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My Documents/Inspire/Jadran Galenski/Sales reports/"/>
    </mc:Choice>
  </mc:AlternateContent>
  <xr:revisionPtr revIDLastSave="0" documentId="8_{348D943F-09BC-49BF-9867-B1F9F7609578}" xr6:coauthVersionLast="47" xr6:coauthVersionMax="47" xr10:uidLastSave="{00000000-0000-0000-0000-000000000000}"/>
  <bookViews>
    <workbookView xWindow="0" yWindow="740" windowWidth="29400" windowHeight="18380" firstSheet="6" activeTab="6" xr2:uid="{90EA3ADE-A17C-454A-9A04-C8914D4C7B36}"/>
    <workbookView xWindow="1760" yWindow="2180" windowWidth="27640" windowHeight="16940" firstSheet="1" activeTab="1" xr2:uid="{423B135A-F656-2349-B4C3-7E7CE0E2AE51}"/>
  </bookViews>
  <sheets>
    <sheet name="Bonus 2023" sheetId="106" r:id="rId1"/>
    <sheet name="Izgubljena prodaja Dorzol" sheetId="105" r:id="rId2"/>
    <sheet name="Cumulative Dorzol" sheetId="93" r:id="rId3"/>
    <sheet name="Bonus 2022" sheetId="49" r:id="rId4"/>
    <sheet name="Weekly sales" sheetId="58" r:id="rId5"/>
    <sheet name="Cumulative" sheetId="6" r:id="rId6"/>
    <sheet name="1.2.-9.2.24" sheetId="118" r:id="rId7"/>
    <sheet name="29.01.-31.01.24" sheetId="117" r:id="rId8"/>
    <sheet name="22.1.-26.1.24" sheetId="116" r:id="rId9"/>
    <sheet name="15.1.-19.1.24" sheetId="115" r:id="rId10"/>
    <sheet name="8.1.-12.1.24" sheetId="114" r:id="rId11"/>
    <sheet name="1.1.-5.1.24" sheetId="113" r:id="rId12"/>
    <sheet name="25.12.-29.12.23." sheetId="112" r:id="rId13"/>
    <sheet name="18.12.-22.12.23" sheetId="111" r:id="rId14"/>
    <sheet name="11.12.-15.22.23" sheetId="110" r:id="rId15"/>
    <sheet name="1.12.-8.12.23" sheetId="109" r:id="rId16"/>
    <sheet name="27.11.-30.11.23" sheetId="108" r:id="rId17"/>
    <sheet name="20.11.-24.11.23" sheetId="107" r:id="rId18"/>
    <sheet name="13.11.-17.11.23" sheetId="104" r:id="rId19"/>
    <sheet name="6.11.-10.11.23" sheetId="103" r:id="rId20"/>
    <sheet name="1.3.-3.11.23" sheetId="102" r:id="rId21"/>
    <sheet name="30.10.-31.10.23" sheetId="100" r:id="rId22"/>
    <sheet name="23.10.-27.10.23" sheetId="101" r:id="rId23"/>
    <sheet name="16.10.-20.10.23" sheetId="99" r:id="rId24"/>
    <sheet name="9.10.-13.10.23" sheetId="98" r:id="rId25"/>
    <sheet name="1.10.-6.10.23" sheetId="97" r:id="rId26"/>
    <sheet name="25.9.-30.9.23" sheetId="96" r:id="rId27"/>
    <sheet name="18.9.-22.9.23" sheetId="95" r:id="rId28"/>
    <sheet name="11.09.-15.09.23" sheetId="94" r:id="rId29"/>
    <sheet name="4.9.-8.9.23" sheetId="92" r:id="rId30"/>
    <sheet name="28.8.-31.8.23" sheetId="91" r:id="rId31"/>
    <sheet name="21.8.-25.8.23" sheetId="90" r:id="rId32"/>
    <sheet name="14.8.-18.8.23" sheetId="89" r:id="rId33"/>
    <sheet name="7.8.-11.8.23" sheetId="88" r:id="rId34"/>
    <sheet name="1.8.-4.8.23" sheetId="87" r:id="rId35"/>
    <sheet name="17.7.-21.7.23" sheetId="86" r:id="rId36"/>
    <sheet name="10.7.-14.7.23" sheetId="84" r:id="rId37"/>
    <sheet name="3.7.-7.7.23" sheetId="83" r:id="rId38"/>
    <sheet name="26.06.-30.06.23" sheetId="82" r:id="rId39"/>
    <sheet name="19.6.-23.6.23" sheetId="81" r:id="rId40"/>
    <sheet name="12.6.-16.6.23" sheetId="80" r:id="rId41"/>
    <sheet name="1.6.-8.6.23" sheetId="79" r:id="rId42"/>
    <sheet name="29.5.-31.5.23" sheetId="78" r:id="rId43"/>
    <sheet name="22.5.-26.5.23" sheetId="77" r:id="rId44"/>
    <sheet name="15.5.-19.5.23" sheetId="76" r:id="rId45"/>
    <sheet name="8.5.12.5.23" sheetId="73" r:id="rId46"/>
    <sheet name="1.5.-5.5.23" sheetId="75" r:id="rId47"/>
    <sheet name="24.4.-30.4.23" sheetId="72" r:id="rId48"/>
    <sheet name="17.04.-20.04.23" sheetId="71" r:id="rId49"/>
    <sheet name="10.4.-14.4.23" sheetId="70" r:id="rId50"/>
    <sheet name="3.4.-7.4.23" sheetId="69" r:id="rId51"/>
    <sheet name="27.3.-31.3.23" sheetId="68" r:id="rId52"/>
    <sheet name="20.3.-24.3.23" sheetId="67" r:id="rId53"/>
    <sheet name="13.3.-17.3.23" sheetId="66" r:id="rId54"/>
    <sheet name="6.3.-10.3.23" sheetId="64" r:id="rId55"/>
    <sheet name="1.3.-3.3.23" sheetId="65" r:id="rId56"/>
    <sheet name="20.2.-28.2.23" sheetId="63" r:id="rId57"/>
    <sheet name="13.2.-17.2.23" sheetId="61" r:id="rId58"/>
    <sheet name="6.2.-10.2.23" sheetId="59" r:id="rId59"/>
    <sheet name="1.2.-3.2.23" sheetId="57" r:id="rId60"/>
    <sheet name="23.1.-31.1.23" sheetId="56" r:id="rId61"/>
    <sheet name="16.1.-20.1.23" sheetId="53" r:id="rId62"/>
    <sheet name="9.1.-13.1.23." sheetId="52" r:id="rId63"/>
    <sheet name="1.1.-6.1.23" sheetId="55" r:id="rId64"/>
    <sheet name="26.12.-31.12.22." sheetId="51" r:id="rId65"/>
    <sheet name="19.12.-23.12.22." sheetId="50" r:id="rId66"/>
    <sheet name="12.12.-16.12.22" sheetId="48" r:id="rId67"/>
    <sheet name="1.12.-9.12.22." sheetId="47" r:id="rId68"/>
    <sheet name="28.11.-30.11.22" sheetId="46" r:id="rId69"/>
    <sheet name="21.11.-25.11.22." sheetId="45" r:id="rId70"/>
    <sheet name="14.11.-18.11.22." sheetId="44" r:id="rId71"/>
    <sheet name="7.11.-11.11.22." sheetId="43" r:id="rId72"/>
    <sheet name="1.11.-4.11.22." sheetId="42" r:id="rId73"/>
    <sheet name="24.10.-31.10.22." sheetId="41" r:id="rId74"/>
    <sheet name="17.10.-21.10.22." sheetId="40" r:id="rId75"/>
    <sheet name="10.10.-14.10.22" sheetId="39" r:id="rId76"/>
    <sheet name="1.10.-7.10.22" sheetId="38" r:id="rId77"/>
    <sheet name="26.9.-30.9.22" sheetId="37" r:id="rId78"/>
    <sheet name="19.9.-23.9.22" sheetId="36" r:id="rId79"/>
    <sheet name="12.9.-16.9.22" sheetId="35" r:id="rId80"/>
    <sheet name="1.9.-9.9.22" sheetId="34" r:id="rId81"/>
    <sheet name="29.8.-31.8.22" sheetId="33" r:id="rId82"/>
    <sheet name="22.8.-26.8.22" sheetId="32" r:id="rId83"/>
    <sheet name="15.8.-19.8.22" sheetId="31" r:id="rId84"/>
    <sheet name="8.8.-12.8.22" sheetId="30" r:id="rId85"/>
    <sheet name="1.8.-5.8.22" sheetId="29" r:id="rId86"/>
    <sheet name="18.7.-22.7.22" sheetId="27" r:id="rId87"/>
    <sheet name="25.7.-29.7.22" sheetId="28" r:id="rId88"/>
    <sheet name="11.7.-15.7.22" sheetId="26" r:id="rId89"/>
    <sheet name="1.7.-8.7.22" sheetId="25" r:id="rId90"/>
    <sheet name="27.6.-30.6.22" sheetId="24" r:id="rId91"/>
    <sheet name="20.6.-14.6.22" sheetId="23" r:id="rId92"/>
    <sheet name="13.6.- 17.6.22" sheetId="22" r:id="rId93"/>
    <sheet name="6.6.-10.6.22" sheetId="21" r:id="rId94"/>
    <sheet name="1.6.-3.6.22" sheetId="20" r:id="rId95"/>
    <sheet name="30.5.-31.5.22" sheetId="19" r:id="rId96"/>
    <sheet name="23.5.-27.5.22" sheetId="18" r:id="rId97"/>
    <sheet name="16.5.-20.5.22" sheetId="17" r:id="rId98"/>
    <sheet name="9.5.-13.5.22" sheetId="16" r:id="rId99"/>
    <sheet name="1.5.- 6.5.22" sheetId="15" r:id="rId100"/>
    <sheet name="25.4.-29.4.22" sheetId="14" r:id="rId101"/>
    <sheet name="18.4.-22.4.22" sheetId="13" r:id="rId102"/>
    <sheet name="11.4.-15.4.22" sheetId="12" r:id="rId103"/>
    <sheet name="1.4.-8.4.22" sheetId="11" r:id="rId104"/>
    <sheet name="28.3.-31.3.22" sheetId="9" r:id="rId105"/>
    <sheet name="21.3.-25.3.22" sheetId="8" r:id="rId106"/>
    <sheet name="14.3.-18.3.22" sheetId="10" r:id="rId107"/>
    <sheet name="7.3.-11.2.22" sheetId="7" r:id="rId108"/>
    <sheet name="1.3.-4.3.22." sheetId="1" r:id="rId109"/>
    <sheet name="21.2.-28.2.22" sheetId="2" r:id="rId110"/>
    <sheet name="14.2.-18.2.22" sheetId="3" r:id="rId111"/>
    <sheet name="7.2.-11.2.22" sheetId="4" r:id="rId112"/>
    <sheet name="31.1.-4.2.22" sheetId="5" r:id="rId113"/>
  </sheets>
  <externalReferences>
    <externalReference r:id="rId114"/>
    <externalReference r:id="rId115"/>
  </externalReferences>
  <definedNames>
    <definedName name="_xlnm._FilterDatabase" localSheetId="11" hidden="1">'1.1.-5.1.24'!$A$1:$X$105</definedName>
    <definedName name="_xlnm._FilterDatabase" localSheetId="63" hidden="1">'1.1.-6.1.23'!$A$1:$W$97</definedName>
    <definedName name="_xlnm._FilterDatabase" localSheetId="25" hidden="1">'1.10.-6.10.23'!$A$1:$W$99</definedName>
    <definedName name="_xlnm._FilterDatabase" localSheetId="76" hidden="1">'1.10.-7.10.22'!$A$1:$Z$163</definedName>
    <definedName name="_xlnm._FilterDatabase" localSheetId="72" hidden="1">'1.11.-4.11.22.'!$A$1:$X$72</definedName>
    <definedName name="_xlnm._FilterDatabase" localSheetId="15" hidden="1">'1.12.-8.12.23'!$A$1:$W$115</definedName>
    <definedName name="_xlnm._FilterDatabase" localSheetId="67" hidden="1">'1.12.-9.12.22.'!$A$1:$AA$169</definedName>
    <definedName name="_xlnm._FilterDatabase" localSheetId="59" hidden="1">'1.2.-3.2.23'!$A$1:$W$79</definedName>
    <definedName name="_xlnm._FilterDatabase" localSheetId="6" hidden="1">'1.2.-9.2.24'!$A$1:$W$172</definedName>
    <definedName name="_xlnm._FilterDatabase" localSheetId="20" hidden="1">'1.3.-3.11.23'!$A$1:$W$37</definedName>
    <definedName name="_xlnm._FilterDatabase" localSheetId="55" hidden="1">'1.3.-3.3.23'!$A$1:$A$74</definedName>
    <definedName name="_xlnm._FilterDatabase" localSheetId="108" hidden="1">'1.3.-4.3.22.'!$A$1:$Z$63</definedName>
    <definedName name="_xlnm._FilterDatabase" localSheetId="103" hidden="1">'1.4.-8.4.22'!$A$1:$Z$87</definedName>
    <definedName name="_xlnm._FilterDatabase" localSheetId="99" hidden="1">'1.5.- 6.5.22'!$A$1:$Z$59</definedName>
    <definedName name="_xlnm._FilterDatabase" localSheetId="46" hidden="1">'1.5.-5.5.23'!$A$1:$A$114</definedName>
    <definedName name="_xlnm._FilterDatabase" localSheetId="94" hidden="1">'1.6.-3.6.22'!$A$1:$X$67</definedName>
    <definedName name="_xlnm._FilterDatabase" localSheetId="41" hidden="1">'1.6.-8.6.23'!$A$1:$A$197</definedName>
    <definedName name="_xlnm._FilterDatabase" localSheetId="89" hidden="1">'1.7.-8.7.22'!$A$1:$X$171</definedName>
    <definedName name="_xlnm._FilterDatabase" localSheetId="34" hidden="1">'1.8.-4.8.23'!$A$1:$W$66</definedName>
    <definedName name="_xlnm._FilterDatabase" localSheetId="85" hidden="1">'1.8.-5.8.22'!$A$1:$W$165</definedName>
    <definedName name="_xlnm._FilterDatabase" localSheetId="80" hidden="1">'1.9.-9.9.22'!$A$1:$W$252</definedName>
    <definedName name="_xlnm._FilterDatabase" localSheetId="75" hidden="1">'10.10.-14.10.22'!$A$1:$W$179</definedName>
    <definedName name="_xlnm._FilterDatabase" localSheetId="49" hidden="1">'10.4.-14.4.23'!$A$1:$A$154</definedName>
    <definedName name="_xlnm._FilterDatabase" localSheetId="36" hidden="1">'10.7.-14.7.23'!$A$1:$X$102</definedName>
    <definedName name="_xlnm._FilterDatabase" localSheetId="28" hidden="1">'11.09.-15.09.23'!$A$1:$W$107</definedName>
    <definedName name="_xlnm._FilterDatabase" localSheetId="14" hidden="1">'11.12.-15.22.23'!$A$1:$W$68</definedName>
    <definedName name="_xlnm._FilterDatabase" localSheetId="102" hidden="1">'11.4.-15.4.22'!$A$1:$AA$87</definedName>
    <definedName name="_xlnm._FilterDatabase" localSheetId="88" hidden="1">'11.7.-15.7.22'!$A$1:$AB$165</definedName>
    <definedName name="_xlnm._FilterDatabase" localSheetId="66" hidden="1">'12.12.-16.12.22'!$A$1:$W$238</definedName>
    <definedName name="_xlnm._FilterDatabase" localSheetId="40" hidden="1">'12.6.-16.6.23'!$A$1:$W$199</definedName>
    <definedName name="_xlnm._FilterDatabase" localSheetId="79" hidden="1">'12.9.-16.9.22'!$A$1:$W$154</definedName>
    <definedName name="_xlnm._FilterDatabase" localSheetId="18" hidden="1">'13.11.-17.11.23'!$A$1:$W$86</definedName>
    <definedName name="_xlnm._FilterDatabase" localSheetId="57" hidden="1">'13.2.-17.2.23'!$A$1:$A$205</definedName>
    <definedName name="_xlnm._FilterDatabase" localSheetId="53" hidden="1">'13.3.-17.3.23'!$A$1:$A$187</definedName>
    <definedName name="_xlnm._FilterDatabase" localSheetId="92" hidden="1">'13.6.- 17.6.22'!$A$1:$AA$161</definedName>
    <definedName name="_xlnm._FilterDatabase" localSheetId="70" hidden="1">'14.11.-18.11.22.'!$A$1:$X$127</definedName>
    <definedName name="_xlnm._FilterDatabase" localSheetId="110" hidden="1">'14.2.-18.2.22'!$A$1:$Z$81</definedName>
    <definedName name="_xlnm._FilterDatabase" localSheetId="106" hidden="1">'14.3.-18.3.22'!$A$1:$Y$122</definedName>
    <definedName name="_xlnm._FilterDatabase" localSheetId="32" hidden="1">'14.8.-18.8.23'!$A$1:$X$49</definedName>
    <definedName name="_xlnm._FilterDatabase" localSheetId="9" hidden="1">'15.1.-19.1.24'!$A$1:$W$138</definedName>
    <definedName name="_xlnm._FilterDatabase" localSheetId="44" hidden="1">'15.5.-19.5.23'!$A$1:$A$155</definedName>
    <definedName name="_xlnm._FilterDatabase" localSheetId="83" hidden="1">'15.8.-19.8.22'!$A$1:$W$167</definedName>
    <definedName name="_xlnm._FilterDatabase" localSheetId="61" hidden="1">'16.1.-20.1.23'!$A$1:$X$120</definedName>
    <definedName name="_xlnm._FilterDatabase" localSheetId="23" hidden="1">'16.10.-20.10.23'!$A$1:$W$80</definedName>
    <definedName name="_xlnm._FilterDatabase" localSheetId="97" hidden="1">'16.5.-20.5.22'!$A$1:$AA$140</definedName>
    <definedName name="_xlnm._FilterDatabase" localSheetId="48" hidden="1">'17.04.-20.04.23'!$A$1:$A$83</definedName>
    <definedName name="_xlnm._FilterDatabase" localSheetId="74" hidden="1">'17.10.-21.10.22.'!$A$1:$W$146</definedName>
    <definedName name="_xlnm._FilterDatabase" localSheetId="35" hidden="1">'17.7.-21.7.23'!$A$1:$A$100</definedName>
    <definedName name="_xlnm._FilterDatabase" localSheetId="13" hidden="1">'18.12.-22.12.23'!$A$1:$W$160</definedName>
    <definedName name="_xlnm._FilterDatabase" localSheetId="101" hidden="1">'18.4.-22.4.22'!$A$1:$Y$86</definedName>
    <definedName name="_xlnm._FilterDatabase" localSheetId="86" hidden="1">'18.7.-22.7.22'!$A$1:$Z$192</definedName>
    <definedName name="_xlnm._FilterDatabase" localSheetId="27" hidden="1">'18.9.-22.9.23'!$A$1:$W$121</definedName>
    <definedName name="_xlnm._FilterDatabase" localSheetId="65" hidden="1">'19.12.-23.12.22.'!$A$1:$W$175</definedName>
    <definedName name="_xlnm._FilterDatabase" localSheetId="39" hidden="1">'19.6.-23.6.23'!$A$1:$W$122</definedName>
    <definedName name="_xlnm._FilterDatabase" localSheetId="78" hidden="1">'19.9.-23.9.22'!$A$1:$Z$154</definedName>
    <definedName name="_xlnm._FilterDatabase" localSheetId="17" hidden="1">'20.11.-24.11.23'!$A$1:$W$95</definedName>
    <definedName name="_xlnm._FilterDatabase" localSheetId="56" hidden="1">'20.2.-28.2.23'!$A$1:$A$241</definedName>
    <definedName name="_xlnm._FilterDatabase" localSheetId="52" hidden="1">'20.3.-24.3.23'!$A$1:$A$147</definedName>
    <definedName name="_xlnm._FilterDatabase" localSheetId="91" hidden="1">'20.6.-14.6.22'!$A$1:$X$160</definedName>
    <definedName name="_xlnm._FilterDatabase" localSheetId="69" hidden="1">'21.11.-25.11.22.'!$A$1:$W$180</definedName>
    <definedName name="_xlnm._FilterDatabase" localSheetId="109" hidden="1">'21.2.-28.2.22'!$A$1:$Y$84</definedName>
    <definedName name="_xlnm._FilterDatabase" localSheetId="105" hidden="1">'21.3.-25.3.22'!$A$1:$AB$110</definedName>
    <definedName name="_xlnm._FilterDatabase" localSheetId="31" hidden="1">'21.8.-25.8.23'!$A$1:$W$96</definedName>
    <definedName name="_xlnm._FilterDatabase" localSheetId="8" hidden="1">'22.1.-26.1.24'!$A$1:$W$171</definedName>
    <definedName name="_xlnm._FilterDatabase" localSheetId="43" hidden="1">'22.5.-26.5.23'!$A$1:$A$159</definedName>
    <definedName name="_xlnm._FilterDatabase" localSheetId="82" hidden="1">'22.8.-26.8.22'!$A$1:$X$139</definedName>
    <definedName name="_xlnm._FilterDatabase" localSheetId="60" hidden="1">'23.1.-31.1.23'!$A$1:$W$335</definedName>
    <definedName name="_xlnm._FilterDatabase" localSheetId="22" hidden="1">'23.10.-27.10.23'!$A$1:$W$124</definedName>
    <definedName name="_xlnm._FilterDatabase" localSheetId="96" hidden="1">'23.5.-27.5.22'!$A$1:$Y$114</definedName>
    <definedName name="_xlnm._FilterDatabase" localSheetId="73" hidden="1">'24.10.-31.10.22.'!$A$1:$W$168</definedName>
    <definedName name="_xlnm._FilterDatabase" localSheetId="47" hidden="1">'24.4.-30.4.23'!$A$1:$W$146</definedName>
    <definedName name="_xlnm._FilterDatabase" localSheetId="12" hidden="1">'25.12.-29.12.23.'!$A$1:$W$94</definedName>
    <definedName name="_xlnm._FilterDatabase" localSheetId="100" hidden="1">'25.4.-29.4.22'!$A$1:$Z$74</definedName>
    <definedName name="_xlnm._FilterDatabase" localSheetId="87" hidden="1">'25.7.-29.7.22'!$A$1:$X$146</definedName>
    <definedName name="_xlnm._FilterDatabase" localSheetId="26" hidden="1">'25.9.-30.9.23'!$A$1:$W$106</definedName>
    <definedName name="_xlnm._FilterDatabase" localSheetId="38" hidden="1">'26.06.-30.06.23'!$A$1:$W$100</definedName>
    <definedName name="_xlnm._FilterDatabase" localSheetId="64" hidden="1">'26.12.-31.12.22.'!$A$1:$W$133</definedName>
    <definedName name="_xlnm._FilterDatabase" localSheetId="77" hidden="1">'26.9.-30.9.22'!$A$1:$W$122</definedName>
    <definedName name="_xlnm._FilterDatabase" localSheetId="16" hidden="1">'27.11.-30.11.23'!$A$1:$W$84</definedName>
    <definedName name="_xlnm._FilterDatabase" localSheetId="51" hidden="1">'27.3.-31.3.23'!$A$1:$A$145</definedName>
    <definedName name="_xlnm._FilterDatabase" localSheetId="90" hidden="1">'27.6.-30.6.22'!$A$1:$Y$155</definedName>
    <definedName name="_xlnm._FilterDatabase" localSheetId="68" hidden="1">'28.11.-30.11.22'!$A$1:$W$80</definedName>
    <definedName name="_xlnm._FilterDatabase" localSheetId="104" hidden="1">'28.3.-31.3.22'!$A$1:$AA$85</definedName>
    <definedName name="_xlnm._FilterDatabase" localSheetId="30" hidden="1">'28.8.-31.8.23'!$A$1:$W$95</definedName>
    <definedName name="_xlnm._FilterDatabase" localSheetId="7" hidden="1">'29.01.-31.01.24'!$A$1:$W$87</definedName>
    <definedName name="_xlnm._FilterDatabase" localSheetId="42" hidden="1">'29.5.-31.5.23'!$A$1:$A$85</definedName>
    <definedName name="_xlnm._FilterDatabase" localSheetId="81" hidden="1">'29.8.-31.8.22'!$A$1:$W$73</definedName>
    <definedName name="_xlnm._FilterDatabase" localSheetId="50" hidden="1">'3.4.-7.4.23'!$A$1:$A$150</definedName>
    <definedName name="_xlnm._FilterDatabase" localSheetId="37" hidden="1">'3.7.-7.7.23'!$A$1:$W$137</definedName>
    <definedName name="_xlnm._FilterDatabase" localSheetId="21" hidden="1">'30.10.-31.10.23'!$A$1:$W$44</definedName>
    <definedName name="_xlnm._FilterDatabase" localSheetId="95" hidden="1">'30.5.-31.5.22'!$A$1:$AA$72</definedName>
    <definedName name="_xlnm._FilterDatabase" localSheetId="112" hidden="1">'31.1.-4.2.22'!$A$1:$Z$67</definedName>
    <definedName name="_xlnm._FilterDatabase" localSheetId="29" hidden="1">'4.9.-8.9.23'!$A$1:$W$99</definedName>
    <definedName name="_xlnm._FilterDatabase" localSheetId="19" hidden="1">'6.11.-10.11.23'!$A$1:$W$102</definedName>
    <definedName name="_xlnm._FilterDatabase" localSheetId="58" hidden="1">'6.2.-10.2.23'!$A$1:$W$175</definedName>
    <definedName name="_xlnm._FilterDatabase" localSheetId="54" hidden="1">'6.3.-10.3.23'!$A$1:$A$145</definedName>
    <definedName name="_xlnm._FilterDatabase" localSheetId="93" hidden="1">'6.6.-10.6.22'!$A$1:$Y$146</definedName>
    <definedName name="_xlnm._FilterDatabase" localSheetId="71" hidden="1">'7.11.-11.11.22.'!$A$1:$X$98</definedName>
    <definedName name="_xlnm._FilterDatabase" localSheetId="111" hidden="1">'7.2.-11.2.22'!$A$1:$Y$98</definedName>
    <definedName name="_xlnm._FilterDatabase" localSheetId="107" hidden="1">'7.3.-11.2.22'!$A$1:$AA$116</definedName>
    <definedName name="_xlnm._FilterDatabase" localSheetId="33" hidden="1">'7.8.-11.8.23'!$A$1:$W$101</definedName>
    <definedName name="_xlnm._FilterDatabase" localSheetId="10" hidden="1">'8.1.-12.1.24'!$A$1:$W$200</definedName>
    <definedName name="_xlnm._FilterDatabase" localSheetId="45" hidden="1">'8.5.12.5.23'!$A$1:$W$186</definedName>
    <definedName name="_xlnm._FilterDatabase" localSheetId="84" hidden="1">'8.8.-12.8.22'!$A$1:$W$172</definedName>
    <definedName name="_xlnm._FilterDatabase" localSheetId="62" hidden="1">'9.1.-13.1.23.'!$A$1:$W$165</definedName>
    <definedName name="_xlnm._FilterDatabase" localSheetId="24" hidden="1">'9.10.-13.10.23'!$A$1:$X$117</definedName>
    <definedName name="_xlnm._FilterDatabase" localSheetId="98" hidden="1">'9.5.-13.5.22'!$A$1:$Y$98</definedName>
    <definedName name="_xlnm.Print_Area" localSheetId="108">'1.3.-4.3.22.'!$A$1:$Z$63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4" i="118" l="1"/>
  <c r="J61" i="118"/>
  <c r="J49" i="118"/>
  <c r="J31" i="118"/>
  <c r="J9" i="118"/>
  <c r="CT4" i="93"/>
  <c r="CZ15" i="6"/>
  <c r="CZ14" i="6"/>
  <c r="CZ13" i="6"/>
  <c r="CZ4" i="6"/>
  <c r="CZ3" i="6"/>
  <c r="J141" i="116"/>
  <c r="J55" i="116"/>
  <c r="J123" i="115"/>
  <c r="J4" i="115"/>
  <c r="J181" i="114"/>
  <c r="J94" i="114"/>
  <c r="J4" i="114"/>
  <c r="DX7" i="6"/>
  <c r="DX6" i="6"/>
  <c r="ES4" i="6"/>
  <c r="ES3" i="6"/>
  <c r="CZ16" i="6"/>
  <c r="CZ18" i="6"/>
  <c r="CZ17" i="6"/>
  <c r="ER5" i="6"/>
  <c r="EQ5" i="6"/>
  <c r="EP5" i="6"/>
  <c r="EO5" i="6"/>
  <c r="EN5" i="6"/>
  <c r="EM5" i="6"/>
  <c r="EL5" i="6"/>
  <c r="EK5" i="6"/>
  <c r="EJ5" i="6"/>
  <c r="EI5" i="6"/>
  <c r="EH5" i="6"/>
  <c r="EG5" i="6"/>
  <c r="EF5" i="6"/>
  <c r="EE5" i="6"/>
  <c r="ED5" i="6"/>
  <c r="EC5" i="6"/>
  <c r="EB5" i="6"/>
  <c r="EA5" i="6"/>
  <c r="DZ5" i="6"/>
  <c r="DY5" i="6"/>
  <c r="DX5" i="6"/>
  <c r="DW5" i="6"/>
  <c r="DV5" i="6"/>
  <c r="DU5" i="6"/>
  <c r="DT5" i="6"/>
  <c r="DS5" i="6"/>
  <c r="DR5" i="6"/>
  <c r="DQ5" i="6"/>
  <c r="DP5" i="6"/>
  <c r="DO5" i="6"/>
  <c r="DN5" i="6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CW5" i="6"/>
  <c r="ER18" i="6"/>
  <c r="EJ18" i="6"/>
  <c r="EF18" i="6"/>
  <c r="EB18" i="6"/>
  <c r="DT18" i="6"/>
  <c r="DP18" i="6"/>
  <c r="DL18" i="6"/>
  <c r="DD18" i="6"/>
  <c r="ER17" i="6"/>
  <c r="EF17" i="6"/>
  <c r="EB17" i="6"/>
  <c r="DX17" i="6"/>
  <c r="DT17" i="6"/>
  <c r="DP17" i="6"/>
  <c r="DL17" i="6"/>
  <c r="DH17" i="6"/>
  <c r="DD17" i="6"/>
  <c r="ER16" i="6"/>
  <c r="ER19" i="6" s="1"/>
  <c r="EF16" i="6"/>
  <c r="EF19" i="6" s="1"/>
  <c r="DT16" i="6"/>
  <c r="DT19" i="6" s="1"/>
  <c r="DT8" i="6" s="1"/>
  <c r="DL16" i="6"/>
  <c r="DD16" i="6"/>
  <c r="EN18" i="6"/>
  <c r="DX18" i="6"/>
  <c r="DH18" i="6"/>
  <c r="EN17" i="6"/>
  <c r="EJ17" i="6"/>
  <c r="EN16" i="6"/>
  <c r="EJ16" i="6"/>
  <c r="EB16" i="6"/>
  <c r="DX16" i="6"/>
  <c r="DP16" i="6"/>
  <c r="DP19" i="6" s="1"/>
  <c r="DH16" i="6"/>
  <c r="ER7" i="6"/>
  <c r="EN7" i="6"/>
  <c r="EJ7" i="6"/>
  <c r="EF7" i="6"/>
  <c r="EB7" i="6"/>
  <c r="DT7" i="6"/>
  <c r="DL7" i="6"/>
  <c r="DD7" i="6"/>
  <c r="CZ7" i="6"/>
  <c r="ER6" i="6"/>
  <c r="EN6" i="6"/>
  <c r="EJ6" i="6"/>
  <c r="EF6" i="6"/>
  <c r="DT6" i="6"/>
  <c r="DL6" i="6"/>
  <c r="DH6" i="6"/>
  <c r="DD6" i="6"/>
  <c r="CZ6" i="6"/>
  <c r="DP7" i="6"/>
  <c r="DH7" i="6"/>
  <c r="EB6" i="6"/>
  <c r="DP6" i="6"/>
  <c r="K92" i="113"/>
  <c r="K24" i="113"/>
  <c r="K10" i="113"/>
  <c r="ET19" i="6"/>
  <c r="ET18" i="6"/>
  <c r="ET17" i="6"/>
  <c r="ET16" i="6"/>
  <c r="BH18" i="6"/>
  <c r="BH17" i="6"/>
  <c r="BH16" i="6"/>
  <c r="BH19" i="6" s="1"/>
  <c r="BH8" i="6" s="1"/>
  <c r="BL18" i="6"/>
  <c r="BL17" i="6"/>
  <c r="BL16" i="6"/>
  <c r="BL19" i="6" s="1"/>
  <c r="BL8" i="6" s="1"/>
  <c r="BP18" i="6"/>
  <c r="BP17" i="6"/>
  <c r="BP16" i="6"/>
  <c r="BP19" i="6" s="1"/>
  <c r="BP8" i="6" s="1"/>
  <c r="BT18" i="6"/>
  <c r="BT17" i="6"/>
  <c r="BT16" i="6"/>
  <c r="BT19" i="6" s="1"/>
  <c r="BT8" i="6" s="1"/>
  <c r="BX18" i="6"/>
  <c r="BX17" i="6"/>
  <c r="BX16" i="6"/>
  <c r="BX19" i="6" s="1"/>
  <c r="BX8" i="6" s="1"/>
  <c r="CB18" i="6"/>
  <c r="CB17" i="6"/>
  <c r="CB16" i="6"/>
  <c r="CB19" i="6" s="1"/>
  <c r="CB8" i="6" s="1"/>
  <c r="CF18" i="6"/>
  <c r="CF17" i="6"/>
  <c r="CF16" i="6"/>
  <c r="CF19" i="6" s="1"/>
  <c r="CF8" i="6" s="1"/>
  <c r="CJ18" i="6"/>
  <c r="CJ17" i="6"/>
  <c r="CJ16" i="6"/>
  <c r="CJ19" i="6" s="1"/>
  <c r="CJ8" i="6" s="1"/>
  <c r="BD8" i="6"/>
  <c r="CN8" i="6"/>
  <c r="CR8" i="6"/>
  <c r="CV8" i="6"/>
  <c r="CV19" i="6"/>
  <c r="CR19" i="6"/>
  <c r="CN19" i="6"/>
  <c r="CV18" i="6"/>
  <c r="CV17" i="6"/>
  <c r="CV16" i="6"/>
  <c r="CR18" i="6"/>
  <c r="CR17" i="6"/>
  <c r="CR16" i="6"/>
  <c r="CN17" i="6"/>
  <c r="CN18" i="6"/>
  <c r="CN16" i="6"/>
  <c r="ET6" i="6"/>
  <c r="J78" i="112"/>
  <c r="J133" i="111"/>
  <c r="J38" i="111"/>
  <c r="J105" i="109"/>
  <c r="J45" i="109"/>
  <c r="J32" i="109"/>
  <c r="J80" i="108"/>
  <c r="J45" i="108"/>
  <c r="J36" i="108"/>
  <c r="J4" i="108"/>
  <c r="J90" i="107"/>
  <c r="J10" i="107"/>
  <c r="CR9" i="93"/>
  <c r="CS9" i="93" s="1"/>
  <c r="CT9" i="93" s="1"/>
  <c r="CU9" i="93" s="1"/>
  <c r="CV9" i="93" s="1"/>
  <c r="ES7" i="6" l="1"/>
  <c r="ES6" i="6"/>
  <c r="ES5" i="6"/>
  <c r="ES18" i="6"/>
  <c r="ES17" i="6"/>
  <c r="CZ19" i="6"/>
  <c r="CZ8" i="6" s="1"/>
  <c r="CZ9" i="6" s="1"/>
  <c r="ES16" i="6"/>
  <c r="DH19" i="6"/>
  <c r="EB19" i="6"/>
  <c r="DD19" i="6"/>
  <c r="EJ19" i="6"/>
  <c r="DL19" i="6"/>
  <c r="DL8" i="6" s="1"/>
  <c r="EN19" i="6"/>
  <c r="EN8" i="6" s="1"/>
  <c r="EN9" i="6" s="1"/>
  <c r="DX8" i="6"/>
  <c r="DX9" i="6" s="1"/>
  <c r="DP8" i="6"/>
  <c r="DT9" i="6" s="1"/>
  <c r="EF8" i="6"/>
  <c r="EJ8" i="6"/>
  <c r="EJ9" i="6" s="1"/>
  <c r="DH8" i="6"/>
  <c r="ER8" i="6"/>
  <c r="DX19" i="6"/>
  <c r="EB8" i="6"/>
  <c r="CJ22" i="93"/>
  <c r="BX22" i="93"/>
  <c r="BP22" i="93"/>
  <c r="CO21" i="93"/>
  <c r="CB21" i="93"/>
  <c r="BI21" i="93"/>
  <c r="BL22" i="93" s="1"/>
  <c r="CO20" i="93"/>
  <c r="CN20" i="93"/>
  <c r="CB20" i="93"/>
  <c r="BT20" i="93"/>
  <c r="BT22" i="93" s="1"/>
  <c r="BI20" i="93"/>
  <c r="CO19" i="93"/>
  <c r="CN19" i="93"/>
  <c r="CN22" i="93" s="1"/>
  <c r="CE19" i="93"/>
  <c r="CF22" i="93" s="1"/>
  <c r="CB19" i="93"/>
  <c r="BT19" i="93"/>
  <c r="BI19" i="93"/>
  <c r="CB14" i="93"/>
  <c r="CV13" i="93"/>
  <c r="CV14" i="93" s="1"/>
  <c r="CR13" i="93"/>
  <c r="CR14" i="93" s="1"/>
  <c r="CN13" i="93"/>
  <c r="CJ13" i="93"/>
  <c r="CF13" i="93"/>
  <c r="BX13" i="93"/>
  <c r="BP13" i="93"/>
  <c r="BP14" i="93" s="1"/>
  <c r="BD13" i="93"/>
  <c r="BD14" i="93" s="1"/>
  <c r="AZ13" i="93"/>
  <c r="AZ14" i="93" s="1"/>
  <c r="AR13" i="93"/>
  <c r="AN13" i="93"/>
  <c r="AF13" i="93"/>
  <c r="T13" i="93"/>
  <c r="L13" i="93"/>
  <c r="D13" i="93"/>
  <c r="D14" i="93" s="1"/>
  <c r="CJ12" i="93"/>
  <c r="CJ14" i="93" s="1"/>
  <c r="BX12" i="93"/>
  <c r="BX14" i="93" s="1"/>
  <c r="BP12" i="93"/>
  <c r="BH12" i="93"/>
  <c r="BD12" i="93"/>
  <c r="AZ12" i="93"/>
  <c r="AR12" i="93"/>
  <c r="AN12" i="93"/>
  <c r="AN14" i="93" s="1"/>
  <c r="AF12" i="93"/>
  <c r="T12" i="93"/>
  <c r="T14" i="93" s="1"/>
  <c r="L12" i="93"/>
  <c r="D12" i="93"/>
  <c r="CV11" i="93"/>
  <c r="CU11" i="93"/>
  <c r="CT11" i="93"/>
  <c r="CS11" i="93"/>
  <c r="CR11" i="93"/>
  <c r="CQ11" i="93"/>
  <c r="CP11" i="93"/>
  <c r="CM11" i="93"/>
  <c r="CL11" i="93"/>
  <c r="CK11" i="93"/>
  <c r="CJ11" i="93"/>
  <c r="CI11" i="93"/>
  <c r="CH11" i="93"/>
  <c r="CG11" i="93"/>
  <c r="CF11" i="93"/>
  <c r="CD11" i="93"/>
  <c r="CC11" i="93"/>
  <c r="CA11" i="93"/>
  <c r="BZ11" i="93"/>
  <c r="BY11" i="93"/>
  <c r="BX11" i="93"/>
  <c r="BW11" i="93"/>
  <c r="BV11" i="93"/>
  <c r="BU11" i="93"/>
  <c r="BS11" i="93"/>
  <c r="BR11" i="93"/>
  <c r="BQ11" i="93"/>
  <c r="BP11" i="93"/>
  <c r="BO11" i="93"/>
  <c r="BN11" i="93"/>
  <c r="BM11" i="93"/>
  <c r="BL11" i="93"/>
  <c r="BK11" i="93"/>
  <c r="BJ11" i="93"/>
  <c r="BG11" i="93"/>
  <c r="BF11" i="93"/>
  <c r="BE11" i="93"/>
  <c r="BD11" i="93"/>
  <c r="BC11" i="93"/>
  <c r="BB11" i="93"/>
  <c r="BA11" i="93"/>
  <c r="AZ11" i="93"/>
  <c r="AY11" i="93"/>
  <c r="AX11" i="93"/>
  <c r="AW11" i="93"/>
  <c r="AU11" i="93"/>
  <c r="AT11" i="93"/>
  <c r="AR11" i="93"/>
  <c r="AQ11" i="93"/>
  <c r="AP11" i="93"/>
  <c r="AO11" i="93"/>
  <c r="AN11" i="93"/>
  <c r="AM11" i="93"/>
  <c r="AL11" i="93"/>
  <c r="AK11" i="93"/>
  <c r="AI11" i="93"/>
  <c r="AH11" i="93"/>
  <c r="AG11" i="93"/>
  <c r="AF11" i="93"/>
  <c r="AE11" i="93"/>
  <c r="AD11" i="93"/>
  <c r="AC11" i="93"/>
  <c r="AB11" i="93"/>
  <c r="AA11" i="93"/>
  <c r="Z11" i="93"/>
  <c r="W11" i="93"/>
  <c r="V11" i="93"/>
  <c r="U11" i="93"/>
  <c r="T11" i="93"/>
  <c r="S11" i="93"/>
  <c r="R11" i="93"/>
  <c r="Q11" i="93"/>
  <c r="O11" i="93"/>
  <c r="N11" i="93"/>
  <c r="M11" i="93"/>
  <c r="L11" i="93"/>
  <c r="K11" i="93"/>
  <c r="J11" i="93"/>
  <c r="I11" i="93"/>
  <c r="G11" i="93"/>
  <c r="F11" i="93"/>
  <c r="E11" i="93"/>
  <c r="D11" i="93"/>
  <c r="C11" i="93"/>
  <c r="BT10" i="93"/>
  <c r="BT13" i="93" s="1"/>
  <c r="BI10" i="93"/>
  <c r="BL13" i="93" s="1"/>
  <c r="BH10" i="93"/>
  <c r="BH11" i="93" s="1"/>
  <c r="AV10" i="93"/>
  <c r="AS10" i="93"/>
  <c r="AJ10" i="93"/>
  <c r="AJ13" i="93" s="1"/>
  <c r="Y10" i="93"/>
  <c r="AB13" i="93" s="1"/>
  <c r="X10" i="93"/>
  <c r="X13" i="93" s="1"/>
  <c r="P10" i="93"/>
  <c r="P13" i="93" s="1"/>
  <c r="O13" i="93" s="1"/>
  <c r="H10" i="93"/>
  <c r="H13" i="93" s="1"/>
  <c r="CO9" i="93"/>
  <c r="CO11" i="93" s="1"/>
  <c r="CN9" i="93"/>
  <c r="CN12" i="93" s="1"/>
  <c r="CN14" i="93" s="1"/>
  <c r="CE9" i="93"/>
  <c r="CF12" i="93" s="1"/>
  <c r="CB9" i="93"/>
  <c r="CB11" i="93" s="1"/>
  <c r="BT9" i="93"/>
  <c r="BI9" i="93"/>
  <c r="BL12" i="93" s="1"/>
  <c r="AV9" i="93"/>
  <c r="AS9" i="93"/>
  <c r="AJ9" i="93"/>
  <c r="AJ12" i="93" s="1"/>
  <c r="Y9" i="93"/>
  <c r="AB12" i="93" s="1"/>
  <c r="X9" i="93"/>
  <c r="P9" i="93"/>
  <c r="H9" i="93"/>
  <c r="H12" i="93" s="1"/>
  <c r="C7" i="106"/>
  <c r="D4" i="105"/>
  <c r="D5" i="105" s="1"/>
  <c r="D6" i="105" s="1"/>
  <c r="C4" i="105"/>
  <c r="C5" i="105" s="1"/>
  <c r="C6" i="105" s="1"/>
  <c r="B4" i="105"/>
  <c r="B5" i="105" s="1"/>
  <c r="B6" i="105" s="1"/>
  <c r="CP3" i="93"/>
  <c r="CO3" i="93"/>
  <c r="CN3" i="93"/>
  <c r="CM3" i="93"/>
  <c r="CL3" i="93"/>
  <c r="CK3" i="93"/>
  <c r="CJ3" i="93"/>
  <c r="CI3" i="93"/>
  <c r="CH3" i="93"/>
  <c r="CG3" i="93"/>
  <c r="CF3" i="93"/>
  <c r="CE3" i="93"/>
  <c r="CD3" i="93"/>
  <c r="CC3" i="93"/>
  <c r="CB3" i="93"/>
  <c r="CA3" i="93"/>
  <c r="BZ3" i="93"/>
  <c r="BY3" i="93"/>
  <c r="BX3" i="93"/>
  <c r="BW3" i="93"/>
  <c r="CO15" i="6"/>
  <c r="CO14" i="6"/>
  <c r="CO13" i="6"/>
  <c r="CO3" i="6"/>
  <c r="J74" i="104"/>
  <c r="J44" i="104"/>
  <c r="J33" i="104"/>
  <c r="J95" i="103"/>
  <c r="J61" i="103"/>
  <c r="J8" i="103"/>
  <c r="J26" i="102"/>
  <c r="Q13" i="102"/>
  <c r="J9" i="102"/>
  <c r="CN6" i="6"/>
  <c r="CN14" i="6"/>
  <c r="CN13" i="6"/>
  <c r="CN3" i="6"/>
  <c r="J116" i="101"/>
  <c r="J71" i="101"/>
  <c r="ER9" i="6" l="1"/>
  <c r="DD8" i="6"/>
  <c r="ES8" i="6" s="1"/>
  <c r="ES19" i="6"/>
  <c r="DP9" i="6"/>
  <c r="EB9" i="6"/>
  <c r="DL9" i="6"/>
  <c r="EF9" i="6"/>
  <c r="CL4" i="93"/>
  <c r="F2" i="105" s="1"/>
  <c r="F4" i="105" s="1"/>
  <c r="F5" i="105" s="1"/>
  <c r="F6" i="105" s="1"/>
  <c r="AB14" i="93"/>
  <c r="AV13" i="93"/>
  <c r="BI11" i="93"/>
  <c r="AR14" i="93"/>
  <c r="D4" i="106"/>
  <c r="F4" i="106" s="1"/>
  <c r="G4" i="106" s="1"/>
  <c r="CX20" i="93"/>
  <c r="CD4" i="93"/>
  <c r="AS11" i="93"/>
  <c r="L14" i="93"/>
  <c r="AF14" i="93"/>
  <c r="I4" i="106"/>
  <c r="AR15" i="93"/>
  <c r="CR15" i="93"/>
  <c r="CX19" i="93"/>
  <c r="D5" i="106" s="1"/>
  <c r="F5" i="106" s="1"/>
  <c r="BZ4" i="93"/>
  <c r="CH4" i="93"/>
  <c r="CP4" i="93"/>
  <c r="BT11" i="93"/>
  <c r="AF15" i="93"/>
  <c r="AV12" i="93"/>
  <c r="AV14" i="93" s="1"/>
  <c r="AV15" i="93" s="1"/>
  <c r="BH13" i="93"/>
  <c r="BH14" i="93" s="1"/>
  <c r="BH15" i="93" s="1"/>
  <c r="CB22" i="93"/>
  <c r="CN15" i="93"/>
  <c r="Y11" i="93"/>
  <c r="AV11" i="93"/>
  <c r="E2" i="105"/>
  <c r="E4" i="105" s="1"/>
  <c r="B8" i="105" s="1"/>
  <c r="E3" i="106" s="1"/>
  <c r="F3" i="106" s="1"/>
  <c r="CX10" i="93"/>
  <c r="D3" i="106" s="1"/>
  <c r="P11" i="93"/>
  <c r="X11" i="93"/>
  <c r="CF14" i="93"/>
  <c r="CF15" i="93" s="1"/>
  <c r="BT12" i="93"/>
  <c r="CX12" i="93" s="1"/>
  <c r="CX21" i="93"/>
  <c r="H14" i="93"/>
  <c r="L15" i="93"/>
  <c r="CW13" i="93"/>
  <c r="BT14" i="93"/>
  <c r="BT15" i="93" s="1"/>
  <c r="CV15" i="93"/>
  <c r="CB15" i="93"/>
  <c r="BL14" i="93"/>
  <c r="AJ14" i="93"/>
  <c r="AJ15" i="93" s="1"/>
  <c r="AZ15" i="93"/>
  <c r="CE11" i="93"/>
  <c r="P12" i="93"/>
  <c r="AJ11" i="93"/>
  <c r="CN11" i="93"/>
  <c r="BD15" i="93"/>
  <c r="CW9" i="93"/>
  <c r="B2" i="106" s="1"/>
  <c r="X12" i="93"/>
  <c r="X14" i="93" s="1"/>
  <c r="X15" i="93" s="1"/>
  <c r="CX9" i="93"/>
  <c r="CW10" i="93"/>
  <c r="B3" i="106" s="1"/>
  <c r="H11" i="93"/>
  <c r="J40" i="100"/>
  <c r="J28" i="100"/>
  <c r="J17" i="100"/>
  <c r="J75" i="99"/>
  <c r="J69" i="99"/>
  <c r="K109" i="98"/>
  <c r="K34" i="98"/>
  <c r="K11" i="98"/>
  <c r="K7" i="98"/>
  <c r="J86" i="97"/>
  <c r="J9" i="97"/>
  <c r="DD9" i="6" l="1"/>
  <c r="DH9" i="6"/>
  <c r="E5" i="105"/>
  <c r="E6" i="105" s="1"/>
  <c r="B7" i="105" s="1"/>
  <c r="B7" i="106"/>
  <c r="CX13" i="93"/>
  <c r="G3" i="106"/>
  <c r="I3" i="106"/>
  <c r="G5" i="106"/>
  <c r="I5" i="106"/>
  <c r="CW11" i="93"/>
  <c r="BL15" i="93"/>
  <c r="CJ15" i="93"/>
  <c r="CX11" i="93"/>
  <c r="D2" i="106"/>
  <c r="BX15" i="93"/>
  <c r="P14" i="93"/>
  <c r="CW14" i="93" s="1"/>
  <c r="O12" i="93"/>
  <c r="AN15" i="93"/>
  <c r="H15" i="93"/>
  <c r="CX14" i="93"/>
  <c r="BP15" i="93"/>
  <c r="AB15" i="93"/>
  <c r="CW12" i="93"/>
  <c r="F2" i="106" l="1"/>
  <c r="I2" i="106" s="1"/>
  <c r="I7" i="106"/>
  <c r="K7" i="106" s="1"/>
  <c r="D7" i="106"/>
  <c r="P15" i="93"/>
  <c r="T15" i="93"/>
  <c r="J8" i="95"/>
  <c r="J98" i="94"/>
  <c r="AD4" i="93"/>
  <c r="AL4" i="93"/>
  <c r="AP4" i="93"/>
  <c r="AX4" i="93"/>
  <c r="BB4" i="93"/>
  <c r="BN4" i="93"/>
  <c r="BV4" i="93"/>
  <c r="BR3" i="93"/>
  <c r="BR4" i="93" s="1"/>
  <c r="BG3" i="93"/>
  <c r="BJ4" i="93" s="1"/>
  <c r="BF3" i="93"/>
  <c r="BF4" i="93" s="1"/>
  <c r="AT3" i="93"/>
  <c r="AQ3" i="93"/>
  <c r="AH3" i="93"/>
  <c r="AH4" i="93" s="1"/>
  <c r="W3" i="93"/>
  <c r="Z4" i="93" s="1"/>
  <c r="V3" i="93"/>
  <c r="N3" i="93"/>
  <c r="F3" i="93"/>
  <c r="J78" i="91"/>
  <c r="CE13" i="6"/>
  <c r="CE3" i="6"/>
  <c r="CB3" i="6"/>
  <c r="CB13" i="6"/>
  <c r="CB15" i="6"/>
  <c r="CB14" i="6"/>
  <c r="J93" i="86"/>
  <c r="J53" i="86"/>
  <c r="K70" i="84"/>
  <c r="BT3" i="6"/>
  <c r="BT14" i="6"/>
  <c r="BT13" i="6"/>
  <c r="BT4" i="6"/>
  <c r="J137" i="77"/>
  <c r="J106" i="77"/>
  <c r="J89" i="73"/>
  <c r="J70" i="69"/>
  <c r="J126" i="67"/>
  <c r="J48" i="67"/>
  <c r="BH4" i="6"/>
  <c r="BI15" i="6"/>
  <c r="BI14" i="6"/>
  <c r="BI13" i="6"/>
  <c r="BI4" i="6"/>
  <c r="BI3" i="6"/>
  <c r="AT4" i="93" l="1"/>
  <c r="G2" i="106"/>
  <c r="F7" i="106"/>
  <c r="G7" i="106" s="1"/>
  <c r="CU3" i="93"/>
  <c r="CV3" i="93"/>
  <c r="J95" i="63"/>
  <c r="J8" i="63"/>
  <c r="J155" i="61"/>
  <c r="J148" i="59"/>
  <c r="J155" i="56"/>
  <c r="ET4" i="6" l="1"/>
  <c r="ET3" i="6"/>
  <c r="K98" i="53"/>
  <c r="J164" i="52"/>
  <c r="CV7" i="6"/>
  <c r="CN7" i="6"/>
  <c r="CJ7" i="6"/>
  <c r="BP7" i="6"/>
  <c r="BL7" i="6"/>
  <c r="BH7" i="6"/>
  <c r="CV6" i="6"/>
  <c r="CJ6" i="6"/>
  <c r="BP6" i="6"/>
  <c r="BH6" i="6"/>
  <c r="CV5" i="6"/>
  <c r="CU5" i="6"/>
  <c r="CT5" i="6"/>
  <c r="CS5" i="6"/>
  <c r="CQ5" i="6"/>
  <c r="CP5" i="6"/>
  <c r="CN5" i="6"/>
  <c r="CM5" i="6"/>
  <c r="CL5" i="6"/>
  <c r="CK5" i="6"/>
  <c r="CJ5" i="6"/>
  <c r="CI5" i="6"/>
  <c r="CH5" i="6"/>
  <c r="CG5" i="6"/>
  <c r="CE5" i="6"/>
  <c r="CD5" i="6"/>
  <c r="CC5" i="6"/>
  <c r="CB5" i="6"/>
  <c r="CA5" i="6"/>
  <c r="BZ5" i="6"/>
  <c r="BY5" i="6"/>
  <c r="BX5" i="6"/>
  <c r="BW5" i="6"/>
  <c r="BV5" i="6"/>
  <c r="BS5" i="6"/>
  <c r="BR5" i="6"/>
  <c r="BQ5" i="6"/>
  <c r="BP5" i="6"/>
  <c r="BO5" i="6"/>
  <c r="BN5" i="6"/>
  <c r="BM5" i="6"/>
  <c r="BK5" i="6"/>
  <c r="BJ5" i="6"/>
  <c r="BI5" i="6"/>
  <c r="BH5" i="6"/>
  <c r="BG5" i="6"/>
  <c r="BF5" i="6"/>
  <c r="BE5" i="6"/>
  <c r="BC5" i="6"/>
  <c r="BB5" i="6"/>
  <c r="BA5" i="6"/>
  <c r="CR7" i="6"/>
  <c r="CF5" i="6"/>
  <c r="BX7" i="6"/>
  <c r="BT7" i="6"/>
  <c r="BL5" i="6"/>
  <c r="BD7" i="6"/>
  <c r="CR6" i="6"/>
  <c r="CF6" i="6"/>
  <c r="BU5" i="6"/>
  <c r="BL6" i="6"/>
  <c r="BD6" i="6"/>
  <c r="J113" i="51"/>
  <c r="J143" i="50"/>
  <c r="ET5" i="6" l="1"/>
  <c r="CV9" i="6"/>
  <c r="BT5" i="6"/>
  <c r="CR5" i="6"/>
  <c r="CF7" i="6"/>
  <c r="BT6" i="6"/>
  <c r="BD5" i="6"/>
  <c r="BX6" i="6"/>
  <c r="CO5" i="6"/>
  <c r="D4" i="49"/>
  <c r="B7" i="49"/>
  <c r="CN9" i="6" l="1"/>
  <c r="ET7" i="6"/>
  <c r="BT9" i="6"/>
  <c r="CR9" i="6"/>
  <c r="BX9" i="6"/>
  <c r="BL9" i="6"/>
  <c r="ET8" i="6"/>
  <c r="CF9" i="6"/>
  <c r="CJ9" i="6"/>
  <c r="BH9" i="6"/>
  <c r="CB9" i="6"/>
  <c r="BP9" i="6"/>
  <c r="J199" i="48"/>
  <c r="N168" i="47"/>
  <c r="AV4" i="6"/>
  <c r="AV3" i="6"/>
  <c r="J16" i="46"/>
  <c r="K126" i="44"/>
  <c r="K95" i="44"/>
  <c r="AS4" i="6"/>
  <c r="AS3" i="6"/>
  <c r="AS5" i="6" s="1"/>
  <c r="AT5" i="6"/>
  <c r="AU5" i="6"/>
  <c r="AW5" i="6"/>
  <c r="AX5" i="6"/>
  <c r="AY5" i="6"/>
  <c r="AZ5" i="6"/>
  <c r="C5" i="6"/>
  <c r="D5" i="6"/>
  <c r="E5" i="6"/>
  <c r="F5" i="6"/>
  <c r="G5" i="6"/>
  <c r="I5" i="6"/>
  <c r="J5" i="6"/>
  <c r="K5" i="6"/>
  <c r="L5" i="6"/>
  <c r="M5" i="6"/>
  <c r="N5" i="6"/>
  <c r="O5" i="6"/>
  <c r="Q5" i="6"/>
  <c r="R5" i="6"/>
  <c r="S5" i="6"/>
  <c r="T5" i="6"/>
  <c r="U5" i="6"/>
  <c r="V5" i="6"/>
  <c r="W5" i="6"/>
  <c r="Z5" i="6"/>
  <c r="AA5" i="6"/>
  <c r="AB5" i="6"/>
  <c r="AC5" i="6"/>
  <c r="AD5" i="6"/>
  <c r="AE5" i="6"/>
  <c r="AF5" i="6"/>
  <c r="AG5" i="6"/>
  <c r="AH5" i="6"/>
  <c r="AI5" i="6"/>
  <c r="AK5" i="6"/>
  <c r="AL5" i="6"/>
  <c r="AM5" i="6"/>
  <c r="AN5" i="6"/>
  <c r="AO5" i="6"/>
  <c r="AP5" i="6"/>
  <c r="AQ5" i="6"/>
  <c r="AR5" i="6"/>
  <c r="J167" i="41"/>
  <c r="J145" i="40"/>
  <c r="AZ7" i="6"/>
  <c r="AZ6" i="6"/>
  <c r="AV7" i="6"/>
  <c r="AR7" i="6"/>
  <c r="AR6" i="6"/>
  <c r="J101" i="37"/>
  <c r="AN6" i="6"/>
  <c r="AN7" i="6"/>
  <c r="J251" i="34"/>
  <c r="J233" i="34"/>
  <c r="AJ4" i="6"/>
  <c r="AJ7" i="6" s="1"/>
  <c r="AJ3" i="6"/>
  <c r="J166" i="31"/>
  <c r="I171" i="30"/>
  <c r="J69" i="30"/>
  <c r="J10" i="30"/>
  <c r="I165" i="29"/>
  <c r="J164" i="29"/>
  <c r="J100" i="29"/>
  <c r="K8" i="28"/>
  <c r="M191" i="27"/>
  <c r="M145" i="27"/>
  <c r="M109" i="27"/>
  <c r="M8" i="27"/>
  <c r="AF7" i="6"/>
  <c r="AF6" i="6"/>
  <c r="O164" i="26"/>
  <c r="O120" i="26"/>
  <c r="O82" i="26"/>
  <c r="K170" i="25"/>
  <c r="L154" i="24"/>
  <c r="K159" i="23"/>
  <c r="K31" i="23"/>
  <c r="M160" i="22"/>
  <c r="M120" i="22"/>
  <c r="AJ5" i="6" l="1"/>
  <c r="AZ8" i="6"/>
  <c r="BD9" i="6" s="1"/>
  <c r="AV5" i="6"/>
  <c r="AV6" i="6"/>
  <c r="AV8" i="6" s="1"/>
  <c r="AR8" i="6"/>
  <c r="AN8" i="6"/>
  <c r="AF8" i="6"/>
  <c r="Y4" i="6"/>
  <c r="Y3" i="6"/>
  <c r="L145" i="21"/>
  <c r="L108" i="21"/>
  <c r="K56" i="20"/>
  <c r="K6" i="20"/>
  <c r="Y5" i="6" l="1"/>
  <c r="AV9" i="6"/>
  <c r="AR9" i="6"/>
  <c r="AZ9" i="6"/>
  <c r="X4" i="6"/>
  <c r="X7" i="6" s="1"/>
  <c r="X3" i="6"/>
  <c r="L94" i="18"/>
  <c r="N139" i="17"/>
  <c r="N118" i="17"/>
  <c r="L97" i="16"/>
  <c r="L87" i="16"/>
  <c r="AB7" i="6"/>
  <c r="AB6" i="6"/>
  <c r="X6" i="6" l="1"/>
  <c r="X5" i="6"/>
  <c r="AB8" i="6"/>
  <c r="AF9" i="6" s="1"/>
  <c r="X8" i="6"/>
  <c r="M73" i="14"/>
  <c r="L85" i="13"/>
  <c r="L75" i="13"/>
  <c r="L57" i="13"/>
  <c r="T7" i="6"/>
  <c r="T6" i="6"/>
  <c r="P4" i="6"/>
  <c r="P3" i="6"/>
  <c r="L109" i="10"/>
  <c r="P5" i="6" l="1"/>
  <c r="AB9" i="6"/>
  <c r="T8" i="6"/>
  <c r="X9" i="6" l="1"/>
  <c r="P7" i="6"/>
  <c r="O7" i="6" s="1"/>
  <c r="P6" i="6"/>
  <c r="O6" i="6" s="1"/>
  <c r="L7" i="6"/>
  <c r="D7" i="6"/>
  <c r="L6" i="6"/>
  <c r="D6" i="6"/>
  <c r="H4" i="6"/>
  <c r="EU4" i="6" s="1"/>
  <c r="H3" i="6"/>
  <c r="L8" i="6" l="1"/>
  <c r="EU3" i="6"/>
  <c r="H5" i="6"/>
  <c r="H7" i="6"/>
  <c r="EU7" i="6" s="1"/>
  <c r="D8" i="6"/>
  <c r="P8" i="6"/>
  <c r="H6" i="6"/>
  <c r="C3" i="49" l="1"/>
  <c r="P9" i="6"/>
  <c r="T9" i="6"/>
  <c r="H8" i="6"/>
  <c r="D3" i="49" l="1"/>
  <c r="F3" i="49"/>
  <c r="L9" i="6"/>
  <c r="H9" i="6"/>
  <c r="AJ6" i="6" l="1"/>
  <c r="AJ8" i="6" l="1"/>
  <c r="EU6" i="6"/>
  <c r="EU5" i="6"/>
  <c r="C2" i="49" l="1"/>
  <c r="AJ9" i="6"/>
  <c r="AN9" i="6"/>
  <c r="EU8" i="6"/>
  <c r="F2" i="49" l="1"/>
  <c r="F7" i="49" s="1"/>
  <c r="H7" i="49" s="1"/>
  <c r="H8" i="49" s="1"/>
  <c r="C7" i="49"/>
  <c r="D7" i="49" s="1"/>
  <c r="D2" i="4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InspireHL</author>
  </authors>
  <commentList>
    <comment ref="N2" authorId="0" shapeId="0" xr:uid="{BF37B9C9-433A-FB47-8E2B-D1A7205F14DE}">
      <text>
        <r>
          <rPr>
            <b/>
            <sz val="10"/>
            <color rgb="FF000000"/>
            <rFont val="Tahoma"/>
            <family val="2"/>
          </rPr>
          <t>InspireHL: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from 21-31.3.</t>
        </r>
      </text>
    </comment>
    <comment ref="BJ2" authorId="0" shapeId="0" xr:uid="{254364A4-14F2-6B4D-8FE0-1B571EA0D087}">
      <text>
        <r>
          <rPr>
            <b/>
            <sz val="10"/>
            <color rgb="FF000000"/>
            <rFont val="Tahoma"/>
            <family val="2"/>
          </rPr>
          <t>InspireHL: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from 21-31.3.</t>
        </r>
      </text>
    </comment>
    <comment ref="P8" authorId="0" shapeId="0" xr:uid="{81C92913-423B-BE4B-94FB-DF44856CC116}">
      <text>
        <r>
          <rPr>
            <b/>
            <sz val="10"/>
            <color rgb="FF000000"/>
            <rFont val="Tahoma"/>
            <family val="2"/>
          </rPr>
          <t>InspireHL: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from 21-31.3.</t>
        </r>
      </text>
    </comment>
    <comment ref="BL8" authorId="0" shapeId="0" xr:uid="{46185A01-815D-9A49-9674-44F5F57B4F58}">
      <text>
        <r>
          <rPr>
            <b/>
            <sz val="10"/>
            <color rgb="FF000000"/>
            <rFont val="Tahoma"/>
            <family val="2"/>
          </rPr>
          <t>InspireHL: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from 21-31.3.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InspireHL</author>
  </authors>
  <commentList>
    <comment ref="P2" authorId="0" shapeId="0" xr:uid="{2D26F984-B765-9243-BB0B-7963CE029BBE}">
      <text>
        <r>
          <rPr>
            <b/>
            <sz val="10"/>
            <color rgb="FF000000"/>
            <rFont val="Tahoma"/>
            <family val="2"/>
          </rPr>
          <t>InspireHL: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from 21-31.3.</t>
        </r>
      </text>
    </comment>
    <comment ref="BL2" authorId="0" shapeId="0" xr:uid="{930BFEC0-F1E5-204D-95DC-BD4976021BD2}">
      <text>
        <r>
          <rPr>
            <b/>
            <sz val="10"/>
            <color rgb="FF000000"/>
            <rFont val="Tahoma"/>
            <family val="2"/>
          </rPr>
          <t>InspireHL: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from 21-31.3.</t>
        </r>
      </text>
    </comment>
    <comment ref="DH2" authorId="0" shapeId="0" xr:uid="{B6A57384-2308-8D42-8D4B-88283C21F3B6}">
      <text>
        <r>
          <rPr>
            <b/>
            <sz val="10"/>
            <color rgb="FF000000"/>
            <rFont val="Tahoma"/>
            <family val="2"/>
          </rPr>
          <t>InspireHL: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from 21-31.3.</t>
        </r>
      </text>
    </comment>
  </commentList>
</comments>
</file>

<file path=xl/sharedStrings.xml><?xml version="1.0" encoding="utf-8"?>
<sst xmlns="http://schemas.openxmlformats.org/spreadsheetml/2006/main" count="93266" uniqueCount="10411">
  <si>
    <t>Bonus 2023</t>
  </si>
  <si>
    <t>Prodaja 2022</t>
  </si>
  <si>
    <t>Plan 2023</t>
  </si>
  <si>
    <t>Realizacija 2023</t>
  </si>
  <si>
    <t>Izgubljena prodaja Dorzol</t>
  </si>
  <si>
    <t>Total</t>
  </si>
  <si>
    <t>+/- %</t>
  </si>
  <si>
    <t>Bruto cijene KM</t>
  </si>
  <si>
    <t>Vrijednost u KM po bruto cijeni</t>
  </si>
  <si>
    <t>Bonus</t>
  </si>
  <si>
    <t>Bunus KM</t>
  </si>
  <si>
    <t>Glaumax</t>
  </si>
  <si>
    <t>Dorozol</t>
  </si>
  <si>
    <t>Latanox</t>
  </si>
  <si>
    <t>Bimanox</t>
  </si>
  <si>
    <t>Moksacin</t>
  </si>
  <si>
    <t xml:space="preserve">Total </t>
  </si>
  <si>
    <t>Dorzol prodaja</t>
  </si>
  <si>
    <t>Prosjecna prodaja u 18 mj</t>
  </si>
  <si>
    <t>Izgubljena prodaja</t>
  </si>
  <si>
    <t xml:space="preserve">Izgubljena prodaja Dorzola po VPC  od KM 10,22 </t>
  </si>
  <si>
    <t>InspireHL promo naknada 43%</t>
  </si>
  <si>
    <t>Month</t>
  </si>
  <si>
    <t>Price</t>
  </si>
  <si>
    <t>Week #</t>
  </si>
  <si>
    <t>Dorzol</t>
  </si>
  <si>
    <t>Bonus 2022</t>
  </si>
  <si>
    <t>Plan 2022</t>
  </si>
  <si>
    <t>Realizacija 2022</t>
  </si>
  <si>
    <t>Artikal</t>
  </si>
  <si>
    <t>Datum</t>
  </si>
  <si>
    <t>Tip dok.</t>
  </si>
  <si>
    <t>Broj dok.</t>
  </si>
  <si>
    <t>Poslovni partner</t>
  </si>
  <si>
    <t>Adresa</t>
  </si>
  <si>
    <t>Poštanski broj</t>
  </si>
  <si>
    <t>Mjesto</t>
  </si>
  <si>
    <t>Količina</t>
  </si>
  <si>
    <t>Iznos prije rabata</t>
  </si>
  <si>
    <t>01 - Unsko-Sanski kanton</t>
  </si>
  <si>
    <t>Dorzol 20mg/ml kapi za oči 5ml</t>
  </si>
  <si>
    <t>7. 2. 2024.</t>
  </si>
  <si>
    <t>OTP</t>
  </si>
  <si>
    <t>1766</t>
  </si>
  <si>
    <t>Viva PZU Apoteka ogranak 3</t>
  </si>
  <si>
    <t>Jošani bb</t>
  </si>
  <si>
    <t>77220</t>
  </si>
  <si>
    <t>CAZIN</t>
  </si>
  <si>
    <t>Glaumax 20mg/ml+5mg/ml kapi za oči 5ml</t>
  </si>
  <si>
    <t>1768</t>
  </si>
  <si>
    <t>PZU-A-Medicus  Sanski most</t>
  </si>
  <si>
    <t>Prijedorska 90</t>
  </si>
  <si>
    <t>79260</t>
  </si>
  <si>
    <t>SANSKI MOST</t>
  </si>
  <si>
    <t>02 - Posavski kanton</t>
  </si>
  <si>
    <t>5. 2. 2024.</t>
  </si>
  <si>
    <t>1597</t>
  </si>
  <si>
    <t>Bonus-Farm ljekarna Odžak</t>
  </si>
  <si>
    <t>Titova bb</t>
  </si>
  <si>
    <t>76290</t>
  </si>
  <si>
    <t>ODŽAK</t>
  </si>
  <si>
    <t>6. 2. 2024.</t>
  </si>
  <si>
    <t>1679</t>
  </si>
  <si>
    <t>PZU "MALIK-FARM" Orašje</t>
  </si>
  <si>
    <t>Osma ulica br.15</t>
  </si>
  <si>
    <t>76270</t>
  </si>
  <si>
    <t>ORAŠJE</t>
  </si>
  <si>
    <t>03 - Tuzlanski Kanton</t>
  </si>
  <si>
    <t>Bimanox 2mg/ml kapi za oči 5ml</t>
  </si>
  <si>
    <t>1648</t>
  </si>
  <si>
    <t>IBN-SINA PZU Ogranak 19, Lukavac (A21)</t>
  </si>
  <si>
    <t>ul.25. Novembra bb, Lukavac</t>
  </si>
  <si>
    <t>75300</t>
  </si>
  <si>
    <t>LUKAVAC</t>
  </si>
  <si>
    <t>1643</t>
  </si>
  <si>
    <t>IBN-SINA PZU Ogranak 13,Apoteka Gradačac (A14)</t>
  </si>
  <si>
    <t>Josipa Šibera 3, Gradačac</t>
  </si>
  <si>
    <t>76250</t>
  </si>
  <si>
    <t>GRADAČAC</t>
  </si>
  <si>
    <t>1719</t>
  </si>
  <si>
    <t>APOTEKA "LIJEK" VL.mr.ph. KORMAN ALMIRA</t>
  </si>
  <si>
    <t>Husinskih rudara 110</t>
  </si>
  <si>
    <t>75000</t>
  </si>
  <si>
    <t>TUZLA</t>
  </si>
  <si>
    <t>1691</t>
  </si>
  <si>
    <t>PZU Apoteka ADONIS ogr.6 Tuzla</t>
  </si>
  <si>
    <t>Albina i Franje Herljevića br6</t>
  </si>
  <si>
    <t>1640</t>
  </si>
  <si>
    <t>IBN-SINA PZU Ogranak 10 Stupine, Tuzla (A11)</t>
  </si>
  <si>
    <t>Stupine B2, Tuzla</t>
  </si>
  <si>
    <t>1699</t>
  </si>
  <si>
    <t>PZU Apoteka ADONIS ogr.12 ŽIVINICE</t>
  </si>
  <si>
    <t>ul.Oslobođenja br.23</t>
  </si>
  <si>
    <t>75270</t>
  </si>
  <si>
    <t>ŽIVINICE</t>
  </si>
  <si>
    <t>9. 2. 2024.</t>
  </si>
  <si>
    <t>1910</t>
  </si>
  <si>
    <t>PZU APOTEKE "PHARMACOM" Tuzla ogr. PHARMACOM BR.12 Mosnik</t>
  </si>
  <si>
    <t>Envera Šiljka 31</t>
  </si>
  <si>
    <t>1685</t>
  </si>
  <si>
    <t>PZU Apoteka ADONIS ogr.3 GRAČANICA</t>
  </si>
  <si>
    <t>Fridriha Foglera 9b</t>
  </si>
  <si>
    <t>75320</t>
  </si>
  <si>
    <t>GRAČANICA</t>
  </si>
  <si>
    <t>1712</t>
  </si>
  <si>
    <t>PZU Apoteka "ĐULOVIĆ-PHARM" Ogr.3 Ciljuge</t>
  </si>
  <si>
    <t>PO Bingo Ciljuge bb Živinice</t>
  </si>
  <si>
    <t>1687</t>
  </si>
  <si>
    <t>PZU Apoteka ADONIS ogr.4 PURAČIĆ</t>
  </si>
  <si>
    <t>Nikole Stjepanovića 74</t>
  </si>
  <si>
    <t>1693</t>
  </si>
  <si>
    <t>PZU Apoteka ADONIS ogr.8 LUKAVAC</t>
  </si>
  <si>
    <t>Sarajevska bb</t>
  </si>
  <si>
    <t>1695</t>
  </si>
  <si>
    <t>PZU Apoteka ADONIS ogr.9 GRAČANICA</t>
  </si>
  <si>
    <t>Lipa bb</t>
  </si>
  <si>
    <t>1644</t>
  </si>
  <si>
    <t>IBN-SINA PZU Ogranak 14 Srebrenik (A15)</t>
  </si>
  <si>
    <t>Zlatnih Ljiljana bb ZTC-II</t>
  </si>
  <si>
    <t>75350</t>
  </si>
  <si>
    <t>SREBRENIK</t>
  </si>
  <si>
    <t>1631</t>
  </si>
  <si>
    <t>PZU APOTEKE "PHARMACOM" Tuzla ogr.FARMATEX br.1</t>
  </si>
  <si>
    <t>ul.Alije Izetbegovića br.33 Tuzla</t>
  </si>
  <si>
    <t>1690</t>
  </si>
  <si>
    <t>PZU Apoteka ADONIS ogr.1 KALESIJA</t>
  </si>
  <si>
    <t>ul.Trg šehida bb</t>
  </si>
  <si>
    <t>75260</t>
  </si>
  <si>
    <t>KALESIJA</t>
  </si>
  <si>
    <t>1704</t>
  </si>
  <si>
    <t>PZU Apoteka ADONIS ogr.15 Lukavac</t>
  </si>
  <si>
    <t>Đure Salaja 4</t>
  </si>
  <si>
    <t>1698</t>
  </si>
  <si>
    <t>PZU Apoteka ADONIS ogr.7 SREBRENIK</t>
  </si>
  <si>
    <t>Zlatnih ljiljana bb</t>
  </si>
  <si>
    <t>1706</t>
  </si>
  <si>
    <t>PZU Apoteka ADONIS</t>
  </si>
  <si>
    <t>25.Novembra bb</t>
  </si>
  <si>
    <t>1701</t>
  </si>
  <si>
    <t>PZU Apoteka ADONIS ogr.13 Poljice,Lukavac</t>
  </si>
  <si>
    <t>ul.Poljice bb</t>
  </si>
  <si>
    <t>04 - ZE-DO Kanton</t>
  </si>
  <si>
    <t>1752</t>
  </si>
  <si>
    <t>Apoteka privatna praksa ''Ihlas'' Breza</t>
  </si>
  <si>
    <t>Vrbovik bb</t>
  </si>
  <si>
    <t>71370</t>
  </si>
  <si>
    <t>BREZA</t>
  </si>
  <si>
    <t>1605</t>
  </si>
  <si>
    <t>PZU Apoteka "PHARMACIA" PLUS Zenica</t>
  </si>
  <si>
    <t>Trg Alije Izetbegovića bb</t>
  </si>
  <si>
    <t>72000</t>
  </si>
  <si>
    <t>ZENICA</t>
  </si>
  <si>
    <t>1612</t>
  </si>
  <si>
    <t>PZU Apoteka HERBAFARM Tešanj</t>
  </si>
  <si>
    <t>Braće Pobrića bb</t>
  </si>
  <si>
    <t>74260</t>
  </si>
  <si>
    <t>TEŠANJ</t>
  </si>
  <si>
    <t>1564</t>
  </si>
  <si>
    <t>PZU Apoteka ''NERA'' Visoko</t>
  </si>
  <si>
    <t>Branilaca bb</t>
  </si>
  <si>
    <t>71300</t>
  </si>
  <si>
    <t>VISOKO</t>
  </si>
  <si>
    <t>8. 2. 2024.</t>
  </si>
  <si>
    <t>1842</t>
  </si>
  <si>
    <t>1619</t>
  </si>
  <si>
    <t>JZU "GRADSKA LJEKARNA" Žepče</t>
  </si>
  <si>
    <t>Prva br.26</t>
  </si>
  <si>
    <t>72230</t>
  </si>
  <si>
    <t>ŽEPČE</t>
  </si>
  <si>
    <t>1822</t>
  </si>
  <si>
    <t>PZU Apoteka "PHARMACIA"</t>
  </si>
  <si>
    <t>Sarajevska 51</t>
  </si>
  <si>
    <t>1613</t>
  </si>
  <si>
    <t>1618</t>
  </si>
  <si>
    <t>1615</t>
  </si>
  <si>
    <t>J.U. Apoteka Zdravlje-ogr."Sutjeska"</t>
  </si>
  <si>
    <t>Safvet Bega Bašagića bb</t>
  </si>
  <si>
    <t>72220</t>
  </si>
  <si>
    <t>ZAVIDOVIĆI</t>
  </si>
  <si>
    <t>1808</t>
  </si>
  <si>
    <t>PZU Apoteka "NERA" Visoko ogr.Moštre</t>
  </si>
  <si>
    <t>Golo Brdo bb</t>
  </si>
  <si>
    <t>Latanox kapi za oči 1x2,5ml</t>
  </si>
  <si>
    <t>05 - Bosansko-Podrinjski</t>
  </si>
  <si>
    <t>1628</t>
  </si>
  <si>
    <t>PZU "AL-HANA" Goražde</t>
  </si>
  <si>
    <t>Zdravstvenih radnika bb</t>
  </si>
  <si>
    <t>73000</t>
  </si>
  <si>
    <t>GORAŽDE</t>
  </si>
  <si>
    <t>06 - Srednjebosanski kanton</t>
  </si>
  <si>
    <t>1761</t>
  </si>
  <si>
    <t>J.U. "Apoteka/Ljekarna" Travnik- Centralna apoteka</t>
  </si>
  <si>
    <t>Prnjavor 24</t>
  </si>
  <si>
    <t>72270</t>
  </si>
  <si>
    <t>TRAVNIK</t>
  </si>
  <si>
    <t>1736</t>
  </si>
  <si>
    <t>PZU "AL-HANA Pharm"ogranak Bugojno</t>
  </si>
  <si>
    <t>Ciglane bb</t>
  </si>
  <si>
    <t>70230</t>
  </si>
  <si>
    <t>BUGOJNO</t>
  </si>
  <si>
    <t>1799</t>
  </si>
  <si>
    <t>PZU "AL-HANA" Vrbas</t>
  </si>
  <si>
    <t>ul.770.Slavne brdske brigade br.23 Donji Vakuf</t>
  </si>
  <si>
    <t>70220</t>
  </si>
  <si>
    <t>DONJI VAKUF</t>
  </si>
  <si>
    <t>Moksacin 5mg/ml kapi za oko 5ml</t>
  </si>
  <si>
    <t>1. 2. 2024.</t>
  </si>
  <si>
    <t>1477</t>
  </si>
  <si>
    <t>PZU "AL-HANA" Forma</t>
  </si>
  <si>
    <t>ul. Trg zlatnjih ljiljana br.4</t>
  </si>
  <si>
    <t>72290</t>
  </si>
  <si>
    <t>NOVI TRAVNIK</t>
  </si>
  <si>
    <t>07 - Hercegovačko-Neretvanski kanton</t>
  </si>
  <si>
    <t>1504</t>
  </si>
  <si>
    <t>LUPRIV PHARM Mostar</t>
  </si>
  <si>
    <t>Rodočkih branitelja bb</t>
  </si>
  <si>
    <t>88000</t>
  </si>
  <si>
    <t>MOSTAR</t>
  </si>
  <si>
    <t>1863</t>
  </si>
  <si>
    <t>Zdravstvena ustanova ''RADIŠIĆ'' Čitluk</t>
  </si>
  <si>
    <t>Broćanski Trg bb</t>
  </si>
  <si>
    <t>88260</t>
  </si>
  <si>
    <t>ČITLUK</t>
  </si>
  <si>
    <t>1506</t>
  </si>
  <si>
    <t>LUPRIV PLUS Mostar</t>
  </si>
  <si>
    <t>Kralja Tomislava 4</t>
  </si>
  <si>
    <t>1523</t>
  </si>
  <si>
    <t>ZU APOTEKA "EUROPHARM" Mostar</t>
  </si>
  <si>
    <t>Mostarskog bataljona bb</t>
  </si>
  <si>
    <t>1517</t>
  </si>
  <si>
    <t>LUPRIV PLUS Mostar ogr.Prozor-Rama</t>
  </si>
  <si>
    <t>Kralja Tomislava bb.</t>
  </si>
  <si>
    <t>88440</t>
  </si>
  <si>
    <t>PROZOR-RAMA</t>
  </si>
  <si>
    <t>1519</t>
  </si>
  <si>
    <t>LUPRIV PLUS Mostar ogr.2</t>
  </si>
  <si>
    <t>Kardinala Stepinca 17</t>
  </si>
  <si>
    <t>1500</t>
  </si>
  <si>
    <t>Ljekarna "Mr.ph.NINA KEŠELJ" Mostar</t>
  </si>
  <si>
    <t>Bleiburških žrtava bb</t>
  </si>
  <si>
    <t>1522</t>
  </si>
  <si>
    <t>LJZU Ljekarna MINJA Jablanica</t>
  </si>
  <si>
    <t>Pere Bilića 28</t>
  </si>
  <si>
    <t>88420</t>
  </si>
  <si>
    <t>JABLANICA</t>
  </si>
  <si>
    <t>1870</t>
  </si>
  <si>
    <t>LUPRIV PLUS Mostar ogr.Jablanica</t>
  </si>
  <si>
    <t>Pere Bilića 56 A</t>
  </si>
  <si>
    <t>1877</t>
  </si>
  <si>
    <t>JZU "Gradska apoteka KONJIC" Konjic</t>
  </si>
  <si>
    <t>Trg državnosti Alija Izetbegović 7</t>
  </si>
  <si>
    <t>88400</t>
  </si>
  <si>
    <t>KONJIC</t>
  </si>
  <si>
    <t>1874</t>
  </si>
  <si>
    <t>1509</t>
  </si>
  <si>
    <t>LUPRIV PLUS Mostar ogr.Čapljina</t>
  </si>
  <si>
    <t>Mate Bobana bb.</t>
  </si>
  <si>
    <t>88300</t>
  </si>
  <si>
    <t>ČAPLJINA</t>
  </si>
  <si>
    <t>1856</t>
  </si>
  <si>
    <t>Apoteka "TILIA" Mostar vl. Emela Imamović</t>
  </si>
  <si>
    <t>Trg Ivana Krndelja 36</t>
  </si>
  <si>
    <t>1862</t>
  </si>
  <si>
    <t>LUPRIV PLUS Mostar ogr.5</t>
  </si>
  <si>
    <t>Stjepana Radića 37</t>
  </si>
  <si>
    <t>1800</t>
  </si>
  <si>
    <t>LUPRIV PLUS Mostar ogr.3</t>
  </si>
  <si>
    <t>Splitska 5</t>
  </si>
  <si>
    <t>1852</t>
  </si>
  <si>
    <t>Z.U. ALPHA PLUS Mostar -Ogranak 1</t>
  </si>
  <si>
    <t>Ante Starčevića 1</t>
  </si>
  <si>
    <t>1505</t>
  </si>
  <si>
    <t>LUPRIV PHARM Mostar ogr.5</t>
  </si>
  <si>
    <t>Potoci 56</t>
  </si>
  <si>
    <t>1485</t>
  </si>
  <si>
    <t>Ljekarnička ZU ''CVIT LIKARIJE'' Podružnica Internacionalna ljekarna Međugorje</t>
  </si>
  <si>
    <t>Kardinala Stepinca 37a</t>
  </si>
  <si>
    <t>88266</t>
  </si>
  <si>
    <t>MEĐUGORJE /ČITLUK/</t>
  </si>
  <si>
    <t>1512</t>
  </si>
  <si>
    <t>LUPRIV PHARM Mostar ogr.2</t>
  </si>
  <si>
    <t>Kneza Višeslava 77B</t>
  </si>
  <si>
    <t>1508</t>
  </si>
  <si>
    <t>1871</t>
  </si>
  <si>
    <t>Gradska ljekarna Mostar PJ.4</t>
  </si>
  <si>
    <t>Kralja Tomislava 12</t>
  </si>
  <si>
    <t>08 - Zapadnohercegovački kanton</t>
  </si>
  <si>
    <t>1829</t>
  </si>
  <si>
    <t>Ljekarnička ZU ''CVIT LIKARIJE'' Ljubuški</t>
  </si>
  <si>
    <t>Ante Vukšića 3a</t>
  </si>
  <si>
    <t>88320</t>
  </si>
  <si>
    <t>LJUBUŠKI</t>
  </si>
  <si>
    <t>1503</t>
  </si>
  <si>
    <t>1820</t>
  </si>
  <si>
    <t>Lj.U. "Blanka" Posušje</t>
  </si>
  <si>
    <t>Fra Petra Bakule 16</t>
  </si>
  <si>
    <t>88240</t>
  </si>
  <si>
    <t>POSUŠJE</t>
  </si>
  <si>
    <t>1499</t>
  </si>
  <si>
    <t>Ljekarnička ZU "CVIT" Ljubuški</t>
  </si>
  <si>
    <t>Hrvatskih kraljeva 22a</t>
  </si>
  <si>
    <t>1837</t>
  </si>
  <si>
    <t>Z.U. LJEKARNE ČOLAK Široki Brijeg-ogr.1</t>
  </si>
  <si>
    <t>dr.Jure Grubišića 9</t>
  </si>
  <si>
    <t>88220</t>
  </si>
  <si>
    <t>ŠIROKI BRIJEG</t>
  </si>
  <si>
    <t>1851</t>
  </si>
  <si>
    <t>Ljekarnička ustanova "Marija" Široki Brijeg</t>
  </si>
  <si>
    <t>Fra Didaka Buntića bb</t>
  </si>
  <si>
    <t>09 - Sarajevski Kanton</t>
  </si>
  <si>
    <t>1657</t>
  </si>
  <si>
    <t>Privatna apoteka ''Oaza zdravlja'' Sarajevo- Alipašin most</t>
  </si>
  <si>
    <t>Safeta Zajke do br.59</t>
  </si>
  <si>
    <t>71000</t>
  </si>
  <si>
    <t>SARAJEVO</t>
  </si>
  <si>
    <t>1904</t>
  </si>
  <si>
    <t>PZU Apoteka "VITAPHARM" ogranak apoteka "Pharmasan"</t>
  </si>
  <si>
    <t>Safeta Hadžića bb</t>
  </si>
  <si>
    <t>1898</t>
  </si>
  <si>
    <t>B-PHARM- OGR. br.16 ap. ILIDŽA-Sarajevo</t>
  </si>
  <si>
    <t>Butmirska cesta br.10 Ilidža-Sarajevo</t>
  </si>
  <si>
    <t>1795</t>
  </si>
  <si>
    <t>PZU "AL-HANA"</t>
  </si>
  <si>
    <t>Patke br.2</t>
  </si>
  <si>
    <t>1660</t>
  </si>
  <si>
    <t>Privatna apoteka ''Oaza zdravlja'' Sarajevo- Dobrinja II</t>
  </si>
  <si>
    <t>Esada Pašalića br.10</t>
  </si>
  <si>
    <t>1584</t>
  </si>
  <si>
    <t>PZU "AL-HANA" - Ogranak Al-Hana LOR</t>
  </si>
  <si>
    <t>Gandijeva broj 8</t>
  </si>
  <si>
    <t>1677</t>
  </si>
  <si>
    <t>Z.U. Apoteka "Remedia" - ogranak "Remedia 3" Sarajevo</t>
  </si>
  <si>
    <t>Jovana Bijelića 1</t>
  </si>
  <si>
    <t>1709</t>
  </si>
  <si>
    <t>PZU "MAGISTRAT"</t>
  </si>
  <si>
    <t>Osik 120 ,Osjek</t>
  </si>
  <si>
    <t>1707</t>
  </si>
  <si>
    <t>J.U. Apoteke SA Nabavno-dist. služba</t>
  </si>
  <si>
    <t>Bistrik Medresa 2</t>
  </si>
  <si>
    <t>2. 2. 2024.</t>
  </si>
  <si>
    <t>1537</t>
  </si>
  <si>
    <t>PZU Apoteka "DUOPHARM" Sarajevo-ILIJAŠ</t>
  </si>
  <si>
    <t>Bosanski put bb</t>
  </si>
  <si>
    <t>71380</t>
  </si>
  <si>
    <t>ILIJAŠ</t>
  </si>
  <si>
    <t>1513</t>
  </si>
  <si>
    <t>B-PHARM- OGR. br.19 ap.BBI Centar Sarajevo</t>
  </si>
  <si>
    <t>Trg djece Sarajeva br.1</t>
  </si>
  <si>
    <t>1548</t>
  </si>
  <si>
    <t>LUPRIV PLUS Mostar ogr.ILIDŽA-HRASNICA</t>
  </si>
  <si>
    <t>Igmanskih bataljona 3-5</t>
  </si>
  <si>
    <t>71212</t>
  </si>
  <si>
    <t>HRASNICA</t>
  </si>
  <si>
    <t>1577</t>
  </si>
  <si>
    <t>Dina - PZU-apoteka Sarajevo ogr.ap. DINA 2 Hrasnica</t>
  </si>
  <si>
    <t>Stari drum bb</t>
  </si>
  <si>
    <t>1573</t>
  </si>
  <si>
    <t>LUPRIV PHARM Mostar ogr.Lupriv Pharm 22</t>
  </si>
  <si>
    <t>Ul. Muhameda ef. Pandže bb.</t>
  </si>
  <si>
    <t>1901</t>
  </si>
  <si>
    <t>Apoteka "VEDAM" vl.mr.ph. Misirlić Amela, Vogošća</t>
  </si>
  <si>
    <t>Spasoja Blagovčanina 13, Vogošća</t>
  </si>
  <si>
    <t>71320</t>
  </si>
  <si>
    <t>VOGOŠĆA</t>
  </si>
  <si>
    <t>1841</t>
  </si>
  <si>
    <t>PZU ''AL-HANA'' Goražde ogr.ap.AL-HANA SOKOLOVIĆ KOLONIJA</t>
  </si>
  <si>
    <t>Trg 22.Aprila 20 Sokolović K.</t>
  </si>
  <si>
    <t>71210</t>
  </si>
  <si>
    <t>ILIDŽA</t>
  </si>
  <si>
    <t>1902</t>
  </si>
  <si>
    <t>PZU "AL-HANA" ogranak Vraca</t>
  </si>
  <si>
    <t>Derviša Numića 75</t>
  </si>
  <si>
    <t>1913</t>
  </si>
  <si>
    <t>Dina - PZU-apoteka Sarajevo ogr.ap. DINA 1 Hadžići</t>
  </si>
  <si>
    <t>Hadželi bb (PC Zujevina)</t>
  </si>
  <si>
    <t>71240</t>
  </si>
  <si>
    <t>HADŽIĆI</t>
  </si>
  <si>
    <t>1905</t>
  </si>
  <si>
    <t>PZU "AL-HANA" 1</t>
  </si>
  <si>
    <t>ul.Željeznička br.7</t>
  </si>
  <si>
    <t>1726</t>
  </si>
  <si>
    <t>B-PHARM- OGR. br.17 ap. MARKALE Sarajevo</t>
  </si>
  <si>
    <t>Mustafe Bašeskije br.12</t>
  </si>
  <si>
    <t>1536</t>
  </si>
  <si>
    <t>Privatna apoteka "CAMAJ" Sarajevo vl.Mirela Camović</t>
  </si>
  <si>
    <t>Aleja Bosne Srebrene bb</t>
  </si>
  <si>
    <t>1535</t>
  </si>
  <si>
    <t>Privatna apoteka "PharmPlus" Sarajevo</t>
  </si>
  <si>
    <t>Posavska 2</t>
  </si>
  <si>
    <t>1540</t>
  </si>
  <si>
    <t>PZU apoteka GRAL-Apoteka Dobrinja I</t>
  </si>
  <si>
    <t>Hamdije Kapidžića br:5 i 6</t>
  </si>
  <si>
    <t>1574</t>
  </si>
  <si>
    <t>Privatna apoteka "UNAPHARM"</t>
  </si>
  <si>
    <t>Binježevo 53</t>
  </si>
  <si>
    <t>1565</t>
  </si>
  <si>
    <t>PZU "AL-HANA"  Ogranak Veneda</t>
  </si>
  <si>
    <t>Safeta Zajke 322</t>
  </si>
  <si>
    <t>1759</t>
  </si>
  <si>
    <t>Apoteka SAN-DI</t>
  </si>
  <si>
    <t>Stara cesta do br.7, Semizovac</t>
  </si>
  <si>
    <t>71321</t>
  </si>
  <si>
    <t>SEMIZOVAC</t>
  </si>
  <si>
    <t>1819</t>
  </si>
  <si>
    <t>LUPRIV PHARM Mostar ogr.HRASNICA-ILIDŽA</t>
  </si>
  <si>
    <t>Ul. Šehitluci br.2</t>
  </si>
  <si>
    <t>1708</t>
  </si>
  <si>
    <t>1545</t>
  </si>
  <si>
    <t>Apoteka TARA Sarajevo</t>
  </si>
  <si>
    <t>Azize Šaćirbegović 80A</t>
  </si>
  <si>
    <t>1632</t>
  </si>
  <si>
    <t>PZU "AP" Apoteke Sarajevo</t>
  </si>
  <si>
    <t>Trg Solidarnosti 39</t>
  </si>
  <si>
    <t>1551</t>
  </si>
  <si>
    <t>PZU Apoteka "VITAPHARM" ogranak apoteka "PHARMA NOVA"</t>
  </si>
  <si>
    <t>Džemala Bijedića 160</t>
  </si>
  <si>
    <t>1816</t>
  </si>
  <si>
    <t>PZU "AP" Apoteke Sarajevo ogranak Apoteka "AVENA"</t>
  </si>
  <si>
    <t>Džemala Bijedića 129B</t>
  </si>
  <si>
    <t>1727</t>
  </si>
  <si>
    <t>PZU Apoteka Ibo&amp;Co Sarajevo</t>
  </si>
  <si>
    <t>Teheranski trg 7</t>
  </si>
  <si>
    <t>1745</t>
  </si>
  <si>
    <t>PZU "AP" Apoteke Sarajevo ogranak Apoteka "Revita"</t>
  </si>
  <si>
    <t>Azize Šaćirbegović 16</t>
  </si>
  <si>
    <t>1817</t>
  </si>
  <si>
    <t>B-PHARM- OGR. br.18 ap. MERKATOR Sarajevo</t>
  </si>
  <si>
    <t>Ložionička br.16</t>
  </si>
  <si>
    <t>1547</t>
  </si>
  <si>
    <t>10 - Livanjski kanton (Herceg Bosanski)</t>
  </si>
  <si>
    <t>1872</t>
  </si>
  <si>
    <t>Ljekarna Z.U. "Đivić" Tomislavgrad</t>
  </si>
  <si>
    <t>Kolodvor bb</t>
  </si>
  <si>
    <t>80240</t>
  </si>
  <si>
    <t>TOMISLAVGRAD</t>
  </si>
  <si>
    <t>11 - Brčko Distrikt</t>
  </si>
  <si>
    <t>1647</t>
  </si>
  <si>
    <t>IBN-SINA PZU Ogranak-Apoteka Brčko (A19)</t>
  </si>
  <si>
    <t>ul. Reisa Džemaludina Čauševića br 51A, Brčko</t>
  </si>
  <si>
    <t>76000</t>
  </si>
  <si>
    <t>BRČKO</t>
  </si>
  <si>
    <t>1620</t>
  </si>
  <si>
    <t>PP Apoteka "HIGIJA"</t>
  </si>
  <si>
    <t>B.Nušića 28</t>
  </si>
  <si>
    <t>12 - RS</t>
  </si>
  <si>
    <t>1865</t>
  </si>
  <si>
    <t>ZU "Apoteka Apharma" Prijedor</t>
  </si>
  <si>
    <t>Ulica Vuka Karadžića br.29</t>
  </si>
  <si>
    <t>79000</t>
  </si>
  <si>
    <t>PRIJEDOR</t>
  </si>
  <si>
    <t>1725</t>
  </si>
  <si>
    <t>ZU- Apoteka "EXPERA PHARMACY" PJ. Apoteka br.55</t>
  </si>
  <si>
    <t>ul.Ljubovijska bb.</t>
  </si>
  <si>
    <t>78420</t>
  </si>
  <si>
    <t>SRBAC</t>
  </si>
  <si>
    <t>1633</t>
  </si>
  <si>
    <t>ZU- Apoteka "EXPERA PHARMACY" PJ. Apoteka br.40</t>
  </si>
  <si>
    <t>Kralja Petra 1</t>
  </si>
  <si>
    <t>78240</t>
  </si>
  <si>
    <t>ČELINAC</t>
  </si>
  <si>
    <t>1729</t>
  </si>
  <si>
    <t>ZU "Apoteke PROFARM" Gradiška</t>
  </si>
  <si>
    <t>Ulica Zaharija Orfelina br.5 GRADIŠKA</t>
  </si>
  <si>
    <t>78400</t>
  </si>
  <si>
    <t>BOSANSKA GRADIŠKA/GRADIŠKA</t>
  </si>
  <si>
    <t>1840</t>
  </si>
  <si>
    <t>Z.U."Moja Apoteka" Banja Luka-PJ ZVIJEZDA</t>
  </si>
  <si>
    <t>Cara Lazara 28</t>
  </si>
  <si>
    <t>78000</t>
  </si>
  <si>
    <t>BANJA LUKA</t>
  </si>
  <si>
    <t>1789</t>
  </si>
  <si>
    <t>Z.U."Moja Apoteka" Banja Luka-PJ BORIK</t>
  </si>
  <si>
    <t>Živojina Mišića 27</t>
  </si>
  <si>
    <t>31. 1. 2024.</t>
  </si>
  <si>
    <t>1467</t>
  </si>
  <si>
    <t>1472</t>
  </si>
  <si>
    <t>ZU ''Apoteka''  Sanski Most</t>
  </si>
  <si>
    <t>Trg Ljiljana 1</t>
  </si>
  <si>
    <t>30. 1. 2024.</t>
  </si>
  <si>
    <t>1388</t>
  </si>
  <si>
    <t>IBN-SINA PZU Ogranak 15, Slatina nova, Apoteka Tuzla (A16)</t>
  </si>
  <si>
    <t>Albina Herljevića 8, Tuzla</t>
  </si>
  <si>
    <t>1365</t>
  </si>
  <si>
    <t>IBN-SINA PZU Ogranak 6, Apoteka Kalesija (A7)</t>
  </si>
  <si>
    <t>Senada Požegića 19, Kalesija</t>
  </si>
  <si>
    <t>1382</t>
  </si>
  <si>
    <t>IBN-SINA PZU Ogranak 21 Gračanica (A26)</t>
  </si>
  <si>
    <t>Zanatski centar"Pijaca"bb Gračanica</t>
  </si>
  <si>
    <t>1367</t>
  </si>
  <si>
    <t>IBN-SINA PZU Ogranak 7, Apoteka Puračić (A8)</t>
  </si>
  <si>
    <t>Školska bb, Lukavac</t>
  </si>
  <si>
    <t>1402</t>
  </si>
  <si>
    <t>1405</t>
  </si>
  <si>
    <t>PZU Apoteka ''DUR-FARM'' Sapna ogr.7 Apoteka ''Durić'' Tuzla</t>
  </si>
  <si>
    <t>Tabašnice 21</t>
  </si>
  <si>
    <t>1350</t>
  </si>
  <si>
    <t>Apoteka "AS Livadić"</t>
  </si>
  <si>
    <t>Alije Izetbegovića 148</t>
  </si>
  <si>
    <t>75290</t>
  </si>
  <si>
    <t>BANOVIĆI</t>
  </si>
  <si>
    <t>1377</t>
  </si>
  <si>
    <t>1398</t>
  </si>
  <si>
    <t>PZU Apoteka ADONIS ogr.14 Lukavac</t>
  </si>
  <si>
    <t>Branilaca Bosne bb</t>
  </si>
  <si>
    <t>1423</t>
  </si>
  <si>
    <t>PZU Apoteka "ĐULOVIĆ-PHARM" Ogr. 2 Živinice</t>
  </si>
  <si>
    <t>Ul. Alije Izetbegovića br.4</t>
  </si>
  <si>
    <t>1399</t>
  </si>
  <si>
    <t>1359</t>
  </si>
  <si>
    <t>IBN-SINA PZU Internacionalna Apoteka (A1)</t>
  </si>
  <si>
    <t>1.Tuzlanske brigade 5</t>
  </si>
  <si>
    <t>1364</t>
  </si>
  <si>
    <t>IBN-SINA PZU Apoteka Teočak (A6)</t>
  </si>
  <si>
    <t>Centar bb, DOM ZDRAVLJA</t>
  </si>
  <si>
    <t>75414</t>
  </si>
  <si>
    <t>TEOČAK</t>
  </si>
  <si>
    <t>1401</t>
  </si>
  <si>
    <t>1400</t>
  </si>
  <si>
    <t>1374</t>
  </si>
  <si>
    <t>IBN-SINA PZU Ogranak 16, Živinice (A17)</t>
  </si>
  <si>
    <t>Alije Izetbegovića bb, Živinice</t>
  </si>
  <si>
    <t>1426</t>
  </si>
  <si>
    <t>PZU Apoteka "ĐULOVIĆ-PHARM" Ogr. Suha (TC. Bingo Tuzla )</t>
  </si>
  <si>
    <t>Suha bb</t>
  </si>
  <si>
    <t>1381</t>
  </si>
  <si>
    <t>IBN-SINA PZU Ogranak 20 IRAC II Tuzla (A25)</t>
  </si>
  <si>
    <t>Rudarska br.33</t>
  </si>
  <si>
    <t>1361</t>
  </si>
  <si>
    <t>IBN-SINA PZU Apoteka Živinice (A4)</t>
  </si>
  <si>
    <t>Alije Izetbegovića 10</t>
  </si>
  <si>
    <t>29. 1. 2024.</t>
  </si>
  <si>
    <t>1345</t>
  </si>
  <si>
    <t>PZU Delfarm Jelah</t>
  </si>
  <si>
    <t>Mustafe Ćemana bb</t>
  </si>
  <si>
    <t>74264</t>
  </si>
  <si>
    <t>JELAH</t>
  </si>
  <si>
    <t>1318</t>
  </si>
  <si>
    <t>1319</t>
  </si>
  <si>
    <t>PZU Apoteka "PHARMACIA'' PJ Bulevar</t>
  </si>
  <si>
    <t>Bulevar Kulina bana 33</t>
  </si>
  <si>
    <t>1322</t>
  </si>
  <si>
    <t>PZU Apoteka "PHARMACIA" ogranak</t>
  </si>
  <si>
    <t>Fra Ivana Jukića bb</t>
  </si>
  <si>
    <t>1343</t>
  </si>
  <si>
    <t>Medifarm - privatna apoteka</t>
  </si>
  <si>
    <t>Osmana Pobrića bb</t>
  </si>
  <si>
    <t>1328</t>
  </si>
  <si>
    <t>EUROLIJEK Privatna apoteka  Zenica</t>
  </si>
  <si>
    <t>Londža 92</t>
  </si>
  <si>
    <t>1330</t>
  </si>
  <si>
    <t>1317</t>
  </si>
  <si>
    <t>1315</t>
  </si>
  <si>
    <t>PZU Apoteka PHARMAMED Vitez ogr.apoteke Sarajevo 2</t>
  </si>
  <si>
    <t>Hamdije Kreševljakovića bb</t>
  </si>
  <si>
    <t>1474</t>
  </si>
  <si>
    <t>Apoteka ALTEA Travnik</t>
  </si>
  <si>
    <t>Bosanska 115</t>
  </si>
  <si>
    <t>1412</t>
  </si>
  <si>
    <t>Z.U. Apoteka "Remedia" - ogranak "Remedia 2"- Ilidža</t>
  </si>
  <si>
    <t>Trg 22.aprila 10</t>
  </si>
  <si>
    <t>1396</t>
  </si>
  <si>
    <t>1375</t>
  </si>
  <si>
    <t>JU GRADSKA LJEKARNA-APOTEKA Busovača</t>
  </si>
  <si>
    <t>16 Kolovoza bb</t>
  </si>
  <si>
    <t>72260</t>
  </si>
  <si>
    <t>BUSOVAČA</t>
  </si>
  <si>
    <t>1406</t>
  </si>
  <si>
    <t>Privatna apoteka "STUP II" Ilidža</t>
  </si>
  <si>
    <t>Dobrinjska br.5</t>
  </si>
  <si>
    <t>1344</t>
  </si>
  <si>
    <t>Privatna apoteka "Alipašin most" vl.mr.ph. Lejla Prcić-Šatara</t>
  </si>
  <si>
    <t>Safeta Zajke 11A</t>
  </si>
  <si>
    <t>1302</t>
  </si>
  <si>
    <t>1321</t>
  </si>
  <si>
    <t>PZU Apoteka "Alma" Tuzla Ogranak Super apoteka 7</t>
  </si>
  <si>
    <t>Komatin br.3</t>
  </si>
  <si>
    <t>1427</t>
  </si>
  <si>
    <t>1304</t>
  </si>
  <si>
    <t>Privatna apoteka "Al-Tawil" Sarajevo</t>
  </si>
  <si>
    <t>Hamdije Kapidžića 3 i 4</t>
  </si>
  <si>
    <t>1414</t>
  </si>
  <si>
    <t>PZU "AL-HANA" 3 privatna apoteka</t>
  </si>
  <si>
    <t>Mustafe Pintola 7 Ilidža</t>
  </si>
  <si>
    <t>1397</t>
  </si>
  <si>
    <t>PZU "AL-HANA Dija-San"</t>
  </si>
  <si>
    <t>ul. Envera Šehovića br.56</t>
  </si>
  <si>
    <t>71120</t>
  </si>
  <si>
    <t>NOVO SARAJEVO</t>
  </si>
  <si>
    <t>1395</t>
  </si>
  <si>
    <t>PZU Apoteka "IBO &amp; CO" Sarajevo-ogranak 1</t>
  </si>
  <si>
    <t>Patriotske lige 35</t>
  </si>
  <si>
    <t>1305</t>
  </si>
  <si>
    <t>1311</t>
  </si>
  <si>
    <t>1448</t>
  </si>
  <si>
    <t>LUPRIV PHARM Mostar ogr.SARAJEVO 20</t>
  </si>
  <si>
    <t>Trg Solidarnosti 35</t>
  </si>
  <si>
    <t>1389</t>
  </si>
  <si>
    <t>LUPRIV PHARM Mostar ogr.SARAJEVO 3</t>
  </si>
  <si>
    <t>Trg Nezavisnosti 14</t>
  </si>
  <si>
    <t>1390</t>
  </si>
  <si>
    <t>Privatna apoteka ''Oaza zdravlja'' Sarajevo</t>
  </si>
  <si>
    <t>Dr.Mustafe Pintola bb</t>
  </si>
  <si>
    <t>1376</t>
  </si>
  <si>
    <t>1383</t>
  </si>
  <si>
    <t>IBN-SINA PZU Ogranak 27, Apoteka Brčko distrikt (A29)</t>
  </si>
  <si>
    <t>ul. Dr.Sakiba Edhemovića br.1, Brčko Distrikt BiH</t>
  </si>
  <si>
    <t>1435</t>
  </si>
  <si>
    <t>Interpromet d.o.o.</t>
  </si>
  <si>
    <t>Kulska obala bb</t>
  </si>
  <si>
    <t>79220</t>
  </si>
  <si>
    <t>NOVI GRAD</t>
  </si>
  <si>
    <t>1314</t>
  </si>
  <si>
    <t>Z.U.  "7 April" Kotor Varoš P.J. Apoteka 7. April Banja Luka I</t>
  </si>
  <si>
    <t>Bulevar Vojvode Stepe Stepanovića 177</t>
  </si>
  <si>
    <t>1444</t>
  </si>
  <si>
    <t>Z.U."Moja Apoteka" Banja Luka-PJ Apoteka Nova Varoš 1</t>
  </si>
  <si>
    <t>Svetozara Markovića bb</t>
  </si>
  <si>
    <t>24. 1. 2024.</t>
  </si>
  <si>
    <t>1145</t>
  </si>
  <si>
    <t>1165</t>
  </si>
  <si>
    <t>Gradska apoteka Bihać 2</t>
  </si>
  <si>
    <t>Petog korpusa 12</t>
  </si>
  <si>
    <t>77000</t>
  </si>
  <si>
    <t>BIHAĆ</t>
  </si>
  <si>
    <t>1148</t>
  </si>
  <si>
    <t>23. 1. 2024.</t>
  </si>
  <si>
    <t>1072</t>
  </si>
  <si>
    <t>Apoteka "Blink"</t>
  </si>
  <si>
    <t>3. Tuzlanske brigade 5</t>
  </si>
  <si>
    <t>1022</t>
  </si>
  <si>
    <t>IBN-SINA PZU Ogranak 9 IRAC, Tuzla (A10)</t>
  </si>
  <si>
    <t>Rudarska 55,Tuzla</t>
  </si>
  <si>
    <t>997</t>
  </si>
  <si>
    <t>994</t>
  </si>
  <si>
    <t>PZU Apoteka ADONIS ogr.10 Devetak</t>
  </si>
  <si>
    <t>Devetak bb</t>
  </si>
  <si>
    <t>989</t>
  </si>
  <si>
    <t>990</t>
  </si>
  <si>
    <t>993</t>
  </si>
  <si>
    <t>995</t>
  </si>
  <si>
    <t>998</t>
  </si>
  <si>
    <t>1038</t>
  </si>
  <si>
    <t>1044</t>
  </si>
  <si>
    <t>IBN-SINA PZU Ogranak 24 Tuzla (A33)</t>
  </si>
  <si>
    <t>ul.Maršala Tita br.62</t>
  </si>
  <si>
    <t>1012</t>
  </si>
  <si>
    <t>IBN-SINA PZU Apoteka Stupine Tuzla (A2)</t>
  </si>
  <si>
    <t>Mehmedalije Maka Dizdara 22</t>
  </si>
  <si>
    <t>1019</t>
  </si>
  <si>
    <t>1021</t>
  </si>
  <si>
    <t>IBN-SINA PZU Apoteka Lukavac (A12)</t>
  </si>
  <si>
    <t>Kulina Bana br.8</t>
  </si>
  <si>
    <t>988</t>
  </si>
  <si>
    <t>981</t>
  </si>
  <si>
    <t>PZU Apoteka ADONIS ogr.2 DOBOŠNICA Depo</t>
  </si>
  <si>
    <t>Centar bb, Dobošnica</t>
  </si>
  <si>
    <t>979</t>
  </si>
  <si>
    <t>982</t>
  </si>
  <si>
    <t>986</t>
  </si>
  <si>
    <t>985</t>
  </si>
  <si>
    <t>PZU Apoteka ADONIS ogr.5 GRADAČAC</t>
  </si>
  <si>
    <t>Josipa Šibera 20</t>
  </si>
  <si>
    <t>1090</t>
  </si>
  <si>
    <t>PZU Eurofarm Edal apoteka 2 Tuzla</t>
  </si>
  <si>
    <t>Tržni centar</t>
  </si>
  <si>
    <t>991</t>
  </si>
  <si>
    <t>996</t>
  </si>
  <si>
    <t>987</t>
  </si>
  <si>
    <t>22. 1. 2024.</t>
  </si>
  <si>
    <t>939</t>
  </si>
  <si>
    <t>Pharm-priv.apoteka Zavidovići</t>
  </si>
  <si>
    <t>Naselje Stadion lamela 5</t>
  </si>
  <si>
    <t>965</t>
  </si>
  <si>
    <t>PZU APOTEKE "PHARMACOM" Tuzla, ogr.Đurđevik</t>
  </si>
  <si>
    <t>Đurđevik centar bb.</t>
  </si>
  <si>
    <t>75272</t>
  </si>
  <si>
    <t>ĐURĐEVIK</t>
  </si>
  <si>
    <t>983</t>
  </si>
  <si>
    <t>1045</t>
  </si>
  <si>
    <t>IBN-SINA PZU Ogranak MEJDAN (A35)</t>
  </si>
  <si>
    <t>Muftije efendije Kurta br.1</t>
  </si>
  <si>
    <t>1040</t>
  </si>
  <si>
    <t>IBN-SINA PZU Ogranak SNIJEŽNICA (A30)</t>
  </si>
  <si>
    <t>Sniježnica bb</t>
  </si>
  <si>
    <t>1049</t>
  </si>
  <si>
    <t>IBN-SINA PZU Ogranak MAOČA (A41)</t>
  </si>
  <si>
    <t>Maoča bb, Brčko</t>
  </si>
  <si>
    <t>1086</t>
  </si>
  <si>
    <t>1025</t>
  </si>
  <si>
    <t>IBN-SINA PZU Apoteka ŽIVINICE 2 (A13)</t>
  </si>
  <si>
    <t>Alije Izetbegovića br.19</t>
  </si>
  <si>
    <t>1024</t>
  </si>
  <si>
    <t>1028</t>
  </si>
  <si>
    <t>958</t>
  </si>
  <si>
    <t>ZU apoteka VIOLAPHARM Tešanj</t>
  </si>
  <si>
    <t>Bukva bb,Tešanj</t>
  </si>
  <si>
    <t>957</t>
  </si>
  <si>
    <t>928</t>
  </si>
  <si>
    <t>953</t>
  </si>
  <si>
    <t>25. 1. 2024.</t>
  </si>
  <si>
    <t>1219</t>
  </si>
  <si>
    <t>1076</t>
  </si>
  <si>
    <t>JZU Apoteka "9 MAJ" Goražde</t>
  </si>
  <si>
    <t>Kulina Bana 16</t>
  </si>
  <si>
    <t>1011</t>
  </si>
  <si>
    <t>PZU Apoteka ''Diva Medica'' Goražde</t>
  </si>
  <si>
    <t>974</t>
  </si>
  <si>
    <t>PZU "AL-HANA TC" BINGO ogr.GORAŽDE</t>
  </si>
  <si>
    <t>Rabita bb</t>
  </si>
  <si>
    <t>1143</t>
  </si>
  <si>
    <t>MIA privatna apoteka Kiseljak</t>
  </si>
  <si>
    <t>Josipa bana Jelačića 93</t>
  </si>
  <si>
    <t>71250</t>
  </si>
  <si>
    <t>KISELJAK</t>
  </si>
  <si>
    <t>1103</t>
  </si>
  <si>
    <t>Privatna ljekarna "Apoteka GALENA" Kreševo</t>
  </si>
  <si>
    <t>Fra Grge Martića 60</t>
  </si>
  <si>
    <t>71260</t>
  </si>
  <si>
    <t>KREŠEVO</t>
  </si>
  <si>
    <t>1129</t>
  </si>
  <si>
    <t>Z.U. Ljekarna "Katava"- ogranak Dubrava, Nova Bila</t>
  </si>
  <si>
    <t>Nova Bila bb</t>
  </si>
  <si>
    <t>1116</t>
  </si>
  <si>
    <t>1157</t>
  </si>
  <si>
    <t>PZU Apoteka PHARMAMED p.o. Vitez</t>
  </si>
  <si>
    <t>Poslovni centar ''Fis'' 96</t>
  </si>
  <si>
    <t>72250</t>
  </si>
  <si>
    <t>VITEZ</t>
  </si>
  <si>
    <t>1154</t>
  </si>
  <si>
    <t>JU Internacionalna ljekarna/apoteka Vitez</t>
  </si>
  <si>
    <t>Hrvatskih branitelja 2A</t>
  </si>
  <si>
    <t>1153</t>
  </si>
  <si>
    <t>1229</t>
  </si>
  <si>
    <t>1206</t>
  </si>
  <si>
    <t>1191</t>
  </si>
  <si>
    <t>1176</t>
  </si>
  <si>
    <t>1196</t>
  </si>
  <si>
    <t>1177</t>
  </si>
  <si>
    <t>Apoteka "ĐOGIĆ"</t>
  </si>
  <si>
    <t>Maršala Tita bb</t>
  </si>
  <si>
    <t>1220</t>
  </si>
  <si>
    <t>1230</t>
  </si>
  <si>
    <t>"Ljekarna mr.ph. Maja Kvesić" Mostar</t>
  </si>
  <si>
    <t>III Cimske bojne19a, 88000 Mostar</t>
  </si>
  <si>
    <t>1216</t>
  </si>
  <si>
    <t>1212</t>
  </si>
  <si>
    <t>1231</t>
  </si>
  <si>
    <t>LUPRIV PLUS Mostar ogr.6</t>
  </si>
  <si>
    <t>Kneza Višeslava 152</t>
  </si>
  <si>
    <t>1190</t>
  </si>
  <si>
    <t>1221</t>
  </si>
  <si>
    <t>1204</t>
  </si>
  <si>
    <t>1222</t>
  </si>
  <si>
    <t>1052</t>
  </si>
  <si>
    <t>Privatna apoteka ''Oaza zdravlja'' Sarajevo- Bihaćka</t>
  </si>
  <si>
    <t>Bihaćka br.1</t>
  </si>
  <si>
    <t>1197</t>
  </si>
  <si>
    <t>Privatna apoteka "PharmaSA" Sarajevo</t>
  </si>
  <si>
    <t>Merhemića trg 5</t>
  </si>
  <si>
    <t>1115</t>
  </si>
  <si>
    <t>LUPRIV PHARM Mostar ogr.SARAJEVO 1</t>
  </si>
  <si>
    <t>Grbavička 85</t>
  </si>
  <si>
    <t>1137</t>
  </si>
  <si>
    <t>LUPRIV PLUS Mostar ogr.SARAJEVO 4</t>
  </si>
  <si>
    <t>Adema Buće 206</t>
  </si>
  <si>
    <t>918</t>
  </si>
  <si>
    <t>PZU Apoteka Avicena Visoko-Ogranak "Ugorsko"</t>
  </si>
  <si>
    <t>Ugorsko bb</t>
  </si>
  <si>
    <t>1179</t>
  </si>
  <si>
    <t>1068</t>
  </si>
  <si>
    <t>PZU Apoteka ''MIMA'' Hadžići</t>
  </si>
  <si>
    <t>Željeznička br.4</t>
  </si>
  <si>
    <t>921</t>
  </si>
  <si>
    <t>Privatna apoteka "LAMELA" Sarajevo</t>
  </si>
  <si>
    <t>Branilaca Šipa br.4</t>
  </si>
  <si>
    <t>1104</t>
  </si>
  <si>
    <t>1102</t>
  </si>
  <si>
    <t>999</t>
  </si>
  <si>
    <t>916</t>
  </si>
  <si>
    <t>898</t>
  </si>
  <si>
    <t>PZU "Apoteka Pharmacy4You"</t>
  </si>
  <si>
    <t>Ivana Franje Jukića 6</t>
  </si>
  <si>
    <t>1037</t>
  </si>
  <si>
    <t>PZU Apoteka "Diva Medica" Goražde, ogr."Soukbunar"</t>
  </si>
  <si>
    <t>Pećina broj 1,Soukbunar</t>
  </si>
  <si>
    <t>1016</t>
  </si>
  <si>
    <t>PZU Apoteka "La vita" Sarajevo</t>
  </si>
  <si>
    <t>Envera Šehovića 8</t>
  </si>
  <si>
    <t>1109</t>
  </si>
  <si>
    <t>PZU "AL-HANA" Rakovica</t>
  </si>
  <si>
    <t>Stanjevac 6</t>
  </si>
  <si>
    <t>1121</t>
  </si>
  <si>
    <t>LUPRIV PLUS Mostar ogr.SARAJEVO 3</t>
  </si>
  <si>
    <t>Skenderija 5</t>
  </si>
  <si>
    <t>1119</t>
  </si>
  <si>
    <t>PZU Apoteka GRAL Sarajevo</t>
  </si>
  <si>
    <t>Dejzina Bikića do 19</t>
  </si>
  <si>
    <t>1128</t>
  </si>
  <si>
    <t>1163</t>
  </si>
  <si>
    <t>PZU. Apoteka "Bardakčije"</t>
  </si>
  <si>
    <t>ul. Bardakčije br.18 Sarajevo</t>
  </si>
  <si>
    <t>1173</t>
  </si>
  <si>
    <t>26. 1. 2024.</t>
  </si>
  <si>
    <t>1292</t>
  </si>
  <si>
    <t>Privatna apoteka LOTUS Sarajevo</t>
  </si>
  <si>
    <t>Džemala Bijedića 102</t>
  </si>
  <si>
    <t>1110</t>
  </si>
  <si>
    <t>1122</t>
  </si>
  <si>
    <t>Z.U. Apoteka "Remedia"</t>
  </si>
  <si>
    <t>Kranjčevićeva 43</t>
  </si>
  <si>
    <t>1199</t>
  </si>
  <si>
    <t>1114</t>
  </si>
  <si>
    <t>1003</t>
  </si>
  <si>
    <t>1127</t>
  </si>
  <si>
    <t>1280</t>
  </si>
  <si>
    <t>973</t>
  </si>
  <si>
    <t>Delfin-2 PZU apoteka Sarajevo</t>
  </si>
  <si>
    <t>Trg heroja 3</t>
  </si>
  <si>
    <t>1050</t>
  </si>
  <si>
    <t>1225</t>
  </si>
  <si>
    <t>1030</t>
  </si>
  <si>
    <t>1035</t>
  </si>
  <si>
    <t>IBN-SINA PZU Ogranak 23 Gornji Rahić Brčko distrikt (A24)</t>
  </si>
  <si>
    <t>Gornji Rahić bb</t>
  </si>
  <si>
    <t>1033</t>
  </si>
  <si>
    <t>IBN-SINA PZU Ogranak 21, Apoteka Brčko (A22)</t>
  </si>
  <si>
    <t>ul.Sakiba Edhemovića br.6/F</t>
  </si>
  <si>
    <t>1162</t>
  </si>
  <si>
    <t>Z.U."Moja Apoteka" Banja Luka-PJ. "Paprikovac"</t>
  </si>
  <si>
    <t>ul. Dvanaest beba bb</t>
  </si>
  <si>
    <t>1107</t>
  </si>
  <si>
    <t>1202</t>
  </si>
  <si>
    <t>Z.U."Moja Apoteka" Banja Luka ogr. Prijedor</t>
  </si>
  <si>
    <t>Kralja Petra I Oslobodioca 46</t>
  </si>
  <si>
    <t>903</t>
  </si>
  <si>
    <t>ZU Apoteka "Vivamedic" Bijeljina PJ. Gradska apoteka 1 Doboj</t>
  </si>
  <si>
    <t>Nemanjina 18</t>
  </si>
  <si>
    <t>74000</t>
  </si>
  <si>
    <t>DOBOJ</t>
  </si>
  <si>
    <t>1277</t>
  </si>
  <si>
    <t>1282</t>
  </si>
  <si>
    <t>ZU- Apoteka "EXPERA PHARMACY" PJ. Apoteka br.76</t>
  </si>
  <si>
    <t>Nemanjina bb. Nevesinje</t>
  </si>
  <si>
    <t>88280</t>
  </si>
  <si>
    <t>NEVESINJE</t>
  </si>
  <si>
    <t>1293</t>
  </si>
  <si>
    <t>ZU- Apoteka "EXPERA PHARMACY" PJ. Apoteka br.4</t>
  </si>
  <si>
    <t>Vojvode Radomira Putnika bb Istočna Ilidža</t>
  </si>
  <si>
    <t>1184</t>
  </si>
  <si>
    <t>ZU "APOTEKA BEOLEK"</t>
  </si>
  <si>
    <t>Dr. Levija 1</t>
  </si>
  <si>
    <t>89000</t>
  </si>
  <si>
    <t>TREBINJE</t>
  </si>
  <si>
    <t>1200</t>
  </si>
  <si>
    <t>ZU- Apoteka "EXPERA PHARMACY" PJ. Apoteka br.16</t>
  </si>
  <si>
    <t>Srpske sloge 62</t>
  </si>
  <si>
    <t>73220</t>
  </si>
  <si>
    <t>ROGATICA</t>
  </si>
  <si>
    <t>975</t>
  </si>
  <si>
    <t>Z.U."Moja Apoteka" Banja Luka-PJ LAKTAŠI</t>
  </si>
  <si>
    <t>Karađorđeva bb</t>
  </si>
  <si>
    <t>78250</t>
  </si>
  <si>
    <t>LAKTAŠI</t>
  </si>
  <si>
    <t>1142</t>
  </si>
  <si>
    <t>1108</t>
  </si>
  <si>
    <t>ZU- Apoteka "EXPERA PHARMACY" PJ. Apoteka br.31</t>
  </si>
  <si>
    <t>Nikole Tesle 48</t>
  </si>
  <si>
    <t>71123</t>
  </si>
  <si>
    <t>ISTOČNO SARAJEVO</t>
  </si>
  <si>
    <t>967</t>
  </si>
  <si>
    <t>ZU.Apoteka "HIGIJA-LEK" Bijeljina, Dvorovi</t>
  </si>
  <si>
    <t>Karađorđeva bb, Dvorovi, Bijelina</t>
  </si>
  <si>
    <t>76300</t>
  </si>
  <si>
    <t>BIJELJINA</t>
  </si>
  <si>
    <t>17. 1. 2024.</t>
  </si>
  <si>
    <t>760</t>
  </si>
  <si>
    <t>780</t>
  </si>
  <si>
    <t>PZU ''Apoteka Aida 2'' Bihać</t>
  </si>
  <si>
    <t>Jablanska 269</t>
  </si>
  <si>
    <t>792</t>
  </si>
  <si>
    <t>Viva PZU Apoteka Cazin-Podružnica Velika Kladuša</t>
  </si>
  <si>
    <t>Zuhdije Žalića bb</t>
  </si>
  <si>
    <t>77230</t>
  </si>
  <si>
    <t>VELIKA KLADUŠA</t>
  </si>
  <si>
    <t>794</t>
  </si>
  <si>
    <t>Apoteka PHARMACIA Bihać</t>
  </si>
  <si>
    <t>Dr. Irfana Ljubijankića 66</t>
  </si>
  <si>
    <t>793</t>
  </si>
  <si>
    <t>795</t>
  </si>
  <si>
    <t>773</t>
  </si>
  <si>
    <t>Viva PZU Apoteka Cazin</t>
  </si>
  <si>
    <t>Mala Lisa bb(Bošnj. šehida 7)</t>
  </si>
  <si>
    <t>16. 1. 2024.</t>
  </si>
  <si>
    <t>673</t>
  </si>
  <si>
    <t>IBN-SINA PZU Apoteka Slatina(stara)Tuzla (A3)</t>
  </si>
  <si>
    <t>Albina Hreljevića 4</t>
  </si>
  <si>
    <t>684</t>
  </si>
  <si>
    <t>699</t>
  </si>
  <si>
    <t>675</t>
  </si>
  <si>
    <t>727</t>
  </si>
  <si>
    <t>PZU Apoteka "DUR-FARM" Sapna ogr.1 ap."DURIĆ"</t>
  </si>
  <si>
    <t>Maršala Tita 54</t>
  </si>
  <si>
    <t>731</t>
  </si>
  <si>
    <t>JZU "Gradske apoteke" Tuzla-Apotekarski depo BUKINJE</t>
  </si>
  <si>
    <t>Bukinje,Bukinjska 188</t>
  </si>
  <si>
    <t>693</t>
  </si>
  <si>
    <t>687</t>
  </si>
  <si>
    <t>694</t>
  </si>
  <si>
    <t>702</t>
  </si>
  <si>
    <t>IBN-SINA PZU Ogranak SOLINA (A40)</t>
  </si>
  <si>
    <t>Ul.Armije BiH br.474 Tuzla</t>
  </si>
  <si>
    <t>724</t>
  </si>
  <si>
    <t>Sanja Alabajči vl. Apoteka "Alabajči"</t>
  </si>
  <si>
    <t>Ul. Đure Đakovića br.48</t>
  </si>
  <si>
    <t>686</t>
  </si>
  <si>
    <t>679</t>
  </si>
  <si>
    <t>IBN-SINA PZU Ogranak 8 Sjenjak Tuzla (A9)</t>
  </si>
  <si>
    <t>Ismeta Mujezinovića 29</t>
  </si>
  <si>
    <t>676</t>
  </si>
  <si>
    <t>681</t>
  </si>
  <si>
    <t>683</t>
  </si>
  <si>
    <t>735</t>
  </si>
  <si>
    <t>PZU Apoteka "Alma" Tuzla Ogranak Super apoteka 5</t>
  </si>
  <si>
    <t>Ul. II Korpusa BIH bb, TC Merkator Tuzla</t>
  </si>
  <si>
    <t>738</t>
  </si>
  <si>
    <t>740</t>
  </si>
  <si>
    <t>737</t>
  </si>
  <si>
    <t>701</t>
  </si>
  <si>
    <t>IBN-SINA PZU Ogranak br.28 Živinice (A37)</t>
  </si>
  <si>
    <t>Alije Izetbegovića br.18</t>
  </si>
  <si>
    <t>671</t>
  </si>
  <si>
    <t>697</t>
  </si>
  <si>
    <t>IBN-SINA PZU Ogranak 23 STADION Tuzla (A32)</t>
  </si>
  <si>
    <t>SPO ''STADION''</t>
  </si>
  <si>
    <t>15. 1. 2024.</t>
  </si>
  <si>
    <t>619</t>
  </si>
  <si>
    <t>J.U. Apoteka Zdravlje-ogr.Mr. WEISS</t>
  </si>
  <si>
    <t>Adolfa Goldbergera 6</t>
  </si>
  <si>
    <t>651</t>
  </si>
  <si>
    <t>636</t>
  </si>
  <si>
    <t>MGM FARM d.o.o. Kakanj</t>
  </si>
  <si>
    <t>311. Lahke brigade br.97</t>
  </si>
  <si>
    <t>72240</t>
  </si>
  <si>
    <t>KAKANJ</t>
  </si>
  <si>
    <t>648</t>
  </si>
  <si>
    <t>629</t>
  </si>
  <si>
    <t>656</t>
  </si>
  <si>
    <t>630</t>
  </si>
  <si>
    <t>618</t>
  </si>
  <si>
    <t>18. 1. 2024.</t>
  </si>
  <si>
    <t>820</t>
  </si>
  <si>
    <t>PZU Apoteka Avicena Visoko-Ogr. Lejla</t>
  </si>
  <si>
    <t>Šareni Hanovi bb</t>
  </si>
  <si>
    <t>640</t>
  </si>
  <si>
    <t>J.U. Apoteka Zdravlje-ogr.GRADSKA apoteka</t>
  </si>
  <si>
    <t>Maršala Tita 52</t>
  </si>
  <si>
    <t>644</t>
  </si>
  <si>
    <t>PZU Apoteka "PHARMACIA'' PJ Crkvice</t>
  </si>
  <si>
    <t>Crkvice 46</t>
  </si>
  <si>
    <t>633</t>
  </si>
  <si>
    <t>19. 1. 2024.</t>
  </si>
  <si>
    <t>873</t>
  </si>
  <si>
    <t>801</t>
  </si>
  <si>
    <t>PZU "AL-HANA" ogranak Lena</t>
  </si>
  <si>
    <t>Mostarska br.14</t>
  </si>
  <si>
    <t>790</t>
  </si>
  <si>
    <t>797</t>
  </si>
  <si>
    <t>845</t>
  </si>
  <si>
    <t>859</t>
  </si>
  <si>
    <t>834</t>
  </si>
  <si>
    <t>853</t>
  </si>
  <si>
    <t>LUPRIV PHARM Mostar ogr.12</t>
  </si>
  <si>
    <t>Vrapčići bb</t>
  </si>
  <si>
    <t>842</t>
  </si>
  <si>
    <t>836</t>
  </si>
  <si>
    <t>848</t>
  </si>
  <si>
    <t>LUPRIV PLUS Mostar ogr.7</t>
  </si>
  <si>
    <t>Kruševo bb.</t>
  </si>
  <si>
    <t>844</t>
  </si>
  <si>
    <t>828</t>
  </si>
  <si>
    <t>832</t>
  </si>
  <si>
    <t>Ljekarničko zdravstvena ustanova "Crnogorac"</t>
  </si>
  <si>
    <t>Stjepana Radića 28</t>
  </si>
  <si>
    <t>852</t>
  </si>
  <si>
    <t>830</t>
  </si>
  <si>
    <t>704</t>
  </si>
  <si>
    <t>674</t>
  </si>
  <si>
    <t>LUPRIV PHARM Mostar ogr.SARAJEVO 4</t>
  </si>
  <si>
    <t>Višnjik 35A</t>
  </si>
  <si>
    <t>586</t>
  </si>
  <si>
    <t>877</t>
  </si>
  <si>
    <t>711</t>
  </si>
  <si>
    <t>709</t>
  </si>
  <si>
    <t>708</t>
  </si>
  <si>
    <t>883</t>
  </si>
  <si>
    <t>PZU "AP" Apoteke Sarajevo ogranak Apoteka "ALTEA"</t>
  </si>
  <si>
    <t>Koševo 32</t>
  </si>
  <si>
    <t>878</t>
  </si>
  <si>
    <t>Privatna apoteka "TILIA" vl.mr.ph.Valida Šakambet</t>
  </si>
  <si>
    <t>Marcela Šnajdera 9b</t>
  </si>
  <si>
    <t>871</t>
  </si>
  <si>
    <t>875</t>
  </si>
  <si>
    <t>Privatna apoteka "Pharma Viva" Vogošća-Kobilja Glava</t>
  </si>
  <si>
    <t>Kenana Brkanića 11</t>
  </si>
  <si>
    <t>863</t>
  </si>
  <si>
    <t>891</t>
  </si>
  <si>
    <t>Dina - PZU-apoteka Sarajevo</t>
  </si>
  <si>
    <t>Bulevar Meše Selimovića b.b.</t>
  </si>
  <si>
    <t>756</t>
  </si>
  <si>
    <t>598</t>
  </si>
  <si>
    <t>759</t>
  </si>
  <si>
    <t>LUPRIV PLUS Mostar ogr.SARAJEVO 1</t>
  </si>
  <si>
    <t>Milana Preloga 2A</t>
  </si>
  <si>
    <t>710</t>
  </si>
  <si>
    <t>611</t>
  </si>
  <si>
    <t>606</t>
  </si>
  <si>
    <t>610</t>
  </si>
  <si>
    <t>594</t>
  </si>
  <si>
    <t>806</t>
  </si>
  <si>
    <t>597</t>
  </si>
  <si>
    <t>823</t>
  </si>
  <si>
    <t>PZU APOTEKA MAGISTRAT ogranak Butmir</t>
  </si>
  <si>
    <t>Ilirska 53</t>
  </si>
  <si>
    <t>802</t>
  </si>
  <si>
    <t>777</t>
  </si>
  <si>
    <t>PZU Apoteka Avicena Visoko-ogr.Hrasno Novo Sarajevo</t>
  </si>
  <si>
    <t>Ul.Aleja Lipa bb</t>
  </si>
  <si>
    <t>707</t>
  </si>
  <si>
    <t>Privatna apoteka ''Oaza zdravlja'' Sarajevo- Podlugovi</t>
  </si>
  <si>
    <t>Moševićka br.101</t>
  </si>
  <si>
    <t>71387</t>
  </si>
  <si>
    <t>PODLUGOVI /ILIJAŠ/</t>
  </si>
  <si>
    <t>599</t>
  </si>
  <si>
    <t>808</t>
  </si>
  <si>
    <t>815</t>
  </si>
  <si>
    <t>PZU Apoteka Avicena Visoko-ogranak Vogošća</t>
  </si>
  <si>
    <t>Ulica 24. juni br. 20</t>
  </si>
  <si>
    <t>601</t>
  </si>
  <si>
    <t>715</t>
  </si>
  <si>
    <t>625</t>
  </si>
  <si>
    <t>720</t>
  </si>
  <si>
    <t>846</t>
  </si>
  <si>
    <t>854</t>
  </si>
  <si>
    <t>Z.U. Ljekarna "Đivić" Produžnica ljekarna "ĐIVIĆ" 5</t>
  </si>
  <si>
    <t>Kolo bb</t>
  </si>
  <si>
    <t>695</t>
  </si>
  <si>
    <t>691</t>
  </si>
  <si>
    <t>880</t>
  </si>
  <si>
    <t>Z.U."Moja Apoteka" Banja Luka-PJ BOSKA 2</t>
  </si>
  <si>
    <t>Trg Kraine br.2</t>
  </si>
  <si>
    <t>746</t>
  </si>
  <si>
    <t>8. 1. 2024.</t>
  </si>
  <si>
    <t>185</t>
  </si>
  <si>
    <t>10. 1. 2024.</t>
  </si>
  <si>
    <t>411</t>
  </si>
  <si>
    <t>T&amp;A Apoteka  Bihać</t>
  </si>
  <si>
    <t>Darivalaca krvi bb</t>
  </si>
  <si>
    <t>461</t>
  </si>
  <si>
    <t>Iris-privatna apoteka  Cazin</t>
  </si>
  <si>
    <t>Hasana Mujezinovića bb</t>
  </si>
  <si>
    <t>459</t>
  </si>
  <si>
    <t>456</t>
  </si>
  <si>
    <t>9. 1. 2024.</t>
  </si>
  <si>
    <t>394</t>
  </si>
  <si>
    <t>PZU Apoteka "MEDEX-PHARM" Banovići</t>
  </si>
  <si>
    <t>Armije  BiH br.54</t>
  </si>
  <si>
    <t>388</t>
  </si>
  <si>
    <t>PZU Apoteka "MEDEX-PHARM" Banovići-Ogr.1 "Apoteka Sjenjak"Tuzla</t>
  </si>
  <si>
    <t>ul.Ismeta Mujezinovića br.33</t>
  </si>
  <si>
    <t>300</t>
  </si>
  <si>
    <t>304</t>
  </si>
  <si>
    <t>IBN-SINA PZU Ogranak 22 Tuzla (A31)</t>
  </si>
  <si>
    <t>ul. Albina Herljevića br.23 Tuzla</t>
  </si>
  <si>
    <t>305</t>
  </si>
  <si>
    <t>279</t>
  </si>
  <si>
    <t>385</t>
  </si>
  <si>
    <t>PZU Apoteka ''DUR-FARM'' Sapna</t>
  </si>
  <si>
    <t>Žrtava genocida u Srebrenici</t>
  </si>
  <si>
    <t>75411</t>
  </si>
  <si>
    <t>SAPNA</t>
  </si>
  <si>
    <t>313</t>
  </si>
  <si>
    <t>294</t>
  </si>
  <si>
    <t>237</t>
  </si>
  <si>
    <t>282</t>
  </si>
  <si>
    <t>311</t>
  </si>
  <si>
    <t>IBN-SINA PZU Ogranak BUKINJE (A38)</t>
  </si>
  <si>
    <t>Bukinjska br.190</t>
  </si>
  <si>
    <t>236</t>
  </si>
  <si>
    <t>355</t>
  </si>
  <si>
    <t>357</t>
  </si>
  <si>
    <t>346</t>
  </si>
  <si>
    <t>349</t>
  </si>
  <si>
    <t>344</t>
  </si>
  <si>
    <t>353</t>
  </si>
  <si>
    <t>340</t>
  </si>
  <si>
    <t>299</t>
  </si>
  <si>
    <t>293</t>
  </si>
  <si>
    <t>IBN-SINA PZU Ogranak Donja Višća (A20)</t>
  </si>
  <si>
    <t>Donja Višća bb,Živinice</t>
  </si>
  <si>
    <t>336</t>
  </si>
  <si>
    <t>291</t>
  </si>
  <si>
    <t>IBN-SINA PZU Ogranak 17, Apoteka Stupine (A18)</t>
  </si>
  <si>
    <t>Stupine B-9, Tuzla</t>
  </si>
  <si>
    <t>274</t>
  </si>
  <si>
    <t>273</t>
  </si>
  <si>
    <t>289</t>
  </si>
  <si>
    <t>286</t>
  </si>
  <si>
    <t>283</t>
  </si>
  <si>
    <t>400</t>
  </si>
  <si>
    <t>386</t>
  </si>
  <si>
    <t>Apoteka "BELA" Živinice</t>
  </si>
  <si>
    <t>25. Novembra bb</t>
  </si>
  <si>
    <t>403</t>
  </si>
  <si>
    <t>PZU Apoteka "ĐULOVIĆ-PHARM" Ogr.1 Živinice</t>
  </si>
  <si>
    <t>Dubrave donje, PO Bingo</t>
  </si>
  <si>
    <t>392</t>
  </si>
  <si>
    <t>396</t>
  </si>
  <si>
    <t>398</t>
  </si>
  <si>
    <t>PZU Apoteka "ĐULOVIĆ-PHARM" depo Apoteke Šišići</t>
  </si>
  <si>
    <t>Šišići bb Živinice</t>
  </si>
  <si>
    <t>370</t>
  </si>
  <si>
    <t>PZU Apoteka "Alma" Tuzla Ogranak Super apoteka 1</t>
  </si>
  <si>
    <t>Mitra Trifunovića Uče Bingo City Centar</t>
  </si>
  <si>
    <t>377</t>
  </si>
  <si>
    <t>360</t>
  </si>
  <si>
    <t>366</t>
  </si>
  <si>
    <t>PZU Apoteka "DUR-FARM" Depo Dobrnja</t>
  </si>
  <si>
    <t>Dobrnja bb</t>
  </si>
  <si>
    <t>407</t>
  </si>
  <si>
    <t>PZU APOTEKE "PHARMACOM" Tuzla ogr.FARMATEX Živinice</t>
  </si>
  <si>
    <t>Prva ulica br.218</t>
  </si>
  <si>
    <t>387</t>
  </si>
  <si>
    <t>271</t>
  </si>
  <si>
    <t>11. 1. 2024.</t>
  </si>
  <si>
    <t>489</t>
  </si>
  <si>
    <t>205</t>
  </si>
  <si>
    <t>225</t>
  </si>
  <si>
    <t>244</t>
  </si>
  <si>
    <t>486</t>
  </si>
  <si>
    <t>207</t>
  </si>
  <si>
    <t>239</t>
  </si>
  <si>
    <t>PZU Halilić Žepče p.o. Apoteka "Tina"</t>
  </si>
  <si>
    <t>Prva bb</t>
  </si>
  <si>
    <t>535</t>
  </si>
  <si>
    <t>193</t>
  </si>
  <si>
    <t>547</t>
  </si>
  <si>
    <t>241</t>
  </si>
  <si>
    <t>245</t>
  </si>
  <si>
    <t>J.U. Apoteka i CMS "TEFARM" Tešanj</t>
  </si>
  <si>
    <t>Maršala Tita 1</t>
  </si>
  <si>
    <t>226</t>
  </si>
  <si>
    <t>232</t>
  </si>
  <si>
    <t>227</t>
  </si>
  <si>
    <t>248</t>
  </si>
  <si>
    <t>224</t>
  </si>
  <si>
    <t>229</t>
  </si>
  <si>
    <t>251</t>
  </si>
  <si>
    <t>253</t>
  </si>
  <si>
    <t>419</t>
  </si>
  <si>
    <t>448</t>
  </si>
  <si>
    <t>410</t>
  </si>
  <si>
    <t>Z.U. Ljekarna "Katava" Vitez-ogranak N.Travnik</t>
  </si>
  <si>
    <t>Kralja Tvrtka 13</t>
  </si>
  <si>
    <t>373</t>
  </si>
  <si>
    <t>454</t>
  </si>
  <si>
    <t>PZU "AL-HANA" Elda Travnik</t>
  </si>
  <si>
    <t>Bosanska broj 21</t>
  </si>
  <si>
    <t>436</t>
  </si>
  <si>
    <t>PZU Apoteka Avicena Visoko-ogranak Kiseljak</t>
  </si>
  <si>
    <t>Brnjaci 111</t>
  </si>
  <si>
    <t>469</t>
  </si>
  <si>
    <t>468</t>
  </si>
  <si>
    <t>529</t>
  </si>
  <si>
    <t>LUPRIV PLUS Mostar ogr.4</t>
  </si>
  <si>
    <t>Dubrovačka bb.</t>
  </si>
  <si>
    <t>528</t>
  </si>
  <si>
    <t>532</t>
  </si>
  <si>
    <t>531</t>
  </si>
  <si>
    <t>505</t>
  </si>
  <si>
    <t>509</t>
  </si>
  <si>
    <t>519</t>
  </si>
  <si>
    <t>520</t>
  </si>
  <si>
    <t>418</t>
  </si>
  <si>
    <t>LJ.Z.U. HELENA VITAL Čapljina</t>
  </si>
  <si>
    <t>Mate Bobana bb</t>
  </si>
  <si>
    <t>544</t>
  </si>
  <si>
    <t>545</t>
  </si>
  <si>
    <t>Privatna apoteka Jasmina  Mostar</t>
  </si>
  <si>
    <t>Fejićeva bb</t>
  </si>
  <si>
    <t>542</t>
  </si>
  <si>
    <t>533</t>
  </si>
  <si>
    <t>496</t>
  </si>
  <si>
    <t>502</t>
  </si>
  <si>
    <t>511</t>
  </si>
  <si>
    <t>501</t>
  </si>
  <si>
    <t>315</t>
  </si>
  <si>
    <t>201</t>
  </si>
  <si>
    <t>12. 1. 2024.</t>
  </si>
  <si>
    <t>579</t>
  </si>
  <si>
    <t>PZU Apoteka "VERDANT"</t>
  </si>
  <si>
    <t>Hifzi Bjelevca 36 ,Bačići</t>
  </si>
  <si>
    <t>318</t>
  </si>
  <si>
    <t>584</t>
  </si>
  <si>
    <t>PZU "INTERNACIONALNA APOTEKA AL-HANA"</t>
  </si>
  <si>
    <t>Zmaja od Bosne 71</t>
  </si>
  <si>
    <t>195</t>
  </si>
  <si>
    <t>369</t>
  </si>
  <si>
    <t>405</t>
  </si>
  <si>
    <t>368</t>
  </si>
  <si>
    <t>PZU Apoteka PHARMAMED Vitez-ogranak apoteke Sarajevo</t>
  </si>
  <si>
    <t>Baščaršija 28</t>
  </si>
  <si>
    <t>362</t>
  </si>
  <si>
    <t>316</t>
  </si>
  <si>
    <t>257</t>
  </si>
  <si>
    <t>PZU Apoteka PHARMAMED Vitez-ogranak apoteke Sarajevo 1</t>
  </si>
  <si>
    <t>Rustempašina 35 Ilidža</t>
  </si>
  <si>
    <t>268</t>
  </si>
  <si>
    <t>173</t>
  </si>
  <si>
    <t>Privatna apoteka "VALOR" Ilidža</t>
  </si>
  <si>
    <t>Rogačići 1 Vlakovo</t>
  </si>
  <si>
    <t>408</t>
  </si>
  <si>
    <t>335</t>
  </si>
  <si>
    <t>LUPRIV PLUS Mostar ogr.SARAJEVO 2</t>
  </si>
  <si>
    <t>Obala Isha-Bega Ishakovića 7</t>
  </si>
  <si>
    <t>221</t>
  </si>
  <si>
    <t>ZPK</t>
  </si>
  <si>
    <t>2</t>
  </si>
  <si>
    <t>458</t>
  </si>
  <si>
    <t>555</t>
  </si>
  <si>
    <t>420</t>
  </si>
  <si>
    <t>321</t>
  </si>
  <si>
    <t>PZU "AL-HANA" Ogr. Naša apoteka</t>
  </si>
  <si>
    <t>Hadželi  161</t>
  </si>
  <si>
    <t>574</t>
  </si>
  <si>
    <t>317</t>
  </si>
  <si>
    <t>174</t>
  </si>
  <si>
    <t>367</t>
  </si>
  <si>
    <t>204</t>
  </si>
  <si>
    <t>215</t>
  </si>
  <si>
    <t>442</t>
  </si>
  <si>
    <t>PZU "AL-HANA Galenus"</t>
  </si>
  <si>
    <t>ul.Hiseta br.17</t>
  </si>
  <si>
    <t>439</t>
  </si>
  <si>
    <t>409</t>
  </si>
  <si>
    <t>498</t>
  </si>
  <si>
    <t>488</t>
  </si>
  <si>
    <t>470</t>
  </si>
  <si>
    <t>PZU Apoteka GRAL Sarajevo-Apoteka Dobrinja II</t>
  </si>
  <si>
    <t>Omladinskih radnih brigada 3</t>
  </si>
  <si>
    <t>178</t>
  </si>
  <si>
    <t>GRADSKA LJEKARNA LIVNO</t>
  </si>
  <si>
    <t>Kneza Mutimira 24</t>
  </si>
  <si>
    <t>80101</t>
  </si>
  <si>
    <t>LIVNO</t>
  </si>
  <si>
    <t>453</t>
  </si>
  <si>
    <t>LI - PHARMA ljekarnička ustanova Livno</t>
  </si>
  <si>
    <t>Kralja Tvrtka 3</t>
  </si>
  <si>
    <t>521</t>
  </si>
  <si>
    <t>Z.U. Ljekarna ''Lybra pharm'' Livno</t>
  </si>
  <si>
    <t>Župana Želimira bb</t>
  </si>
  <si>
    <t>295</t>
  </si>
  <si>
    <t>372</t>
  </si>
  <si>
    <t>PZU-Apoteka "BRČKOPHARM"</t>
  </si>
  <si>
    <t>R.DŽ. Čauševića 51/B</t>
  </si>
  <si>
    <t>301</t>
  </si>
  <si>
    <t>IBN-SINA PZU Ogranak Brka-Apoteka Brčko distrikt (A27)</t>
  </si>
  <si>
    <t>Brka bb, Brčko distrikt</t>
  </si>
  <si>
    <t>371</t>
  </si>
  <si>
    <t>ZU Apoteka HERBAFARM Brčko</t>
  </si>
  <si>
    <t>Kantardžića br.33</t>
  </si>
  <si>
    <t>76205</t>
  </si>
  <si>
    <t>BRČKO DISTRIKT</t>
  </si>
  <si>
    <t>421</t>
  </si>
  <si>
    <t>211</t>
  </si>
  <si>
    <t>Z.U."Moja Apoteka" Banja Luka-PJ Nova Varoš</t>
  </si>
  <si>
    <t>Dragiše Vasića 17</t>
  </si>
  <si>
    <t>563</t>
  </si>
  <si>
    <t>Z.U. "APOTEKA BELLADONNA" Trebinje</t>
  </si>
  <si>
    <t>PREOBRAŽENSKA 16</t>
  </si>
  <si>
    <t>3. 1. 2024.</t>
  </si>
  <si>
    <t>39</t>
  </si>
  <si>
    <t>52</t>
  </si>
  <si>
    <t>40</t>
  </si>
  <si>
    <t>5. 1. 2024.</t>
  </si>
  <si>
    <t>137</t>
  </si>
  <si>
    <t>JZU "Gradske apoteke" Tuzla-Apoteka Dom Zdravlja</t>
  </si>
  <si>
    <t>Albina i Franje Herljevića 1</t>
  </si>
  <si>
    <t>4. 1. 2024.</t>
  </si>
  <si>
    <t>102</t>
  </si>
  <si>
    <t>118</t>
  </si>
  <si>
    <t>105</t>
  </si>
  <si>
    <t>44</t>
  </si>
  <si>
    <t>58</t>
  </si>
  <si>
    <t>37</t>
  </si>
  <si>
    <t>87</t>
  </si>
  <si>
    <t>45</t>
  </si>
  <si>
    <t>159</t>
  </si>
  <si>
    <t>72</t>
  </si>
  <si>
    <t>91</t>
  </si>
  <si>
    <t>98</t>
  </si>
  <si>
    <t>111</t>
  </si>
  <si>
    <t>130</t>
  </si>
  <si>
    <t>131</t>
  </si>
  <si>
    <t>71</t>
  </si>
  <si>
    <t>123</t>
  </si>
  <si>
    <t>129</t>
  </si>
  <si>
    <t>Gradska ljekarna Mostar PJ.2</t>
  </si>
  <si>
    <t>Biskupa Bucanića 32D</t>
  </si>
  <si>
    <t>109</t>
  </si>
  <si>
    <t>107</t>
  </si>
  <si>
    <t>114</t>
  </si>
  <si>
    <t>121</t>
  </si>
  <si>
    <t>122</t>
  </si>
  <si>
    <t>97</t>
  </si>
  <si>
    <t>161</t>
  </si>
  <si>
    <t>7</t>
  </si>
  <si>
    <t>8</t>
  </si>
  <si>
    <t>162</t>
  </si>
  <si>
    <t>151</t>
  </si>
  <si>
    <t>69</t>
  </si>
  <si>
    <t>29</t>
  </si>
  <si>
    <t>61</t>
  </si>
  <si>
    <t>86</t>
  </si>
  <si>
    <t>Privatna apoteka"TARČIN"</t>
  </si>
  <si>
    <t>Mrđana Đoke 78</t>
  </si>
  <si>
    <t>71244</t>
  </si>
  <si>
    <t>TARČIN</t>
  </si>
  <si>
    <t>60</t>
  </si>
  <si>
    <t>134</t>
  </si>
  <si>
    <t>17</t>
  </si>
  <si>
    <t>84</t>
  </si>
  <si>
    <t>LUPRIV PHARM Mostar ogr.SARAJEVO 5</t>
  </si>
  <si>
    <t>Vrazova 22</t>
  </si>
  <si>
    <t>24</t>
  </si>
  <si>
    <t>148</t>
  </si>
  <si>
    <t>147</t>
  </si>
  <si>
    <t>149</t>
  </si>
  <si>
    <t>64</t>
  </si>
  <si>
    <t>27</t>
  </si>
  <si>
    <t>32</t>
  </si>
  <si>
    <t>Delfin-Otoka PZU apoteka Sarajevo</t>
  </si>
  <si>
    <t>Bulevar Meše Selimovića 2</t>
  </si>
  <si>
    <t>140</t>
  </si>
  <si>
    <t>153</t>
  </si>
  <si>
    <t>160</t>
  </si>
  <si>
    <t>5</t>
  </si>
  <si>
    <t>4</t>
  </si>
  <si>
    <t>20</t>
  </si>
  <si>
    <t>62</t>
  </si>
  <si>
    <t>18</t>
  </si>
  <si>
    <t>21</t>
  </si>
  <si>
    <t>1</t>
  </si>
  <si>
    <t>3</t>
  </si>
  <si>
    <t>108</t>
  </si>
  <si>
    <t>112</t>
  </si>
  <si>
    <t>11</t>
  </si>
  <si>
    <t>Z.U."Moja Apoteka" Banja Luka PJ " Centralna Apoteka"</t>
  </si>
  <si>
    <t>Veselina Masleše 18</t>
  </si>
  <si>
    <t>101</t>
  </si>
  <si>
    <t>ZU- Apoteka "EXPERA PHARMACY" PJ. Apoteka br.34</t>
  </si>
  <si>
    <t>Ul. Trg Kralja Petra I Karađorđevića bb</t>
  </si>
  <si>
    <t>70260</t>
  </si>
  <si>
    <t>MRKONJIĆ GRAD</t>
  </si>
  <si>
    <t>135</t>
  </si>
  <si>
    <t>Z.U. "MENTHA"  Apoteka br.4</t>
  </si>
  <si>
    <t>Skendera Kulenovića 91</t>
  </si>
  <si>
    <t>27. 12. 2023.</t>
  </si>
  <si>
    <t>17478</t>
  </si>
  <si>
    <t>17477</t>
  </si>
  <si>
    <t>17491</t>
  </si>
  <si>
    <t>26. 12. 2023.</t>
  </si>
  <si>
    <t>17364</t>
  </si>
  <si>
    <t>17427</t>
  </si>
  <si>
    <t>17351</t>
  </si>
  <si>
    <t>O.S. PHARM PZU. KALESIJA. Ogranak 4-APOTEKA GORNJE DUBRAVE</t>
  </si>
  <si>
    <t>Gornje Dubrave, ŽIVINICE</t>
  </si>
  <si>
    <t>75273-D</t>
  </si>
  <si>
    <t>GORNJE DUBRAVE</t>
  </si>
  <si>
    <t>17352</t>
  </si>
  <si>
    <t>17380</t>
  </si>
  <si>
    <t>25. 12. 2023.</t>
  </si>
  <si>
    <t>17330</t>
  </si>
  <si>
    <t>Privatna zdravstvena ustanova Apoteka "Vitafarm"</t>
  </si>
  <si>
    <t>Trg 21. marta broj 10, Matuzići</t>
  </si>
  <si>
    <t>74203</t>
  </si>
  <si>
    <t>DOBOJ JUG</t>
  </si>
  <si>
    <t>17311</t>
  </si>
  <si>
    <t>Apoteka "ALTHAEA-PHARM" vl.mr.ph.Lejla Osmić</t>
  </si>
  <si>
    <t>Dr. Pinkasa Bandta bb</t>
  </si>
  <si>
    <t>17312</t>
  </si>
  <si>
    <t>17300</t>
  </si>
  <si>
    <t>17301</t>
  </si>
  <si>
    <t>17328</t>
  </si>
  <si>
    <t>17323</t>
  </si>
  <si>
    <t>17238</t>
  </si>
  <si>
    <t>17299</t>
  </si>
  <si>
    <t>17295</t>
  </si>
  <si>
    <t>PZU Apoteka Avicena Visoko-ogranak Kakanj</t>
  </si>
  <si>
    <t>Zeničkog partizanskog odreda b</t>
  </si>
  <si>
    <t>17278</t>
  </si>
  <si>
    <t>J.U. Apoteka Zdravlje-ogr.ODMUT</t>
  </si>
  <si>
    <t>Londža 134</t>
  </si>
  <si>
    <t>17260</t>
  </si>
  <si>
    <t>17298</t>
  </si>
  <si>
    <t>PZU Apoteka Avicena Visoko</t>
  </si>
  <si>
    <t>Ulica Branilaca 41</t>
  </si>
  <si>
    <t>17297</t>
  </si>
  <si>
    <t>17475</t>
  </si>
  <si>
    <t>17261</t>
  </si>
  <si>
    <t>17314</t>
  </si>
  <si>
    <t>17499</t>
  </si>
  <si>
    <t>17468</t>
  </si>
  <si>
    <t>Remedia - privatna apoteka Kiseljak</t>
  </si>
  <si>
    <t>Školska 1</t>
  </si>
  <si>
    <t>17409</t>
  </si>
  <si>
    <t>17449</t>
  </si>
  <si>
    <t>17488</t>
  </si>
  <si>
    <t>17241</t>
  </si>
  <si>
    <t>17473</t>
  </si>
  <si>
    <t>17474</t>
  </si>
  <si>
    <t>17464</t>
  </si>
  <si>
    <t>Farmis d.o.o. Sarajevo</t>
  </si>
  <si>
    <t>Igmanska b.b.</t>
  </si>
  <si>
    <t>17258</t>
  </si>
  <si>
    <t>PZU Apoteka "Verdant" ogranak Verdant 1</t>
  </si>
  <si>
    <t>Bihaćka br. 1</t>
  </si>
  <si>
    <t>17453</t>
  </si>
  <si>
    <t>17456</t>
  </si>
  <si>
    <t>17484</t>
  </si>
  <si>
    <t>PZU Apoteka "VITAPHARM"</t>
  </si>
  <si>
    <t>Barska br.40-42</t>
  </si>
  <si>
    <t>17266</t>
  </si>
  <si>
    <t>17257</t>
  </si>
  <si>
    <t>17267</t>
  </si>
  <si>
    <t>17254</t>
  </si>
  <si>
    <t>17255</t>
  </si>
  <si>
    <t>PZU Apoteka FAMILY Sarajevo</t>
  </si>
  <si>
    <t>Kemala Kapetanovića bb</t>
  </si>
  <si>
    <t>17268</t>
  </si>
  <si>
    <t>17272</t>
  </si>
  <si>
    <t>17337</t>
  </si>
  <si>
    <t>17271</t>
  </si>
  <si>
    <t>17362</t>
  </si>
  <si>
    <t>17332</t>
  </si>
  <si>
    <t>TUZLA-FARM d.o.o. PJ. "Sarajevofarm"</t>
  </si>
  <si>
    <t>Hasana Merdžanovića bb Nova industrijska zona</t>
  </si>
  <si>
    <t>17286</t>
  </si>
  <si>
    <t>17287</t>
  </si>
  <si>
    <t>17293</t>
  </si>
  <si>
    <t>17283</t>
  </si>
  <si>
    <t>17270</t>
  </si>
  <si>
    <t>17269</t>
  </si>
  <si>
    <t>Privatna apoteka ''Oaza zdravlja'' Sarajevo- Vogošća</t>
  </si>
  <si>
    <t>Igmanska br.58</t>
  </si>
  <si>
    <t>17331</t>
  </si>
  <si>
    <t>17424</t>
  </si>
  <si>
    <t>17411</t>
  </si>
  <si>
    <t>17309</t>
  </si>
  <si>
    <t>17279</t>
  </si>
  <si>
    <t>17275</t>
  </si>
  <si>
    <t>17493</t>
  </si>
  <si>
    <t>17437</t>
  </si>
  <si>
    <t>Z.U. Apoteka Galen Obudovac ogr. Brčko</t>
  </si>
  <si>
    <t>Prote Mateje Nenadovića 1</t>
  </si>
  <si>
    <t>17436</t>
  </si>
  <si>
    <t>17251</t>
  </si>
  <si>
    <t>17442</t>
  </si>
  <si>
    <t>Z.U. Apoteka "Galen" Trebinje</t>
  </si>
  <si>
    <t>Trebinjskih brigada bb</t>
  </si>
  <si>
    <t>17292</t>
  </si>
  <si>
    <t>ZU Apoteka "Vivamedic" Bijeljina PJ. Gradska apoteka  Doboj</t>
  </si>
  <si>
    <t>Nemanjina bb</t>
  </si>
  <si>
    <t>17327</t>
  </si>
  <si>
    <t>ZU Apoteka ''CENTAR-PHARM'' Derventa</t>
  </si>
  <si>
    <t>Čika Jove Zmaja 26</t>
  </si>
  <si>
    <t>74400</t>
  </si>
  <si>
    <t>DERVENTA</t>
  </si>
  <si>
    <t>17396</t>
  </si>
  <si>
    <t>ZU "Crvena apoteka"PJ.C4-Mrkonjić Grad</t>
  </si>
  <si>
    <t>Jovana Raškovića bb</t>
  </si>
  <si>
    <t>17440</t>
  </si>
  <si>
    <t>ICM Bijeljina</t>
  </si>
  <si>
    <t>Donja Ljeljenča 45</t>
  </si>
  <si>
    <t>17263</t>
  </si>
  <si>
    <t>Z.U."Moja Apoteka" Banja Luka-PJ. Doboj</t>
  </si>
  <si>
    <t>Ul-Nemanjina 18</t>
  </si>
  <si>
    <t>17285</t>
  </si>
  <si>
    <t>J.Z.U. Gradska apoteka Prijedor</t>
  </si>
  <si>
    <t>Kralja Petra Oslobodioca 25</t>
  </si>
  <si>
    <t>17496</t>
  </si>
  <si>
    <t>ZU "APOTEKA PHARMAVITA"</t>
  </si>
  <si>
    <t>Stevana Mokračca 11</t>
  </si>
  <si>
    <t>20. 12. 2023.</t>
  </si>
  <si>
    <t>17111</t>
  </si>
  <si>
    <t>17106</t>
  </si>
  <si>
    <t>17071</t>
  </si>
  <si>
    <t>17083</t>
  </si>
  <si>
    <t>Apoteka AIDA  Bihać</t>
  </si>
  <si>
    <t>Bihaćke republike blok B-1</t>
  </si>
  <si>
    <t>17088</t>
  </si>
  <si>
    <t>17109</t>
  </si>
  <si>
    <t>"VERDI" d.o.o.</t>
  </si>
  <si>
    <t>Kalina bb</t>
  </si>
  <si>
    <t>19. 12. 2023.</t>
  </si>
  <si>
    <t>16961</t>
  </si>
  <si>
    <t>17040</t>
  </si>
  <si>
    <t>16973</t>
  </si>
  <si>
    <t>17052</t>
  </si>
  <si>
    <t>17042</t>
  </si>
  <si>
    <t>17035</t>
  </si>
  <si>
    <t>17051</t>
  </si>
  <si>
    <t>17037</t>
  </si>
  <si>
    <t>PZU Apoteka ''DUR-FARM'' Sapna ogr.2 Apoteka ''Durić'' Tuzla</t>
  </si>
  <si>
    <t>Branilaca BiH 11</t>
  </si>
  <si>
    <t>17039</t>
  </si>
  <si>
    <t>JZU "Gradske apoteke" Tuzla-Apoteka ''SLATINA''</t>
  </si>
  <si>
    <t>Albina i Franje Herljevića 3</t>
  </si>
  <si>
    <t>17034</t>
  </si>
  <si>
    <t>17091</t>
  </si>
  <si>
    <t>17031</t>
  </si>
  <si>
    <t>17036</t>
  </si>
  <si>
    <t>18. 12. 2023.</t>
  </si>
  <si>
    <t>16934</t>
  </si>
  <si>
    <t>17054</t>
  </si>
  <si>
    <t>16924</t>
  </si>
  <si>
    <t>21. 12. 2023.</t>
  </si>
  <si>
    <t>17160</t>
  </si>
  <si>
    <t>Privatna apoteka "Kraljevac" Visoko</t>
  </si>
  <si>
    <t>Kralja Tvrtka 61</t>
  </si>
  <si>
    <t>17132</t>
  </si>
  <si>
    <t>17143</t>
  </si>
  <si>
    <t>17156</t>
  </si>
  <si>
    <t>16955</t>
  </si>
  <si>
    <t>17087</t>
  </si>
  <si>
    <t>Apoteka "VITA" Kiseljak</t>
  </si>
  <si>
    <t>Žrtava Domovinskog rata bb</t>
  </si>
  <si>
    <t>17058</t>
  </si>
  <si>
    <t>17099</t>
  </si>
  <si>
    <t>17100</t>
  </si>
  <si>
    <t>17084</t>
  </si>
  <si>
    <t>17075</t>
  </si>
  <si>
    <t>17076</t>
  </si>
  <si>
    <t>17159</t>
  </si>
  <si>
    <t>17166</t>
  </si>
  <si>
    <t>17175</t>
  </si>
  <si>
    <t>17179</t>
  </si>
  <si>
    <t>17180</t>
  </si>
  <si>
    <t>17171</t>
  </si>
  <si>
    <t>17172</t>
  </si>
  <si>
    <t>17190</t>
  </si>
  <si>
    <t>17183</t>
  </si>
  <si>
    <t>Gradska ljekarna Mostar PJ.3</t>
  </si>
  <si>
    <t>Stjepana Radića 76</t>
  </si>
  <si>
    <t>17086</t>
  </si>
  <si>
    <t>17177</t>
  </si>
  <si>
    <t>17164</t>
  </si>
  <si>
    <t>17168</t>
  </si>
  <si>
    <t>16915</t>
  </si>
  <si>
    <t>17067</t>
  </si>
  <si>
    <t>16994</t>
  </si>
  <si>
    <t>17069</t>
  </si>
  <si>
    <t>17151</t>
  </si>
  <si>
    <t>17152</t>
  </si>
  <si>
    <t>17142</t>
  </si>
  <si>
    <t>PZU Apoteka GRAL Sarajevo-Ogranak  Apoteka DOBRINJA V</t>
  </si>
  <si>
    <t>Sulejmana Filipovića 15</t>
  </si>
  <si>
    <t>22. 12. 2023.</t>
  </si>
  <si>
    <t>17211</t>
  </si>
  <si>
    <t>17136</t>
  </si>
  <si>
    <t>17133</t>
  </si>
  <si>
    <t>17187</t>
  </si>
  <si>
    <t>17140</t>
  </si>
  <si>
    <t>17137</t>
  </si>
  <si>
    <t>17144</t>
  </si>
  <si>
    <t>17194</t>
  </si>
  <si>
    <t>17195</t>
  </si>
  <si>
    <t>17041</t>
  </si>
  <si>
    <t>PZU Apoteka Avicena Visoko-Ogranak "Stup"</t>
  </si>
  <si>
    <t>Stupska bb</t>
  </si>
  <si>
    <t>17001</t>
  </si>
  <si>
    <t>17022</t>
  </si>
  <si>
    <t>17024</t>
  </si>
  <si>
    <t>17153</t>
  </si>
  <si>
    <t>17212</t>
  </si>
  <si>
    <t>PZU Apoteka "Alma" Tuzla Ogranak Super apoteka 6</t>
  </si>
  <si>
    <t>Trg međunarodnog prijateljstva 18</t>
  </si>
  <si>
    <t>17215</t>
  </si>
  <si>
    <t>17020</t>
  </si>
  <si>
    <t>17104</t>
  </si>
  <si>
    <t>Apoteka "Ilidža"</t>
  </si>
  <si>
    <t>E. Bogunića Čarlija 1</t>
  </si>
  <si>
    <t>17103</t>
  </si>
  <si>
    <t>Apoteka "Centar"</t>
  </si>
  <si>
    <t>Maršala Tita 40</t>
  </si>
  <si>
    <t>17102</t>
  </si>
  <si>
    <t>Apoteka "Rajlovac"</t>
  </si>
  <si>
    <t>Rajlovačka cesta 41</t>
  </si>
  <si>
    <t>17108</t>
  </si>
  <si>
    <t>LUPRIV PHARM Mostar ogr.BUGOJNO</t>
  </si>
  <si>
    <t>Kulina bana 19</t>
  </si>
  <si>
    <t>17072</t>
  </si>
  <si>
    <t>17073</t>
  </si>
  <si>
    <t>17101</t>
  </si>
  <si>
    <t>Apoteka "Saraj polje"</t>
  </si>
  <si>
    <t>Mojmilska b.b.</t>
  </si>
  <si>
    <t>17093</t>
  </si>
  <si>
    <t>17092</t>
  </si>
  <si>
    <t>17105</t>
  </si>
  <si>
    <t>Apoteka "Otoka"</t>
  </si>
  <si>
    <t>Gradačačka 24</t>
  </si>
  <si>
    <t>17077</t>
  </si>
  <si>
    <t>PZU "AL-HANA" Hrasnica</t>
  </si>
  <si>
    <t>Ejuba Sarajkića bb</t>
  </si>
  <si>
    <t>17081</t>
  </si>
  <si>
    <t>17098</t>
  </si>
  <si>
    <t>Apoteka "Ilijaš"</t>
  </si>
  <si>
    <t>Hašima Spahića b.b.</t>
  </si>
  <si>
    <t>17065</t>
  </si>
  <si>
    <t>17131</t>
  </si>
  <si>
    <t>LUPRIV PHARM Mostar ogr.26</t>
  </si>
  <si>
    <t>Bistrik br.16</t>
  </si>
  <si>
    <t>17130</t>
  </si>
  <si>
    <t>17061</t>
  </si>
  <si>
    <t>17134</t>
  </si>
  <si>
    <t>17116</t>
  </si>
  <si>
    <t>17129</t>
  </si>
  <si>
    <t>17118</t>
  </si>
  <si>
    <t>17066</t>
  </si>
  <si>
    <t>17121</t>
  </si>
  <si>
    <t>17128</t>
  </si>
  <si>
    <t>17127</t>
  </si>
  <si>
    <t>16997</t>
  </si>
  <si>
    <t>17178</t>
  </si>
  <si>
    <t>17150</t>
  </si>
  <si>
    <t>17032</t>
  </si>
  <si>
    <t>Z.U. APOTEKA MEDICA Brčko</t>
  </si>
  <si>
    <t>Bulevar mira bb, Delta 2</t>
  </si>
  <si>
    <t>17059</t>
  </si>
  <si>
    <t>17146</t>
  </si>
  <si>
    <t>Z.U."Moja Apoteka" Banja Luka-PJ Petričevac 2</t>
  </si>
  <si>
    <t>Branislava Nušića 19</t>
  </si>
  <si>
    <t>17120</t>
  </si>
  <si>
    <t>17126</t>
  </si>
  <si>
    <t>17115</t>
  </si>
  <si>
    <t>Z.U. Apoteka "PELIN"</t>
  </si>
  <si>
    <t>Svetog Save 34</t>
  </si>
  <si>
    <t>74270</t>
  </si>
  <si>
    <t>TESLIĆ</t>
  </si>
  <si>
    <t>17082</t>
  </si>
  <si>
    <t>ZU Apoteka Ukrina Čelinac</t>
  </si>
  <si>
    <t>Dubrava Stara bb</t>
  </si>
  <si>
    <t>17119</t>
  </si>
  <si>
    <t>Zu Apoteka "EVROPA LEK"</t>
  </si>
  <si>
    <t>Ul.Novaka Pivaševića br.4</t>
  </si>
  <si>
    <t>78430</t>
  </si>
  <si>
    <t>PRNJAVOR</t>
  </si>
  <si>
    <t>17030</t>
  </si>
  <si>
    <t>17147</t>
  </si>
  <si>
    <t>Z.U."Moja Apoteka" Banja Luka-PJ BOSKA</t>
  </si>
  <si>
    <t>Trg Krajne 2</t>
  </si>
  <si>
    <t>17199</t>
  </si>
  <si>
    <t>17176</t>
  </si>
  <si>
    <t>ZU Apoteka INKA Banja Luka</t>
  </si>
  <si>
    <t>Ul. Rade Vranješevića 19</t>
  </si>
  <si>
    <t>17044</t>
  </si>
  <si>
    <t>17062</t>
  </si>
  <si>
    <t>17053</t>
  </si>
  <si>
    <t>Z.U."Dr.Golić"-Apoteka Ana Pharm 3 Srbac</t>
  </si>
  <si>
    <t>Ulica Savska bb, Srbac</t>
  </si>
  <si>
    <t>13. 12. 2023.</t>
  </si>
  <si>
    <t>16796</t>
  </si>
  <si>
    <t>14. 12. 2023.</t>
  </si>
  <si>
    <t>16811</t>
  </si>
  <si>
    <t>12. 12. 2023.</t>
  </si>
  <si>
    <t>16733</t>
  </si>
  <si>
    <t>16688</t>
  </si>
  <si>
    <t>16658</t>
  </si>
  <si>
    <t>16680</t>
  </si>
  <si>
    <t>16684</t>
  </si>
  <si>
    <t>16687</t>
  </si>
  <si>
    <t>16678</t>
  </si>
  <si>
    <t>16700</t>
  </si>
  <si>
    <t>11. 12. 2023.</t>
  </si>
  <si>
    <t>16631</t>
  </si>
  <si>
    <t>16646</t>
  </si>
  <si>
    <t>16632</t>
  </si>
  <si>
    <t>16593</t>
  </si>
  <si>
    <t>16630</t>
  </si>
  <si>
    <t>16624</t>
  </si>
  <si>
    <t>16649</t>
  </si>
  <si>
    <t>16651</t>
  </si>
  <si>
    <t>16648</t>
  </si>
  <si>
    <t>16622</t>
  </si>
  <si>
    <t>16610</t>
  </si>
  <si>
    <t>16793</t>
  </si>
  <si>
    <t>16778</t>
  </si>
  <si>
    <t>16851</t>
  </si>
  <si>
    <t>16849</t>
  </si>
  <si>
    <t>16834</t>
  </si>
  <si>
    <t>Ljekarnička ustanova Ivan Bakula Posušje</t>
  </si>
  <si>
    <t>Stjepana Radića 10</t>
  </si>
  <si>
    <t>16852</t>
  </si>
  <si>
    <t>16863</t>
  </si>
  <si>
    <t>16832</t>
  </si>
  <si>
    <t>16753</t>
  </si>
  <si>
    <t>16833</t>
  </si>
  <si>
    <t>15. 12. 2023.</t>
  </si>
  <si>
    <t>16867</t>
  </si>
  <si>
    <t>16594</t>
  </si>
  <si>
    <t>16870</t>
  </si>
  <si>
    <t>16668</t>
  </si>
  <si>
    <t>16767</t>
  </si>
  <si>
    <t>16710</t>
  </si>
  <si>
    <t>16619</t>
  </si>
  <si>
    <t>16618</t>
  </si>
  <si>
    <t>16590</t>
  </si>
  <si>
    <t>16672</t>
  </si>
  <si>
    <t>16784</t>
  </si>
  <si>
    <t>16768</t>
  </si>
  <si>
    <t>16861</t>
  </si>
  <si>
    <t>6. 12. 2023.</t>
  </si>
  <si>
    <t>16488</t>
  </si>
  <si>
    <t>5. 12. 2023.</t>
  </si>
  <si>
    <t>16372</t>
  </si>
  <si>
    <t>16347</t>
  </si>
  <si>
    <t>16441</t>
  </si>
  <si>
    <t>16396</t>
  </si>
  <si>
    <t>16400</t>
  </si>
  <si>
    <t>PZU Apoteka ADONIS ogr.11 VUČKOVCI</t>
  </si>
  <si>
    <t>Bajramište br.2</t>
  </si>
  <si>
    <t>16379</t>
  </si>
  <si>
    <t>PZU Apoteka "Alma" Tuzla Ogranak Super apoteka 12</t>
  </si>
  <si>
    <t>Ekrema Agića bb</t>
  </si>
  <si>
    <t>75246</t>
  </si>
  <si>
    <t>ČELIĆ</t>
  </si>
  <si>
    <t>16389</t>
  </si>
  <si>
    <t>16394</t>
  </si>
  <si>
    <t>16434</t>
  </si>
  <si>
    <t>16436</t>
  </si>
  <si>
    <t>16439</t>
  </si>
  <si>
    <t>16432</t>
  </si>
  <si>
    <t>16405</t>
  </si>
  <si>
    <t>16411</t>
  </si>
  <si>
    <t>16427</t>
  </si>
  <si>
    <t>16344</t>
  </si>
  <si>
    <t>16357</t>
  </si>
  <si>
    <t>16369</t>
  </si>
  <si>
    <t>16368</t>
  </si>
  <si>
    <t>16346</t>
  </si>
  <si>
    <t>16420</t>
  </si>
  <si>
    <t>PZU. Apoteka "Medica" Kakanj</t>
  </si>
  <si>
    <t>Alije Izetbegovića M-4</t>
  </si>
  <si>
    <t>4. 12. 2023.</t>
  </si>
  <si>
    <t>16308</t>
  </si>
  <si>
    <t>7. 12. 2023.</t>
  </si>
  <si>
    <t>16506</t>
  </si>
  <si>
    <t>16329</t>
  </si>
  <si>
    <t>16317</t>
  </si>
  <si>
    <t>16332</t>
  </si>
  <si>
    <t>16315</t>
  </si>
  <si>
    <t>16324</t>
  </si>
  <si>
    <t>16326</t>
  </si>
  <si>
    <t>16464</t>
  </si>
  <si>
    <t>16459</t>
  </si>
  <si>
    <t>16466</t>
  </si>
  <si>
    <t>8. 12. 2023.</t>
  </si>
  <si>
    <t>16582</t>
  </si>
  <si>
    <t>16460</t>
  </si>
  <si>
    <t>16525</t>
  </si>
  <si>
    <t>16526</t>
  </si>
  <si>
    <t>16530</t>
  </si>
  <si>
    <t>16538</t>
  </si>
  <si>
    <t>16511</t>
  </si>
  <si>
    <t>16531</t>
  </si>
  <si>
    <t>16515</t>
  </si>
  <si>
    <t>16519</t>
  </si>
  <si>
    <t>16521</t>
  </si>
  <si>
    <t>16528</t>
  </si>
  <si>
    <t>16501</t>
  </si>
  <si>
    <t>16562</t>
  </si>
  <si>
    <t>16584</t>
  </si>
  <si>
    <t>16461</t>
  </si>
  <si>
    <t>16474</t>
  </si>
  <si>
    <t>16450</t>
  </si>
  <si>
    <t>1. 12. 2023.</t>
  </si>
  <si>
    <t>16251</t>
  </si>
  <si>
    <t>16340</t>
  </si>
  <si>
    <t>16377</t>
  </si>
  <si>
    <t>16375</t>
  </si>
  <si>
    <t>16572</t>
  </si>
  <si>
    <t>"APOTEKA AL-HANA BOJNIK" d.o.o.</t>
  </si>
  <si>
    <t>Butilska cesta 2</t>
  </si>
  <si>
    <t>16254</t>
  </si>
  <si>
    <t>16556</t>
  </si>
  <si>
    <t>16275</t>
  </si>
  <si>
    <t>Apoteka "Baščaršija"</t>
  </si>
  <si>
    <t>Obala Kulina Bana 25</t>
  </si>
  <si>
    <t>16567</t>
  </si>
  <si>
    <t>16465</t>
  </si>
  <si>
    <t>16382</t>
  </si>
  <si>
    <t>16512</t>
  </si>
  <si>
    <t>16413</t>
  </si>
  <si>
    <t>16417</t>
  </si>
  <si>
    <t>16414</t>
  </si>
  <si>
    <t>16547</t>
  </si>
  <si>
    <t>16361</t>
  </si>
  <si>
    <t>16493</t>
  </si>
  <si>
    <t>16446</t>
  </si>
  <si>
    <t>16473</t>
  </si>
  <si>
    <t>28. 11. 2023.</t>
  </si>
  <si>
    <t>16070</t>
  </si>
  <si>
    <t>29. 11. 2023.</t>
  </si>
  <si>
    <t>16155</t>
  </si>
  <si>
    <t>Viva PZU Apoteka Cazin ogranak "Viva Belladonna"</t>
  </si>
  <si>
    <t>Ćoralići BB TC Robot</t>
  </si>
  <si>
    <t>16082</t>
  </si>
  <si>
    <t>16029</t>
  </si>
  <si>
    <t>16038</t>
  </si>
  <si>
    <t>16031</t>
  </si>
  <si>
    <t>16077</t>
  </si>
  <si>
    <t>16105</t>
  </si>
  <si>
    <t>16047</t>
  </si>
  <si>
    <t>16046</t>
  </si>
  <si>
    <t>16098</t>
  </si>
  <si>
    <t>27. 11. 2023.</t>
  </si>
  <si>
    <t>15974</t>
  </si>
  <si>
    <t>15975</t>
  </si>
  <si>
    <t>16025</t>
  </si>
  <si>
    <t>16026</t>
  </si>
  <si>
    <t>16021</t>
  </si>
  <si>
    <t>15976</t>
  </si>
  <si>
    <t>15964</t>
  </si>
  <si>
    <t>15959</t>
  </si>
  <si>
    <t>J.U. Narodna apoteka Maglaj</t>
  </si>
  <si>
    <t>Viteška 9</t>
  </si>
  <si>
    <t>74250</t>
  </si>
  <si>
    <t>MAGLAJ</t>
  </si>
  <si>
    <t>15956</t>
  </si>
  <si>
    <t>15970</t>
  </si>
  <si>
    <t>15995</t>
  </si>
  <si>
    <t>15983</t>
  </si>
  <si>
    <t>15981</t>
  </si>
  <si>
    <t>16165</t>
  </si>
  <si>
    <t>16133</t>
  </si>
  <si>
    <t>16157</t>
  </si>
  <si>
    <t>16162</t>
  </si>
  <si>
    <t>16127</t>
  </si>
  <si>
    <t>30. 11. 2023.</t>
  </si>
  <si>
    <t>16201</t>
  </si>
  <si>
    <t>16209</t>
  </si>
  <si>
    <t>16206</t>
  </si>
  <si>
    <t>16214</t>
  </si>
  <si>
    <t>16202</t>
  </si>
  <si>
    <t>16220</t>
  </si>
  <si>
    <t>16226</t>
  </si>
  <si>
    <t>16245</t>
  </si>
  <si>
    <t>16205</t>
  </si>
  <si>
    <t>16197</t>
  </si>
  <si>
    <t>16213</t>
  </si>
  <si>
    <t>16065</t>
  </si>
  <si>
    <t>16126</t>
  </si>
  <si>
    <t>16212</t>
  </si>
  <si>
    <t>16069</t>
  </si>
  <si>
    <t>15968</t>
  </si>
  <si>
    <t>15957</t>
  </si>
  <si>
    <t>16019</t>
  </si>
  <si>
    <t>16059</t>
  </si>
  <si>
    <t>16191</t>
  </si>
  <si>
    <t>15953</t>
  </si>
  <si>
    <t>16122</t>
  </si>
  <si>
    <t>16110</t>
  </si>
  <si>
    <t>22. 11. 2023.</t>
  </si>
  <si>
    <t>15859</t>
  </si>
  <si>
    <t>15826</t>
  </si>
  <si>
    <t>15863</t>
  </si>
  <si>
    <t>PZU Apoteka ''EUROFARMACIJA DŽ&amp;N'' Cazin</t>
  </si>
  <si>
    <t>Trg Zlatnih Ljiljana bb</t>
  </si>
  <si>
    <t>15845</t>
  </si>
  <si>
    <t>15860</t>
  </si>
  <si>
    <t>21. 11. 2023.</t>
  </si>
  <si>
    <t>15725</t>
  </si>
  <si>
    <t>15740</t>
  </si>
  <si>
    <t>15739</t>
  </si>
  <si>
    <t>15730</t>
  </si>
  <si>
    <t>15816</t>
  </si>
  <si>
    <t>15720</t>
  </si>
  <si>
    <t>15783</t>
  </si>
  <si>
    <t>15778</t>
  </si>
  <si>
    <t>15772</t>
  </si>
  <si>
    <t>15775</t>
  </si>
  <si>
    <t>15814</t>
  </si>
  <si>
    <t>15790</t>
  </si>
  <si>
    <t>15792</t>
  </si>
  <si>
    <t>15788</t>
  </si>
  <si>
    <t>15786</t>
  </si>
  <si>
    <t>15810</t>
  </si>
  <si>
    <t>15742</t>
  </si>
  <si>
    <t>15735</t>
  </si>
  <si>
    <t>15726</t>
  </si>
  <si>
    <t>15743</t>
  </si>
  <si>
    <t>15744</t>
  </si>
  <si>
    <t>IBN-SINA PZU Ogranak br.27 Gradačac (A36)</t>
  </si>
  <si>
    <t>Josipa Šibera bb, Gradačac</t>
  </si>
  <si>
    <t>15812</t>
  </si>
  <si>
    <t>23. 11. 2023.</t>
  </si>
  <si>
    <t>15893</t>
  </si>
  <si>
    <t>20. 11. 2023.</t>
  </si>
  <si>
    <t>15701</t>
  </si>
  <si>
    <t>15707</t>
  </si>
  <si>
    <t>15702</t>
  </si>
  <si>
    <t>15695</t>
  </si>
  <si>
    <t>15690</t>
  </si>
  <si>
    <t>15668</t>
  </si>
  <si>
    <t>15694</t>
  </si>
  <si>
    <t>15709</t>
  </si>
  <si>
    <t>15666</t>
  </si>
  <si>
    <t>15849</t>
  </si>
  <si>
    <t>15846</t>
  </si>
  <si>
    <t>15890</t>
  </si>
  <si>
    <t>15896</t>
  </si>
  <si>
    <t>15912</t>
  </si>
  <si>
    <t>15902</t>
  </si>
  <si>
    <t>LUPRIV PHARM Mostar ogr.STOLAC</t>
  </si>
  <si>
    <t>Hrvatskih branitelja bb.</t>
  </si>
  <si>
    <t>88360</t>
  </si>
  <si>
    <t>STOLAC</t>
  </si>
  <si>
    <t>15898</t>
  </si>
  <si>
    <t>15889</t>
  </si>
  <si>
    <t>Fra Petra Bakule 3</t>
  </si>
  <si>
    <t>15900</t>
  </si>
  <si>
    <t>24. 11. 2023.</t>
  </si>
  <si>
    <t>15934</t>
  </si>
  <si>
    <t>15922</t>
  </si>
  <si>
    <t>15669</t>
  </si>
  <si>
    <t>15804</t>
  </si>
  <si>
    <t>15931</t>
  </si>
  <si>
    <t>15940</t>
  </si>
  <si>
    <t>15662</t>
  </si>
  <si>
    <t>15939</t>
  </si>
  <si>
    <t>15937</t>
  </si>
  <si>
    <t>15927</t>
  </si>
  <si>
    <t>15763</t>
  </si>
  <si>
    <t>15794</t>
  </si>
  <si>
    <t>15779</t>
  </si>
  <si>
    <t>15749</t>
  </si>
  <si>
    <t>15761</t>
  </si>
  <si>
    <t>15667</t>
  </si>
  <si>
    <t>15844</t>
  </si>
  <si>
    <t>15938</t>
  </si>
  <si>
    <t>15819</t>
  </si>
  <si>
    <t>15877</t>
  </si>
  <si>
    <t>14. 11. 2023.</t>
  </si>
  <si>
    <t>15434</t>
  </si>
  <si>
    <t>15443</t>
  </si>
  <si>
    <t>15478</t>
  </si>
  <si>
    <t>PZU APOTEKE ''PHARMACOM'' Tuzla</t>
  </si>
  <si>
    <t>Slatina 9</t>
  </si>
  <si>
    <t>15422</t>
  </si>
  <si>
    <t>15411</t>
  </si>
  <si>
    <t>15413</t>
  </si>
  <si>
    <t>15415</t>
  </si>
  <si>
    <t>15505</t>
  </si>
  <si>
    <t>15511</t>
  </si>
  <si>
    <t>15514</t>
  </si>
  <si>
    <t>15501</t>
  </si>
  <si>
    <t>15479</t>
  </si>
  <si>
    <t>15498</t>
  </si>
  <si>
    <t>15499</t>
  </si>
  <si>
    <t>15406</t>
  </si>
  <si>
    <t>15407</t>
  </si>
  <si>
    <t>13. 11. 2023.</t>
  </si>
  <si>
    <t>15399</t>
  </si>
  <si>
    <t>16. 11. 2023.</t>
  </si>
  <si>
    <t>15614</t>
  </si>
  <si>
    <t>15388</t>
  </si>
  <si>
    <t>15. 11. 2023.</t>
  </si>
  <si>
    <t>15531</t>
  </si>
  <si>
    <t>15345</t>
  </si>
  <si>
    <t>15385</t>
  </si>
  <si>
    <t>15394</t>
  </si>
  <si>
    <t>15396</t>
  </si>
  <si>
    <t>15391</t>
  </si>
  <si>
    <t>15390</t>
  </si>
  <si>
    <t>15567</t>
  </si>
  <si>
    <t>15546</t>
  </si>
  <si>
    <t>15352</t>
  </si>
  <si>
    <t>15541</t>
  </si>
  <si>
    <t>15528</t>
  </si>
  <si>
    <t>15538</t>
  </si>
  <si>
    <t>15554</t>
  </si>
  <si>
    <t>15623</t>
  </si>
  <si>
    <t>15600</t>
  </si>
  <si>
    <t>15610</t>
  </si>
  <si>
    <t>15601</t>
  </si>
  <si>
    <t>15580</t>
  </si>
  <si>
    <t>15608</t>
  </si>
  <si>
    <t>15621</t>
  </si>
  <si>
    <t>15602</t>
  </si>
  <si>
    <t>15350</t>
  </si>
  <si>
    <t>15358</t>
  </si>
  <si>
    <t>15448</t>
  </si>
  <si>
    <t>15582</t>
  </si>
  <si>
    <t>17. 11. 2023.</t>
  </si>
  <si>
    <t>15639</t>
  </si>
  <si>
    <t>15657</t>
  </si>
  <si>
    <t>15476</t>
  </si>
  <si>
    <t>15579</t>
  </si>
  <si>
    <t>15451</t>
  </si>
  <si>
    <t>15645</t>
  </si>
  <si>
    <t>15643</t>
  </si>
  <si>
    <t>15373</t>
  </si>
  <si>
    <t>15378</t>
  </si>
  <si>
    <t>15357</t>
  </si>
  <si>
    <t>15622</t>
  </si>
  <si>
    <t>15428</t>
  </si>
  <si>
    <t>15426</t>
  </si>
  <si>
    <t>IBN-SINA PZU Ogranak 22 KOLOBARA Brčko (A23)</t>
  </si>
  <si>
    <t>M.Ibrahimbegovića bb</t>
  </si>
  <si>
    <t>15627</t>
  </si>
  <si>
    <t>8. 11. 2023.</t>
  </si>
  <si>
    <t>15195</t>
  </si>
  <si>
    <t>15224</t>
  </si>
  <si>
    <t>15236</t>
  </si>
  <si>
    <t>15251</t>
  </si>
  <si>
    <t>15232</t>
  </si>
  <si>
    <t>7. 11. 2023.</t>
  </si>
  <si>
    <t>15093</t>
  </si>
  <si>
    <t>15108</t>
  </si>
  <si>
    <t>15163</t>
  </si>
  <si>
    <t>15165</t>
  </si>
  <si>
    <t>15150</t>
  </si>
  <si>
    <t>15167</t>
  </si>
  <si>
    <t>15130</t>
  </si>
  <si>
    <t>15132</t>
  </si>
  <si>
    <t>15160</t>
  </si>
  <si>
    <t>15128</t>
  </si>
  <si>
    <t>15157</t>
  </si>
  <si>
    <t>15164</t>
  </si>
  <si>
    <t>15070</t>
  </si>
  <si>
    <t>15174</t>
  </si>
  <si>
    <t>15107</t>
  </si>
  <si>
    <t>15102</t>
  </si>
  <si>
    <t>15089</t>
  </si>
  <si>
    <t>15097</t>
  </si>
  <si>
    <t>15124</t>
  </si>
  <si>
    <t>15126</t>
  </si>
  <si>
    <t>15122</t>
  </si>
  <si>
    <t>15111</t>
  </si>
  <si>
    <t>15118</t>
  </si>
  <si>
    <t>15082</t>
  </si>
  <si>
    <t>6. 11. 2023.</t>
  </si>
  <si>
    <t>15049</t>
  </si>
  <si>
    <t>15036</t>
  </si>
  <si>
    <t>15064</t>
  </si>
  <si>
    <t>15060</t>
  </si>
  <si>
    <t>15063</t>
  </si>
  <si>
    <t>15059</t>
  </si>
  <si>
    <t>15066</t>
  </si>
  <si>
    <t>15071</t>
  </si>
  <si>
    <t>10. 11. 2023.</t>
  </si>
  <si>
    <t>15322</t>
  </si>
  <si>
    <t>9. 11. 2023.</t>
  </si>
  <si>
    <t>15278</t>
  </si>
  <si>
    <t>15321</t>
  </si>
  <si>
    <t>15202</t>
  </si>
  <si>
    <t>15235</t>
  </si>
  <si>
    <t>Z.U. Ljekarna "Katava" Vitez</t>
  </si>
  <si>
    <t>Petra Svačića br.1</t>
  </si>
  <si>
    <t>15210</t>
  </si>
  <si>
    <t>15221</t>
  </si>
  <si>
    <t>15267</t>
  </si>
  <si>
    <t>15307</t>
  </si>
  <si>
    <t>15258</t>
  </si>
  <si>
    <t>15290</t>
  </si>
  <si>
    <t>15297</t>
  </si>
  <si>
    <t>15291</t>
  </si>
  <si>
    <t>15301</t>
  </si>
  <si>
    <t>15304</t>
  </si>
  <si>
    <t>15151</t>
  </si>
  <si>
    <t>15303</t>
  </si>
  <si>
    <t>15311</t>
  </si>
  <si>
    <t>Z.U. ALPHA PLUS - Andrijana Mostar</t>
  </si>
  <si>
    <t>Kralja Zvonimira 16</t>
  </si>
  <si>
    <t>15319</t>
  </si>
  <si>
    <t>15295</t>
  </si>
  <si>
    <t>15274</t>
  </si>
  <si>
    <t>15279</t>
  </si>
  <si>
    <t>15339</t>
  </si>
  <si>
    <t>15332</t>
  </si>
  <si>
    <t>15143</t>
  </si>
  <si>
    <t>15334</t>
  </si>
  <si>
    <t>15075</t>
  </si>
  <si>
    <t>15187</t>
  </si>
  <si>
    <t>15272</t>
  </si>
  <si>
    <t>15080</t>
  </si>
  <si>
    <t>15286</t>
  </si>
  <si>
    <t>15223</t>
  </si>
  <si>
    <t>1. 11. 2023.</t>
  </si>
  <si>
    <t>14914</t>
  </si>
  <si>
    <t>14912</t>
  </si>
  <si>
    <t>14897</t>
  </si>
  <si>
    <t>14925</t>
  </si>
  <si>
    <t>2. 11. 2023.</t>
  </si>
  <si>
    <t>14938</t>
  </si>
  <si>
    <t>14970</t>
  </si>
  <si>
    <t>14963</t>
  </si>
  <si>
    <t>14961</t>
  </si>
  <si>
    <t>14962</t>
  </si>
  <si>
    <t>14971</t>
  </si>
  <si>
    <t>14904</t>
  </si>
  <si>
    <t>3. 11. 2023.</t>
  </si>
  <si>
    <t>14988</t>
  </si>
  <si>
    <t>14934</t>
  </si>
  <si>
    <t>14975</t>
  </si>
  <si>
    <t>14893</t>
  </si>
  <si>
    <t>14932</t>
  </si>
  <si>
    <t>14936</t>
  </si>
  <si>
    <t>Privatna apoteka ''Vita'' Sarajevo</t>
  </si>
  <si>
    <t>Trg ZAVNOBIH-a 19</t>
  </si>
  <si>
    <t>14969</t>
  </si>
  <si>
    <t>14892</t>
  </si>
  <si>
    <t>14952</t>
  </si>
  <si>
    <t>Z.U."Moja Apoteka" Banja Luka</t>
  </si>
  <si>
    <t>14958</t>
  </si>
  <si>
    <t>31. 10. 2023.</t>
  </si>
  <si>
    <t>14809</t>
  </si>
  <si>
    <t>14802</t>
  </si>
  <si>
    <t>14880</t>
  </si>
  <si>
    <t>JZU "Gradske apoteke" Tuzla-Ogranak"APOTEKE BANOVIĆI"</t>
  </si>
  <si>
    <t>Ul. Branilaca Banovića 49</t>
  </si>
  <si>
    <t>14874</t>
  </si>
  <si>
    <t>JZU "Gradske apoteke" Tuzla-Apoteka"SJENJAK" Tuzla</t>
  </si>
  <si>
    <t>Ismeta Mujezinovića 28</t>
  </si>
  <si>
    <t>14884</t>
  </si>
  <si>
    <t>14886</t>
  </si>
  <si>
    <t>14805</t>
  </si>
  <si>
    <t>14878</t>
  </si>
  <si>
    <t>14882</t>
  </si>
  <si>
    <t>14876</t>
  </si>
  <si>
    <t>14812</t>
  </si>
  <si>
    <t>14816</t>
  </si>
  <si>
    <t>14807</t>
  </si>
  <si>
    <t>14823</t>
  </si>
  <si>
    <t>14846</t>
  </si>
  <si>
    <t>30. 10. 2023.</t>
  </si>
  <si>
    <t>14714</t>
  </si>
  <si>
    <t>14746</t>
  </si>
  <si>
    <t>14722</t>
  </si>
  <si>
    <t>14750</t>
  </si>
  <si>
    <t>14740</t>
  </si>
  <si>
    <t>14739</t>
  </si>
  <si>
    <t>14747</t>
  </si>
  <si>
    <t>14717</t>
  </si>
  <si>
    <t>14786</t>
  </si>
  <si>
    <t>14712</t>
  </si>
  <si>
    <t>14691</t>
  </si>
  <si>
    <t>14704</t>
  </si>
  <si>
    <t>14853</t>
  </si>
  <si>
    <t>14824</t>
  </si>
  <si>
    <t>14870</t>
  </si>
  <si>
    <t>14709</t>
  </si>
  <si>
    <t>14854</t>
  </si>
  <si>
    <t>14813</t>
  </si>
  <si>
    <t>25. 10. 2023.</t>
  </si>
  <si>
    <t>14577</t>
  </si>
  <si>
    <t>14580</t>
  </si>
  <si>
    <t>14586</t>
  </si>
  <si>
    <t>24. 10. 2023.</t>
  </si>
  <si>
    <t>14425</t>
  </si>
  <si>
    <t>14441</t>
  </si>
  <si>
    <t>14468</t>
  </si>
  <si>
    <t>14466</t>
  </si>
  <si>
    <t>14470</t>
  </si>
  <si>
    <t>14450</t>
  </si>
  <si>
    <t>JZU "Gradske apoteke" Tuzla-Apotekarski DEPO MRAMOR</t>
  </si>
  <si>
    <t>ul.26. Avgusta bb, Mramor-Tuzla</t>
  </si>
  <si>
    <t>14464</t>
  </si>
  <si>
    <t>14458</t>
  </si>
  <si>
    <t>14449</t>
  </si>
  <si>
    <t>14462</t>
  </si>
  <si>
    <t>14461</t>
  </si>
  <si>
    <t>14472</t>
  </si>
  <si>
    <t>14500</t>
  </si>
  <si>
    <t>14486</t>
  </si>
  <si>
    <t>14494</t>
  </si>
  <si>
    <t>JZU "Gradske apoteke" Tuzla-Ogranak"Narodna apoteka" Tuzla</t>
  </si>
  <si>
    <t>ul.Turalibegova 16</t>
  </si>
  <si>
    <t>14493</t>
  </si>
  <si>
    <t>14457</t>
  </si>
  <si>
    <t>14478</t>
  </si>
  <si>
    <t>14476</t>
  </si>
  <si>
    <t>14482</t>
  </si>
  <si>
    <t>14480</t>
  </si>
  <si>
    <t>14430</t>
  </si>
  <si>
    <t>14424</t>
  </si>
  <si>
    <t>14437</t>
  </si>
  <si>
    <t>14502</t>
  </si>
  <si>
    <t>14524</t>
  </si>
  <si>
    <t>14529</t>
  </si>
  <si>
    <t>14423</t>
  </si>
  <si>
    <t>14422</t>
  </si>
  <si>
    <t>14513</t>
  </si>
  <si>
    <t>14444</t>
  </si>
  <si>
    <t>14447</t>
  </si>
  <si>
    <t>14446</t>
  </si>
  <si>
    <t>14438</t>
  </si>
  <si>
    <t>14432</t>
  </si>
  <si>
    <t>23. 10. 2023.</t>
  </si>
  <si>
    <t>14409</t>
  </si>
  <si>
    <t>26. 10. 2023.</t>
  </si>
  <si>
    <t>14651</t>
  </si>
  <si>
    <t>14375</t>
  </si>
  <si>
    <t>14405</t>
  </si>
  <si>
    <t>14397</t>
  </si>
  <si>
    <t>14396</t>
  </si>
  <si>
    <t>14383</t>
  </si>
  <si>
    <t>14410</t>
  </si>
  <si>
    <t>14376</t>
  </si>
  <si>
    <t>14581</t>
  </si>
  <si>
    <t>14554</t>
  </si>
  <si>
    <t>14574</t>
  </si>
  <si>
    <t>14591</t>
  </si>
  <si>
    <t>14573</t>
  </si>
  <si>
    <t>14569</t>
  </si>
  <si>
    <t>14575</t>
  </si>
  <si>
    <t>14544</t>
  </si>
  <si>
    <t>14636</t>
  </si>
  <si>
    <t>14640</t>
  </si>
  <si>
    <t>14633</t>
  </si>
  <si>
    <t>14618</t>
  </si>
  <si>
    <t>14634</t>
  </si>
  <si>
    <t>14650</t>
  </si>
  <si>
    <t>14642</t>
  </si>
  <si>
    <t>14648</t>
  </si>
  <si>
    <t>14659</t>
  </si>
  <si>
    <t>14638</t>
  </si>
  <si>
    <t>14652</t>
  </si>
  <si>
    <t>14649</t>
  </si>
  <si>
    <t>14637</t>
  </si>
  <si>
    <t>14632</t>
  </si>
  <si>
    <t>14558</t>
  </si>
  <si>
    <t>27. 10. 2023.</t>
  </si>
  <si>
    <t>14672</t>
  </si>
  <si>
    <t>14514</t>
  </si>
  <si>
    <t>14379</t>
  </si>
  <si>
    <t>14673</t>
  </si>
  <si>
    <t>14667</t>
  </si>
  <si>
    <t>14488</t>
  </si>
  <si>
    <t>14623</t>
  </si>
  <si>
    <t>14538</t>
  </si>
  <si>
    <t>14393</t>
  </si>
  <si>
    <t>14560</t>
  </si>
  <si>
    <t>14433</t>
  </si>
  <si>
    <t>14559</t>
  </si>
  <si>
    <t>14626</t>
  </si>
  <si>
    <t>14378</t>
  </si>
  <si>
    <t>14620</t>
  </si>
  <si>
    <t>14387</t>
  </si>
  <si>
    <t>Apoteka  "VITA" Kiseljak ogranak br.4</t>
  </si>
  <si>
    <t>Maršala Tita 44</t>
  </si>
  <si>
    <t>14619</t>
  </si>
  <si>
    <t>14653</t>
  </si>
  <si>
    <t>14660</t>
  </si>
  <si>
    <t>14530</t>
  </si>
  <si>
    <t>Z.U. "APOTEKA BELLADONNA"  P.J. Apoteka 6</t>
  </si>
  <si>
    <t>Zasad polje bb (TC Bingo)</t>
  </si>
  <si>
    <t>17. 10. 2023.</t>
  </si>
  <si>
    <t>14209</t>
  </si>
  <si>
    <t>PZU Apoteka "MEDEX-PHARM" Banovići-Ogr.13 Centar Čelić</t>
  </si>
  <si>
    <t>ul.Alije Izetbegovića br.53</t>
  </si>
  <si>
    <t>16. 10. 2023.</t>
  </si>
  <si>
    <t>14132</t>
  </si>
  <si>
    <t>14163</t>
  </si>
  <si>
    <t>14139</t>
  </si>
  <si>
    <t>14142</t>
  </si>
  <si>
    <t>14119</t>
  </si>
  <si>
    <t>14138</t>
  </si>
  <si>
    <t>14141</t>
  </si>
  <si>
    <t>14145</t>
  </si>
  <si>
    <t>14155</t>
  </si>
  <si>
    <t>14158</t>
  </si>
  <si>
    <t>14164</t>
  </si>
  <si>
    <t>14154</t>
  </si>
  <si>
    <t>14146</t>
  </si>
  <si>
    <t>14151</t>
  </si>
  <si>
    <t>14153</t>
  </si>
  <si>
    <t>14131</t>
  </si>
  <si>
    <t>18. 10. 2023.</t>
  </si>
  <si>
    <t>14263</t>
  </si>
  <si>
    <t>20. 10. 2023.</t>
  </si>
  <si>
    <t>14368</t>
  </si>
  <si>
    <t>14268</t>
  </si>
  <si>
    <t>14266</t>
  </si>
  <si>
    <t>14250</t>
  </si>
  <si>
    <t>19. 10. 2023.</t>
  </si>
  <si>
    <t>14334</t>
  </si>
  <si>
    <t>14317</t>
  </si>
  <si>
    <t>14299</t>
  </si>
  <si>
    <t>14316</t>
  </si>
  <si>
    <t>14338</t>
  </si>
  <si>
    <t>14318</t>
  </si>
  <si>
    <t>14332</t>
  </si>
  <si>
    <t>14336</t>
  </si>
  <si>
    <t>14339</t>
  </si>
  <si>
    <t>14313</t>
  </si>
  <si>
    <t>14358</t>
  </si>
  <si>
    <t>14348</t>
  </si>
  <si>
    <t>14354</t>
  </si>
  <si>
    <t>14345</t>
  </si>
  <si>
    <t>14364</t>
  </si>
  <si>
    <t>14349</t>
  </si>
  <si>
    <t>14124</t>
  </si>
  <si>
    <t>14214</t>
  </si>
  <si>
    <t>14210</t>
  </si>
  <si>
    <t>14286</t>
  </si>
  <si>
    <t>MEDISAN Privatna apoteka Sarajevo</t>
  </si>
  <si>
    <t>Jukićeva do broja 2</t>
  </si>
  <si>
    <t>14283</t>
  </si>
  <si>
    <t>14303</t>
  </si>
  <si>
    <t>14309</t>
  </si>
  <si>
    <t>14111</t>
  </si>
  <si>
    <t>14201</t>
  </si>
  <si>
    <t>14308</t>
  </si>
  <si>
    <t>14272</t>
  </si>
  <si>
    <t>Z.U. Ljekarna "Lybra-Pharm" Drvar-Ogranak br.2</t>
  </si>
  <si>
    <t>Splitska ulica bb</t>
  </si>
  <si>
    <t>14340</t>
  </si>
  <si>
    <t>14234</t>
  </si>
  <si>
    <t>14136</t>
  </si>
  <si>
    <t>11. 10. 2023.</t>
  </si>
  <si>
    <t>14032</t>
  </si>
  <si>
    <t>14017</t>
  </si>
  <si>
    <t>14031</t>
  </si>
  <si>
    <t>14014</t>
  </si>
  <si>
    <t>9. 10. 2023.</t>
  </si>
  <si>
    <t>13838</t>
  </si>
  <si>
    <t>10. 10. 2023.</t>
  </si>
  <si>
    <t>13951</t>
  </si>
  <si>
    <t>13902</t>
  </si>
  <si>
    <t>13905</t>
  </si>
  <si>
    <t>13906</t>
  </si>
  <si>
    <t>13898</t>
  </si>
  <si>
    <t>13896</t>
  </si>
  <si>
    <t>13901</t>
  </si>
  <si>
    <t>13911</t>
  </si>
  <si>
    <t>13971</t>
  </si>
  <si>
    <t>O.S. PHARM PZU. Ogranak 3 Kalesija DOM ZDRAVLJA</t>
  </si>
  <si>
    <t>Senada Požegića 6</t>
  </si>
  <si>
    <t>13976</t>
  </si>
  <si>
    <t>13978</t>
  </si>
  <si>
    <t>13969</t>
  </si>
  <si>
    <t>13912</t>
  </si>
  <si>
    <t>-</t>
  </si>
  <si>
    <t>13913</t>
  </si>
  <si>
    <t>13964</t>
  </si>
  <si>
    <t>13820</t>
  </si>
  <si>
    <t>13860</t>
  </si>
  <si>
    <t>13915</t>
  </si>
  <si>
    <t>PZU Apoteka "Alma" Tuzla Ogranak Super apoteka 2</t>
  </si>
  <si>
    <t>Šićki Brod TC Bingo</t>
  </si>
  <si>
    <t>13842</t>
  </si>
  <si>
    <t>13861</t>
  </si>
  <si>
    <t>13870</t>
  </si>
  <si>
    <t>13851</t>
  </si>
  <si>
    <t>14015</t>
  </si>
  <si>
    <t>PZU. Apoteka"Medica" Kakanj</t>
  </si>
  <si>
    <t>13840</t>
  </si>
  <si>
    <t>13853</t>
  </si>
  <si>
    <t>13855</t>
  </si>
  <si>
    <t>13848</t>
  </si>
  <si>
    <t>13827</t>
  </si>
  <si>
    <t>Depo ljekarne JZU ''Gradska ljekarna'' Žepče</t>
  </si>
  <si>
    <t>Novo Naselje bb, Žepče</t>
  </si>
  <si>
    <t>13876</t>
  </si>
  <si>
    <t>13862</t>
  </si>
  <si>
    <t>13864</t>
  </si>
  <si>
    <t>13821</t>
  </si>
  <si>
    <t>13996</t>
  </si>
  <si>
    <t>PZU Apoteka PHARMAMED Vitez ogr.apoteke Sarajevo 3 Hadžići</t>
  </si>
  <si>
    <t>Hadželi 155</t>
  </si>
  <si>
    <t>14030</t>
  </si>
  <si>
    <t>12. 10. 2023.</t>
  </si>
  <si>
    <t>14039</t>
  </si>
  <si>
    <t>PZU "AL-HANA ND" ogranak NOVI TRAVNIK</t>
  </si>
  <si>
    <t>Kralja Tvrtka 15</t>
  </si>
  <si>
    <t>14028</t>
  </si>
  <si>
    <t>14029</t>
  </si>
  <si>
    <t>14026</t>
  </si>
  <si>
    <t>13995</t>
  </si>
  <si>
    <t>13957</t>
  </si>
  <si>
    <t>13994</t>
  </si>
  <si>
    <t>14081</t>
  </si>
  <si>
    <t>Ljekarna "Lilium" mr.ph. Alma Manov Prozor</t>
  </si>
  <si>
    <t>Vitomira Lukića bb</t>
  </si>
  <si>
    <t>14060</t>
  </si>
  <si>
    <t>14063</t>
  </si>
  <si>
    <t>14076</t>
  </si>
  <si>
    <t>14066</t>
  </si>
  <si>
    <t>14059</t>
  </si>
  <si>
    <t>14038</t>
  </si>
  <si>
    <t>14079</t>
  </si>
  <si>
    <t>14078</t>
  </si>
  <si>
    <t>14080</t>
  </si>
  <si>
    <t>14051</t>
  </si>
  <si>
    <t>14072</t>
  </si>
  <si>
    <t>14055</t>
  </si>
  <si>
    <t>14052</t>
  </si>
  <si>
    <t>13880</t>
  </si>
  <si>
    <t>13922</t>
  </si>
  <si>
    <t>14071</t>
  </si>
  <si>
    <t>13. 10. 2023.</t>
  </si>
  <si>
    <t>14094</t>
  </si>
  <si>
    <t>13954</t>
  </si>
  <si>
    <t>13924</t>
  </si>
  <si>
    <t>13993</t>
  </si>
  <si>
    <t>13830</t>
  </si>
  <si>
    <t>13871</t>
  </si>
  <si>
    <t>13917</t>
  </si>
  <si>
    <t>13846</t>
  </si>
  <si>
    <t>14048</t>
  </si>
  <si>
    <t>14050</t>
  </si>
  <si>
    <t>14037</t>
  </si>
  <si>
    <t>13893</t>
  </si>
  <si>
    <t>14069</t>
  </si>
  <si>
    <t>13962</t>
  </si>
  <si>
    <t>13955</t>
  </si>
  <si>
    <t>4. 10. 2023.</t>
  </si>
  <si>
    <t>13720</t>
  </si>
  <si>
    <t>13713</t>
  </si>
  <si>
    <t>02 - Posavski Kanton</t>
  </si>
  <si>
    <t>3. 10. 2023.</t>
  </si>
  <si>
    <t>13606</t>
  </si>
  <si>
    <t>13608</t>
  </si>
  <si>
    <t>13625</t>
  </si>
  <si>
    <t>13626</t>
  </si>
  <si>
    <t>13618</t>
  </si>
  <si>
    <t>13670</t>
  </si>
  <si>
    <t>13655</t>
  </si>
  <si>
    <t>13663</t>
  </si>
  <si>
    <t>13661</t>
  </si>
  <si>
    <t>13654</t>
  </si>
  <si>
    <t>13627</t>
  </si>
  <si>
    <t>13674</t>
  </si>
  <si>
    <t>13676</t>
  </si>
  <si>
    <t>2. 10. 2023.</t>
  </si>
  <si>
    <t>13584</t>
  </si>
  <si>
    <t>13591</t>
  </si>
  <si>
    <t>13578</t>
  </si>
  <si>
    <t>13580</t>
  </si>
  <si>
    <t>13592</t>
  </si>
  <si>
    <t>13574</t>
  </si>
  <si>
    <t>13589</t>
  </si>
  <si>
    <t>13587</t>
  </si>
  <si>
    <t>13599</t>
  </si>
  <si>
    <t>13650</t>
  </si>
  <si>
    <t>13711</t>
  </si>
  <si>
    <t>13712</t>
  </si>
  <si>
    <t>13718</t>
  </si>
  <si>
    <t>5. 10. 2023.</t>
  </si>
  <si>
    <t>13777</t>
  </si>
  <si>
    <t>13776</t>
  </si>
  <si>
    <t>13696</t>
  </si>
  <si>
    <t>13717</t>
  </si>
  <si>
    <t>13751</t>
  </si>
  <si>
    <t>13767</t>
  </si>
  <si>
    <t>13743</t>
  </si>
  <si>
    <t>13758</t>
  </si>
  <si>
    <t>13759</t>
  </si>
  <si>
    <t>13769</t>
  </si>
  <si>
    <t>13746</t>
  </si>
  <si>
    <t>13754</t>
  </si>
  <si>
    <t>13745</t>
  </si>
  <si>
    <t>13752</t>
  </si>
  <si>
    <t>13770</t>
  </si>
  <si>
    <t>13560</t>
  </si>
  <si>
    <t>13736</t>
  </si>
  <si>
    <t>PZU Specijalna bolnica za oftalmologiju "Svjetlost"</t>
  </si>
  <si>
    <t>Dr.Mustafe Pintola 23</t>
  </si>
  <si>
    <t>13697</t>
  </si>
  <si>
    <t>13614</t>
  </si>
  <si>
    <t>13681</t>
  </si>
  <si>
    <t>13572</t>
  </si>
  <si>
    <t>13638</t>
  </si>
  <si>
    <t>13637</t>
  </si>
  <si>
    <t>13730</t>
  </si>
  <si>
    <t>13631</t>
  </si>
  <si>
    <t>13632</t>
  </si>
  <si>
    <t>13630</t>
  </si>
  <si>
    <t>13779</t>
  </si>
  <si>
    <t>6. 10. 2023.</t>
  </si>
  <si>
    <t>13806</t>
  </si>
  <si>
    <t>13775</t>
  </si>
  <si>
    <t>13683</t>
  </si>
  <si>
    <t>13699</t>
  </si>
  <si>
    <t>Z.U. "APOTEKA BELLADONNA"  P.J. Apoteka 3</t>
  </si>
  <si>
    <t>dr .Levija br2</t>
  </si>
  <si>
    <t>13703</t>
  </si>
  <si>
    <t>27. 9. 2023.</t>
  </si>
  <si>
    <t>13400</t>
  </si>
  <si>
    <t>P.Z.U. -apoteka "ZENIT-PHARM"</t>
  </si>
  <si>
    <t>Stijena bb</t>
  </si>
  <si>
    <t>13437</t>
  </si>
  <si>
    <t>26. 9. 2023.</t>
  </si>
  <si>
    <t>13308</t>
  </si>
  <si>
    <t>13314</t>
  </si>
  <si>
    <t>13374</t>
  </si>
  <si>
    <t>13316</t>
  </si>
  <si>
    <t>13307</t>
  </si>
  <si>
    <t>13306</t>
  </si>
  <si>
    <t>IBN-SINA PZU Ogranak 5, Apoteka Srebrenik (A5)</t>
  </si>
  <si>
    <t>1.Marta bb</t>
  </si>
  <si>
    <t>13313</t>
  </si>
  <si>
    <t>13320</t>
  </si>
  <si>
    <t>13345</t>
  </si>
  <si>
    <t>13352</t>
  </si>
  <si>
    <t>13354</t>
  </si>
  <si>
    <t>13376</t>
  </si>
  <si>
    <t>13355</t>
  </si>
  <si>
    <t>13394</t>
  </si>
  <si>
    <t>13328</t>
  </si>
  <si>
    <t>25. 9. 2023.</t>
  </si>
  <si>
    <t>13286</t>
  </si>
  <si>
    <t>13356</t>
  </si>
  <si>
    <t>13312</t>
  </si>
  <si>
    <t>13324</t>
  </si>
  <si>
    <t>13315</t>
  </si>
  <si>
    <t>29. 9. 2023.</t>
  </si>
  <si>
    <t>13556</t>
  </si>
  <si>
    <t>28. 9. 2023.</t>
  </si>
  <si>
    <t>13506</t>
  </si>
  <si>
    <t>13267</t>
  </si>
  <si>
    <t>13270</t>
  </si>
  <si>
    <t>13255</t>
  </si>
  <si>
    <t>13265</t>
  </si>
  <si>
    <t>13268</t>
  </si>
  <si>
    <t>13264</t>
  </si>
  <si>
    <t>13292</t>
  </si>
  <si>
    <t>13290</t>
  </si>
  <si>
    <t>13294</t>
  </si>
  <si>
    <t>13295</t>
  </si>
  <si>
    <t>13288</t>
  </si>
  <si>
    <t>13296</t>
  </si>
  <si>
    <t>13287</t>
  </si>
  <si>
    <t>13329</t>
  </si>
  <si>
    <t>13322</t>
  </si>
  <si>
    <t>13430</t>
  </si>
  <si>
    <t>13434</t>
  </si>
  <si>
    <t>13480</t>
  </si>
  <si>
    <t>13468</t>
  </si>
  <si>
    <t>Z.U. ALPHA PLUS Mostar</t>
  </si>
  <si>
    <t>13467</t>
  </si>
  <si>
    <t>13493</t>
  </si>
  <si>
    <t>13508</t>
  </si>
  <si>
    <t>13446</t>
  </si>
  <si>
    <t>13497</t>
  </si>
  <si>
    <t>13494</t>
  </si>
  <si>
    <t>13492</t>
  </si>
  <si>
    <t>13472</t>
  </si>
  <si>
    <t>13473</t>
  </si>
  <si>
    <t>13527</t>
  </si>
  <si>
    <t>13275</t>
  </si>
  <si>
    <t>13548</t>
  </si>
  <si>
    <t>13521</t>
  </si>
  <si>
    <t>13251</t>
  </si>
  <si>
    <t>13249</t>
  </si>
  <si>
    <t>13277</t>
  </si>
  <si>
    <t>13362</t>
  </si>
  <si>
    <t>13409</t>
  </si>
  <si>
    <t>13373</t>
  </si>
  <si>
    <t>13333</t>
  </si>
  <si>
    <t>13551</t>
  </si>
  <si>
    <t>13552</t>
  </si>
  <si>
    <t>13483</t>
  </si>
  <si>
    <t>Z.U. Ljekarna "Đivić" Produžnica ljekarna "ĐIVIĆ" 4</t>
  </si>
  <si>
    <t>Tabašnica bb</t>
  </si>
  <si>
    <t>13499</t>
  </si>
  <si>
    <t>13407</t>
  </si>
  <si>
    <t>13439</t>
  </si>
  <si>
    <t>13549</t>
  </si>
  <si>
    <t>13384</t>
  </si>
  <si>
    <t>Z.U."Moja Apoteka" Banja Luka PJ " Apoteka Dubrava Stara</t>
  </si>
  <si>
    <t>Stara Dubrava bb</t>
  </si>
  <si>
    <t>13403</t>
  </si>
  <si>
    <t>20. 9. 2023.</t>
  </si>
  <si>
    <t>13165</t>
  </si>
  <si>
    <t>13144</t>
  </si>
  <si>
    <t>13151</t>
  </si>
  <si>
    <t>13138</t>
  </si>
  <si>
    <t>13158</t>
  </si>
  <si>
    <t>19. 9. 2023.</t>
  </si>
  <si>
    <t>13045</t>
  </si>
  <si>
    <t>13039</t>
  </si>
  <si>
    <t>13017</t>
  </si>
  <si>
    <t>13035</t>
  </si>
  <si>
    <t>13014</t>
  </si>
  <si>
    <t>13026</t>
  </si>
  <si>
    <t>13042</t>
  </si>
  <si>
    <t>13109</t>
  </si>
  <si>
    <t>13111</t>
  </si>
  <si>
    <t>13115</t>
  </si>
  <si>
    <t>13063</t>
  </si>
  <si>
    <t>LINEA apoteka Gradačac</t>
  </si>
  <si>
    <t>Josipa Šibera 6</t>
  </si>
  <si>
    <t>13076</t>
  </si>
  <si>
    <t>13092</t>
  </si>
  <si>
    <t>13006</t>
  </si>
  <si>
    <t>13010</t>
  </si>
  <si>
    <t>13011</t>
  </si>
  <si>
    <t>13012</t>
  </si>
  <si>
    <t>18. 9. 2023.</t>
  </si>
  <si>
    <t>12959</t>
  </si>
  <si>
    <t>12985</t>
  </si>
  <si>
    <t>12989</t>
  </si>
  <si>
    <t>12983</t>
  </si>
  <si>
    <t>12968</t>
  </si>
  <si>
    <t>12956</t>
  </si>
  <si>
    <t>Savfet Bega Bašagića bb</t>
  </si>
  <si>
    <t>12981</t>
  </si>
  <si>
    <t>12991</t>
  </si>
  <si>
    <t>12996</t>
  </si>
  <si>
    <t>12999</t>
  </si>
  <si>
    <t>12958</t>
  </si>
  <si>
    <t>12994</t>
  </si>
  <si>
    <t>13037</t>
  </si>
  <si>
    <t>13031</t>
  </si>
  <si>
    <t>13136</t>
  </si>
  <si>
    <t>13157</t>
  </si>
  <si>
    <t>13094</t>
  </si>
  <si>
    <t>13163</t>
  </si>
  <si>
    <t>21. 9. 2023.</t>
  </si>
  <si>
    <t>13209</t>
  </si>
  <si>
    <t>13191</t>
  </si>
  <si>
    <t>13189</t>
  </si>
  <si>
    <t>13202</t>
  </si>
  <si>
    <t>13201</t>
  </si>
  <si>
    <t>13192</t>
  </si>
  <si>
    <t>13173</t>
  </si>
  <si>
    <t>13194</t>
  </si>
  <si>
    <t>13216</t>
  </si>
  <si>
    <t>13206</t>
  </si>
  <si>
    <t>13196</t>
  </si>
  <si>
    <t>13213</t>
  </si>
  <si>
    <t>13199</t>
  </si>
  <si>
    <t>13198</t>
  </si>
  <si>
    <t>13207</t>
  </si>
  <si>
    <t>13215</t>
  </si>
  <si>
    <t>13197</t>
  </si>
  <si>
    <t>13222</t>
  </si>
  <si>
    <t>13204</t>
  </si>
  <si>
    <t>13182</t>
  </si>
  <si>
    <t>13195</t>
  </si>
  <si>
    <t>13025</t>
  </si>
  <si>
    <t>22. 9. 2023.</t>
  </si>
  <si>
    <t>13238</t>
  </si>
  <si>
    <t>Apoteka "Dobrinja"</t>
  </si>
  <si>
    <t>Salke Lagumdžije 15</t>
  </si>
  <si>
    <t>13230</t>
  </si>
  <si>
    <t>13228</t>
  </si>
  <si>
    <t>13236</t>
  </si>
  <si>
    <t>13069</t>
  </si>
  <si>
    <t>13120</t>
  </si>
  <si>
    <t>13077</t>
  </si>
  <si>
    <t>12943</t>
  </si>
  <si>
    <t>12944</t>
  </si>
  <si>
    <t>12946</t>
  </si>
  <si>
    <t>12964</t>
  </si>
  <si>
    <t>13135</t>
  </si>
  <si>
    <t>13141</t>
  </si>
  <si>
    <t>13131</t>
  </si>
  <si>
    <t>13140</t>
  </si>
  <si>
    <t>13126</t>
  </si>
  <si>
    <t>13214</t>
  </si>
  <si>
    <t>13121</t>
  </si>
  <si>
    <t>13. 9. 2023.</t>
  </si>
  <si>
    <t>12802</t>
  </si>
  <si>
    <t>12751</t>
  </si>
  <si>
    <t>12803</t>
  </si>
  <si>
    <t>12809</t>
  </si>
  <si>
    <t>12. 9. 2023.</t>
  </si>
  <si>
    <t>12646</t>
  </si>
  <si>
    <t>12682</t>
  </si>
  <si>
    <t>12681</t>
  </si>
  <si>
    <t>12692</t>
  </si>
  <si>
    <t>12698</t>
  </si>
  <si>
    <t>12696</t>
  </si>
  <si>
    <t>12715</t>
  </si>
  <si>
    <t>12649</t>
  </si>
  <si>
    <t>12676</t>
  </si>
  <si>
    <t>12661</t>
  </si>
  <si>
    <t>12739</t>
  </si>
  <si>
    <t>12726</t>
  </si>
  <si>
    <t>12745</t>
  </si>
  <si>
    <t>12747</t>
  </si>
  <si>
    <t>12746</t>
  </si>
  <si>
    <t>PZU Apoteka ''DUR-FARM'' Sapna ogr.5 Apoteka ''Durić''  Međiđa Donja</t>
  </si>
  <si>
    <t>Međiđa Donja bb</t>
  </si>
  <si>
    <t>12708</t>
  </si>
  <si>
    <t>12704</t>
  </si>
  <si>
    <t>12713</t>
  </si>
  <si>
    <t>12719</t>
  </si>
  <si>
    <t>15. 9. 2023.</t>
  </si>
  <si>
    <t>12901</t>
  </si>
  <si>
    <t>PZU Apoteka "MEDEX-PHARM" Banovići-Ogr.8 Slavinovići Tuzla</t>
  </si>
  <si>
    <t>ul.Žarka Vukovića 1</t>
  </si>
  <si>
    <t>11. 9. 2023.</t>
  </si>
  <si>
    <t>12615</t>
  </si>
  <si>
    <t>12628</t>
  </si>
  <si>
    <t>O.S. PHARM PZU. APOTEKA KALESIJA-Ogranak 6 SLAVINOVIĆI</t>
  </si>
  <si>
    <t>Slavinovići Ušće C-10</t>
  </si>
  <si>
    <t>12613</t>
  </si>
  <si>
    <t>12607</t>
  </si>
  <si>
    <t>12561</t>
  </si>
  <si>
    <t>12602</t>
  </si>
  <si>
    <t>12604</t>
  </si>
  <si>
    <t>12564</t>
  </si>
  <si>
    <t>12598</t>
  </si>
  <si>
    <t>12574</t>
  </si>
  <si>
    <t>12599</t>
  </si>
  <si>
    <t>12565</t>
  </si>
  <si>
    <t>12601</t>
  </si>
  <si>
    <t>12609</t>
  </si>
  <si>
    <t>12623</t>
  </si>
  <si>
    <t>12624</t>
  </si>
  <si>
    <t>12617</t>
  </si>
  <si>
    <t>12611</t>
  </si>
  <si>
    <t>12621</t>
  </si>
  <si>
    <t>12773</t>
  </si>
  <si>
    <t>12813</t>
  </si>
  <si>
    <t>12815</t>
  </si>
  <si>
    <t>14. 9. 2023.</t>
  </si>
  <si>
    <t>12850</t>
  </si>
  <si>
    <t>12849</t>
  </si>
  <si>
    <t>12867</t>
  </si>
  <si>
    <t>12838</t>
  </si>
  <si>
    <t>12874</t>
  </si>
  <si>
    <t>12860</t>
  </si>
  <si>
    <t>12870</t>
  </si>
  <si>
    <t>12872</t>
  </si>
  <si>
    <t>12875</t>
  </si>
  <si>
    <t>12854</t>
  </si>
  <si>
    <t>12857</t>
  </si>
  <si>
    <t>12859</t>
  </si>
  <si>
    <t>12792</t>
  </si>
  <si>
    <t>12643</t>
  </si>
  <si>
    <t>12764</t>
  </si>
  <si>
    <t>12797</t>
  </si>
  <si>
    <t>12725</t>
  </si>
  <si>
    <t>12647</t>
  </si>
  <si>
    <t>12653</t>
  </si>
  <si>
    <t>12640</t>
  </si>
  <si>
    <t>12932</t>
  </si>
  <si>
    <t>12933</t>
  </si>
  <si>
    <t>12934</t>
  </si>
  <si>
    <t>12882</t>
  </si>
  <si>
    <t>12642</t>
  </si>
  <si>
    <t>12908</t>
  </si>
  <si>
    <t>12577</t>
  </si>
  <si>
    <t>12833</t>
  </si>
  <si>
    <t>12782</t>
  </si>
  <si>
    <t>12568</t>
  </si>
  <si>
    <t>12785</t>
  </si>
  <si>
    <t>12755</t>
  </si>
  <si>
    <t>12801</t>
  </si>
  <si>
    <t>ZU "Crvena apoteka"PJ.C15-Banja Luka</t>
  </si>
  <si>
    <t>Bulevar Vojvode Stepe S.Br.175</t>
  </si>
  <si>
    <t>12845</t>
  </si>
  <si>
    <t>ZU "Crvena apoteka"PJ.C28-Banja Luka</t>
  </si>
  <si>
    <t>Gajeva broj 5</t>
  </si>
  <si>
    <t>12760</t>
  </si>
  <si>
    <t>ZU- Apoteka "EXPERA PHARMACY" PJ. Apoteka br.59</t>
  </si>
  <si>
    <t>Cara Dušana 68</t>
  </si>
  <si>
    <t>75940</t>
  </si>
  <si>
    <t>LOPARE</t>
  </si>
  <si>
    <t>12832</t>
  </si>
  <si>
    <t>ZU Apoteka  "M PHARM"</t>
  </si>
  <si>
    <t>Milana Vrhovca 74</t>
  </si>
  <si>
    <t>6. 9. 2023.</t>
  </si>
  <si>
    <t>12399</t>
  </si>
  <si>
    <t>12393</t>
  </si>
  <si>
    <t>12416</t>
  </si>
  <si>
    <t>4. 9. 2023.</t>
  </si>
  <si>
    <t>12288</t>
  </si>
  <si>
    <t>5. 9. 2023.</t>
  </si>
  <si>
    <t>12318</t>
  </si>
  <si>
    <t>12320</t>
  </si>
  <si>
    <t>12314</t>
  </si>
  <si>
    <t>12342</t>
  </si>
  <si>
    <t>12301</t>
  </si>
  <si>
    <t>12328</t>
  </si>
  <si>
    <t>12355</t>
  </si>
  <si>
    <t>Apoteka "A-PHARM" Tuzla</t>
  </si>
  <si>
    <t>Dragodol br.15</t>
  </si>
  <si>
    <t>12358</t>
  </si>
  <si>
    <t>12353</t>
  </si>
  <si>
    <t>12335</t>
  </si>
  <si>
    <t>12369</t>
  </si>
  <si>
    <t>12281</t>
  </si>
  <si>
    <t>12298</t>
  </si>
  <si>
    <t>7. 9. 2023.</t>
  </si>
  <si>
    <t>12451</t>
  </si>
  <si>
    <t>12453</t>
  </si>
  <si>
    <t>12277</t>
  </si>
  <si>
    <t>12268</t>
  </si>
  <si>
    <t>12275</t>
  </si>
  <si>
    <t>12257</t>
  </si>
  <si>
    <t>12496</t>
  </si>
  <si>
    <t>12293</t>
  </si>
  <si>
    <t>12294</t>
  </si>
  <si>
    <t>12297</t>
  </si>
  <si>
    <t>12272</t>
  </si>
  <si>
    <t>12242</t>
  </si>
  <si>
    <t>PZU "AL-HANA" ogranak 2 Goražde</t>
  </si>
  <si>
    <t>Šatorak 1</t>
  </si>
  <si>
    <t>12483</t>
  </si>
  <si>
    <t>12403</t>
  </si>
  <si>
    <t>J.U. Apoteka Bugojno</t>
  </si>
  <si>
    <t>Vagnerova 10</t>
  </si>
  <si>
    <t>12385</t>
  </si>
  <si>
    <t>12394</t>
  </si>
  <si>
    <t>12412</t>
  </si>
  <si>
    <t>12411</t>
  </si>
  <si>
    <t>12477</t>
  </si>
  <si>
    <t>12485</t>
  </si>
  <si>
    <t>12482</t>
  </si>
  <si>
    <t>12468</t>
  </si>
  <si>
    <t>12445</t>
  </si>
  <si>
    <t>12478</t>
  </si>
  <si>
    <t>12311</t>
  </si>
  <si>
    <t>12336</t>
  </si>
  <si>
    <t>12446</t>
  </si>
  <si>
    <t>12425</t>
  </si>
  <si>
    <t>12454</t>
  </si>
  <si>
    <t>12447</t>
  </si>
  <si>
    <t>8. 9. 2023.</t>
  </si>
  <si>
    <t>12548</t>
  </si>
  <si>
    <t>12506</t>
  </si>
  <si>
    <t>12544</t>
  </si>
  <si>
    <t>12338</t>
  </si>
  <si>
    <t>12344</t>
  </si>
  <si>
    <t>12345</t>
  </si>
  <si>
    <t>12251</t>
  </si>
  <si>
    <t>12258</t>
  </si>
  <si>
    <t>12261</t>
  </si>
  <si>
    <t>12274</t>
  </si>
  <si>
    <t>12373</t>
  </si>
  <si>
    <t>12379</t>
  </si>
  <si>
    <t>12372</t>
  </si>
  <si>
    <t>12241</t>
  </si>
  <si>
    <t>12287</t>
  </si>
  <si>
    <t>12495</t>
  </si>
  <si>
    <t>12371</t>
  </si>
  <si>
    <t>12415</t>
  </si>
  <si>
    <t>12267</t>
  </si>
  <si>
    <t>12543</t>
  </si>
  <si>
    <t>Z.U. "APOTEKA BELLADONNA"  P.J. Apoteka 4</t>
  </si>
  <si>
    <t>Vuka Karadžića bb</t>
  </si>
  <si>
    <t>12532</t>
  </si>
  <si>
    <t>Z.U. "APOTEKA BELLADONNA" Trebinje -Apoteka Belladonna II</t>
  </si>
  <si>
    <t>Gradina bb</t>
  </si>
  <si>
    <t>12539</t>
  </si>
  <si>
    <t>30. 8. 2023.</t>
  </si>
  <si>
    <t>12154</t>
  </si>
  <si>
    <t>12169</t>
  </si>
  <si>
    <t>PZU -Apoteke "Tina" Bužim</t>
  </si>
  <si>
    <t>505. Viteške brigade bb</t>
  </si>
  <si>
    <t>77245</t>
  </si>
  <si>
    <t>BUŽIM</t>
  </si>
  <si>
    <t>29. 8. 2023.</t>
  </si>
  <si>
    <t>12071</t>
  </si>
  <si>
    <t>12077</t>
  </si>
  <si>
    <t>12075</t>
  </si>
  <si>
    <t>12065</t>
  </si>
  <si>
    <t>12063</t>
  </si>
  <si>
    <t>12069</t>
  </si>
  <si>
    <t>12067</t>
  </si>
  <si>
    <t>12079</t>
  </si>
  <si>
    <t>12107</t>
  </si>
  <si>
    <t>O.S. PHARM PZU. KALESIJA, Ogranak 3, APOTEKA TUZLA</t>
  </si>
  <si>
    <t>Simin Han, Stara Solina 2, TUZLA</t>
  </si>
  <si>
    <t>12109</t>
  </si>
  <si>
    <t>12110</t>
  </si>
  <si>
    <t>12106</t>
  </si>
  <si>
    <t>12084</t>
  </si>
  <si>
    <t>12112</t>
  </si>
  <si>
    <t>12104</t>
  </si>
  <si>
    <t>12060</t>
  </si>
  <si>
    <t>12032</t>
  </si>
  <si>
    <t>12039</t>
  </si>
  <si>
    <t>12027</t>
  </si>
  <si>
    <t>12108</t>
  </si>
  <si>
    <t>12019</t>
  </si>
  <si>
    <t>12042</t>
  </si>
  <si>
    <t>12053</t>
  </si>
  <si>
    <t>12057</t>
  </si>
  <si>
    <t>28. 8. 2023.</t>
  </si>
  <si>
    <t>11990</t>
  </si>
  <si>
    <t>11991</t>
  </si>
  <si>
    <t>31. 8. 2023.</t>
  </si>
  <si>
    <t>12181</t>
  </si>
  <si>
    <t>11999</t>
  </si>
  <si>
    <t>11989</t>
  </si>
  <si>
    <t>11980</t>
  </si>
  <si>
    <t>11967</t>
  </si>
  <si>
    <t>12167</t>
  </si>
  <si>
    <t>12147</t>
  </si>
  <si>
    <t>12210</t>
  </si>
  <si>
    <t>12212</t>
  </si>
  <si>
    <t>12191</t>
  </si>
  <si>
    <t>12194</t>
  </si>
  <si>
    <t>12198</t>
  </si>
  <si>
    <t>12044</t>
  </si>
  <si>
    <t>12184</t>
  </si>
  <si>
    <t>12135</t>
  </si>
  <si>
    <t>12136</t>
  </si>
  <si>
    <t>12113</t>
  </si>
  <si>
    <t>Apoteka "Mejtaš"</t>
  </si>
  <si>
    <t>Čekaluša 29</t>
  </si>
  <si>
    <t>12142</t>
  </si>
  <si>
    <t>12172</t>
  </si>
  <si>
    <t>12132</t>
  </si>
  <si>
    <t>12120</t>
  </si>
  <si>
    <t>12121</t>
  </si>
  <si>
    <t>12134</t>
  </si>
  <si>
    <t>12133</t>
  </si>
  <si>
    <t>12144</t>
  </si>
  <si>
    <t>12098</t>
  </si>
  <si>
    <t>12049</t>
  </si>
  <si>
    <t>12085</t>
  </si>
  <si>
    <t>12131</t>
  </si>
  <si>
    <t>11957</t>
  </si>
  <si>
    <t>12128</t>
  </si>
  <si>
    <t>12173</t>
  </si>
  <si>
    <t>12010</t>
  </si>
  <si>
    <t>12034</t>
  </si>
  <si>
    <t>12093</t>
  </si>
  <si>
    <t>12139</t>
  </si>
  <si>
    <t>12141</t>
  </si>
  <si>
    <t>12118</t>
  </si>
  <si>
    <t>12166</t>
  </si>
  <si>
    <t>23. 8. 2023.</t>
  </si>
  <si>
    <t>11800</t>
  </si>
  <si>
    <t>11798</t>
  </si>
  <si>
    <t>11803</t>
  </si>
  <si>
    <t>11816</t>
  </si>
  <si>
    <t>11805</t>
  </si>
  <si>
    <t>22. 8. 2023.</t>
  </si>
  <si>
    <t>11715</t>
  </si>
  <si>
    <t>11697</t>
  </si>
  <si>
    <t>11701</t>
  </si>
  <si>
    <t>11704</t>
  </si>
  <si>
    <t>11718</t>
  </si>
  <si>
    <t>11717</t>
  </si>
  <si>
    <t>11691</t>
  </si>
  <si>
    <t>11690</t>
  </si>
  <si>
    <t>11694</t>
  </si>
  <si>
    <t>11698</t>
  </si>
  <si>
    <t>11723</t>
  </si>
  <si>
    <t>11754</t>
  </si>
  <si>
    <t>11750</t>
  </si>
  <si>
    <t>11755</t>
  </si>
  <si>
    <t>11757</t>
  </si>
  <si>
    <t>11756</t>
  </si>
  <si>
    <t>11741</t>
  </si>
  <si>
    <t>11735</t>
  </si>
  <si>
    <t>11730</t>
  </si>
  <si>
    <t>11736</t>
  </si>
  <si>
    <t>11738</t>
  </si>
  <si>
    <t>11737</t>
  </si>
  <si>
    <t>11679</t>
  </si>
  <si>
    <t>21. 8. 2023.</t>
  </si>
  <si>
    <t>11640</t>
  </si>
  <si>
    <t>11639</t>
  </si>
  <si>
    <t>11682</t>
  </si>
  <si>
    <t>11688</t>
  </si>
  <si>
    <t>11689</t>
  </si>
  <si>
    <t>11684</t>
  </si>
  <si>
    <t>11631</t>
  </si>
  <si>
    <t>11644</t>
  </si>
  <si>
    <t>11614</t>
  </si>
  <si>
    <t>11595</t>
  </si>
  <si>
    <t>11616</t>
  </si>
  <si>
    <t>11617</t>
  </si>
  <si>
    <t>11646</t>
  </si>
  <si>
    <t>11654</t>
  </si>
  <si>
    <t>11651</t>
  </si>
  <si>
    <t>11657</t>
  </si>
  <si>
    <t>11668</t>
  </si>
  <si>
    <t>11815</t>
  </si>
  <si>
    <t>11806</t>
  </si>
  <si>
    <t>11789</t>
  </si>
  <si>
    <t>24. 8. 2023.</t>
  </si>
  <si>
    <t>11848</t>
  </si>
  <si>
    <t>11865</t>
  </si>
  <si>
    <t>11886</t>
  </si>
  <si>
    <t>11873</t>
  </si>
  <si>
    <t>11861</t>
  </si>
  <si>
    <t>11823</t>
  </si>
  <si>
    <t>25. 8. 2023.</t>
  </si>
  <si>
    <t>11952</t>
  </si>
  <si>
    <t>11578</t>
  </si>
  <si>
    <t>11577</t>
  </si>
  <si>
    <t>11903</t>
  </si>
  <si>
    <t>11947</t>
  </si>
  <si>
    <t>Privatna apoteka GALENPHARM  Sarajevo</t>
  </si>
  <si>
    <t>Grbavička 2b</t>
  </si>
  <si>
    <t>11618</t>
  </si>
  <si>
    <t>11610</t>
  </si>
  <si>
    <t>11673</t>
  </si>
  <si>
    <t>11663</t>
  </si>
  <si>
    <t>11711</t>
  </si>
  <si>
    <t>11719</t>
  </si>
  <si>
    <t>11587</t>
  </si>
  <si>
    <t>11584</t>
  </si>
  <si>
    <t>11785</t>
  </si>
  <si>
    <t>11784</t>
  </si>
  <si>
    <t>11783</t>
  </si>
  <si>
    <t>11763</t>
  </si>
  <si>
    <t>11770</t>
  </si>
  <si>
    <t>11624</t>
  </si>
  <si>
    <t>15. 8. 2023.</t>
  </si>
  <si>
    <t>11418</t>
  </si>
  <si>
    <t>11371</t>
  </si>
  <si>
    <t>11338</t>
  </si>
  <si>
    <t>14. 8. 2023.</t>
  </si>
  <si>
    <t>11309</t>
  </si>
  <si>
    <t>11322</t>
  </si>
  <si>
    <t>17. 8. 2023.</t>
  </si>
  <si>
    <t>11503</t>
  </si>
  <si>
    <t>11517</t>
  </si>
  <si>
    <t>11520</t>
  </si>
  <si>
    <t>11514</t>
  </si>
  <si>
    <t>11532</t>
  </si>
  <si>
    <t>11527</t>
  </si>
  <si>
    <t>11535</t>
  </si>
  <si>
    <t>11496</t>
  </si>
  <si>
    <t>11525</t>
  </si>
  <si>
    <t>11548</t>
  </si>
  <si>
    <t>11513</t>
  </si>
  <si>
    <t>11547</t>
  </si>
  <si>
    <t>18. 8. 2023.</t>
  </si>
  <si>
    <t>11564</t>
  </si>
  <si>
    <t>11576</t>
  </si>
  <si>
    <t>11332</t>
  </si>
  <si>
    <t>11267</t>
  </si>
  <si>
    <t>11566</t>
  </si>
  <si>
    <t>11571</t>
  </si>
  <si>
    <t>11572</t>
  </si>
  <si>
    <t>11501</t>
  </si>
  <si>
    <t>11553</t>
  </si>
  <si>
    <t>11493</t>
  </si>
  <si>
    <t>11575</t>
  </si>
  <si>
    <t>16. 8. 2023.</t>
  </si>
  <si>
    <t>11437</t>
  </si>
  <si>
    <t>11565</t>
  </si>
  <si>
    <t>Z.U. Apoteka "Rosić" Bijeljina, apoteka "Rosić br.15"</t>
  </si>
  <si>
    <t>Srpskih vladara 6 Istočna Ilidža</t>
  </si>
  <si>
    <t>9. 8. 2023.</t>
  </si>
  <si>
    <t>11175</t>
  </si>
  <si>
    <t>8. 8. 2023.</t>
  </si>
  <si>
    <t>11138</t>
  </si>
  <si>
    <t>11113</t>
  </si>
  <si>
    <t>11121</t>
  </si>
  <si>
    <t>11115</t>
  </si>
  <si>
    <t>11119</t>
  </si>
  <si>
    <t>11073</t>
  </si>
  <si>
    <t>11062</t>
  </si>
  <si>
    <t>11112</t>
  </si>
  <si>
    <t>JZU "Gradske apoteke" Tuzla-Ogranak"APOTEKA  SOLITER" Tuzla</t>
  </si>
  <si>
    <t>ul.Maršala Tita 151, Tuzla</t>
  </si>
  <si>
    <t>11082</t>
  </si>
  <si>
    <t>11124</t>
  </si>
  <si>
    <t>11134</t>
  </si>
  <si>
    <t>11127</t>
  </si>
  <si>
    <t>11159</t>
  </si>
  <si>
    <t>11135</t>
  </si>
  <si>
    <t>11130</t>
  </si>
  <si>
    <t>7. 8. 2023.</t>
  </si>
  <si>
    <t>11012</t>
  </si>
  <si>
    <t>11133</t>
  </si>
  <si>
    <t>11132</t>
  </si>
  <si>
    <t>11021</t>
  </si>
  <si>
    <t>10. 8. 2023.</t>
  </si>
  <si>
    <t>11234</t>
  </si>
  <si>
    <t>11029</t>
  </si>
  <si>
    <t>11028</t>
  </si>
  <si>
    <t>11033</t>
  </si>
  <si>
    <t>10997</t>
  </si>
  <si>
    <t>11017</t>
  </si>
  <si>
    <t>11014</t>
  </si>
  <si>
    <t>11022</t>
  </si>
  <si>
    <t>11020</t>
  </si>
  <si>
    <t>10996</t>
  </si>
  <si>
    <t>11037</t>
  </si>
  <si>
    <t>11042</t>
  </si>
  <si>
    <t>11030</t>
  </si>
  <si>
    <t>11061</t>
  </si>
  <si>
    <t>11. 8. 2023.</t>
  </si>
  <si>
    <t>11252</t>
  </si>
  <si>
    <t>11177</t>
  </si>
  <si>
    <t>11180</t>
  </si>
  <si>
    <t>11179</t>
  </si>
  <si>
    <t>11241</t>
  </si>
  <si>
    <t>11213</t>
  </si>
  <si>
    <t>11216</t>
  </si>
  <si>
    <t>11242</t>
  </si>
  <si>
    <t>11221</t>
  </si>
  <si>
    <t>11217</t>
  </si>
  <si>
    <t>11223</t>
  </si>
  <si>
    <t>11222</t>
  </si>
  <si>
    <t>11224</t>
  </si>
  <si>
    <t>11035</t>
  </si>
  <si>
    <t>11240</t>
  </si>
  <si>
    <t>11250</t>
  </si>
  <si>
    <t>11093</t>
  </si>
  <si>
    <t>11143</t>
  </si>
  <si>
    <t>11253</t>
  </si>
  <si>
    <t>11243</t>
  </si>
  <si>
    <t>11192</t>
  </si>
  <si>
    <t>11263</t>
  </si>
  <si>
    <t>11005</t>
  </si>
  <si>
    <t>11096</t>
  </si>
  <si>
    <t>11019</t>
  </si>
  <si>
    <t>11044</t>
  </si>
  <si>
    <t>11051</t>
  </si>
  <si>
    <t>11060</t>
  </si>
  <si>
    <t>10999</t>
  </si>
  <si>
    <t>11155</t>
  </si>
  <si>
    <t>11161</t>
  </si>
  <si>
    <t>10994</t>
  </si>
  <si>
    <t>10995</t>
  </si>
  <si>
    <t>11144</t>
  </si>
  <si>
    <t>11265</t>
  </si>
  <si>
    <t>11048</t>
  </si>
  <si>
    <t>11080</t>
  </si>
  <si>
    <t>11188</t>
  </si>
  <si>
    <t>11128</t>
  </si>
  <si>
    <t>11140</t>
  </si>
  <si>
    <t>2. 8. 2023.</t>
  </si>
  <si>
    <t>10899</t>
  </si>
  <si>
    <t>10900</t>
  </si>
  <si>
    <t>1. 8. 2023.</t>
  </si>
  <si>
    <t>10847</t>
  </si>
  <si>
    <t>10849</t>
  </si>
  <si>
    <t>10846</t>
  </si>
  <si>
    <t>10841</t>
  </si>
  <si>
    <t>10843</t>
  </si>
  <si>
    <t>10850</t>
  </si>
  <si>
    <t>10863</t>
  </si>
  <si>
    <t>10868</t>
  </si>
  <si>
    <t>10861</t>
  </si>
  <si>
    <t>10852</t>
  </si>
  <si>
    <t>10860</t>
  </si>
  <si>
    <t>10838</t>
  </si>
  <si>
    <t>10784</t>
  </si>
  <si>
    <t>10793</t>
  </si>
  <si>
    <t>10801</t>
  </si>
  <si>
    <t>10785</t>
  </si>
  <si>
    <t>10835</t>
  </si>
  <si>
    <t>10836</t>
  </si>
  <si>
    <t>10831</t>
  </si>
  <si>
    <t>10834</t>
  </si>
  <si>
    <t>3. 8. 2023.</t>
  </si>
  <si>
    <t>10921</t>
  </si>
  <si>
    <t>10874</t>
  </si>
  <si>
    <t>10926</t>
  </si>
  <si>
    <t>10932</t>
  </si>
  <si>
    <t>10938</t>
  </si>
  <si>
    <t>10925</t>
  </si>
  <si>
    <t>10942</t>
  </si>
  <si>
    <t>10933</t>
  </si>
  <si>
    <t>10957</t>
  </si>
  <si>
    <t>10955</t>
  </si>
  <si>
    <t>10962</t>
  </si>
  <si>
    <t>10809</t>
  </si>
  <si>
    <t>10825</t>
  </si>
  <si>
    <t>10905</t>
  </si>
  <si>
    <t>10814</t>
  </si>
  <si>
    <t>4. 8. 2023.</t>
  </si>
  <si>
    <t>10965</t>
  </si>
  <si>
    <t>10974</t>
  </si>
  <si>
    <t>10966</t>
  </si>
  <si>
    <t>10879</t>
  </si>
  <si>
    <t>10930</t>
  </si>
  <si>
    <t>10797</t>
  </si>
  <si>
    <t>10799</t>
  </si>
  <si>
    <t>10976</t>
  </si>
  <si>
    <t>18. 7. 2023.</t>
  </si>
  <si>
    <t>10223</t>
  </si>
  <si>
    <t>10225</t>
  </si>
  <si>
    <t>10260</t>
  </si>
  <si>
    <t>10257</t>
  </si>
  <si>
    <t>10236</t>
  </si>
  <si>
    <t>10262</t>
  </si>
  <si>
    <t>10243</t>
  </si>
  <si>
    <t>10238</t>
  </si>
  <si>
    <t>10255</t>
  </si>
  <si>
    <t>10252</t>
  </si>
  <si>
    <t>10265</t>
  </si>
  <si>
    <t>10302</t>
  </si>
  <si>
    <t>10294</t>
  </si>
  <si>
    <t>10292</t>
  </si>
  <si>
    <t>10312</t>
  </si>
  <si>
    <t>10310</t>
  </si>
  <si>
    <t>10309</t>
  </si>
  <si>
    <t>10275</t>
  </si>
  <si>
    <t>10271</t>
  </si>
  <si>
    <t>10269</t>
  </si>
  <si>
    <t>10291</t>
  </si>
  <si>
    <t>10282</t>
  </si>
  <si>
    <t>10277</t>
  </si>
  <si>
    <t>17. 7. 2023.</t>
  </si>
  <si>
    <t>10200</t>
  </si>
  <si>
    <t>10273</t>
  </si>
  <si>
    <t>10234</t>
  </si>
  <si>
    <t>10229</t>
  </si>
  <si>
    <t>10202</t>
  </si>
  <si>
    <t>10174</t>
  </si>
  <si>
    <t>J.U. Apoteka Zdravlje-ogr.IGASA</t>
  </si>
  <si>
    <t>Sarajevska 35</t>
  </si>
  <si>
    <t>10179</t>
  </si>
  <si>
    <t>10173</t>
  </si>
  <si>
    <t>10190</t>
  </si>
  <si>
    <t>10188</t>
  </si>
  <si>
    <t>10191</t>
  </si>
  <si>
    <t>10213</t>
  </si>
  <si>
    <t>10214</t>
  </si>
  <si>
    <t>10203</t>
  </si>
  <si>
    <t>10172</t>
  </si>
  <si>
    <t>19. 7. 2023.</t>
  </si>
  <si>
    <t>10370</t>
  </si>
  <si>
    <t>10371</t>
  </si>
  <si>
    <t>PZU "FORMA Pharmacy" Novi Travnik</t>
  </si>
  <si>
    <t>Trg Zlatnih ljiljana 4</t>
  </si>
  <si>
    <t>72280</t>
  </si>
  <si>
    <t>10353</t>
  </si>
  <si>
    <t>20. 7. 2023.</t>
  </si>
  <si>
    <t>10390</t>
  </si>
  <si>
    <t>10396</t>
  </si>
  <si>
    <t>10389</t>
  </si>
  <si>
    <t>10387</t>
  </si>
  <si>
    <t>10399</t>
  </si>
  <si>
    <t>10411</t>
  </si>
  <si>
    <t>10406</t>
  </si>
  <si>
    <t>10402</t>
  </si>
  <si>
    <t>10398</t>
  </si>
  <si>
    <t>10397</t>
  </si>
  <si>
    <t>10401</t>
  </si>
  <si>
    <t>10245</t>
  </si>
  <si>
    <t>10372</t>
  </si>
  <si>
    <t>10170</t>
  </si>
  <si>
    <t>10298</t>
  </si>
  <si>
    <t>21. 7. 2023.</t>
  </si>
  <si>
    <t>Apoteka OTOKA  A2  Sarajevo</t>
  </si>
  <si>
    <t>Džemala Bijedića 123</t>
  </si>
  <si>
    <t>10425</t>
  </si>
  <si>
    <t>PZU "LUŽANI A" -APOTEKA OTOKA A2</t>
  </si>
  <si>
    <t>Džemala Bijedića br.123</t>
  </si>
  <si>
    <t>10441</t>
  </si>
  <si>
    <t>10422</t>
  </si>
  <si>
    <t>10197</t>
  </si>
  <si>
    <t>10178</t>
  </si>
  <si>
    <t>10162</t>
  </si>
  <si>
    <t>10177</t>
  </si>
  <si>
    <t>10284</t>
  </si>
  <si>
    <t>10388</t>
  </si>
  <si>
    <t>10161</t>
  </si>
  <si>
    <t>10248</t>
  </si>
  <si>
    <t>10233</t>
  </si>
  <si>
    <t>10374</t>
  </si>
  <si>
    <t>12. 7. 2023.</t>
  </si>
  <si>
    <t>10061</t>
  </si>
  <si>
    <t>10030</t>
  </si>
  <si>
    <t>B-PHARM Bihać- OGR. br.6 Sanski Most</t>
  </si>
  <si>
    <t>Naselje XVII VKB bb</t>
  </si>
  <si>
    <t>10035</t>
  </si>
  <si>
    <t>11. 7. 2023.</t>
  </si>
  <si>
    <t>10001</t>
  </si>
  <si>
    <t>9948</t>
  </si>
  <si>
    <t>9999</t>
  </si>
  <si>
    <t>9956</t>
  </si>
  <si>
    <t>9967</t>
  </si>
  <si>
    <t>9964</t>
  </si>
  <si>
    <t>9957</t>
  </si>
  <si>
    <t>10010</t>
  </si>
  <si>
    <t>10006</t>
  </si>
  <si>
    <t>10014</t>
  </si>
  <si>
    <t>10002</t>
  </si>
  <si>
    <t>9955</t>
  </si>
  <si>
    <t>10. 7. 2023.</t>
  </si>
  <si>
    <t>9898</t>
  </si>
  <si>
    <t>9914</t>
  </si>
  <si>
    <t>9923</t>
  </si>
  <si>
    <t>9913</t>
  </si>
  <si>
    <t>9927</t>
  </si>
  <si>
    <t>9908</t>
  </si>
  <si>
    <t>9912</t>
  </si>
  <si>
    <t>14. 7. 2023.</t>
  </si>
  <si>
    <t>10156</t>
  </si>
  <si>
    <t>10157</t>
  </si>
  <si>
    <t>10020</t>
  </si>
  <si>
    <t>10039</t>
  </si>
  <si>
    <t>10147</t>
  </si>
  <si>
    <t>10037</t>
  </si>
  <si>
    <t>10028</t>
  </si>
  <si>
    <t>10023</t>
  </si>
  <si>
    <t>10033</t>
  </si>
  <si>
    <t>10065</t>
  </si>
  <si>
    <t>13. 7. 2023.</t>
  </si>
  <si>
    <t>10130</t>
  </si>
  <si>
    <t>10097</t>
  </si>
  <si>
    <t>10131</t>
  </si>
  <si>
    <t>10127</t>
  </si>
  <si>
    <t>10078</t>
  </si>
  <si>
    <t>10123</t>
  </si>
  <si>
    <t>10104</t>
  </si>
  <si>
    <t>10114</t>
  </si>
  <si>
    <t>10122</t>
  </si>
  <si>
    <t>10119</t>
  </si>
  <si>
    <t>10098</t>
  </si>
  <si>
    <t>10034</t>
  </si>
  <si>
    <t>LJ.Z.U. HELENA VITAL</t>
  </si>
  <si>
    <t>82</t>
  </si>
  <si>
    <t>10107</t>
  </si>
  <si>
    <t>10092</t>
  </si>
  <si>
    <t>10094</t>
  </si>
  <si>
    <t>10105</t>
  </si>
  <si>
    <t>9883</t>
  </si>
  <si>
    <t>10077</t>
  </si>
  <si>
    <t>10083</t>
  </si>
  <si>
    <t>10031</t>
  </si>
  <si>
    <t>PZU "INTERNACIONALNA APOTEKA AL-HANA 10" Sarajevo</t>
  </si>
  <si>
    <t>ul. Zmaj od Bosne br.71</t>
  </si>
  <si>
    <t>9890</t>
  </si>
  <si>
    <t>10134</t>
  </si>
  <si>
    <t>9877</t>
  </si>
  <si>
    <t>9979</t>
  </si>
  <si>
    <t>9897</t>
  </si>
  <si>
    <t>9904</t>
  </si>
  <si>
    <t>9978</t>
  </si>
  <si>
    <t>9903</t>
  </si>
  <si>
    <t>9984</t>
  </si>
  <si>
    <t>10055</t>
  </si>
  <si>
    <t>9893</t>
  </si>
  <si>
    <t>10121</t>
  </si>
  <si>
    <t>10129</t>
  </si>
  <si>
    <t>9968</t>
  </si>
  <si>
    <t>9969</t>
  </si>
  <si>
    <t>5. 7. 2023.</t>
  </si>
  <si>
    <t>9763</t>
  </si>
  <si>
    <t>9742</t>
  </si>
  <si>
    <t>9764</t>
  </si>
  <si>
    <t>9755</t>
  </si>
  <si>
    <t>9765</t>
  </si>
  <si>
    <t>4. 7. 2023.</t>
  </si>
  <si>
    <t>9702</t>
  </si>
  <si>
    <t>9708</t>
  </si>
  <si>
    <t>9640</t>
  </si>
  <si>
    <t>9647</t>
  </si>
  <si>
    <t>9669</t>
  </si>
  <si>
    <t>9678</t>
  </si>
  <si>
    <t>9675</t>
  </si>
  <si>
    <t>9673</t>
  </si>
  <si>
    <t>9636</t>
  </si>
  <si>
    <t>9633</t>
  </si>
  <si>
    <t>9632</t>
  </si>
  <si>
    <t>9643</t>
  </si>
  <si>
    <t>9642</t>
  </si>
  <si>
    <t>9680</t>
  </si>
  <si>
    <t>9698</t>
  </si>
  <si>
    <t>9697</t>
  </si>
  <si>
    <t>9718</t>
  </si>
  <si>
    <t>PZU Apoteka ''DUR-FARM'' Sapna ogr.8 Apoteka ''Durić'' Kalesija</t>
  </si>
  <si>
    <t>Donje Vukovije 214</t>
  </si>
  <si>
    <t>9710</t>
  </si>
  <si>
    <t>9684</t>
  </si>
  <si>
    <t>9699</t>
  </si>
  <si>
    <t>9686</t>
  </si>
  <si>
    <t>9694</t>
  </si>
  <si>
    <t>9689</t>
  </si>
  <si>
    <t>3. 7. 2023.</t>
  </si>
  <si>
    <t>9598</t>
  </si>
  <si>
    <t>9579</t>
  </si>
  <si>
    <t>9604</t>
  </si>
  <si>
    <t>9605</t>
  </si>
  <si>
    <t>9616</t>
  </si>
  <si>
    <t>6. 7. 2023.</t>
  </si>
  <si>
    <t>9810</t>
  </si>
  <si>
    <t>9600</t>
  </si>
  <si>
    <t>9573</t>
  </si>
  <si>
    <t>9732</t>
  </si>
  <si>
    <t>9783</t>
  </si>
  <si>
    <t>9784</t>
  </si>
  <si>
    <t>9767</t>
  </si>
  <si>
    <t>9738</t>
  </si>
  <si>
    <t>9825</t>
  </si>
  <si>
    <t>9815</t>
  </si>
  <si>
    <t>9813</t>
  </si>
  <si>
    <t>9831</t>
  </si>
  <si>
    <t>9843</t>
  </si>
  <si>
    <t>9812</t>
  </si>
  <si>
    <t>9808</t>
  </si>
  <si>
    <t>9818</t>
  </si>
  <si>
    <t>LUPRIV PLUS Mostar ogr.Posušje</t>
  </si>
  <si>
    <t>Vukovarska 43</t>
  </si>
  <si>
    <t>9840</t>
  </si>
  <si>
    <t>9844</t>
  </si>
  <si>
    <t>9809</t>
  </si>
  <si>
    <t>7. 7. 2023.</t>
  </si>
  <si>
    <t>9862</t>
  </si>
  <si>
    <t>9871</t>
  </si>
  <si>
    <t>9639</t>
  </si>
  <si>
    <t>9570</t>
  </si>
  <si>
    <t>9571</t>
  </si>
  <si>
    <t>9659</t>
  </si>
  <si>
    <t>9589</t>
  </si>
  <si>
    <t>9771</t>
  </si>
  <si>
    <t>9663</t>
  </si>
  <si>
    <t>9582</t>
  </si>
  <si>
    <t>9596</t>
  </si>
  <si>
    <t>9588</t>
  </si>
  <si>
    <t>9587</t>
  </si>
  <si>
    <t>9572</t>
  </si>
  <si>
    <t>9601</t>
  </si>
  <si>
    <t>9864</t>
  </si>
  <si>
    <t>9802</t>
  </si>
  <si>
    <t>9804</t>
  </si>
  <si>
    <t>9852</t>
  </si>
  <si>
    <t>9851</t>
  </si>
  <si>
    <t>9591</t>
  </si>
  <si>
    <t>9664</t>
  </si>
  <si>
    <t>9695</t>
  </si>
  <si>
    <t>9691</t>
  </si>
  <si>
    <t>9656</t>
  </si>
  <si>
    <t>9696</t>
  </si>
  <si>
    <t>9872</t>
  </si>
  <si>
    <t>9753</t>
  </si>
  <si>
    <t>9713</t>
  </si>
  <si>
    <t>9842</t>
  </si>
  <si>
    <t>9848</t>
  </si>
  <si>
    <t>9837</t>
  </si>
  <si>
    <t>9847</t>
  </si>
  <si>
    <t>9850</t>
  </si>
  <si>
    <t>9756</t>
  </si>
  <si>
    <t>9816</t>
  </si>
  <si>
    <t>ZU "Crvena apoteka"PJ.C40-Banja Luka</t>
  </si>
  <si>
    <t>Ulica srpska br.99</t>
  </si>
  <si>
    <t>9838</t>
  </si>
  <si>
    <t>ZU Apoteke "Biljana"</t>
  </si>
  <si>
    <t>Svetozara Markovića 5C</t>
  </si>
  <si>
    <t>9580</t>
  </si>
  <si>
    <t>ZU "Crvena apoteka"PJ.C29-Gradiška</t>
  </si>
  <si>
    <t>Esada Pračića br.33, Gradiška</t>
  </si>
  <si>
    <t>9609</t>
  </si>
  <si>
    <t>Z.U."Moja Apoteka" Banja Luka-PJ. "Teslić 2"</t>
  </si>
  <si>
    <t>Svetog Save</t>
  </si>
  <si>
    <t>9612</t>
  </si>
  <si>
    <t>9629</t>
  </si>
  <si>
    <t>9801</t>
  </si>
  <si>
    <t>JZU "Apoteka Gradiška"</t>
  </si>
  <si>
    <t>Vidovdanska br.11</t>
  </si>
  <si>
    <t>26. 6. 2023.</t>
  </si>
  <si>
    <t>9418</t>
  </si>
  <si>
    <t>27. 6. 2023.</t>
  </si>
  <si>
    <t>9480</t>
  </si>
  <si>
    <t>9458</t>
  </si>
  <si>
    <t>9442</t>
  </si>
  <si>
    <t>9455</t>
  </si>
  <si>
    <t>9461</t>
  </si>
  <si>
    <t>9499</t>
  </si>
  <si>
    <t>9482</t>
  </si>
  <si>
    <t>9433</t>
  </si>
  <si>
    <t>9443</t>
  </si>
  <si>
    <t>9460</t>
  </si>
  <si>
    <t>9501</t>
  </si>
  <si>
    <t>9457</t>
  </si>
  <si>
    <t>9427</t>
  </si>
  <si>
    <t>9400</t>
  </si>
  <si>
    <t>9416</t>
  </si>
  <si>
    <t>9404</t>
  </si>
  <si>
    <t>9372</t>
  </si>
  <si>
    <t>9430</t>
  </si>
  <si>
    <t>29. 6. 2023.</t>
  </si>
  <si>
    <t>9550</t>
  </si>
  <si>
    <t>9535</t>
  </si>
  <si>
    <t>9533</t>
  </si>
  <si>
    <t>9512</t>
  </si>
  <si>
    <t>9539</t>
  </si>
  <si>
    <t>9544</t>
  </si>
  <si>
    <t>9529</t>
  </si>
  <si>
    <t>9514</t>
  </si>
  <si>
    <t>9525</t>
  </si>
  <si>
    <t>9365</t>
  </si>
  <si>
    <t>9409</t>
  </si>
  <si>
    <t>9465</t>
  </si>
  <si>
    <t>30. 6. 2023.</t>
  </si>
  <si>
    <t>9560</t>
  </si>
  <si>
    <t>9561</t>
  </si>
  <si>
    <t>9565</t>
  </si>
  <si>
    <t>9516</t>
  </si>
  <si>
    <t>9553</t>
  </si>
  <si>
    <t>9554</t>
  </si>
  <si>
    <t>9508</t>
  </si>
  <si>
    <t>9367</t>
  </si>
  <si>
    <t>9429</t>
  </si>
  <si>
    <t>9361</t>
  </si>
  <si>
    <t>9381</t>
  </si>
  <si>
    <t>Apoteka Shoping Sarajevo</t>
  </si>
  <si>
    <t>Hasana Brkića 14</t>
  </si>
  <si>
    <t>9368</t>
  </si>
  <si>
    <t>Privatna apoteka "2F PHARM" Vl.mr.ph. Irma Sućeska</t>
  </si>
  <si>
    <t>Avde Palića 83 Novi grad</t>
  </si>
  <si>
    <t>9435</t>
  </si>
  <si>
    <t>9397</t>
  </si>
  <si>
    <t>9479</t>
  </si>
  <si>
    <t>9356</t>
  </si>
  <si>
    <t>9360</t>
  </si>
  <si>
    <t>9468</t>
  </si>
  <si>
    <t>9470</t>
  </si>
  <si>
    <t>9423</t>
  </si>
  <si>
    <t>9487</t>
  </si>
  <si>
    <t>9517</t>
  </si>
  <si>
    <t>9543</t>
  </si>
  <si>
    <t>9542</t>
  </si>
  <si>
    <t>Z.U."Moja Apoteka" Banja Luka-PJ. "TESLIĆ"</t>
  </si>
  <si>
    <t>Ul. Marka Pejića bb</t>
  </si>
  <si>
    <t>9422</t>
  </si>
  <si>
    <t>Z.U."Moja Apoteka" Banja Luka-PJ"PRVI MAJ" Banja Luka</t>
  </si>
  <si>
    <t>Ulica Milana Tepića br.17</t>
  </si>
  <si>
    <t>9490</t>
  </si>
  <si>
    <t>9518</t>
  </si>
  <si>
    <t>9520</t>
  </si>
  <si>
    <t>21. 6. 2023.</t>
  </si>
  <si>
    <t>9204</t>
  </si>
  <si>
    <t>9202</t>
  </si>
  <si>
    <t>20. 6. 2023.</t>
  </si>
  <si>
    <t>9173</t>
  </si>
  <si>
    <t>9166</t>
  </si>
  <si>
    <t>9170</t>
  </si>
  <si>
    <t>9085</t>
  </si>
  <si>
    <t>9164</t>
  </si>
  <si>
    <t>9094</t>
  </si>
  <si>
    <t>9087</t>
  </si>
  <si>
    <t>9146</t>
  </si>
  <si>
    <t>9107</t>
  </si>
  <si>
    <t>9113</t>
  </si>
  <si>
    <t>9168</t>
  </si>
  <si>
    <t>9159</t>
  </si>
  <si>
    <t>9096</t>
  </si>
  <si>
    <t>9103</t>
  </si>
  <si>
    <t>9163</t>
  </si>
  <si>
    <t>9106</t>
  </si>
  <si>
    <t>19. 6. 2023.</t>
  </si>
  <si>
    <t>9066</t>
  </si>
  <si>
    <t>9062</t>
  </si>
  <si>
    <t>9068</t>
  </si>
  <si>
    <t>9036</t>
  </si>
  <si>
    <t>9026</t>
  </si>
  <si>
    <t>8997</t>
  </si>
  <si>
    <t>9079</t>
  </si>
  <si>
    <t>9189</t>
  </si>
  <si>
    <t>9203</t>
  </si>
  <si>
    <t>22. 6. 2023.</t>
  </si>
  <si>
    <t>9292</t>
  </si>
  <si>
    <t>9284</t>
  </si>
  <si>
    <t>9250</t>
  </si>
  <si>
    <t>9278</t>
  </si>
  <si>
    <t>9286</t>
  </si>
  <si>
    <t>9266</t>
  </si>
  <si>
    <t>9287</t>
  </si>
  <si>
    <t>9290</t>
  </si>
  <si>
    <t>9184</t>
  </si>
  <si>
    <t>9242</t>
  </si>
  <si>
    <t>PZU. Apoteka "Medica" Kakanj PJ. ogranak Apoteke 10</t>
  </si>
  <si>
    <t>Trg ZAVNOBiH-a 21</t>
  </si>
  <si>
    <t>9116</t>
  </si>
  <si>
    <t>9178</t>
  </si>
  <si>
    <t>9148</t>
  </si>
  <si>
    <t>9186</t>
  </si>
  <si>
    <t>9190</t>
  </si>
  <si>
    <t>9188</t>
  </si>
  <si>
    <t>8998</t>
  </si>
  <si>
    <t>9037</t>
  </si>
  <si>
    <t>9000</t>
  </si>
  <si>
    <t>9001</t>
  </si>
  <si>
    <t>23. 6. 2023.</t>
  </si>
  <si>
    <t>9346</t>
  </si>
  <si>
    <t>9011</t>
  </si>
  <si>
    <t>9075</t>
  </si>
  <si>
    <t>9077</t>
  </si>
  <si>
    <t>Privatna apoteka "Libero" Hotonj</t>
  </si>
  <si>
    <t>ul.Rašida Bešlije br.1 Hotonj</t>
  </si>
  <si>
    <t>9034</t>
  </si>
  <si>
    <t>9082</t>
  </si>
  <si>
    <t>9147</t>
  </si>
  <si>
    <t>9002</t>
  </si>
  <si>
    <t>9344</t>
  </si>
  <si>
    <t>9245</t>
  </si>
  <si>
    <t>9230</t>
  </si>
  <si>
    <t>9065</t>
  </si>
  <si>
    <t>9246</t>
  </si>
  <si>
    <t>9042</t>
  </si>
  <si>
    <t>9282</t>
  </si>
  <si>
    <t>9149</t>
  </si>
  <si>
    <t>9101</t>
  </si>
  <si>
    <t>9105</t>
  </si>
  <si>
    <t>8986</t>
  </si>
  <si>
    <t>9064</t>
  </si>
  <si>
    <t>9353</t>
  </si>
  <si>
    <t>Z.U."Dr.Golić"-Apoteka Ana Pharm 4 Banja Luka</t>
  </si>
  <si>
    <t>Ulica Kralja Petra II bb, Banja Luka</t>
  </si>
  <si>
    <t>9020</t>
  </si>
  <si>
    <t>9006</t>
  </si>
  <si>
    <t>9010</t>
  </si>
  <si>
    <t>9013</t>
  </si>
  <si>
    <t>9016</t>
  </si>
  <si>
    <t>Z.U. "APOTEKA BELLADONNA"  P.J. Apoteka Ljubinje</t>
  </si>
  <si>
    <t>Kneza Lazara bb</t>
  </si>
  <si>
    <t>88380</t>
  </si>
  <si>
    <t>LJUBINJE</t>
  </si>
  <si>
    <t>9008</t>
  </si>
  <si>
    <t>9234</t>
  </si>
  <si>
    <t>9237</t>
  </si>
  <si>
    <t>Z.U. Apoteka "MASTER PHARM"</t>
  </si>
  <si>
    <t>Nikole Tesle 61 Lukavica</t>
  </si>
  <si>
    <t>71126</t>
  </si>
  <si>
    <t>ISTOČNO N.SARAJEVO</t>
  </si>
  <si>
    <t>9040</t>
  </si>
  <si>
    <t>Z.U. APOTEKE "PHARMANOVA"- Apoteka "PHARMANOVA 10"</t>
  </si>
  <si>
    <t>Stevana Nemanje bb</t>
  </si>
  <si>
    <t>9057</t>
  </si>
  <si>
    <t>9076</t>
  </si>
  <si>
    <t>9030</t>
  </si>
  <si>
    <t>14. 6. 2023.</t>
  </si>
  <si>
    <t>8818</t>
  </si>
  <si>
    <t>8839</t>
  </si>
  <si>
    <t>8823</t>
  </si>
  <si>
    <t>8801</t>
  </si>
  <si>
    <t>B-PHARM Bihać- OGR. br.4 Ostrožac-Cazin</t>
  </si>
  <si>
    <t>Ostrožac bb</t>
  </si>
  <si>
    <t>13. 6. 2023.</t>
  </si>
  <si>
    <t>8694</t>
  </si>
  <si>
    <t>8690</t>
  </si>
  <si>
    <t>12. 6. 2023.</t>
  </si>
  <si>
    <t>8630</t>
  </si>
  <si>
    <t>8766</t>
  </si>
  <si>
    <t>8699</t>
  </si>
  <si>
    <t>8760</t>
  </si>
  <si>
    <t>PZU Apoteka "MEDEX-PHARM" Banovići-Ogr.17 Lukavac</t>
  </si>
  <si>
    <t>ul. Tuzlanski odred bb.</t>
  </si>
  <si>
    <t>8770</t>
  </si>
  <si>
    <t>8741</t>
  </si>
  <si>
    <t>PZU Apoteka "MEDEX-PHARM" Banovići-Ogr.2 "Apoteka Luke" Tuzla</t>
  </si>
  <si>
    <t>ul.Franje Markovića 1</t>
  </si>
  <si>
    <t>8749</t>
  </si>
  <si>
    <t>8747</t>
  </si>
  <si>
    <t>8773</t>
  </si>
  <si>
    <t>8771</t>
  </si>
  <si>
    <t>8695</t>
  </si>
  <si>
    <t>15. 6. 2023.</t>
  </si>
  <si>
    <t>8868</t>
  </si>
  <si>
    <t>8700</t>
  </si>
  <si>
    <t>8710</t>
  </si>
  <si>
    <t>8693</t>
  </si>
  <si>
    <t>8708</t>
  </si>
  <si>
    <t>8774</t>
  </si>
  <si>
    <t>8635</t>
  </si>
  <si>
    <t>8888</t>
  </si>
  <si>
    <t>8652</t>
  </si>
  <si>
    <t>16. 6. 2023.</t>
  </si>
  <si>
    <t>8958</t>
  </si>
  <si>
    <t>PZU MGM Apoteke Kakanj</t>
  </si>
  <si>
    <t>Alije Izetbegovića 63</t>
  </si>
  <si>
    <t>8608</t>
  </si>
  <si>
    <t>8645</t>
  </si>
  <si>
    <t>8595</t>
  </si>
  <si>
    <t>8633</t>
  </si>
  <si>
    <t>8600</t>
  </si>
  <si>
    <t>8622</t>
  </si>
  <si>
    <t>8601</t>
  </si>
  <si>
    <t>8912</t>
  </si>
  <si>
    <t>Apoteka privatna praksa Ihlas</t>
  </si>
  <si>
    <t>8604</t>
  </si>
  <si>
    <t>8653</t>
  </si>
  <si>
    <t>8642</t>
  </si>
  <si>
    <t>8613</t>
  </si>
  <si>
    <t>8605</t>
  </si>
  <si>
    <t>8597</t>
  </si>
  <si>
    <t>8596</t>
  </si>
  <si>
    <t>8609</t>
  </si>
  <si>
    <t>8661</t>
  </si>
  <si>
    <t>8807</t>
  </si>
  <si>
    <t>8803</t>
  </si>
  <si>
    <t>8675</t>
  </si>
  <si>
    <t>8827</t>
  </si>
  <si>
    <t>8814</t>
  </si>
  <si>
    <t>8832</t>
  </si>
  <si>
    <t>8906</t>
  </si>
  <si>
    <t>8939</t>
  </si>
  <si>
    <t>8941</t>
  </si>
  <si>
    <t>8934</t>
  </si>
  <si>
    <t>8904</t>
  </si>
  <si>
    <t>Apoteka "TILIA" vl. Emela Imamović</t>
  </si>
  <si>
    <t>8908</t>
  </si>
  <si>
    <t>8916</t>
  </si>
  <si>
    <t>8866</t>
  </si>
  <si>
    <t>8860</t>
  </si>
  <si>
    <t>8892</t>
  </si>
  <si>
    <t>8901</t>
  </si>
  <si>
    <t>NINA LJEKARNA Posušje</t>
  </si>
  <si>
    <t>Fra Grge Martića 47</t>
  </si>
  <si>
    <t>8853</t>
  </si>
  <si>
    <t>8764</t>
  </si>
  <si>
    <t>8563</t>
  </si>
  <si>
    <t>8864</t>
  </si>
  <si>
    <t>8886</t>
  </si>
  <si>
    <t>PZU APOTEKA MAGISTRAT ogranak FARMES</t>
  </si>
  <si>
    <t>Omladinskih radnih brigada 9</t>
  </si>
  <si>
    <t>8863</t>
  </si>
  <si>
    <t>8907</t>
  </si>
  <si>
    <t>8917</t>
  </si>
  <si>
    <t>8828</t>
  </si>
  <si>
    <t>8809</t>
  </si>
  <si>
    <t>8900</t>
  </si>
  <si>
    <t>8830</t>
  </si>
  <si>
    <t>8854</t>
  </si>
  <si>
    <t>8893</t>
  </si>
  <si>
    <t>8947</t>
  </si>
  <si>
    <t>8903</t>
  </si>
  <si>
    <t>8978</t>
  </si>
  <si>
    <t>8963</t>
  </si>
  <si>
    <t>8961</t>
  </si>
  <si>
    <t>8902</t>
  </si>
  <si>
    <t>8745</t>
  </si>
  <si>
    <t>8727</t>
  </si>
  <si>
    <t>8719</t>
  </si>
  <si>
    <t>8762</t>
  </si>
  <si>
    <t>Privatna apoteka ''LUŽANI'' Ilidža</t>
  </si>
  <si>
    <t>Josipa Pančića 5</t>
  </si>
  <si>
    <t>8569</t>
  </si>
  <si>
    <t>8715</t>
  </si>
  <si>
    <t>8583</t>
  </si>
  <si>
    <t>PZU Apoteka "Vedypharm"</t>
  </si>
  <si>
    <t>Panjina kula 78</t>
  </si>
  <si>
    <t>8589</t>
  </si>
  <si>
    <t>8591</t>
  </si>
  <si>
    <t>8697</t>
  </si>
  <si>
    <t>8647</t>
  </si>
  <si>
    <t>8618</t>
  </si>
  <si>
    <t>8565</t>
  </si>
  <si>
    <t>8790</t>
  </si>
  <si>
    <t>8767</t>
  </si>
  <si>
    <t>8980</t>
  </si>
  <si>
    <t>8799</t>
  </si>
  <si>
    <t>8765</t>
  </si>
  <si>
    <t>PZU Apoteka "Lužani A"</t>
  </si>
  <si>
    <t>Ramiza Salčina 89</t>
  </si>
  <si>
    <t>8795</t>
  </si>
  <si>
    <t>8556</t>
  </si>
  <si>
    <t>8625</t>
  </si>
  <si>
    <t>8623</t>
  </si>
  <si>
    <t>8620</t>
  </si>
  <si>
    <t>8805</t>
  </si>
  <si>
    <t>8761</t>
  </si>
  <si>
    <t>8759</t>
  </si>
  <si>
    <t>Privatna apoteka "CAMAJ" vl.Mirela Camović</t>
  </si>
  <si>
    <t>8944</t>
  </si>
  <si>
    <t>8704</t>
  </si>
  <si>
    <t>8756</t>
  </si>
  <si>
    <t>8784</t>
  </si>
  <si>
    <t>8611</t>
  </si>
  <si>
    <t>ZU Apoteka LINDOS Prijedor</t>
  </si>
  <si>
    <t>Ul. Vožda Karađorđa 7 Prijedor, Prijedor</t>
  </si>
  <si>
    <t>Prijedor</t>
  </si>
  <si>
    <t>8599</t>
  </si>
  <si>
    <t>8571</t>
  </si>
  <si>
    <t>8951</t>
  </si>
  <si>
    <t>Z.U."Moja Apoteka" Banja Luka-PJ LAUŠ 1</t>
  </si>
  <si>
    <t>Karađorđeva 270</t>
  </si>
  <si>
    <t>8573</t>
  </si>
  <si>
    <t>ZU- Apoteka "EXPERA PHARMACY" PJ. Apoteka br.23</t>
  </si>
  <si>
    <t>Ul.Vida Nježića br.12</t>
  </si>
  <si>
    <t>8952</t>
  </si>
  <si>
    <t>8959</t>
  </si>
  <si>
    <t>8954</t>
  </si>
  <si>
    <t>ZU.Apoteka "IVIPHARM" Banja Luka</t>
  </si>
  <si>
    <t>Ulica Manjačkih ustanika br.14</t>
  </si>
  <si>
    <t>8555</t>
  </si>
  <si>
    <t>Z.U."Moja Apoteka" Banja Luka-Apoteka Mercator</t>
  </si>
  <si>
    <t>Aleja Svetog Save 69</t>
  </si>
  <si>
    <t>8683</t>
  </si>
  <si>
    <t>8678</t>
  </si>
  <si>
    <t>ZU- Apoteka "EXPERA PHARMACY" PJ. Apoteka br.30</t>
  </si>
  <si>
    <t>Kralja Petra I bb</t>
  </si>
  <si>
    <t>73240</t>
  </si>
  <si>
    <t>VIŠEGRAD</t>
  </si>
  <si>
    <t>8843</t>
  </si>
  <si>
    <t>8826</t>
  </si>
  <si>
    <t>ZU- Apoteka "EXPERA PHARMACY" PJ. Apoteka br.18</t>
  </si>
  <si>
    <t>Cara Dušana 13</t>
  </si>
  <si>
    <t>73300</t>
  </si>
  <si>
    <t>FOČA-RS</t>
  </si>
  <si>
    <t>8848</t>
  </si>
  <si>
    <t>8855</t>
  </si>
  <si>
    <t>Z.U."Moja Apoteka" Banja Luka-PJ Apoteka "22 April"</t>
  </si>
  <si>
    <t>Ul. Ilije Garašanina 4</t>
  </si>
  <si>
    <t>8721</t>
  </si>
  <si>
    <t>8654</t>
  </si>
  <si>
    <t>8672</t>
  </si>
  <si>
    <t>8598</t>
  </si>
  <si>
    <t>Z.U."Moja Apoteka" Banja Luka - PJ Apoteka "Delta Planet"</t>
  </si>
  <si>
    <t>Ul. Bulevar srpske vojske 8</t>
  </si>
  <si>
    <t>8815</t>
  </si>
  <si>
    <t>Z.U. Apoteka "Rosić" Bijeljina, apoteka "Rosić br.12"</t>
  </si>
  <si>
    <t>Petra Mećave 1a</t>
  </si>
  <si>
    <t>8812</t>
  </si>
  <si>
    <t>8920</t>
  </si>
  <si>
    <t>7. 6. 2023.</t>
  </si>
  <si>
    <t>8457</t>
  </si>
  <si>
    <t>8450</t>
  </si>
  <si>
    <t>8445</t>
  </si>
  <si>
    <t>8479</t>
  </si>
  <si>
    <t>B-PHARM Bihać- OGR. br.11 Velika Kladuša</t>
  </si>
  <si>
    <t>Zuhdije Žalića 6</t>
  </si>
  <si>
    <t>5. 6. 2023.</t>
  </si>
  <si>
    <t>8293</t>
  </si>
  <si>
    <t>6. 6. 2023.</t>
  </si>
  <si>
    <t>8368</t>
  </si>
  <si>
    <t>8362</t>
  </si>
  <si>
    <t>8412</t>
  </si>
  <si>
    <t>8338</t>
  </si>
  <si>
    <t>8414</t>
  </si>
  <si>
    <t>8410</t>
  </si>
  <si>
    <t>8329</t>
  </si>
  <si>
    <t>8404</t>
  </si>
  <si>
    <t>8328</t>
  </si>
  <si>
    <t>8383</t>
  </si>
  <si>
    <t>8335</t>
  </si>
  <si>
    <t>8326</t>
  </si>
  <si>
    <t>8343</t>
  </si>
  <si>
    <t>8317</t>
  </si>
  <si>
    <t>8349</t>
  </si>
  <si>
    <t>8353</t>
  </si>
  <si>
    <t>8351</t>
  </si>
  <si>
    <t>8354</t>
  </si>
  <si>
    <t>8314</t>
  </si>
  <si>
    <t>8333</t>
  </si>
  <si>
    <t>8348</t>
  </si>
  <si>
    <t>8360</t>
  </si>
  <si>
    <t>8358</t>
  </si>
  <si>
    <t>8356</t>
  </si>
  <si>
    <t>8350</t>
  </si>
  <si>
    <t>8325</t>
  </si>
  <si>
    <t>8352</t>
  </si>
  <si>
    <t>8417</t>
  </si>
  <si>
    <t>8409</t>
  </si>
  <si>
    <t>8371</t>
  </si>
  <si>
    <t>8287</t>
  </si>
  <si>
    <t>8278</t>
  </si>
  <si>
    <t>8272</t>
  </si>
  <si>
    <t>8238</t>
  </si>
  <si>
    <t>8291</t>
  </si>
  <si>
    <t>8284</t>
  </si>
  <si>
    <t>8265</t>
  </si>
  <si>
    <t>8440</t>
  </si>
  <si>
    <t>8439</t>
  </si>
  <si>
    <t>8477</t>
  </si>
  <si>
    <t>8424</t>
  </si>
  <si>
    <t>8478</t>
  </si>
  <si>
    <t>8. 6. 2023.</t>
  </si>
  <si>
    <t>8530</t>
  </si>
  <si>
    <t>1. 6. 2023.</t>
  </si>
  <si>
    <t>8183</t>
  </si>
  <si>
    <t>8176</t>
  </si>
  <si>
    <t>8527</t>
  </si>
  <si>
    <t>8188</t>
  </si>
  <si>
    <t>8524</t>
  </si>
  <si>
    <t>8521</t>
  </si>
  <si>
    <t>8531</t>
  </si>
  <si>
    <t>8501</t>
  </si>
  <si>
    <t>8193</t>
  </si>
  <si>
    <t>8177</t>
  </si>
  <si>
    <t>8505</t>
  </si>
  <si>
    <t>8528</t>
  </si>
  <si>
    <t>8181</t>
  </si>
  <si>
    <t>8197</t>
  </si>
  <si>
    <t>8174</t>
  </si>
  <si>
    <t>8175</t>
  </si>
  <si>
    <t>8502</t>
  </si>
  <si>
    <t>8198</t>
  </si>
  <si>
    <t>8438</t>
  </si>
  <si>
    <t>8418</t>
  </si>
  <si>
    <t>8442</t>
  </si>
  <si>
    <t>8503</t>
  </si>
  <si>
    <t>8494</t>
  </si>
  <si>
    <t>8496</t>
  </si>
  <si>
    <t>8431</t>
  </si>
  <si>
    <t>8427</t>
  </si>
  <si>
    <t>8167</t>
  </si>
  <si>
    <t>8392</t>
  </si>
  <si>
    <t>8342</t>
  </si>
  <si>
    <t>8437</t>
  </si>
  <si>
    <t>8434</t>
  </si>
  <si>
    <t>8398</t>
  </si>
  <si>
    <t>8162</t>
  </si>
  <si>
    <t>8244</t>
  </si>
  <si>
    <t>8250</t>
  </si>
  <si>
    <t>8234</t>
  </si>
  <si>
    <t>8451</t>
  </si>
  <si>
    <t>8170</t>
  </si>
  <si>
    <t>8168</t>
  </si>
  <si>
    <t>8254</t>
  </si>
  <si>
    <t>8259</t>
  </si>
  <si>
    <t>8459</t>
  </si>
  <si>
    <t>8300</t>
  </si>
  <si>
    <t>8456</t>
  </si>
  <si>
    <t>8157</t>
  </si>
  <si>
    <t>2. 6. 2023.</t>
  </si>
  <si>
    <t>8210</t>
  </si>
  <si>
    <t>8164</t>
  </si>
  <si>
    <t>8214</t>
  </si>
  <si>
    <t>8208</t>
  </si>
  <si>
    <t>8385</t>
  </si>
  <si>
    <t>8205</t>
  </si>
  <si>
    <t>8446</t>
  </si>
  <si>
    <t>8172</t>
  </si>
  <si>
    <t>8233</t>
  </si>
  <si>
    <t>8232</t>
  </si>
  <si>
    <t>8447</t>
  </si>
  <si>
    <t>8230</t>
  </si>
  <si>
    <t>8443</t>
  </si>
  <si>
    <t>8472</t>
  </si>
  <si>
    <t>8473</t>
  </si>
  <si>
    <t>8185</t>
  </si>
  <si>
    <t>8397</t>
  </si>
  <si>
    <t>8341</t>
  </si>
  <si>
    <t>8241</t>
  </si>
  <si>
    <t>8202</t>
  </si>
  <si>
    <t>8377</t>
  </si>
  <si>
    <t>8405</t>
  </si>
  <si>
    <t>8332</t>
  </si>
  <si>
    <t>8161</t>
  </si>
  <si>
    <t>8289</t>
  </si>
  <si>
    <t>8203</t>
  </si>
  <si>
    <t>8166</t>
  </si>
  <si>
    <t>8150</t>
  </si>
  <si>
    <t>8212</t>
  </si>
  <si>
    <t>ZU- Apoteka "EXPERA PHARMACY" PJ. Apoteka br.58</t>
  </si>
  <si>
    <t>ul.Vidovdanska bb (Lamela B)</t>
  </si>
  <si>
    <t>8199</t>
  </si>
  <si>
    <t>8274</t>
  </si>
  <si>
    <t>8242</t>
  </si>
  <si>
    <t>8296</t>
  </si>
  <si>
    <t>8269</t>
  </si>
  <si>
    <t>8243</t>
  </si>
  <si>
    <t>ZU- Apoteka "EXPERA PHARMACY" PJ. Apoteka br.42</t>
  </si>
  <si>
    <t>Ul. Nemanjina 2A i 2C</t>
  </si>
  <si>
    <t>8310</t>
  </si>
  <si>
    <t>Z.U. APOTEKA LIJEK</t>
  </si>
  <si>
    <t>Dušanova bb</t>
  </si>
  <si>
    <t>89101</t>
  </si>
  <si>
    <t>8420</t>
  </si>
  <si>
    <t>ZU- Apoteka "EXPERA PHARMACY" PJ. Apoteka br.39</t>
  </si>
  <si>
    <t>ul. Srpske vojske 16</t>
  </si>
  <si>
    <t>8415</t>
  </si>
  <si>
    <t>8189</t>
  </si>
  <si>
    <t>8394</t>
  </si>
  <si>
    <t>ZU Apoteka NOVAFARM NT</t>
  </si>
  <si>
    <t>Banjalučki put bb, Nova Topola</t>
  </si>
  <si>
    <t>8187</t>
  </si>
  <si>
    <t>Z.U. Apoteka "Rosić" Bijeljina, apoteka "Rosić br."27"</t>
  </si>
  <si>
    <t>Spasovdanska 25</t>
  </si>
  <si>
    <t>8297</t>
  </si>
  <si>
    <t>31. 5. 2023.</t>
  </si>
  <si>
    <t>8132</t>
  </si>
  <si>
    <t>30. 5. 2023.</t>
  </si>
  <si>
    <t>8054</t>
  </si>
  <si>
    <t>8056</t>
  </si>
  <si>
    <t>8103</t>
  </si>
  <si>
    <t>8104</t>
  </si>
  <si>
    <t>8085</t>
  </si>
  <si>
    <t>8044</t>
  </si>
  <si>
    <t>8094</t>
  </si>
  <si>
    <t>8070</t>
  </si>
  <si>
    <t>8047</t>
  </si>
  <si>
    <t>8023</t>
  </si>
  <si>
    <t>8067</t>
  </si>
  <si>
    <t>8025</t>
  </si>
  <si>
    <t>8006</t>
  </si>
  <si>
    <t>8075</t>
  </si>
  <si>
    <t>8042</t>
  </si>
  <si>
    <t>8020</t>
  </si>
  <si>
    <t>8096</t>
  </si>
  <si>
    <t>8092</t>
  </si>
  <si>
    <t>8097</t>
  </si>
  <si>
    <t>8026</t>
  </si>
  <si>
    <t>8028</t>
  </si>
  <si>
    <t>8035</t>
  </si>
  <si>
    <t>29. 5. 2023.</t>
  </si>
  <si>
    <t>7958</t>
  </si>
  <si>
    <t>7987</t>
  </si>
  <si>
    <t>7992</t>
  </si>
  <si>
    <t>7981</t>
  </si>
  <si>
    <t>7980</t>
  </si>
  <si>
    <t>7963</t>
  </si>
  <si>
    <t>7982</t>
  </si>
  <si>
    <t>7994</t>
  </si>
  <si>
    <t>7983</t>
  </si>
  <si>
    <t>8142</t>
  </si>
  <si>
    <t>8143</t>
  </si>
  <si>
    <t>8139</t>
  </si>
  <si>
    <t>8135</t>
  </si>
  <si>
    <t>8061</t>
  </si>
  <si>
    <t>8079</t>
  </si>
  <si>
    <t>8069</t>
  </si>
  <si>
    <t>8064</t>
  </si>
  <si>
    <t>8013</t>
  </si>
  <si>
    <t>7954</t>
  </si>
  <si>
    <t>8007</t>
  </si>
  <si>
    <t>7971</t>
  </si>
  <si>
    <t>7965</t>
  </si>
  <si>
    <t>8050</t>
  </si>
  <si>
    <t>7969</t>
  </si>
  <si>
    <t>8032</t>
  </si>
  <si>
    <t>7951</t>
  </si>
  <si>
    <t>7950</t>
  </si>
  <si>
    <t>7960</t>
  </si>
  <si>
    <t>7967</t>
  </si>
  <si>
    <t>7985</t>
  </si>
  <si>
    <t>8144</t>
  </si>
  <si>
    <t>8018</t>
  </si>
  <si>
    <t>8029</t>
  </si>
  <si>
    <t>APOTEKA FARMANEA</t>
  </si>
  <si>
    <t>Srpska 52</t>
  </si>
  <si>
    <t>8105</t>
  </si>
  <si>
    <t>7968</t>
  </si>
  <si>
    <t>7979</t>
  </si>
  <si>
    <t>8106</t>
  </si>
  <si>
    <t>24. 5. 2023.</t>
  </si>
  <si>
    <t>7814</t>
  </si>
  <si>
    <t>7846</t>
  </si>
  <si>
    <t>25. 5. 2023.</t>
  </si>
  <si>
    <t>7872</t>
  </si>
  <si>
    <t>"LJEKARNA MEDIKAMENT" VL. Mileva Dedić</t>
  </si>
  <si>
    <t>7870</t>
  </si>
  <si>
    <t>7873</t>
  </si>
  <si>
    <t>23. 5. 2023.</t>
  </si>
  <si>
    <t>7688</t>
  </si>
  <si>
    <t>7680</t>
  </si>
  <si>
    <t>7697</t>
  </si>
  <si>
    <t>7690</t>
  </si>
  <si>
    <t>7670</t>
  </si>
  <si>
    <t>7695</t>
  </si>
  <si>
    <t>7678</t>
  </si>
  <si>
    <t>7677</t>
  </si>
  <si>
    <t>7734</t>
  </si>
  <si>
    <t>7757</t>
  </si>
  <si>
    <t>7727</t>
  </si>
  <si>
    <t>7719</t>
  </si>
  <si>
    <t>7765</t>
  </si>
  <si>
    <t>7715</t>
  </si>
  <si>
    <t>7708</t>
  </si>
  <si>
    <t>22. 5. 2023.</t>
  </si>
  <si>
    <t>7645</t>
  </si>
  <si>
    <t>7717</t>
  </si>
  <si>
    <t>7716</t>
  </si>
  <si>
    <t>7671</t>
  </si>
  <si>
    <t>7718</t>
  </si>
  <si>
    <t>7788</t>
  </si>
  <si>
    <t>7672</t>
  </si>
  <si>
    <t>7714</t>
  </si>
  <si>
    <t>7712</t>
  </si>
  <si>
    <t>7709</t>
  </si>
  <si>
    <t>7730</t>
  </si>
  <si>
    <t>7732</t>
  </si>
  <si>
    <t>7722</t>
  </si>
  <si>
    <t>7728</t>
  </si>
  <si>
    <t>7787</t>
  </si>
  <si>
    <t>7724</t>
  </si>
  <si>
    <t>7726</t>
  </si>
  <si>
    <t>7782</t>
  </si>
  <si>
    <t>7763</t>
  </si>
  <si>
    <t>7736</t>
  </si>
  <si>
    <t>7720</t>
  </si>
  <si>
    <t>7683</t>
  </si>
  <si>
    <t>7657</t>
  </si>
  <si>
    <t>7651</t>
  </si>
  <si>
    <t>7632</t>
  </si>
  <si>
    <t>7621</t>
  </si>
  <si>
    <t>7650</t>
  </si>
  <si>
    <t>7649</t>
  </si>
  <si>
    <t>7636</t>
  </si>
  <si>
    <t>7648</t>
  </si>
  <si>
    <t>7620</t>
  </si>
  <si>
    <t>7623</t>
  </si>
  <si>
    <t>7622</t>
  </si>
  <si>
    <t>7664</t>
  </si>
  <si>
    <t>PZU Apoteka "DIVA Medica" Goražde, ogr. "1.MAJ"</t>
  </si>
  <si>
    <t>Muhidina Mašića 27</t>
  </si>
  <si>
    <t>7843</t>
  </si>
  <si>
    <t>7854</t>
  </si>
  <si>
    <t>7852</t>
  </si>
  <si>
    <t>7910</t>
  </si>
  <si>
    <t>7916</t>
  </si>
  <si>
    <t>7888</t>
  </si>
  <si>
    <t>7901</t>
  </si>
  <si>
    <t>7864</t>
  </si>
  <si>
    <t>7898</t>
  </si>
  <si>
    <t>7893</t>
  </si>
  <si>
    <t>7904</t>
  </si>
  <si>
    <t>7876</t>
  </si>
  <si>
    <t>26. 5. 2023.</t>
  </si>
  <si>
    <t>59</t>
  </si>
  <si>
    <t>7865</t>
  </si>
  <si>
    <t>7878</t>
  </si>
  <si>
    <t>7880</t>
  </si>
  <si>
    <t>7937</t>
  </si>
  <si>
    <t>7820</t>
  </si>
  <si>
    <t>7626</t>
  </si>
  <si>
    <t>7862</t>
  </si>
  <si>
    <t>7743</t>
  </si>
  <si>
    <t>7745</t>
  </si>
  <si>
    <t>7737</t>
  </si>
  <si>
    <t>7630</t>
  </si>
  <si>
    <t>7706</t>
  </si>
  <si>
    <t>7869</t>
  </si>
  <si>
    <t>7871</t>
  </si>
  <si>
    <t>7800</t>
  </si>
  <si>
    <t>7824</t>
  </si>
  <si>
    <t>7917</t>
  </si>
  <si>
    <t>7923</t>
  </si>
  <si>
    <t>7938</t>
  </si>
  <si>
    <t>7889</t>
  </si>
  <si>
    <t>7933</t>
  </si>
  <si>
    <t>7752</t>
  </si>
  <si>
    <t>7750</t>
  </si>
  <si>
    <t>7794</t>
  </si>
  <si>
    <t>7785</t>
  </si>
  <si>
    <t>7796</t>
  </si>
  <si>
    <t>57</t>
  </si>
  <si>
    <t>7822</t>
  </si>
  <si>
    <t>7815</t>
  </si>
  <si>
    <t>7625</t>
  </si>
  <si>
    <t>7741</t>
  </si>
  <si>
    <t>7755</t>
  </si>
  <si>
    <t>7687</t>
  </si>
  <si>
    <t>7756</t>
  </si>
  <si>
    <t>7689</t>
  </si>
  <si>
    <t>7884</t>
  </si>
  <si>
    <t>Z.U. "Apoteka Trebinje", Poslovna jedinica Ljubinje</t>
  </si>
  <si>
    <t>7926</t>
  </si>
  <si>
    <t>7925</t>
  </si>
  <si>
    <t>7930</t>
  </si>
  <si>
    <t>7935</t>
  </si>
  <si>
    <t>ZU- Apoteka "EXPERA PHARMACY" PJ. Apoteka br.48</t>
  </si>
  <si>
    <t>ul.Cara Lazara br.10 Modriča</t>
  </si>
  <si>
    <t>74480</t>
  </si>
  <si>
    <t>MODRIČA</t>
  </si>
  <si>
    <t>7639</t>
  </si>
  <si>
    <t>7610</t>
  </si>
  <si>
    <t>7644</t>
  </si>
  <si>
    <t>Z.U. Apoteka "APOTEKA PLUS" Prnjavor</t>
  </si>
  <si>
    <t>Magistralni put bb</t>
  </si>
  <si>
    <t>7663</t>
  </si>
  <si>
    <t>7654</t>
  </si>
  <si>
    <t>ZU- Apoteka "EXPERA PHARMACY" PJ. Apoteka br.13</t>
  </si>
  <si>
    <t>Svetosavska bb</t>
  </si>
  <si>
    <t>79240</t>
  </si>
  <si>
    <t>BOSANSKA DUBICA/KOZARSKA DUBICA</t>
  </si>
  <si>
    <t>17. 5. 2023.</t>
  </si>
  <si>
    <t>7438</t>
  </si>
  <si>
    <t>7462</t>
  </si>
  <si>
    <t>7461</t>
  </si>
  <si>
    <t>7424</t>
  </si>
  <si>
    <t>7435</t>
  </si>
  <si>
    <t>16. 5. 2023.</t>
  </si>
  <si>
    <t>7347</t>
  </si>
  <si>
    <t>7331</t>
  </si>
  <si>
    <t>7333</t>
  </si>
  <si>
    <t>7399</t>
  </si>
  <si>
    <t>7383</t>
  </si>
  <si>
    <t>7387</t>
  </si>
  <si>
    <t>7377</t>
  </si>
  <si>
    <t>7361</t>
  </si>
  <si>
    <t>7341</t>
  </si>
  <si>
    <t>7335</t>
  </si>
  <si>
    <t>7343</t>
  </si>
  <si>
    <t>7342</t>
  </si>
  <si>
    <t>7396</t>
  </si>
  <si>
    <t>7344</t>
  </si>
  <si>
    <t>15. 5. 2023.</t>
  </si>
  <si>
    <t>7259</t>
  </si>
  <si>
    <t>7258</t>
  </si>
  <si>
    <t>7345</t>
  </si>
  <si>
    <t>7334</t>
  </si>
  <si>
    <t>7326</t>
  </si>
  <si>
    <t>7373</t>
  </si>
  <si>
    <t>7366</t>
  </si>
  <si>
    <t>7327</t>
  </si>
  <si>
    <t>7293</t>
  </si>
  <si>
    <t>7256</t>
  </si>
  <si>
    <t>7276</t>
  </si>
  <si>
    <t>7286</t>
  </si>
  <si>
    <t>7273</t>
  </si>
  <si>
    <t>7290</t>
  </si>
  <si>
    <t>18. 5. 2023.</t>
  </si>
  <si>
    <t>7527</t>
  </si>
  <si>
    <t>7244</t>
  </si>
  <si>
    <t>7287</t>
  </si>
  <si>
    <t>7277</t>
  </si>
  <si>
    <t>7292</t>
  </si>
  <si>
    <t>7257</t>
  </si>
  <si>
    <t>7413</t>
  </si>
  <si>
    <t>7524</t>
  </si>
  <si>
    <t>7463</t>
  </si>
  <si>
    <t>7447</t>
  </si>
  <si>
    <t>7425</t>
  </si>
  <si>
    <t>7436</t>
  </si>
  <si>
    <t>7478</t>
  </si>
  <si>
    <t>7515</t>
  </si>
  <si>
    <t>7497</t>
  </si>
  <si>
    <t>7474</t>
  </si>
  <si>
    <t>7489</t>
  </si>
  <si>
    <t>7492</t>
  </si>
  <si>
    <t>7486</t>
  </si>
  <si>
    <t>7499</t>
  </si>
  <si>
    <t>7500</t>
  </si>
  <si>
    <t>7494</t>
  </si>
  <si>
    <t>7483</t>
  </si>
  <si>
    <t>7485</t>
  </si>
  <si>
    <t>7358</t>
  </si>
  <si>
    <t>19. 5. 2023.</t>
  </si>
  <si>
    <t>7575</t>
  </si>
  <si>
    <t>7414</t>
  </si>
  <si>
    <t>7356</t>
  </si>
  <si>
    <t>7354</t>
  </si>
  <si>
    <t>7415</t>
  </si>
  <si>
    <t>7350</t>
  </si>
  <si>
    <t>7351</t>
  </si>
  <si>
    <t>7360</t>
  </si>
  <si>
    <t>7362</t>
  </si>
  <si>
    <t>7367</t>
  </si>
  <si>
    <t>7359</t>
  </si>
  <si>
    <t>7409</t>
  </si>
  <si>
    <t>7384</t>
  </si>
  <si>
    <t>7378</t>
  </si>
  <si>
    <t>7267</t>
  </si>
  <si>
    <t>7269</t>
  </si>
  <si>
    <t>7451</t>
  </si>
  <si>
    <t>7532</t>
  </si>
  <si>
    <t>7239</t>
  </si>
  <si>
    <t>7472</t>
  </si>
  <si>
    <t>7308</t>
  </si>
  <si>
    <t>7421</t>
  </si>
  <si>
    <t>7348</t>
  </si>
  <si>
    <t>7322</t>
  </si>
  <si>
    <t>7444</t>
  </si>
  <si>
    <t>7427</t>
  </si>
  <si>
    <t>7601</t>
  </si>
  <si>
    <t>7445</t>
  </si>
  <si>
    <t>7355</t>
  </si>
  <si>
    <t>7238</t>
  </si>
  <si>
    <t>7517</t>
  </si>
  <si>
    <t>7525</t>
  </si>
  <si>
    <t>7363</t>
  </si>
  <si>
    <t>7340</t>
  </si>
  <si>
    <t>7299</t>
  </si>
  <si>
    <t>Z.U. Apoteka "APOTEKA PLUS" Prnjavor PJ. 5 Doboj</t>
  </si>
  <si>
    <t>Filipa Višnjića 2</t>
  </si>
  <si>
    <t>7357</t>
  </si>
  <si>
    <t>7471</t>
  </si>
  <si>
    <t>7464</t>
  </si>
  <si>
    <t>7302</t>
  </si>
  <si>
    <t>7365</t>
  </si>
  <si>
    <t>7607</t>
  </si>
  <si>
    <t>Z.U. Apoteka "Rosić" Bijeljina</t>
  </si>
  <si>
    <t>Srpske vojske 17</t>
  </si>
  <si>
    <t>7266</t>
  </si>
  <si>
    <t>Z.U."Moja Apoteka" Banja Luka-PJ. "Frukta 2"</t>
  </si>
  <si>
    <t>Branka Popovića 310</t>
  </si>
  <si>
    <t>7245</t>
  </si>
  <si>
    <t>7426</t>
  </si>
  <si>
    <t>7418</t>
  </si>
  <si>
    <t>ZU- Apoteka "EXPERA PHARMACY" PJ. Apoteka br.69</t>
  </si>
  <si>
    <t>Ivana Gorana Kovačića bb (TC TOPLIK)</t>
  </si>
  <si>
    <t>7372</t>
  </si>
  <si>
    <t>7306</t>
  </si>
  <si>
    <t>7449</t>
  </si>
  <si>
    <t>Z.U."Dr.Golić"-Apoteka Ana Pharm</t>
  </si>
  <si>
    <t>Nikole Pašića 31</t>
  </si>
  <si>
    <t>7403</t>
  </si>
  <si>
    <t>ZU. Apoteka "HIGIJA-LEK" Bijeljina, PJ. Apoteka "HIGIJA" Dvorovi.</t>
  </si>
  <si>
    <t>ul.Karađorđeva 28, Dvorovi-Bijelijna</t>
  </si>
  <si>
    <t>7285</t>
  </si>
  <si>
    <t>7488</t>
  </si>
  <si>
    <t>10. 5. 2023.</t>
  </si>
  <si>
    <t>7058</t>
  </si>
  <si>
    <t>B-PHARM- OGR. br.7 Velika Kladuša</t>
  </si>
  <si>
    <t>Prve muslimanske brigade-Polje, bb</t>
  </si>
  <si>
    <t>7057</t>
  </si>
  <si>
    <t>7092</t>
  </si>
  <si>
    <t>7122</t>
  </si>
  <si>
    <t>7104</t>
  </si>
  <si>
    <t>7089</t>
  </si>
  <si>
    <t>9. 5. 2023.</t>
  </si>
  <si>
    <t>6946</t>
  </si>
  <si>
    <t>6975</t>
  </si>
  <si>
    <t>7042</t>
  </si>
  <si>
    <t>6951</t>
  </si>
  <si>
    <t>6974</t>
  </si>
  <si>
    <t>6960</t>
  </si>
  <si>
    <t>6978</t>
  </si>
  <si>
    <t>7022</t>
  </si>
  <si>
    <t>7021</t>
  </si>
  <si>
    <t>7024</t>
  </si>
  <si>
    <t>7023</t>
  </si>
  <si>
    <t>6989</t>
  </si>
  <si>
    <t>6981</t>
  </si>
  <si>
    <t>6999</t>
  </si>
  <si>
    <t>6998</t>
  </si>
  <si>
    <t>6992</t>
  </si>
  <si>
    <t>6982</t>
  </si>
  <si>
    <t>7055</t>
  </si>
  <si>
    <t>6985</t>
  </si>
  <si>
    <t>6993</t>
  </si>
  <si>
    <t>6990</t>
  </si>
  <si>
    <t>6961</t>
  </si>
  <si>
    <t>6958</t>
  </si>
  <si>
    <t>6973</t>
  </si>
  <si>
    <t>6980</t>
  </si>
  <si>
    <t>6997</t>
  </si>
  <si>
    <t>7038</t>
  </si>
  <si>
    <t>7036</t>
  </si>
  <si>
    <t>7039</t>
  </si>
  <si>
    <t>7054</t>
  </si>
  <si>
    <t>7027</t>
  </si>
  <si>
    <t>7032</t>
  </si>
  <si>
    <t>7031</t>
  </si>
  <si>
    <t>6949</t>
  </si>
  <si>
    <t>6941</t>
  </si>
  <si>
    <t>6945</t>
  </si>
  <si>
    <t>6952</t>
  </si>
  <si>
    <t>8. 5. 2023.</t>
  </si>
  <si>
    <t>6902</t>
  </si>
  <si>
    <t>6917</t>
  </si>
  <si>
    <t>6903</t>
  </si>
  <si>
    <t>6895</t>
  </si>
  <si>
    <t>6913</t>
  </si>
  <si>
    <t>6901</t>
  </si>
  <si>
    <t>6927</t>
  </si>
  <si>
    <t>6915</t>
  </si>
  <si>
    <t>11. 5. 2023.</t>
  </si>
  <si>
    <t>7160</t>
  </si>
  <si>
    <t>7149</t>
  </si>
  <si>
    <t>7062</t>
  </si>
  <si>
    <t>6904</t>
  </si>
  <si>
    <t>6898</t>
  </si>
  <si>
    <t>6889</t>
  </si>
  <si>
    <t>7144</t>
  </si>
  <si>
    <t>6940</t>
  </si>
  <si>
    <t>7172</t>
  </si>
  <si>
    <t>7111</t>
  </si>
  <si>
    <t>7098</t>
  </si>
  <si>
    <t>7102</t>
  </si>
  <si>
    <t>7096</t>
  </si>
  <si>
    <t>7107</t>
  </si>
  <si>
    <t>7167</t>
  </si>
  <si>
    <t>7163</t>
  </si>
  <si>
    <t>12. 5. 2023.</t>
  </si>
  <si>
    <t>7214</t>
  </si>
  <si>
    <t>7168</t>
  </si>
  <si>
    <t>6852</t>
  </si>
  <si>
    <t>7207</t>
  </si>
  <si>
    <t>7212</t>
  </si>
  <si>
    <t>7224</t>
  </si>
  <si>
    <t>7216</t>
  </si>
  <si>
    <t>7158</t>
  </si>
  <si>
    <t>7152</t>
  </si>
  <si>
    <t>6866</t>
  </si>
  <si>
    <t>6862</t>
  </si>
  <si>
    <t>6865</t>
  </si>
  <si>
    <t>6878</t>
  </si>
  <si>
    <t>6879</t>
  </si>
  <si>
    <t>6867</t>
  </si>
  <si>
    <t>6868</t>
  </si>
  <si>
    <t>7164</t>
  </si>
  <si>
    <t>6849</t>
  </si>
  <si>
    <t>6851</t>
  </si>
  <si>
    <t>7230</t>
  </si>
  <si>
    <t>6847</t>
  </si>
  <si>
    <t>7141</t>
  </si>
  <si>
    <t>7134</t>
  </si>
  <si>
    <t>PZU Apoteka FAMILY Plus OGRANAK br.2 Sarajevo</t>
  </si>
  <si>
    <t>Kalesijska 1</t>
  </si>
  <si>
    <t>6856</t>
  </si>
  <si>
    <t>6858</t>
  </si>
  <si>
    <t>7072</t>
  </si>
  <si>
    <t>7204</t>
  </si>
  <si>
    <t>7076</t>
  </si>
  <si>
    <t>7075</t>
  </si>
  <si>
    <t>7191</t>
  </si>
  <si>
    <t>7184</t>
  </si>
  <si>
    <t>7194</t>
  </si>
  <si>
    <t>7018</t>
  </si>
  <si>
    <t>6894</t>
  </si>
  <si>
    <t>6906</t>
  </si>
  <si>
    <t>6883</t>
  </si>
  <si>
    <t>6892</t>
  </si>
  <si>
    <t>7210</t>
  </si>
  <si>
    <t>7083</t>
  </si>
  <si>
    <t>7002</t>
  </si>
  <si>
    <t>7196</t>
  </si>
  <si>
    <t>7223</t>
  </si>
  <si>
    <t>7016</t>
  </si>
  <si>
    <t>7004</t>
  </si>
  <si>
    <t>7086</t>
  </si>
  <si>
    <t>7019</t>
  </si>
  <si>
    <t>6924</t>
  </si>
  <si>
    <t>6890</t>
  </si>
  <si>
    <t>7116</t>
  </si>
  <si>
    <t>7029</t>
  </si>
  <si>
    <t>6939</t>
  </si>
  <si>
    <t>7143</t>
  </si>
  <si>
    <t>6929</t>
  </si>
  <si>
    <t>6916</t>
  </si>
  <si>
    <t>Z.U."Moja Apoteka" Banja Luka-PJ Lauš</t>
  </si>
  <si>
    <t>Ul. Karađorđeva br. 157</t>
  </si>
  <si>
    <t>7154</t>
  </si>
  <si>
    <t>7151</t>
  </si>
  <si>
    <t>7219</t>
  </si>
  <si>
    <t>6861</t>
  </si>
  <si>
    <t>7118</t>
  </si>
  <si>
    <t>7119</t>
  </si>
  <si>
    <t>7175</t>
  </si>
  <si>
    <t>7081</t>
  </si>
  <si>
    <t>ZU Apoteka Rosulje</t>
  </si>
  <si>
    <t>Kralja Petra II BROJ 9A</t>
  </si>
  <si>
    <t>7171</t>
  </si>
  <si>
    <t>7126</t>
  </si>
  <si>
    <t>7202</t>
  </si>
  <si>
    <t>7203</t>
  </si>
  <si>
    <t>3. 5. 2023.</t>
  </si>
  <si>
    <t>6694</t>
  </si>
  <si>
    <t>4. 5. 2023.</t>
  </si>
  <si>
    <t>6807</t>
  </si>
  <si>
    <t>6782</t>
  </si>
  <si>
    <t>6799</t>
  </si>
  <si>
    <t>6801</t>
  </si>
  <si>
    <t>5. 5. 2023.</t>
  </si>
  <si>
    <t>6819</t>
  </si>
  <si>
    <t>6691</t>
  </si>
  <si>
    <t>6715</t>
  </si>
  <si>
    <t>6812</t>
  </si>
  <si>
    <t>6810</t>
  </si>
  <si>
    <t>6805</t>
  </si>
  <si>
    <t>6803</t>
  </si>
  <si>
    <t>6772</t>
  </si>
  <si>
    <t>6781</t>
  </si>
  <si>
    <t>6774</t>
  </si>
  <si>
    <t>6768</t>
  </si>
  <si>
    <t>6841</t>
  </si>
  <si>
    <t>6720</t>
  </si>
  <si>
    <t>6740</t>
  </si>
  <si>
    <t>6741</t>
  </si>
  <si>
    <t>6809</t>
  </si>
  <si>
    <t>6665</t>
  </si>
  <si>
    <t>Privatna apoteka "STUP" Sarajevo</t>
  </si>
  <si>
    <t>Hifzi Bjelavca br.80, Sarajevo</t>
  </si>
  <si>
    <t>6767</t>
  </si>
  <si>
    <t>6660</t>
  </si>
  <si>
    <t>6659</t>
  </si>
  <si>
    <t>6791</t>
  </si>
  <si>
    <t>6759</t>
  </si>
  <si>
    <t>6752</t>
  </si>
  <si>
    <t>6764</t>
  </si>
  <si>
    <t>6844</t>
  </si>
  <si>
    <t>6689</t>
  </si>
  <si>
    <t>6687</t>
  </si>
  <si>
    <t>6675</t>
  </si>
  <si>
    <t>6695</t>
  </si>
  <si>
    <t>6839</t>
  </si>
  <si>
    <t>6685</t>
  </si>
  <si>
    <t>6836</t>
  </si>
  <si>
    <t>6837</t>
  </si>
  <si>
    <t>6835</t>
  </si>
  <si>
    <t>6684</t>
  </si>
  <si>
    <t>Privatna apoteka "PHARMACENTAR"</t>
  </si>
  <si>
    <t>Kevrin potok 3</t>
  </si>
  <si>
    <t>6680</t>
  </si>
  <si>
    <t>6832</t>
  </si>
  <si>
    <t>6824</t>
  </si>
  <si>
    <t>6719</t>
  </si>
  <si>
    <t>6672</t>
  </si>
  <si>
    <t>6823</t>
  </si>
  <si>
    <t>6840</t>
  </si>
  <si>
    <t>6697</t>
  </si>
  <si>
    <t>6696</t>
  </si>
  <si>
    <t>6705</t>
  </si>
  <si>
    <t>6706</t>
  </si>
  <si>
    <t>6822</t>
  </si>
  <si>
    <t>6829</t>
  </si>
  <si>
    <t>6747</t>
  </si>
  <si>
    <t>6845</t>
  </si>
  <si>
    <t>6678</t>
  </si>
  <si>
    <t>6676</t>
  </si>
  <si>
    <t>6763</t>
  </si>
  <si>
    <t>6703</t>
  </si>
  <si>
    <t>6707</t>
  </si>
  <si>
    <t>6667</t>
  </si>
  <si>
    <t>ZU "Crvena apoteka"PJ.C12-Starčevica-Banja Luka</t>
  </si>
  <si>
    <t>Save Ljuboje br.1</t>
  </si>
  <si>
    <t>6686</t>
  </si>
  <si>
    <t>6661</t>
  </si>
  <si>
    <t>6674</t>
  </si>
  <si>
    <t>6833</t>
  </si>
  <si>
    <t>ZU "Crvena apoteka"PJ.C10-Trn Laktaši</t>
  </si>
  <si>
    <t>Cara Dušana br.97</t>
  </si>
  <si>
    <t>78252</t>
  </si>
  <si>
    <t>TRN /LAKTAŠI/</t>
  </si>
  <si>
    <t>6716</t>
  </si>
  <si>
    <t>6787</t>
  </si>
  <si>
    <t>6758</t>
  </si>
  <si>
    <t>6788</t>
  </si>
  <si>
    <t>6771</t>
  </si>
  <si>
    <t>6743</t>
  </si>
  <si>
    <t>ZU- Apoteka "EXPERA PHARMACY" PJ. Apoteka br.44</t>
  </si>
  <si>
    <t>ul.Miloša Crnjanjskog bb</t>
  </si>
  <si>
    <t>6800</t>
  </si>
  <si>
    <t>6722</t>
  </si>
  <si>
    <t>6821</t>
  </si>
  <si>
    <t>26. 4. 2023.</t>
  </si>
  <si>
    <t>6493</t>
  </si>
  <si>
    <t>6512</t>
  </si>
  <si>
    <t>6507</t>
  </si>
  <si>
    <t>6515</t>
  </si>
  <si>
    <t>6498</t>
  </si>
  <si>
    <t>25. 4. 2023.</t>
  </si>
  <si>
    <t>6406</t>
  </si>
  <si>
    <t>PZU Apoteka "MEDEX-PHARM" Banovići-Ogr. 1 Banovići</t>
  </si>
  <si>
    <t>119 Muslimanske brdske brigade</t>
  </si>
  <si>
    <t>6425</t>
  </si>
  <si>
    <t>6417</t>
  </si>
  <si>
    <t>6452</t>
  </si>
  <si>
    <t>6420</t>
  </si>
  <si>
    <t>6418</t>
  </si>
  <si>
    <t>6339</t>
  </si>
  <si>
    <t>6439</t>
  </si>
  <si>
    <t>6437</t>
  </si>
  <si>
    <t>6430</t>
  </si>
  <si>
    <t>6373</t>
  </si>
  <si>
    <t>6376</t>
  </si>
  <si>
    <t>6377</t>
  </si>
  <si>
    <t>6350</t>
  </si>
  <si>
    <t>6352</t>
  </si>
  <si>
    <t>6367</t>
  </si>
  <si>
    <t>6383</t>
  </si>
  <si>
    <t>6342</t>
  </si>
  <si>
    <t>6403</t>
  </si>
  <si>
    <t>6378</t>
  </si>
  <si>
    <t>6380</t>
  </si>
  <si>
    <t>6382</t>
  </si>
  <si>
    <t>6440</t>
  </si>
  <si>
    <t>27. 4. 2023.</t>
  </si>
  <si>
    <t>6541</t>
  </si>
  <si>
    <t>6544</t>
  </si>
  <si>
    <t>6569</t>
  </si>
  <si>
    <t>6490</t>
  </si>
  <si>
    <t>6579</t>
  </si>
  <si>
    <t>6560</t>
  </si>
  <si>
    <t>6548</t>
  </si>
  <si>
    <t>24. 4. 2023.</t>
  </si>
  <si>
    <t>6289</t>
  </si>
  <si>
    <t>6487</t>
  </si>
  <si>
    <t>6470</t>
  </si>
  <si>
    <t>6467</t>
  </si>
  <si>
    <t>28. 4. 2023.</t>
  </si>
  <si>
    <t>6633</t>
  </si>
  <si>
    <t>6458</t>
  </si>
  <si>
    <t>6553</t>
  </si>
  <si>
    <t>6587</t>
  </si>
  <si>
    <t>6599</t>
  </si>
  <si>
    <t>6582</t>
  </si>
  <si>
    <t>6561</t>
  </si>
  <si>
    <t>6580</t>
  </si>
  <si>
    <t>6601</t>
  </si>
  <si>
    <t>6530</t>
  </si>
  <si>
    <t>6600</t>
  </si>
  <si>
    <t>6563</t>
  </si>
  <si>
    <t>6584</t>
  </si>
  <si>
    <t>6647</t>
  </si>
  <si>
    <t>6650</t>
  </si>
  <si>
    <t>6479</t>
  </si>
  <si>
    <t>6474</t>
  </si>
  <si>
    <t>6476</t>
  </si>
  <si>
    <t>6538</t>
  </si>
  <si>
    <t>6555</t>
  </si>
  <si>
    <t>6483</t>
  </si>
  <si>
    <t>6488</t>
  </si>
  <si>
    <t>6404</t>
  </si>
  <si>
    <t>6421</t>
  </si>
  <si>
    <t>6400</t>
  </si>
  <si>
    <t>PZU Apoteka"G-pharm" Sarajevo</t>
  </si>
  <si>
    <t>Brezanska 12, Sarajevo</t>
  </si>
  <si>
    <t>6402</t>
  </si>
  <si>
    <t>6465</t>
  </si>
  <si>
    <t>6468</t>
  </si>
  <si>
    <t>6441</t>
  </si>
  <si>
    <t>6461</t>
  </si>
  <si>
    <t>PZU MGM Apoteke Kakanj ogranak Apoteke 2</t>
  </si>
  <si>
    <t>Patriotske lige 22</t>
  </si>
  <si>
    <t>6608</t>
  </si>
  <si>
    <t>6606</t>
  </si>
  <si>
    <t>6622</t>
  </si>
  <si>
    <t>6628</t>
  </si>
  <si>
    <t>6609</t>
  </si>
  <si>
    <t>6648</t>
  </si>
  <si>
    <t>6571</t>
  </si>
  <si>
    <t>6646</t>
  </si>
  <si>
    <t>6478</t>
  </si>
  <si>
    <t>6613</t>
  </si>
  <si>
    <t>6552</t>
  </si>
  <si>
    <t>PZU "AL-HANA Medresa" Sarajevo</t>
  </si>
  <si>
    <t>Arapova 38</t>
  </si>
  <si>
    <t>6365</t>
  </si>
  <si>
    <t>6363</t>
  </si>
  <si>
    <t>6319</t>
  </si>
  <si>
    <t>6270</t>
  </si>
  <si>
    <t>6275</t>
  </si>
  <si>
    <t>6392</t>
  </si>
  <si>
    <t>6405</t>
  </si>
  <si>
    <t>6566</t>
  </si>
  <si>
    <t>6574</t>
  </si>
  <si>
    <t>6415</t>
  </si>
  <si>
    <t>6398</t>
  </si>
  <si>
    <t>6482</t>
  </si>
  <si>
    <t>ZU "Crvena apoteka"PJ.C1-Mrkonjić grad</t>
  </si>
  <si>
    <t>Svetog Save bb</t>
  </si>
  <si>
    <t>6399</t>
  </si>
  <si>
    <t>6554</t>
  </si>
  <si>
    <t>ZU- Apoteka "EXPERA PHARMACY" PJ. Apoteka br.9</t>
  </si>
  <si>
    <t>Desanke Maksimović bb</t>
  </si>
  <si>
    <t>6397</t>
  </si>
  <si>
    <t>6396</t>
  </si>
  <si>
    <t>6401</t>
  </si>
  <si>
    <t>6473</t>
  </si>
  <si>
    <t>6649</t>
  </si>
  <si>
    <t>6444</t>
  </si>
  <si>
    <t>6611</t>
  </si>
  <si>
    <t>6414</t>
  </si>
  <si>
    <t>6564</t>
  </si>
  <si>
    <t>6519</t>
  </si>
  <si>
    <t>6532</t>
  </si>
  <si>
    <t>19.4.2023</t>
  </si>
  <si>
    <t>6208</t>
  </si>
  <si>
    <t>6201</t>
  </si>
  <si>
    <t>6207</t>
  </si>
  <si>
    <t>6209</t>
  </si>
  <si>
    <t>17.4.2023</t>
  </si>
  <si>
    <t>6038</t>
  </si>
  <si>
    <t>18.4.2023</t>
  </si>
  <si>
    <t>6081</t>
  </si>
  <si>
    <t>6087</t>
  </si>
  <si>
    <t>6093</t>
  </si>
  <si>
    <t>6110</t>
  </si>
  <si>
    <t>6086</t>
  </si>
  <si>
    <t>6113</t>
  </si>
  <si>
    <t>6108</t>
  </si>
  <si>
    <t>6095</t>
  </si>
  <si>
    <t>6099</t>
  </si>
  <si>
    <t>6163</t>
  </si>
  <si>
    <t>6160</t>
  </si>
  <si>
    <t>6153</t>
  </si>
  <si>
    <t>6171</t>
  </si>
  <si>
    <t>6145</t>
  </si>
  <si>
    <t>6142</t>
  </si>
  <si>
    <t>6158</t>
  </si>
  <si>
    <t>6029</t>
  </si>
  <si>
    <t>6052</t>
  </si>
  <si>
    <t>6054</t>
  </si>
  <si>
    <t>6050</t>
  </si>
  <si>
    <t>6030</t>
  </si>
  <si>
    <t>6046</t>
  </si>
  <si>
    <t>6056</t>
  </si>
  <si>
    <t>6040</t>
  </si>
  <si>
    <t>6064</t>
  </si>
  <si>
    <t>6045</t>
  </si>
  <si>
    <t>6032</t>
  </si>
  <si>
    <t>6212</t>
  </si>
  <si>
    <t>6183</t>
  </si>
  <si>
    <t>20.4.2023</t>
  </si>
  <si>
    <t>6238</t>
  </si>
  <si>
    <t>6222</t>
  </si>
  <si>
    <t>6255</t>
  </si>
  <si>
    <t>6256</t>
  </si>
  <si>
    <t>6258</t>
  </si>
  <si>
    <t>6252</t>
  </si>
  <si>
    <t>6237</t>
  </si>
  <si>
    <t>6221</t>
  </si>
  <si>
    <t>6119</t>
  </si>
  <si>
    <t>6242</t>
  </si>
  <si>
    <t>6131</t>
  </si>
  <si>
    <t>6244</t>
  </si>
  <si>
    <t>6181</t>
  </si>
  <si>
    <t>6185</t>
  </si>
  <si>
    <t>6188</t>
  </si>
  <si>
    <t>6071</t>
  </si>
  <si>
    <t>6233</t>
  </si>
  <si>
    <t>6254</t>
  </si>
  <si>
    <t>6105</t>
  </si>
  <si>
    <t>6173</t>
  </si>
  <si>
    <t>12. 4. 2023.</t>
  </si>
  <si>
    <t>5902</t>
  </si>
  <si>
    <t>PZU KLADUŠKA APOTEKA CENTAR</t>
  </si>
  <si>
    <t>Ibrahima Mržljaka bb</t>
  </si>
  <si>
    <t>5894</t>
  </si>
  <si>
    <t>5860</t>
  </si>
  <si>
    <t>5898</t>
  </si>
  <si>
    <t>5903</t>
  </si>
  <si>
    <t>11. 4. 2023.</t>
  </si>
  <si>
    <t>5762</t>
  </si>
  <si>
    <t>5761</t>
  </si>
  <si>
    <t>5831</t>
  </si>
  <si>
    <t>5801</t>
  </si>
  <si>
    <t>5747</t>
  </si>
  <si>
    <t>5760</t>
  </si>
  <si>
    <t>5837</t>
  </si>
  <si>
    <t>5803</t>
  </si>
  <si>
    <t>5814</t>
  </si>
  <si>
    <t>5789</t>
  </si>
  <si>
    <t>5786</t>
  </si>
  <si>
    <t>5770</t>
  </si>
  <si>
    <t>5768</t>
  </si>
  <si>
    <t>5819</t>
  </si>
  <si>
    <t>5826</t>
  </si>
  <si>
    <t>5844</t>
  </si>
  <si>
    <t>5749</t>
  </si>
  <si>
    <t>5897</t>
  </si>
  <si>
    <t>10. 4. 2023.</t>
  </si>
  <si>
    <t>5707</t>
  </si>
  <si>
    <t>5827</t>
  </si>
  <si>
    <t>5809</t>
  </si>
  <si>
    <t>5765</t>
  </si>
  <si>
    <t>5795</t>
  </si>
  <si>
    <t>5797</t>
  </si>
  <si>
    <t>5799</t>
  </si>
  <si>
    <t>5805</t>
  </si>
  <si>
    <t>5790</t>
  </si>
  <si>
    <t>5792</t>
  </si>
  <si>
    <t>5758</t>
  </si>
  <si>
    <t>5838</t>
  </si>
  <si>
    <t>5840</t>
  </si>
  <si>
    <t>5843</t>
  </si>
  <si>
    <t>5754</t>
  </si>
  <si>
    <t>5756</t>
  </si>
  <si>
    <t>5723</t>
  </si>
  <si>
    <t>5726</t>
  </si>
  <si>
    <t>5714</t>
  </si>
  <si>
    <t>5728</t>
  </si>
  <si>
    <t>5685</t>
  </si>
  <si>
    <t>5715</t>
  </si>
  <si>
    <t>5713</t>
  </si>
  <si>
    <t>5725</t>
  </si>
  <si>
    <t>5738</t>
  </si>
  <si>
    <t>5841</t>
  </si>
  <si>
    <t>5887</t>
  </si>
  <si>
    <t>5679</t>
  </si>
  <si>
    <t>5904</t>
  </si>
  <si>
    <t>5864</t>
  </si>
  <si>
    <t>13. 4. 2023.</t>
  </si>
  <si>
    <t>5964</t>
  </si>
  <si>
    <t>5925</t>
  </si>
  <si>
    <t>5963</t>
  </si>
  <si>
    <t>5945</t>
  </si>
  <si>
    <t>5951</t>
  </si>
  <si>
    <t>5946</t>
  </si>
  <si>
    <t>5978</t>
  </si>
  <si>
    <t>5973</t>
  </si>
  <si>
    <t>5949</t>
  </si>
  <si>
    <t>5721</t>
  </si>
  <si>
    <t>5861</t>
  </si>
  <si>
    <t>5868</t>
  </si>
  <si>
    <t>5689</t>
  </si>
  <si>
    <t>5682</t>
  </si>
  <si>
    <t>5915</t>
  </si>
  <si>
    <t>5878</t>
  </si>
  <si>
    <t>5705</t>
  </si>
  <si>
    <t>5917</t>
  </si>
  <si>
    <t>5884</t>
  </si>
  <si>
    <t>5923</t>
  </si>
  <si>
    <t>5778</t>
  </si>
  <si>
    <t>5822</t>
  </si>
  <si>
    <t>5816</t>
  </si>
  <si>
    <t>5779</t>
  </si>
  <si>
    <t>5811</t>
  </si>
  <si>
    <t>5829</t>
  </si>
  <si>
    <t>5881</t>
  </si>
  <si>
    <t>5932</t>
  </si>
  <si>
    <t>5771</t>
  </si>
  <si>
    <t>5743</t>
  </si>
  <si>
    <t>5745</t>
  </si>
  <si>
    <t>14. 4. 2023.</t>
  </si>
  <si>
    <t>5984</t>
  </si>
  <si>
    <t>5687</t>
  </si>
  <si>
    <t>5918</t>
  </si>
  <si>
    <t>5742</t>
  </si>
  <si>
    <t>5774</t>
  </si>
  <si>
    <t>5883</t>
  </si>
  <si>
    <t>5879</t>
  </si>
  <si>
    <t>6000</t>
  </si>
  <si>
    <t>5889</t>
  </si>
  <si>
    <t>5763</t>
  </si>
  <si>
    <t>5982</t>
  </si>
  <si>
    <t>5842</t>
  </si>
  <si>
    <t>Z.U. Apoteka "Sveti Nikola"</t>
  </si>
  <si>
    <t>Cara Lazara bb</t>
  </si>
  <si>
    <t>71350</t>
  </si>
  <si>
    <t>SOKOLAC</t>
  </si>
  <si>
    <t>5732</t>
  </si>
  <si>
    <t>5731</t>
  </si>
  <si>
    <t>5848</t>
  </si>
  <si>
    <t>5688</t>
  </si>
  <si>
    <t>5854</t>
  </si>
  <si>
    <t>5847</t>
  </si>
  <si>
    <t>5785</t>
  </si>
  <si>
    <t>5924</t>
  </si>
  <si>
    <t>5846</t>
  </si>
  <si>
    <t>5958</t>
  </si>
  <si>
    <t>5. 4. 2023.</t>
  </si>
  <si>
    <t>5535</t>
  </si>
  <si>
    <t>B-PHARM 1 Bihać</t>
  </si>
  <si>
    <t>Harmanski sokak 31.</t>
  </si>
  <si>
    <t>5522</t>
  </si>
  <si>
    <t>5532</t>
  </si>
  <si>
    <t>B-PHARM Ključ- OGR. br.5 Ključ</t>
  </si>
  <si>
    <t>Branilaca BiH bb</t>
  </si>
  <si>
    <t>79280</t>
  </si>
  <si>
    <t>KLJUČ</t>
  </si>
  <si>
    <t>5516</t>
  </si>
  <si>
    <t>Mr Rabija - privatna apoteka Bos.Krupa</t>
  </si>
  <si>
    <t>Šehidska 16</t>
  </si>
  <si>
    <t>77240</t>
  </si>
  <si>
    <t>BOSANSKA KRUPA</t>
  </si>
  <si>
    <t>5505</t>
  </si>
  <si>
    <t>5481</t>
  </si>
  <si>
    <t>5514</t>
  </si>
  <si>
    <t>4. 4. 2023.</t>
  </si>
  <si>
    <t>5392</t>
  </si>
  <si>
    <t>5399</t>
  </si>
  <si>
    <t>5416</t>
  </si>
  <si>
    <t>5410</t>
  </si>
  <si>
    <t>5477</t>
  </si>
  <si>
    <t>5449</t>
  </si>
  <si>
    <t>5396</t>
  </si>
  <si>
    <t>5393</t>
  </si>
  <si>
    <t>5398</t>
  </si>
  <si>
    <t>5400</t>
  </si>
  <si>
    <t>5462</t>
  </si>
  <si>
    <t>5451</t>
  </si>
  <si>
    <t>5444</t>
  </si>
  <si>
    <t>5463</t>
  </si>
  <si>
    <t>3. 4. 2023.</t>
  </si>
  <si>
    <t>5350</t>
  </si>
  <si>
    <t>5344</t>
  </si>
  <si>
    <t>5352</t>
  </si>
  <si>
    <t>5475</t>
  </si>
  <si>
    <t>Apoteka "Olovo"</t>
  </si>
  <si>
    <t>Bosanska b.b.</t>
  </si>
  <si>
    <t>71340</t>
  </si>
  <si>
    <t>OLOVO</t>
  </si>
  <si>
    <t>6. 4. 2023.</t>
  </si>
  <si>
    <t>5602</t>
  </si>
  <si>
    <t>5596</t>
  </si>
  <si>
    <t>5592</t>
  </si>
  <si>
    <t>5355</t>
  </si>
  <si>
    <t>5368</t>
  </si>
  <si>
    <t>5367</t>
  </si>
  <si>
    <t>5357</t>
  </si>
  <si>
    <t>5346</t>
  </si>
  <si>
    <t>5345</t>
  </si>
  <si>
    <t>5366</t>
  </si>
  <si>
    <t>5537</t>
  </si>
  <si>
    <t>5515</t>
  </si>
  <si>
    <t>5589</t>
  </si>
  <si>
    <t>5617</t>
  </si>
  <si>
    <t>5619</t>
  </si>
  <si>
    <t>5621</t>
  </si>
  <si>
    <t>5595</t>
  </si>
  <si>
    <t>7. 4. 2023.</t>
  </si>
  <si>
    <t>5652</t>
  </si>
  <si>
    <t>5610</t>
  </si>
  <si>
    <t>5608</t>
  </si>
  <si>
    <t>5570</t>
  </si>
  <si>
    <t>5600</t>
  </si>
  <si>
    <t>5594</t>
  </si>
  <si>
    <t>5582</t>
  </si>
  <si>
    <t>5501</t>
  </si>
  <si>
    <t>5562</t>
  </si>
  <si>
    <t>5533</t>
  </si>
  <si>
    <t>5553</t>
  </si>
  <si>
    <t>5510</t>
  </si>
  <si>
    <t>5502</t>
  </si>
  <si>
    <t>5581</t>
  </si>
  <si>
    <t>5576</t>
  </si>
  <si>
    <t>5496</t>
  </si>
  <si>
    <t>5642</t>
  </si>
  <si>
    <t>5332</t>
  </si>
  <si>
    <t>5632</t>
  </si>
  <si>
    <t>5383</t>
  </si>
  <si>
    <t>5361</t>
  </si>
  <si>
    <t>5663</t>
  </si>
  <si>
    <t>5303</t>
  </si>
  <si>
    <t>5655</t>
  </si>
  <si>
    <t>5649</t>
  </si>
  <si>
    <t>5322</t>
  </si>
  <si>
    <t>5386</t>
  </si>
  <si>
    <t>5429</t>
  </si>
  <si>
    <t>5427</t>
  </si>
  <si>
    <t>5432</t>
  </si>
  <si>
    <t>5495</t>
  </si>
  <si>
    <t>5494</t>
  </si>
  <si>
    <t>5426</t>
  </si>
  <si>
    <t>5387</t>
  </si>
  <si>
    <t>5419</t>
  </si>
  <si>
    <t>5425</t>
  </si>
  <si>
    <t>5565</t>
  </si>
  <si>
    <t>5572</t>
  </si>
  <si>
    <t>5430</t>
  </si>
  <si>
    <t>5490</t>
  </si>
  <si>
    <t>5313</t>
  </si>
  <si>
    <t>5310</t>
  </si>
  <si>
    <t>5557</t>
  </si>
  <si>
    <t>5498</t>
  </si>
  <si>
    <t>5408</t>
  </si>
  <si>
    <t>5423</t>
  </si>
  <si>
    <t>5337</t>
  </si>
  <si>
    <t>5670</t>
  </si>
  <si>
    <t>5358</t>
  </si>
  <si>
    <t>5338</t>
  </si>
  <si>
    <t>5651</t>
  </si>
  <si>
    <t>ZU- Apoteka "EXPERA PHARMACY" PJ. Apoteka br.22</t>
  </si>
  <si>
    <t>Ul. Kralja I Karađorđevića bb, Foča</t>
  </si>
  <si>
    <t>5327</t>
  </si>
  <si>
    <t>5554</t>
  </si>
  <si>
    <t>5645</t>
  </si>
  <si>
    <t>5378</t>
  </si>
  <si>
    <t>ZU- Apoteka "EXPERA PHARMACY" PJ. Apoteka br.2</t>
  </si>
  <si>
    <t>Ul.Srpske vojske br.38</t>
  </si>
  <si>
    <t>5509</t>
  </si>
  <si>
    <t>ZU Apoteka "7.APRIL" Kotor Varoš</t>
  </si>
  <si>
    <t>Ul. Cara Dušana broj 60, Kotor Varoš</t>
  </si>
  <si>
    <t>78220</t>
  </si>
  <si>
    <t>KOTOR VAROŠ</t>
  </si>
  <si>
    <t>5508</t>
  </si>
  <si>
    <t>5584</t>
  </si>
  <si>
    <t>5529</t>
  </si>
  <si>
    <t>ZU- Apoteka "EXPERA PHARMACY" PJ. Apoteka br.45</t>
  </si>
  <si>
    <t>Ul.Karađorđeva 146, Janja</t>
  </si>
  <si>
    <t>76316</t>
  </si>
  <si>
    <t>JANJA</t>
  </si>
  <si>
    <t>5479</t>
  </si>
  <si>
    <t>5380</t>
  </si>
  <si>
    <t>Z.U."Moja Apoteka" Banja Luka-PJ Centar 2</t>
  </si>
  <si>
    <t>Ulica srpska 109</t>
  </si>
  <si>
    <t>5382</t>
  </si>
  <si>
    <t>5583</t>
  </si>
  <si>
    <t>5363</t>
  </si>
  <si>
    <t>5329</t>
  </si>
  <si>
    <t>ZU- Apoteka "EXPERA PHARMACY" PJ. Apoteka br.29</t>
  </si>
  <si>
    <t>Cara Dušana bb</t>
  </si>
  <si>
    <t>5597</t>
  </si>
  <si>
    <t>29. 3. 2023.</t>
  </si>
  <si>
    <t>5164</t>
  </si>
  <si>
    <t>5153</t>
  </si>
  <si>
    <t>5149</t>
  </si>
  <si>
    <t>30. 3. 2023.</t>
  </si>
  <si>
    <t>5184</t>
  </si>
  <si>
    <t>28. 3. 2023.</t>
  </si>
  <si>
    <t>5053</t>
  </si>
  <si>
    <t>5032</t>
  </si>
  <si>
    <t>5038</t>
  </si>
  <si>
    <t>5005</t>
  </si>
  <si>
    <t>5012</t>
  </si>
  <si>
    <t>5042</t>
  </si>
  <si>
    <t>5092</t>
  </si>
  <si>
    <t>5043</t>
  </si>
  <si>
    <t>5048</t>
  </si>
  <si>
    <t>5106</t>
  </si>
  <si>
    <t>5107</t>
  </si>
  <si>
    <t>5030</t>
  </si>
  <si>
    <t>5095</t>
  </si>
  <si>
    <t>5097</t>
  </si>
  <si>
    <t>5008</t>
  </si>
  <si>
    <t>27. 3. 2023.</t>
  </si>
  <si>
    <t>4962</t>
  </si>
  <si>
    <t>4961</t>
  </si>
  <si>
    <t>5029</t>
  </si>
  <si>
    <t>5013</t>
  </si>
  <si>
    <t>5010</t>
  </si>
  <si>
    <t>5087</t>
  </si>
  <si>
    <t>5044</t>
  </si>
  <si>
    <t>5067</t>
  </si>
  <si>
    <t>5052</t>
  </si>
  <si>
    <t>5049</t>
  </si>
  <si>
    <t>5069</t>
  </si>
  <si>
    <t>5039</t>
  </si>
  <si>
    <t>5085</t>
  </si>
  <si>
    <t>5073</t>
  </si>
  <si>
    <t>5078</t>
  </si>
  <si>
    <t>5221</t>
  </si>
  <si>
    <t>4964</t>
  </si>
  <si>
    <t>4989</t>
  </si>
  <si>
    <t>4979</t>
  </si>
  <si>
    <t>4960</t>
  </si>
  <si>
    <t>4958</t>
  </si>
  <si>
    <t>4990</t>
  </si>
  <si>
    <t>4965</t>
  </si>
  <si>
    <t>4985</t>
  </si>
  <si>
    <t>5242</t>
  </si>
  <si>
    <t>4984</t>
  </si>
  <si>
    <t>5204</t>
  </si>
  <si>
    <t>5205</t>
  </si>
  <si>
    <t>5161</t>
  </si>
  <si>
    <t>5160</t>
  </si>
  <si>
    <t>5159</t>
  </si>
  <si>
    <t>5208</t>
  </si>
  <si>
    <t>5232</t>
  </si>
  <si>
    <t>5215</t>
  </si>
  <si>
    <t>5193</t>
  </si>
  <si>
    <t>5233</t>
  </si>
  <si>
    <t>5238</t>
  </si>
  <si>
    <t>5224</t>
  </si>
  <si>
    <t>5214</t>
  </si>
  <si>
    <t>5245</t>
  </si>
  <si>
    <t>5211</t>
  </si>
  <si>
    <t>5216</t>
  </si>
  <si>
    <t>5200</t>
  </si>
  <si>
    <t>31. 3. 2023.</t>
  </si>
  <si>
    <t>5298</t>
  </si>
  <si>
    <t>4967</t>
  </si>
  <si>
    <t>4941</t>
  </si>
  <si>
    <t>4926</t>
  </si>
  <si>
    <t>4930</t>
  </si>
  <si>
    <t>5140</t>
  </si>
  <si>
    <t>5116</t>
  </si>
  <si>
    <t>5125</t>
  </si>
  <si>
    <t>5147</t>
  </si>
  <si>
    <t>5119</t>
  </si>
  <si>
    <t>5127</t>
  </si>
  <si>
    <t>5133</t>
  </si>
  <si>
    <t>5128</t>
  </si>
  <si>
    <t>5066</t>
  </si>
  <si>
    <t>5203</t>
  </si>
  <si>
    <t>5273</t>
  </si>
  <si>
    <t>5201</t>
  </si>
  <si>
    <t>5074</t>
  </si>
  <si>
    <t>4975</t>
  </si>
  <si>
    <t>5060</t>
  </si>
  <si>
    <t>5286</t>
  </si>
  <si>
    <t>5041</t>
  </si>
  <si>
    <t>5022</t>
  </si>
  <si>
    <t>5280</t>
  </si>
  <si>
    <t>4934</t>
  </si>
  <si>
    <t>5055</t>
  </si>
  <si>
    <t>5075</t>
  </si>
  <si>
    <t>5065</t>
  </si>
  <si>
    <t>5300</t>
  </si>
  <si>
    <t>4980</t>
  </si>
  <si>
    <t>4946</t>
  </si>
  <si>
    <t>5199</t>
  </si>
  <si>
    <t>4947</t>
  </si>
  <si>
    <t>Z.U."Moja Apoteka" Banja Luka-PJ Apoteka Novi Varoš 1</t>
  </si>
  <si>
    <t>5111</t>
  </si>
  <si>
    <t>5110</t>
  </si>
  <si>
    <t>4970</t>
  </si>
  <si>
    <t>5124</t>
  </si>
  <si>
    <t>22. 3. 2023.</t>
  </si>
  <si>
    <t>4754</t>
  </si>
  <si>
    <t>4758</t>
  </si>
  <si>
    <t>4765</t>
  </si>
  <si>
    <t>4787</t>
  </si>
  <si>
    <t>20. 3. 2023.</t>
  </si>
  <si>
    <t>4539</t>
  </si>
  <si>
    <t>4540</t>
  </si>
  <si>
    <t>21. 3. 2023.</t>
  </si>
  <si>
    <t>4623</t>
  </si>
  <si>
    <t>4700</t>
  </si>
  <si>
    <t>4604</t>
  </si>
  <si>
    <t>4605</t>
  </si>
  <si>
    <t>4711</t>
  </si>
  <si>
    <t>4706</t>
  </si>
  <si>
    <t>4707</t>
  </si>
  <si>
    <t>4625</t>
  </si>
  <si>
    <t>4714</t>
  </si>
  <si>
    <t>4609</t>
  </si>
  <si>
    <t>4629</t>
  </si>
  <si>
    <t>4651</t>
  </si>
  <si>
    <t>PZU APOTEKE "PHARMACOM" Tuzla ogr.FARMATEX br.2 Gračanica</t>
  </si>
  <si>
    <t>Tržni centar Bingo bb.</t>
  </si>
  <si>
    <t>4668</t>
  </si>
  <si>
    <t>4670</t>
  </si>
  <si>
    <t>4631</t>
  </si>
  <si>
    <t>4638</t>
  </si>
  <si>
    <t>4646</t>
  </si>
  <si>
    <t>PZU APOTEKE "PHARMACOM" Tuzla ogr.Pharmacom br.4 Gračanica</t>
  </si>
  <si>
    <t>ul.Branilaca Grada bb-Shoping Centar ETNA</t>
  </si>
  <si>
    <t>4601</t>
  </si>
  <si>
    <t>4616</t>
  </si>
  <si>
    <t>4710</t>
  </si>
  <si>
    <t>4528</t>
  </si>
  <si>
    <t>4551</t>
  </si>
  <si>
    <t>23. 3. 2023.</t>
  </si>
  <si>
    <t>4884</t>
  </si>
  <si>
    <t>4557</t>
  </si>
  <si>
    <t>4720</t>
  </si>
  <si>
    <t>4567</t>
  </si>
  <si>
    <t>4524</t>
  </si>
  <si>
    <t>4576</t>
  </si>
  <si>
    <t>4550</t>
  </si>
  <si>
    <t>4559</t>
  </si>
  <si>
    <t>4744</t>
  </si>
  <si>
    <t>4827</t>
  </si>
  <si>
    <t>4771</t>
  </si>
  <si>
    <t>4872</t>
  </si>
  <si>
    <t>4866</t>
  </si>
  <si>
    <t>4834</t>
  </si>
  <si>
    <t>4883</t>
  </si>
  <si>
    <t>4862</t>
  </si>
  <si>
    <t>4868</t>
  </si>
  <si>
    <t>4855</t>
  </si>
  <si>
    <t>4881</t>
  </si>
  <si>
    <t>4864</t>
  </si>
  <si>
    <t>4861</t>
  </si>
  <si>
    <t>4875</t>
  </si>
  <si>
    <t>4851</t>
  </si>
  <si>
    <t>4856</t>
  </si>
  <si>
    <t>24. 3. 2023.</t>
  </si>
  <si>
    <t>4904</t>
  </si>
  <si>
    <t>4806</t>
  </si>
  <si>
    <t>4848</t>
  </si>
  <si>
    <t>4916</t>
  </si>
  <si>
    <t>4807</t>
  </si>
  <si>
    <t>4905</t>
  </si>
  <si>
    <t>4809</t>
  </si>
  <si>
    <t>4899</t>
  </si>
  <si>
    <t>4845</t>
  </si>
  <si>
    <t>4853</t>
  </si>
  <si>
    <t>4888</t>
  </si>
  <si>
    <t>4828</t>
  </si>
  <si>
    <t>4817</t>
  </si>
  <si>
    <t>4882</t>
  </si>
  <si>
    <t>4829</t>
  </si>
  <si>
    <t>4790</t>
  </si>
  <si>
    <t>4568</t>
  </si>
  <si>
    <t>4680</t>
  </si>
  <si>
    <t>4688</t>
  </si>
  <si>
    <t>4726</t>
  </si>
  <si>
    <t>4725</t>
  </si>
  <si>
    <t>4574</t>
  </si>
  <si>
    <t>4590</t>
  </si>
  <si>
    <t>4603</t>
  </si>
  <si>
    <t>4658</t>
  </si>
  <si>
    <t>4674</t>
  </si>
  <si>
    <t>4661</t>
  </si>
  <si>
    <t>4545</t>
  </si>
  <si>
    <t>4747</t>
  </si>
  <si>
    <t>4773</t>
  </si>
  <si>
    <t>4531</t>
  </si>
  <si>
    <t>4543</t>
  </si>
  <si>
    <t>4741</t>
  </si>
  <si>
    <t>4556</t>
  </si>
  <si>
    <t>4554</t>
  </si>
  <si>
    <t>4735</t>
  </si>
  <si>
    <t>4748</t>
  </si>
  <si>
    <t>4598</t>
  </si>
  <si>
    <t>4689</t>
  </si>
  <si>
    <t>4796</t>
  </si>
  <si>
    <t>4572</t>
  </si>
  <si>
    <t>4757</t>
  </si>
  <si>
    <t>4886</t>
  </si>
  <si>
    <t>4622</t>
  </si>
  <si>
    <t>4636</t>
  </si>
  <si>
    <t>PZU APOTEKE "PHARMACOM" Tuzla ogr.Pharmacom br1</t>
  </si>
  <si>
    <t>ul.Mostarska br. 199</t>
  </si>
  <si>
    <t>4797</t>
  </si>
  <si>
    <t>4654</t>
  </si>
  <si>
    <t>4911</t>
  </si>
  <si>
    <t>4596</t>
  </si>
  <si>
    <t>4730</t>
  </si>
  <si>
    <t>4684</t>
  </si>
  <si>
    <t>4892</t>
  </si>
  <si>
    <t>15. 3. 2023.</t>
  </si>
  <si>
    <t>4361</t>
  </si>
  <si>
    <t>4346</t>
  </si>
  <si>
    <t>4298</t>
  </si>
  <si>
    <t>17. 3. 2023.</t>
  </si>
  <si>
    <t>4447</t>
  </si>
  <si>
    <t>4360</t>
  </si>
  <si>
    <t>4324</t>
  </si>
  <si>
    <t>4321</t>
  </si>
  <si>
    <t>4335</t>
  </si>
  <si>
    <t>4272</t>
  </si>
  <si>
    <t>4271</t>
  </si>
  <si>
    <t>14. 3. 2023.</t>
  </si>
  <si>
    <t>4121</t>
  </si>
  <si>
    <t>4183</t>
  </si>
  <si>
    <t>4243</t>
  </si>
  <si>
    <t>4229</t>
  </si>
  <si>
    <t>4253</t>
  </si>
  <si>
    <t>4262</t>
  </si>
  <si>
    <t>4268</t>
  </si>
  <si>
    <t>4240</t>
  </si>
  <si>
    <t>4184</t>
  </si>
  <si>
    <t>4196</t>
  </si>
  <si>
    <t>4212</t>
  </si>
  <si>
    <t>13. 3. 2023.</t>
  </si>
  <si>
    <t>4075</t>
  </si>
  <si>
    <t>4141</t>
  </si>
  <si>
    <t>4142</t>
  </si>
  <si>
    <t>4147</t>
  </si>
  <si>
    <t>4137</t>
  </si>
  <si>
    <t>4138</t>
  </si>
  <si>
    <t>4135</t>
  </si>
  <si>
    <t>4201</t>
  </si>
  <si>
    <t>4191</t>
  </si>
  <si>
    <t>4152</t>
  </si>
  <si>
    <t>4204</t>
  </si>
  <si>
    <t>4076</t>
  </si>
  <si>
    <t>4205</t>
  </si>
  <si>
    <t>4232</t>
  </si>
  <si>
    <t>4208</t>
  </si>
  <si>
    <t>4263</t>
  </si>
  <si>
    <t>4132</t>
  </si>
  <si>
    <t>4215</t>
  </si>
  <si>
    <t>4207</t>
  </si>
  <si>
    <t>4100</t>
  </si>
  <si>
    <t>4056</t>
  </si>
  <si>
    <t>4030</t>
  </si>
  <si>
    <t>4092</t>
  </si>
  <si>
    <t>4054</t>
  </si>
  <si>
    <t>4083</t>
  </si>
  <si>
    <t>4095</t>
  </si>
  <si>
    <t>4108</t>
  </si>
  <si>
    <t>4073</t>
  </si>
  <si>
    <t>4104</t>
  </si>
  <si>
    <t>4296</t>
  </si>
  <si>
    <t>4274</t>
  </si>
  <si>
    <t>4059</t>
  </si>
  <si>
    <t>4061</t>
  </si>
  <si>
    <t>4499</t>
  </si>
  <si>
    <t>4331</t>
  </si>
  <si>
    <t>4506</t>
  </si>
  <si>
    <t>4347</t>
  </si>
  <si>
    <t>16. 3. 2023.</t>
  </si>
  <si>
    <t>4413</t>
  </si>
  <si>
    <t>4433</t>
  </si>
  <si>
    <t>4432</t>
  </si>
  <si>
    <t>4431</t>
  </si>
  <si>
    <t>4403</t>
  </si>
  <si>
    <t>4374</t>
  </si>
  <si>
    <t>4427</t>
  </si>
  <si>
    <t>4438</t>
  </si>
  <si>
    <t>4430</t>
  </si>
  <si>
    <t>4426</t>
  </si>
  <si>
    <t>4429</t>
  </si>
  <si>
    <t>4339</t>
  </si>
  <si>
    <t>4390</t>
  </si>
  <si>
    <t>4382</t>
  </si>
  <si>
    <t>4381</t>
  </si>
  <si>
    <t>4376</t>
  </si>
  <si>
    <t>4323</t>
  </si>
  <si>
    <t>4405</t>
  </si>
  <si>
    <t>4404</t>
  </si>
  <si>
    <t>4099</t>
  </si>
  <si>
    <t>4504</t>
  </si>
  <si>
    <t>4068</t>
  </si>
  <si>
    <t>4503</t>
  </si>
  <si>
    <t>4160</t>
  </si>
  <si>
    <t>4158</t>
  </si>
  <si>
    <t>4157</t>
  </si>
  <si>
    <t>4512</t>
  </si>
  <si>
    <t>4018</t>
  </si>
  <si>
    <t>4011</t>
  </si>
  <si>
    <t>4511</t>
  </si>
  <si>
    <t>4510</t>
  </si>
  <si>
    <t>4055</t>
  </si>
  <si>
    <t>4023</t>
  </si>
  <si>
    <t>4286</t>
  </si>
  <si>
    <t>4284</t>
  </si>
  <si>
    <t>4291</t>
  </si>
  <si>
    <t>4315</t>
  </si>
  <si>
    <t>4293</t>
  </si>
  <si>
    <t>3999</t>
  </si>
  <si>
    <t>4228</t>
  </si>
  <si>
    <t>4161</t>
  </si>
  <si>
    <t>4300</t>
  </si>
  <si>
    <t>4294</t>
  </si>
  <si>
    <t>4437</t>
  </si>
  <si>
    <t>4176</t>
  </si>
  <si>
    <t>4465</t>
  </si>
  <si>
    <t>4444</t>
  </si>
  <si>
    <t>4276</t>
  </si>
  <si>
    <t>4370</t>
  </si>
  <si>
    <t>4320</t>
  </si>
  <si>
    <t>4110</t>
  </si>
  <si>
    <t>ZU- Apoteka "EXPERA PHARMACY" PJ. Apoteka br.28</t>
  </si>
  <si>
    <t>Milana Tepića br.24</t>
  </si>
  <si>
    <t>4377</t>
  </si>
  <si>
    <t>4109</t>
  </si>
  <si>
    <t>4134</t>
  </si>
  <si>
    <t>4273</t>
  </si>
  <si>
    <t>4021</t>
  </si>
  <si>
    <t>4517</t>
  </si>
  <si>
    <t>Z.U. APOTEKA "PHARMANOVA"-Apoteka Modriča</t>
  </si>
  <si>
    <t>Svetosavska bb, Modriča</t>
  </si>
  <si>
    <t>4448</t>
  </si>
  <si>
    <t>4082</t>
  </si>
  <si>
    <t>4090</t>
  </si>
  <si>
    <t>ZU- Apoteka "EXPERA PHARMACY" PJ. Apoteka br.12</t>
  </si>
  <si>
    <t>Nikole Tešanovića 1A</t>
  </si>
  <si>
    <t>4058</t>
  </si>
  <si>
    <t>4365</t>
  </si>
  <si>
    <t>4344</t>
  </si>
  <si>
    <t>4309</t>
  </si>
  <si>
    <t>Z.U."Moja Apoteka" Banja Luka-PJ Apoteka Čelinac</t>
  </si>
  <si>
    <t>Ul. I Krajiškog bataljona, Čelinac</t>
  </si>
  <si>
    <t>4314</t>
  </si>
  <si>
    <t>4285</t>
  </si>
  <si>
    <t>ZU- Apoteka "EXPERA PHARMACY" PJ. Apoteka br.27</t>
  </si>
  <si>
    <t>Karađorđeva 122</t>
  </si>
  <si>
    <t>4312</t>
  </si>
  <si>
    <t>4116</t>
  </si>
  <si>
    <t>4351</t>
  </si>
  <si>
    <t>ZU- Apoteka "EXPERA PHARMACY" PJ. Apoteka br.32</t>
  </si>
  <si>
    <t>Ul. Srpskih vladara br.6</t>
  </si>
  <si>
    <t>4516</t>
  </si>
  <si>
    <t>8.3.2023</t>
  </si>
  <si>
    <t>3838</t>
  </si>
  <si>
    <t>3806</t>
  </si>
  <si>
    <t>3840</t>
  </si>
  <si>
    <t>3834</t>
  </si>
  <si>
    <t>3841</t>
  </si>
  <si>
    <t>7.3.2023</t>
  </si>
  <si>
    <t>3698</t>
  </si>
  <si>
    <t>3699</t>
  </si>
  <si>
    <t>3721</t>
  </si>
  <si>
    <t>3714</t>
  </si>
  <si>
    <t>3687</t>
  </si>
  <si>
    <t>3708</t>
  </si>
  <si>
    <t>3711</t>
  </si>
  <si>
    <t>3763</t>
  </si>
  <si>
    <t>3791</t>
  </si>
  <si>
    <t>3760</t>
  </si>
  <si>
    <t>3742</t>
  </si>
  <si>
    <t>3747</t>
  </si>
  <si>
    <t>3702</t>
  </si>
  <si>
    <t>3776</t>
  </si>
  <si>
    <t>3773</t>
  </si>
  <si>
    <t>3784</t>
  </si>
  <si>
    <t>3796</t>
  </si>
  <si>
    <t>3792</t>
  </si>
  <si>
    <t>3688</t>
  </si>
  <si>
    <t>3705</t>
  </si>
  <si>
    <t>3713</t>
  </si>
  <si>
    <t>3743</t>
  </si>
  <si>
    <t>3770</t>
  </si>
  <si>
    <t>3801</t>
  </si>
  <si>
    <t>6.3.2023</t>
  </si>
  <si>
    <t>3664</t>
  </si>
  <si>
    <t>3654</t>
  </si>
  <si>
    <t>3659</t>
  </si>
  <si>
    <t>3680</t>
  </si>
  <si>
    <t>Privatna apoteka "Medicus" Zenica</t>
  </si>
  <si>
    <t>Mejdandžik bb</t>
  </si>
  <si>
    <t>3646</t>
  </si>
  <si>
    <t>3652</t>
  </si>
  <si>
    <t>3868</t>
  </si>
  <si>
    <t>3833</t>
  </si>
  <si>
    <t>9.3.2023</t>
  </si>
  <si>
    <t>3889</t>
  </si>
  <si>
    <t>3911</t>
  </si>
  <si>
    <t>3938</t>
  </si>
  <si>
    <t>3919</t>
  </si>
  <si>
    <t>3905</t>
  </si>
  <si>
    <t>3915</t>
  </si>
  <si>
    <t>3916</t>
  </si>
  <si>
    <t>3903</t>
  </si>
  <si>
    <t>10.3.2023</t>
  </si>
  <si>
    <t>3983</t>
  </si>
  <si>
    <t>3964</t>
  </si>
  <si>
    <t>3978</t>
  </si>
  <si>
    <t>3731</t>
  </si>
  <si>
    <t>3720</t>
  </si>
  <si>
    <t>Privatna apoteka "ALDA"vl.mr.ph.Ajla Zećo</t>
  </si>
  <si>
    <t>Džemala Bijedića 129 Sarajevo</t>
  </si>
  <si>
    <t>71160</t>
  </si>
  <si>
    <t>SARAJEVO NOVI GRAD</t>
  </si>
  <si>
    <t>3620</t>
  </si>
  <si>
    <t>3618</t>
  </si>
  <si>
    <t>3811</t>
  </si>
  <si>
    <t>3614</t>
  </si>
  <si>
    <t>3809</t>
  </si>
  <si>
    <t>3627</t>
  </si>
  <si>
    <t>3632</t>
  </si>
  <si>
    <t>3637</t>
  </si>
  <si>
    <t>3624</t>
  </si>
  <si>
    <t>PZU Apoteka GRAL Sarajevo- Ogranak Apoteka "Skenderija"</t>
  </si>
  <si>
    <t>Skenderija 17</t>
  </si>
  <si>
    <t>3673</t>
  </si>
  <si>
    <t>3651</t>
  </si>
  <si>
    <t>3642</t>
  </si>
  <si>
    <t>3812</t>
  </si>
  <si>
    <t>3885</t>
  </si>
  <si>
    <t>3710</t>
  </si>
  <si>
    <t>3874</t>
  </si>
  <si>
    <t>3943</t>
  </si>
  <si>
    <t>3893</t>
  </si>
  <si>
    <t>3890</t>
  </si>
  <si>
    <t>3823</t>
  </si>
  <si>
    <t>3816</t>
  </si>
  <si>
    <t>3815</t>
  </si>
  <si>
    <t>3852</t>
  </si>
  <si>
    <t>3820</t>
  </si>
  <si>
    <t>3881</t>
  </si>
  <si>
    <t>3895</t>
  </si>
  <si>
    <t>3616</t>
  </si>
  <si>
    <t>3619</t>
  </si>
  <si>
    <t>3751</t>
  </si>
  <si>
    <t>3880</t>
  </si>
  <si>
    <t>3749</t>
  </si>
  <si>
    <t>PZU Apoteka "MEDEX PHARM" Banovići-Ogranak 3 Srebrenik</t>
  </si>
  <si>
    <t>1. Marta broj 4</t>
  </si>
  <si>
    <t>3759</t>
  </si>
  <si>
    <t>3686</t>
  </si>
  <si>
    <t>3609</t>
  </si>
  <si>
    <t>3892</t>
  </si>
  <si>
    <t>3876</t>
  </si>
  <si>
    <t>3780</t>
  </si>
  <si>
    <t>ZU- Apoteka "EXPERA PHARMACY" PJ. Apoteka br.36</t>
  </si>
  <si>
    <t>ul. Gavrila Principa bb, Kneževo</t>
  </si>
  <si>
    <t>78230</t>
  </si>
  <si>
    <t>KNEŽEVO</t>
  </si>
  <si>
    <t>3945</t>
  </si>
  <si>
    <t>3800</t>
  </si>
  <si>
    <t>3783</t>
  </si>
  <si>
    <t>3754</t>
  </si>
  <si>
    <t>3837</t>
  </si>
  <si>
    <t>3675</t>
  </si>
  <si>
    <t>3641</t>
  </si>
  <si>
    <t>3873</t>
  </si>
  <si>
    <t>3994</t>
  </si>
  <si>
    <t>3989</t>
  </si>
  <si>
    <t>ZU- Apoteka "EXPERA PHARMACY" PJ. Apoteka br.54</t>
  </si>
  <si>
    <t>ul. Mome Vidovića 28</t>
  </si>
  <si>
    <t>3946</t>
  </si>
  <si>
    <t>3992</t>
  </si>
  <si>
    <t>3787</t>
  </si>
  <si>
    <t>3877</t>
  </si>
  <si>
    <t>3. 3. 2023.</t>
  </si>
  <si>
    <t>3577</t>
  </si>
  <si>
    <t>3583</t>
  </si>
  <si>
    <t>2. 3. 2023.</t>
  </si>
  <si>
    <t>3524</t>
  </si>
  <si>
    <t>3525</t>
  </si>
  <si>
    <t>3574</t>
  </si>
  <si>
    <t>3476</t>
  </si>
  <si>
    <t>3519</t>
  </si>
  <si>
    <t>3531</t>
  </si>
  <si>
    <t>3522</t>
  </si>
  <si>
    <t>3515</t>
  </si>
  <si>
    <t>3528</t>
  </si>
  <si>
    <t>3482</t>
  </si>
  <si>
    <t>3530</t>
  </si>
  <si>
    <t>3527</t>
  </si>
  <si>
    <t>3488</t>
  </si>
  <si>
    <t>3537</t>
  </si>
  <si>
    <t>3493</t>
  </si>
  <si>
    <t>3478</t>
  </si>
  <si>
    <t>3578</t>
  </si>
  <si>
    <t>3557</t>
  </si>
  <si>
    <t>3566</t>
  </si>
  <si>
    <t>3555</t>
  </si>
  <si>
    <t>3563</t>
  </si>
  <si>
    <t>3504</t>
  </si>
  <si>
    <t>3503</t>
  </si>
  <si>
    <t>3477</t>
  </si>
  <si>
    <t>3501</t>
  </si>
  <si>
    <t>3491</t>
  </si>
  <si>
    <t>3553</t>
  </si>
  <si>
    <t>3541</t>
  </si>
  <si>
    <t>3602</t>
  </si>
  <si>
    <t>3608</t>
  </si>
  <si>
    <t>3597</t>
  </si>
  <si>
    <t>3606</t>
  </si>
  <si>
    <t>3590</t>
  </si>
  <si>
    <t>3513</t>
  </si>
  <si>
    <t>3487</t>
  </si>
  <si>
    <t>Z.U."Dr.Golić"-Apoteka Ana Pharm 2 Banja Luka</t>
  </si>
  <si>
    <t>Ulica kralja Petra I Karađorđevića br.98</t>
  </si>
  <si>
    <t>3489</t>
  </si>
  <si>
    <t>3568</t>
  </si>
  <si>
    <t>3470</t>
  </si>
  <si>
    <t>22. 2. 2023.</t>
  </si>
  <si>
    <t>3095</t>
  </si>
  <si>
    <t>20. 2. 2023.</t>
  </si>
  <si>
    <t>19</t>
  </si>
  <si>
    <t>PZU. Apoteka "T&amp;A" Bihać</t>
  </si>
  <si>
    <t>Irfana Ljubijankića 167 Bihać</t>
  </si>
  <si>
    <t>3100</t>
  </si>
  <si>
    <t>2844</t>
  </si>
  <si>
    <t>3132</t>
  </si>
  <si>
    <t>24. 2. 2023.</t>
  </si>
  <si>
    <t>3219</t>
  </si>
  <si>
    <t>28. 2. 2023.</t>
  </si>
  <si>
    <t>3419</t>
  </si>
  <si>
    <t>21. 2. 2023.</t>
  </si>
  <si>
    <t>3040</t>
  </si>
  <si>
    <t>3048</t>
  </si>
  <si>
    <t>2916</t>
  </si>
  <si>
    <t>3025</t>
  </si>
  <si>
    <t>2907</t>
  </si>
  <si>
    <t>2931</t>
  </si>
  <si>
    <t>3021</t>
  </si>
  <si>
    <t>3007</t>
  </si>
  <si>
    <t>3388</t>
  </si>
  <si>
    <t>3403</t>
  </si>
  <si>
    <t>3387</t>
  </si>
  <si>
    <t>3362</t>
  </si>
  <si>
    <t>3364</t>
  </si>
  <si>
    <t>3409</t>
  </si>
  <si>
    <t>3411</t>
  </si>
  <si>
    <t>27. 2. 2023.</t>
  </si>
  <si>
    <t>3294</t>
  </si>
  <si>
    <t>3413</t>
  </si>
  <si>
    <t>3418</t>
  </si>
  <si>
    <t>3381</t>
  </si>
  <si>
    <t>3462</t>
  </si>
  <si>
    <t>3356</t>
  </si>
  <si>
    <t>3355</t>
  </si>
  <si>
    <t>3370</t>
  </si>
  <si>
    <t>3363</t>
  </si>
  <si>
    <t>3033</t>
  </si>
  <si>
    <t>2937</t>
  </si>
  <si>
    <t>2902</t>
  </si>
  <si>
    <t>3046</t>
  </si>
  <si>
    <t>3037</t>
  </si>
  <si>
    <t>3043</t>
  </si>
  <si>
    <t>3022</t>
  </si>
  <si>
    <t>3457</t>
  </si>
  <si>
    <t>2843</t>
  </si>
  <si>
    <t>3401</t>
  </si>
  <si>
    <t>3398</t>
  </si>
  <si>
    <t>3391</t>
  </si>
  <si>
    <t>3415</t>
  </si>
  <si>
    <t>3412</t>
  </si>
  <si>
    <t>2895</t>
  </si>
  <si>
    <t>2914</t>
  </si>
  <si>
    <t>2904</t>
  </si>
  <si>
    <t>2926</t>
  </si>
  <si>
    <t>3359</t>
  </si>
  <si>
    <t>3382</t>
  </si>
  <si>
    <t>2917</t>
  </si>
  <si>
    <t>2835</t>
  </si>
  <si>
    <t>3301</t>
  </si>
  <si>
    <t>3276</t>
  </si>
  <si>
    <t>3309</t>
  </si>
  <si>
    <t>2876</t>
  </si>
  <si>
    <t>23. 2. 2023.</t>
  </si>
  <si>
    <t>3183</t>
  </si>
  <si>
    <t>2824</t>
  </si>
  <si>
    <t>2864</t>
  </si>
  <si>
    <t>2871</t>
  </si>
  <si>
    <t>2855</t>
  </si>
  <si>
    <t>2857</t>
  </si>
  <si>
    <t>2839</t>
  </si>
  <si>
    <t>3310</t>
  </si>
  <si>
    <t>3312</t>
  </si>
  <si>
    <t>3333</t>
  </si>
  <si>
    <t>3308</t>
  </si>
  <si>
    <t>3298</t>
  </si>
  <si>
    <t>3277</t>
  </si>
  <si>
    <t>2825</t>
  </si>
  <si>
    <t>3191</t>
  </si>
  <si>
    <t>3189</t>
  </si>
  <si>
    <t>3296</t>
  </si>
  <si>
    <t>3303</t>
  </si>
  <si>
    <t>3271</t>
  </si>
  <si>
    <t>3090</t>
  </si>
  <si>
    <t>3127</t>
  </si>
  <si>
    <t>3138</t>
  </si>
  <si>
    <t>3056</t>
  </si>
  <si>
    <t>3076</t>
  </si>
  <si>
    <t>3120</t>
  </si>
  <si>
    <t>3163</t>
  </si>
  <si>
    <t>3206</t>
  </si>
  <si>
    <t>3176</t>
  </si>
  <si>
    <t>3199</t>
  </si>
  <si>
    <t>3197</t>
  </si>
  <si>
    <t>3194</t>
  </si>
  <si>
    <t>3159</t>
  </si>
  <si>
    <t>3164</t>
  </si>
  <si>
    <t>3172</t>
  </si>
  <si>
    <t>2828</t>
  </si>
  <si>
    <t>2809</t>
  </si>
  <si>
    <t>3469</t>
  </si>
  <si>
    <t>3440</t>
  </si>
  <si>
    <t>3443</t>
  </si>
  <si>
    <t>3468</t>
  </si>
  <si>
    <t>3422</t>
  </si>
  <si>
    <t>3429</t>
  </si>
  <si>
    <t>3430</t>
  </si>
  <si>
    <t>3225</t>
  </si>
  <si>
    <t>3238</t>
  </si>
  <si>
    <t>3242</t>
  </si>
  <si>
    <t>PZU Apoteka GRAL Sarajevo-Ogranak Apoteka "Otoka"</t>
  </si>
  <si>
    <t>3063</t>
  </si>
  <si>
    <t>3157</t>
  </si>
  <si>
    <t>3222</t>
  </si>
  <si>
    <t>2850</t>
  </si>
  <si>
    <t>2846</t>
  </si>
  <si>
    <t>2820</t>
  </si>
  <si>
    <t>2993</t>
  </si>
  <si>
    <t>2951</t>
  </si>
  <si>
    <t>2952</t>
  </si>
  <si>
    <t>3136</t>
  </si>
  <si>
    <t>3139</t>
  </si>
  <si>
    <t>3141</t>
  </si>
  <si>
    <t>3084</t>
  </si>
  <si>
    <t>3085</t>
  </si>
  <si>
    <t>3135</t>
  </si>
  <si>
    <t>3151</t>
  </si>
  <si>
    <t>3077</t>
  </si>
  <si>
    <t>3156</t>
  </si>
  <si>
    <t>3083</t>
  </si>
  <si>
    <t>3149</t>
  </si>
  <si>
    <t>3150</t>
  </si>
  <si>
    <t>2812</t>
  </si>
  <si>
    <t>3344</t>
  </si>
  <si>
    <t>3345</t>
  </si>
  <si>
    <t>3275</t>
  </si>
  <si>
    <t>3283</t>
  </si>
  <si>
    <t>3284</t>
  </si>
  <si>
    <t>3383</t>
  </si>
  <si>
    <t>2810</t>
  </si>
  <si>
    <t>3408</t>
  </si>
  <si>
    <t>3350</t>
  </si>
  <si>
    <t>3353</t>
  </si>
  <si>
    <t>3376</t>
  </si>
  <si>
    <t>3253</t>
  </si>
  <si>
    <t>2819</t>
  </si>
  <si>
    <t>3256</t>
  </si>
  <si>
    <t>2817</t>
  </si>
  <si>
    <t>3246</t>
  </si>
  <si>
    <t>3273</t>
  </si>
  <si>
    <t>2814</t>
  </si>
  <si>
    <t>3427</t>
  </si>
  <si>
    <t>3289</t>
  </si>
  <si>
    <t>3416</t>
  </si>
  <si>
    <t>3258</t>
  </si>
  <si>
    <t>2995</t>
  </si>
  <si>
    <t>2803</t>
  </si>
  <si>
    <t>3004</t>
  </si>
  <si>
    <t>3137</t>
  </si>
  <si>
    <t>3244</t>
  </si>
  <si>
    <t>3111</t>
  </si>
  <si>
    <t>3113</t>
  </si>
  <si>
    <t>3057</t>
  </si>
  <si>
    <t>2955</t>
  </si>
  <si>
    <t>3008</t>
  </si>
  <si>
    <t>3392</t>
  </si>
  <si>
    <t>2920</t>
  </si>
  <si>
    <t>2928</t>
  </si>
  <si>
    <t>2808</t>
  </si>
  <si>
    <t>3286</t>
  </si>
  <si>
    <t>3320</t>
  </si>
  <si>
    <t>ZU "Crvena apoteka"PJ.C5-I.Sarajevo</t>
  </si>
  <si>
    <t>Vojvode Radomira Putnika bb</t>
  </si>
  <si>
    <t>3266</t>
  </si>
  <si>
    <t>3267</t>
  </si>
  <si>
    <t>3264</t>
  </si>
  <si>
    <t>3060</t>
  </si>
  <si>
    <t>3153</t>
  </si>
  <si>
    <t>3061</t>
  </si>
  <si>
    <t>3168</t>
  </si>
  <si>
    <t>3062</t>
  </si>
  <si>
    <t>2967</t>
  </si>
  <si>
    <t>2874</t>
  </si>
  <si>
    <t>3051</t>
  </si>
  <si>
    <t>Z.U. Apoteka "APOTEKA PLUS" Prnjavor PJ 6 Banja Luka</t>
  </si>
  <si>
    <t>Vojslava Đede Kecmanovića 2E</t>
  </si>
  <si>
    <t>2886</t>
  </si>
  <si>
    <t>3144</t>
  </si>
  <si>
    <t>2981</t>
  </si>
  <si>
    <t>15. 2. 2023.</t>
  </si>
  <si>
    <t>2613</t>
  </si>
  <si>
    <t>2621</t>
  </si>
  <si>
    <t>2629</t>
  </si>
  <si>
    <t>14. 2. 2023.</t>
  </si>
  <si>
    <t>2411</t>
  </si>
  <si>
    <t>2420</t>
  </si>
  <si>
    <t>2423</t>
  </si>
  <si>
    <t>2416</t>
  </si>
  <si>
    <t>2548</t>
  </si>
  <si>
    <t>13. 2. 2023.</t>
  </si>
  <si>
    <t>2365</t>
  </si>
  <si>
    <t>2561</t>
  </si>
  <si>
    <t>2507</t>
  </si>
  <si>
    <t>2493</t>
  </si>
  <si>
    <t>2534</t>
  </si>
  <si>
    <t>2514</t>
  </si>
  <si>
    <t>2490</t>
  </si>
  <si>
    <t>2559</t>
  </si>
  <si>
    <t>2450</t>
  </si>
  <si>
    <t>2481</t>
  </si>
  <si>
    <t>2465</t>
  </si>
  <si>
    <t>2575</t>
  </si>
  <si>
    <t>PZU Apoteka "MEDEX-PHARM" Banovići-Ogr.7 Tuzla</t>
  </si>
  <si>
    <t>Stupine B7/6,Maka Dizdara</t>
  </si>
  <si>
    <t>2577</t>
  </si>
  <si>
    <t>2458</t>
  </si>
  <si>
    <t>2367</t>
  </si>
  <si>
    <t>2498</t>
  </si>
  <si>
    <t>2492</t>
  </si>
  <si>
    <t>2512</t>
  </si>
  <si>
    <t>2422</t>
  </si>
  <si>
    <t>2418</t>
  </si>
  <si>
    <t>2464</t>
  </si>
  <si>
    <t>2474</t>
  </si>
  <si>
    <t>2454</t>
  </si>
  <si>
    <t>2469</t>
  </si>
  <si>
    <t>2477</t>
  </si>
  <si>
    <t>2483</t>
  </si>
  <si>
    <t>2489</t>
  </si>
  <si>
    <t>2479</t>
  </si>
  <si>
    <t>2480</t>
  </si>
  <si>
    <t>2428</t>
  </si>
  <si>
    <t>2554</t>
  </si>
  <si>
    <t>2461</t>
  </si>
  <si>
    <t>2563</t>
  </si>
  <si>
    <t>2463</t>
  </si>
  <si>
    <t>2574</t>
  </si>
  <si>
    <t>2570</t>
  </si>
  <si>
    <t>2517</t>
  </si>
  <si>
    <t>2529</t>
  </si>
  <si>
    <t>2445</t>
  </si>
  <si>
    <t>2523</t>
  </si>
  <si>
    <t>2438</t>
  </si>
  <si>
    <t>2320</t>
  </si>
  <si>
    <t>2323</t>
  </si>
  <si>
    <t>2355</t>
  </si>
  <si>
    <t>2360</t>
  </si>
  <si>
    <t>2361</t>
  </si>
  <si>
    <t>2359</t>
  </si>
  <si>
    <t>2356</t>
  </si>
  <si>
    <t>2354</t>
  </si>
  <si>
    <t>16. 2. 2023.</t>
  </si>
  <si>
    <t>2724</t>
  </si>
  <si>
    <t>2725</t>
  </si>
  <si>
    <t>2709</t>
  </si>
  <si>
    <t>2542</t>
  </si>
  <si>
    <t>2625</t>
  </si>
  <si>
    <t>2627</t>
  </si>
  <si>
    <t>2407</t>
  </si>
  <si>
    <t>2643</t>
  </si>
  <si>
    <t>2607</t>
  </si>
  <si>
    <t>2630</t>
  </si>
  <si>
    <t>2380</t>
  </si>
  <si>
    <t>2694</t>
  </si>
  <si>
    <t>2719</t>
  </si>
  <si>
    <t>2730</t>
  </si>
  <si>
    <t>2721</t>
  </si>
  <si>
    <t>2703</t>
  </si>
  <si>
    <t>2696</t>
  </si>
  <si>
    <t>2699</t>
  </si>
  <si>
    <t>2687</t>
  </si>
  <si>
    <t>2720</t>
  </si>
  <si>
    <t>2661</t>
  </si>
  <si>
    <t>2711</t>
  </si>
  <si>
    <t>2702</t>
  </si>
  <si>
    <t>2697</t>
  </si>
  <si>
    <t>2317</t>
  </si>
  <si>
    <t>2301</t>
  </si>
  <si>
    <t>2585</t>
  </si>
  <si>
    <t>2310</t>
  </si>
  <si>
    <t>2297</t>
  </si>
  <si>
    <t>2435</t>
  </si>
  <si>
    <t>2312</t>
  </si>
  <si>
    <t>PZU Apoteka GRAL Sarajevo-Ogranak Apoteka "DOBRINJA"</t>
  </si>
  <si>
    <t>Omladinskih radnih brigada 5</t>
  </si>
  <si>
    <t>2389</t>
  </si>
  <si>
    <t>2330</t>
  </si>
  <si>
    <t>2510</t>
  </si>
  <si>
    <t>2520</t>
  </si>
  <si>
    <t>2504</t>
  </si>
  <si>
    <t>2311</t>
  </si>
  <si>
    <t>2497</t>
  </si>
  <si>
    <t>2424</t>
  </si>
  <si>
    <t>2679</t>
  </si>
  <si>
    <t>2660</t>
  </si>
  <si>
    <t>17. 2. 2023.</t>
  </si>
  <si>
    <t>2784</t>
  </si>
  <si>
    <t>2779</t>
  </si>
  <si>
    <t>2761</t>
  </si>
  <si>
    <t>2652</t>
  </si>
  <si>
    <t>2682</t>
  </si>
  <si>
    <t>2609</t>
  </si>
  <si>
    <t>2636</t>
  </si>
  <si>
    <t>2606</t>
  </si>
  <si>
    <t>2364</t>
  </si>
  <si>
    <t>2597</t>
  </si>
  <si>
    <t>2502</t>
  </si>
  <si>
    <t>2294</t>
  </si>
  <si>
    <t>2316</t>
  </si>
  <si>
    <t>2620</t>
  </si>
  <si>
    <t>2547</t>
  </si>
  <si>
    <t>2718</t>
  </si>
  <si>
    <t>2557</t>
  </si>
  <si>
    <t>2446</t>
  </si>
  <si>
    <t>2441</t>
  </si>
  <si>
    <t>2642</t>
  </si>
  <si>
    <t>2649</t>
  </si>
  <si>
    <t>2654</t>
  </si>
  <si>
    <t>2531</t>
  </si>
  <si>
    <t>2295</t>
  </si>
  <si>
    <t>2309</t>
  </si>
  <si>
    <t>2530</t>
  </si>
  <si>
    <t>2566</t>
  </si>
  <si>
    <t>2567</t>
  </si>
  <si>
    <t>2579</t>
  </si>
  <si>
    <t>2546</t>
  </si>
  <si>
    <t>2648</t>
  </si>
  <si>
    <t>2560</t>
  </si>
  <si>
    <t>2522</t>
  </si>
  <si>
    <t>2340</t>
  </si>
  <si>
    <t>2337</t>
  </si>
  <si>
    <t>2333</t>
  </si>
  <si>
    <t>2308</t>
  </si>
  <si>
    <t>2370</t>
  </si>
  <si>
    <t>2369</t>
  </si>
  <si>
    <t>2391</t>
  </si>
  <si>
    <t>2444</t>
  </si>
  <si>
    <t>ZU Apoteka ELIXIR</t>
  </si>
  <si>
    <t>Cara Lazara 24</t>
  </si>
  <si>
    <t>2392</t>
  </si>
  <si>
    <t>2397</t>
  </si>
  <si>
    <t>2662</t>
  </si>
  <si>
    <t>8. 2. 2023.</t>
  </si>
  <si>
    <t>2151</t>
  </si>
  <si>
    <t>2130</t>
  </si>
  <si>
    <t>2119</t>
  </si>
  <si>
    <t>2144</t>
  </si>
  <si>
    <t>2138</t>
  </si>
  <si>
    <t>7. 2. 2023.</t>
  </si>
  <si>
    <t>1997</t>
  </si>
  <si>
    <t>2069</t>
  </si>
  <si>
    <t>2009</t>
  </si>
  <si>
    <t>1982</t>
  </si>
  <si>
    <t>2073</t>
  </si>
  <si>
    <t>1962</t>
  </si>
  <si>
    <t>2003</t>
  </si>
  <si>
    <t>1985</t>
  </si>
  <si>
    <t>1998</t>
  </si>
  <si>
    <t>2074</t>
  </si>
  <si>
    <t>2075</t>
  </si>
  <si>
    <t>2067</t>
  </si>
  <si>
    <t>2037</t>
  </si>
  <si>
    <t>2051</t>
  </si>
  <si>
    <t>1976</t>
  </si>
  <si>
    <t>1959</t>
  </si>
  <si>
    <t>1979</t>
  </si>
  <si>
    <t>6. 2. 2023.</t>
  </si>
  <si>
    <t>9. 2. 2023.</t>
  </si>
  <si>
    <t>2231</t>
  </si>
  <si>
    <t>1900</t>
  </si>
  <si>
    <t>1899</t>
  </si>
  <si>
    <t>1882</t>
  </si>
  <si>
    <t>1886</t>
  </si>
  <si>
    <t>1923</t>
  </si>
  <si>
    <t>1917</t>
  </si>
  <si>
    <t>1914</t>
  </si>
  <si>
    <t>1915</t>
  </si>
  <si>
    <t>1912</t>
  </si>
  <si>
    <t>1928</t>
  </si>
  <si>
    <t>1906</t>
  </si>
  <si>
    <t>2252</t>
  </si>
  <si>
    <t>1956</t>
  </si>
  <si>
    <t>2126</t>
  </si>
  <si>
    <t>2146</t>
  </si>
  <si>
    <t>2098</t>
  </si>
  <si>
    <t>2101</t>
  </si>
  <si>
    <t>2147</t>
  </si>
  <si>
    <t>2160</t>
  </si>
  <si>
    <t>2209</t>
  </si>
  <si>
    <t>2217</t>
  </si>
  <si>
    <t>2228</t>
  </si>
  <si>
    <t>2226</t>
  </si>
  <si>
    <t>2208</t>
  </si>
  <si>
    <t>2206</t>
  </si>
  <si>
    <t>2210</t>
  </si>
  <si>
    <t>2184</t>
  </si>
  <si>
    <t>2216</t>
  </si>
  <si>
    <t>2203</t>
  </si>
  <si>
    <t>2232</t>
  </si>
  <si>
    <t>2250</t>
  </si>
  <si>
    <t>2219</t>
  </si>
  <si>
    <t>2215</t>
  </si>
  <si>
    <t>2212</t>
  </si>
  <si>
    <t>2205</t>
  </si>
  <si>
    <t>10. 2. 2023.</t>
  </si>
  <si>
    <t>2284</t>
  </si>
  <si>
    <t>2287</t>
  </si>
  <si>
    <t>2090</t>
  </si>
  <si>
    <t>2094</t>
  </si>
  <si>
    <t>ul.bardakčije br.18 Sarajevo</t>
  </si>
  <si>
    <t>2086</t>
  </si>
  <si>
    <t>2079</t>
  </si>
  <si>
    <t>1879</t>
  </si>
  <si>
    <t>1876</t>
  </si>
  <si>
    <t>2143</t>
  </si>
  <si>
    <t>2145</t>
  </si>
  <si>
    <t>2139</t>
  </si>
  <si>
    <t>2113</t>
  </si>
  <si>
    <t>2118</t>
  </si>
  <si>
    <t>1953</t>
  </si>
  <si>
    <t>2014</t>
  </si>
  <si>
    <t>2012</t>
  </si>
  <si>
    <t>1963</t>
  </si>
  <si>
    <t>1990</t>
  </si>
  <si>
    <t>2015</t>
  </si>
  <si>
    <t>1891</t>
  </si>
  <si>
    <t>1880</t>
  </si>
  <si>
    <t>2046</t>
  </si>
  <si>
    <t>2019</t>
  </si>
  <si>
    <t>2030</t>
  </si>
  <si>
    <t>2185</t>
  </si>
  <si>
    <t>2269</t>
  </si>
  <si>
    <t>1869</t>
  </si>
  <si>
    <t>2248</t>
  </si>
  <si>
    <t>2254</t>
  </si>
  <si>
    <t>2265</t>
  </si>
  <si>
    <t>2267</t>
  </si>
  <si>
    <t>2275</t>
  </si>
  <si>
    <t>2262</t>
  </si>
  <si>
    <t>2202</t>
  </si>
  <si>
    <t>2196</t>
  </si>
  <si>
    <t>2282</t>
  </si>
  <si>
    <t>2193</t>
  </si>
  <si>
    <t>2279</t>
  </si>
  <si>
    <t>2169</t>
  </si>
  <si>
    <t>2173</t>
  </si>
  <si>
    <t>1919</t>
  </si>
  <si>
    <t>2285</t>
  </si>
  <si>
    <t>2023</t>
  </si>
  <si>
    <t>2283</t>
  </si>
  <si>
    <t>2274</t>
  </si>
  <si>
    <t>2259</t>
  </si>
  <si>
    <t>12</t>
  </si>
  <si>
    <t>2107</t>
  </si>
  <si>
    <t>1986</t>
  </si>
  <si>
    <t>1988</t>
  </si>
  <si>
    <t>1853</t>
  </si>
  <si>
    <t>2230</t>
  </si>
  <si>
    <t>2197</t>
  </si>
  <si>
    <t>2213</t>
  </si>
  <si>
    <t>2112</t>
  </si>
  <si>
    <t>2156</t>
  </si>
  <si>
    <t>2257</t>
  </si>
  <si>
    <t>2256</t>
  </si>
  <si>
    <t>2255</t>
  </si>
  <si>
    <t>1920</t>
  </si>
  <si>
    <t>1940</t>
  </si>
  <si>
    <t>1941</t>
  </si>
  <si>
    <t>1935</t>
  </si>
  <si>
    <t>2084</t>
  </si>
  <si>
    <t>ZU "Crvena apoteka"PJ.C25-Banja Luka</t>
  </si>
  <si>
    <t>Jovana Dučića 2</t>
  </si>
  <si>
    <t>2059</t>
  </si>
  <si>
    <t>2060</t>
  </si>
  <si>
    <t>2065</t>
  </si>
  <si>
    <t>1.2.2023</t>
  </si>
  <si>
    <t>1737</t>
  </si>
  <si>
    <t>1739</t>
  </si>
  <si>
    <t>2.2.2023</t>
  </si>
  <si>
    <t>1767</t>
  </si>
  <si>
    <t>3.2.2023</t>
  </si>
  <si>
    <t>1818</t>
  </si>
  <si>
    <t>1711</t>
  </si>
  <si>
    <t>1669</t>
  </si>
  <si>
    <t>1749</t>
  </si>
  <si>
    <t>1751</t>
  </si>
  <si>
    <t>1803</t>
  </si>
  <si>
    <t>1807</t>
  </si>
  <si>
    <t>1790</t>
  </si>
  <si>
    <t>1809</t>
  </si>
  <si>
    <t>1801</t>
  </si>
  <si>
    <t>1802</t>
  </si>
  <si>
    <t>1793</t>
  </si>
  <si>
    <t>1812</t>
  </si>
  <si>
    <t>1774</t>
  </si>
  <si>
    <t>1848</t>
  </si>
  <si>
    <t>1830</t>
  </si>
  <si>
    <t>1827</t>
  </si>
  <si>
    <t>1748</t>
  </si>
  <si>
    <t>1765</t>
  </si>
  <si>
    <t>1764</t>
  </si>
  <si>
    <t>1775</t>
  </si>
  <si>
    <t>1772</t>
  </si>
  <si>
    <t>1786</t>
  </si>
  <si>
    <t>1769</t>
  </si>
  <si>
    <t>1674</t>
  </si>
  <si>
    <t>1689</t>
  </si>
  <si>
    <t>1849</t>
  </si>
  <si>
    <t>1780</t>
  </si>
  <si>
    <t>1811</t>
  </si>
  <si>
    <t>1705</t>
  </si>
  <si>
    <t>1670</t>
  </si>
  <si>
    <t>1844</t>
  </si>
  <si>
    <t>1828</t>
  </si>
  <si>
    <t>1756</t>
  </si>
  <si>
    <t>25. 1. 2023.</t>
  </si>
  <si>
    <t>1289</t>
  </si>
  <si>
    <t>1287</t>
  </si>
  <si>
    <t>1295</t>
  </si>
  <si>
    <t>24. 1. 2023.</t>
  </si>
  <si>
    <t>1105</t>
  </si>
  <si>
    <t>30. 1. 2023.</t>
  </si>
  <si>
    <t>1466</t>
  </si>
  <si>
    <t>31. 1. 2023.</t>
  </si>
  <si>
    <t>1655</t>
  </si>
  <si>
    <t>1125</t>
  </si>
  <si>
    <t>1146</t>
  </si>
  <si>
    <t>1130</t>
  </si>
  <si>
    <t>1243</t>
  </si>
  <si>
    <t>1617</t>
  </si>
  <si>
    <t>1645</t>
  </si>
  <si>
    <t>1634</t>
  </si>
  <si>
    <t>1236</t>
  </si>
  <si>
    <t>1228</t>
  </si>
  <si>
    <t>1530</t>
  </si>
  <si>
    <t>1563</t>
  </si>
  <si>
    <t>1538</t>
  </si>
  <si>
    <t>1556</t>
  </si>
  <si>
    <t>1544</t>
  </si>
  <si>
    <t>1555</t>
  </si>
  <si>
    <t>1589</t>
  </si>
  <si>
    <t>1559</t>
  </si>
  <si>
    <t>1189</t>
  </si>
  <si>
    <t>1149</t>
  </si>
  <si>
    <t>1144</t>
  </si>
  <si>
    <t>1237</t>
  </si>
  <si>
    <t>1151</t>
  </si>
  <si>
    <t>1198</t>
  </si>
  <si>
    <t>1234</t>
  </si>
  <si>
    <t>1232</t>
  </si>
  <si>
    <t>1238</t>
  </si>
  <si>
    <t>1217</t>
  </si>
  <si>
    <t>O.S. PHARM PZU.PRNJAVOR, KALESIJA-DEPO LIJEKOVA "MRAMOR" Tuzla</t>
  </si>
  <si>
    <t>Mramor bb, Tuzla</t>
  </si>
  <si>
    <t>1224</t>
  </si>
  <si>
    <t>O.S. PHARM PZU. KALESIJA, Ogranak 5, APOTEKA KALESIJA</t>
  </si>
  <si>
    <t>ul.Senada Požegića 21</t>
  </si>
  <si>
    <t>1211</t>
  </si>
  <si>
    <t>1242</t>
  </si>
  <si>
    <t>1201</t>
  </si>
  <si>
    <t>1244</t>
  </si>
  <si>
    <t>1249</t>
  </si>
  <si>
    <t>1248</t>
  </si>
  <si>
    <t>1207</t>
  </si>
  <si>
    <t>1209</t>
  </si>
  <si>
    <t>1239</t>
  </si>
  <si>
    <t>1240</t>
  </si>
  <si>
    <t>O.S. PHARM PZU. Ogranak 2 TOJŠIĆI</t>
  </si>
  <si>
    <t>Centar Tojšići bb</t>
  </si>
  <si>
    <t>1241</t>
  </si>
  <si>
    <t>1135</t>
  </si>
  <si>
    <t>1599</t>
  </si>
  <si>
    <t>1596</t>
  </si>
  <si>
    <t>1593</t>
  </si>
  <si>
    <t>1607</t>
  </si>
  <si>
    <t>1602</t>
  </si>
  <si>
    <t>1592</t>
  </si>
  <si>
    <t>1583</t>
  </si>
  <si>
    <t>1581</t>
  </si>
  <si>
    <t>1591</t>
  </si>
  <si>
    <t>1588</t>
  </si>
  <si>
    <t>1585</t>
  </si>
  <si>
    <t>1608</t>
  </si>
  <si>
    <t>1642</t>
  </si>
  <si>
    <t>1111</t>
  </si>
  <si>
    <t>Apoteka EnaPharm, vl.mr.ph.ENA IGRAČEV</t>
  </si>
  <si>
    <t>Mionica Centar bb</t>
  </si>
  <si>
    <t>23. 1. 2023.</t>
  </si>
  <si>
    <t>1654</t>
  </si>
  <si>
    <t>1651</t>
  </si>
  <si>
    <t>1611</t>
  </si>
  <si>
    <t>1609</t>
  </si>
  <si>
    <t>1639</t>
  </si>
  <si>
    <t>1580</t>
  </si>
  <si>
    <t>1543</t>
  </si>
  <si>
    <t>1542</t>
  </si>
  <si>
    <t>1120</t>
  </si>
  <si>
    <t>1534</t>
  </si>
  <si>
    <t>1132</t>
  </si>
  <si>
    <t>1578</t>
  </si>
  <si>
    <t>1131</t>
  </si>
  <si>
    <t>1558</t>
  </si>
  <si>
    <t>1562</t>
  </si>
  <si>
    <t>1561</t>
  </si>
  <si>
    <t>27. 1. 2023.</t>
  </si>
  <si>
    <t>1095</t>
  </si>
  <si>
    <t>1062</t>
  </si>
  <si>
    <t>1069</t>
  </si>
  <si>
    <t>1073</t>
  </si>
  <si>
    <t>1074</t>
  </si>
  <si>
    <t>1083</t>
  </si>
  <si>
    <t>1085</t>
  </si>
  <si>
    <t>1463</t>
  </si>
  <si>
    <t>1471</t>
  </si>
  <si>
    <t>1461</t>
  </si>
  <si>
    <t>1497</t>
  </si>
  <si>
    <t>1502</t>
  </si>
  <si>
    <t>1475</t>
  </si>
  <si>
    <t>1484</t>
  </si>
  <si>
    <t>1096</t>
  </si>
  <si>
    <t>1470</t>
  </si>
  <si>
    <t>26. 1. 2023.</t>
  </si>
  <si>
    <t>1342</t>
  </si>
  <si>
    <t>9</t>
  </si>
  <si>
    <t>1464</t>
  </si>
  <si>
    <t>1112</t>
  </si>
  <si>
    <t>1281</t>
  </si>
  <si>
    <t>1080</t>
  </si>
  <si>
    <t>1309</t>
  </si>
  <si>
    <t>1310</t>
  </si>
  <si>
    <t>Privatna apoteka ''TILIA'' Travnik</t>
  </si>
  <si>
    <t>Bosanska 143</t>
  </si>
  <si>
    <t>1320</t>
  </si>
  <si>
    <t>1378</t>
  </si>
  <si>
    <t>1379</t>
  </si>
  <si>
    <t>1386</t>
  </si>
  <si>
    <t>1369</t>
  </si>
  <si>
    <t>1357</t>
  </si>
  <si>
    <t>1360</t>
  </si>
  <si>
    <t>1337</t>
  </si>
  <si>
    <t>1385</t>
  </si>
  <si>
    <t>1346</t>
  </si>
  <si>
    <t>1341</t>
  </si>
  <si>
    <t>1313</t>
  </si>
  <si>
    <t>1075</t>
  </si>
  <si>
    <t>1088</t>
  </si>
  <si>
    <t>1349</t>
  </si>
  <si>
    <t>1071</t>
  </si>
  <si>
    <t>1091</t>
  </si>
  <si>
    <t>1348</t>
  </si>
  <si>
    <t>1193</t>
  </si>
  <si>
    <t>1351</t>
  </si>
  <si>
    <t>PZU Apoteka GRAL Sarajevo-Ogranak Koševo</t>
  </si>
  <si>
    <t>Koševo 11</t>
  </si>
  <si>
    <t>1354</t>
  </si>
  <si>
    <t>1339</t>
  </si>
  <si>
    <t>1253</t>
  </si>
  <si>
    <t>1259</t>
  </si>
  <si>
    <t>1158</t>
  </si>
  <si>
    <t>1178</t>
  </si>
  <si>
    <t>1166</t>
  </si>
  <si>
    <t>1251</t>
  </si>
  <si>
    <t>1134</t>
  </si>
  <si>
    <t>1092</t>
  </si>
  <si>
    <t>1296</t>
  </si>
  <si>
    <t>1294</t>
  </si>
  <si>
    <t>1118</t>
  </si>
  <si>
    <t>1113</t>
  </si>
  <si>
    <t>1059</t>
  </si>
  <si>
    <t>1029</t>
  </si>
  <si>
    <t>1032</t>
  </si>
  <si>
    <t>1518</t>
  </si>
  <si>
    <t>1490</t>
  </si>
  <si>
    <t>1496</t>
  </si>
  <si>
    <t>1525</t>
  </si>
  <si>
    <t>PZU Apoteka GRAL Sarajevo-Ogranak Apoteka "HADŽIĆI"</t>
  </si>
  <si>
    <t>Hadželi 159</t>
  </si>
  <si>
    <t>1568</t>
  </si>
  <si>
    <t>1460</t>
  </si>
  <si>
    <t>1527</t>
  </si>
  <si>
    <t>1404</t>
  </si>
  <si>
    <t>1616</t>
  </si>
  <si>
    <t>1352</t>
  </si>
  <si>
    <t>1626</t>
  </si>
  <si>
    <t>1047</t>
  </si>
  <si>
    <t>1417</t>
  </si>
  <si>
    <t>1447</t>
  </si>
  <si>
    <t>1416</t>
  </si>
  <si>
    <t>1159</t>
  </si>
  <si>
    <t>1150</t>
  </si>
  <si>
    <t>1569</t>
  </si>
  <si>
    <t>1449</t>
  </si>
  <si>
    <t>1338</t>
  </si>
  <si>
    <t>1297</t>
  </si>
  <si>
    <t>1575</t>
  </si>
  <si>
    <t>1371</t>
  </si>
  <si>
    <t>1138</t>
  </si>
  <si>
    <t>1246</t>
  </si>
  <si>
    <t>1133</t>
  </si>
  <si>
    <t>1141</t>
  </si>
  <si>
    <t>1456</t>
  </si>
  <si>
    <t>ZU "Crvena apoteka"PJ.C42-Banja Luka</t>
  </si>
  <si>
    <t>Ul.Srpskih ustanika bb</t>
  </si>
  <si>
    <t>1020</t>
  </si>
  <si>
    <t>1453</t>
  </si>
  <si>
    <t>1424</t>
  </si>
  <si>
    <t>1451</t>
  </si>
  <si>
    <t>ZU "Crvena apoteka"PJ.C24-Banja Luka</t>
  </si>
  <si>
    <t>Dragočaj bb</t>
  </si>
  <si>
    <t>1482</t>
  </si>
  <si>
    <t>1483</t>
  </si>
  <si>
    <t>1528</t>
  </si>
  <si>
    <t>1495</t>
  </si>
  <si>
    <t>Z.U."Moja Apoteka" Banja Luka-PJ."Centar" Doboj</t>
  </si>
  <si>
    <t>Svetog Save 5</t>
  </si>
  <si>
    <t>74101</t>
  </si>
  <si>
    <t>1018</t>
  </si>
  <si>
    <t>1247</t>
  </si>
  <si>
    <t>1476</t>
  </si>
  <si>
    <t>1043</t>
  </si>
  <si>
    <t>1264</t>
  </si>
  <si>
    <t>ZU- Apoteka "EXPERA PHARMACY" PJ. Apoteka br.74</t>
  </si>
  <si>
    <t>Gavrila Principa 1</t>
  </si>
  <si>
    <t>1272</t>
  </si>
  <si>
    <t>1274</t>
  </si>
  <si>
    <t>1117</t>
  </si>
  <si>
    <t>1164</t>
  </si>
  <si>
    <t>ZU "Crvena apoteka"PJ.C34-Banja Luka</t>
  </si>
  <si>
    <t>Ul. Jovana Raškovića br.98</t>
  </si>
  <si>
    <t>1658</t>
  </si>
  <si>
    <t>1252</t>
  </si>
  <si>
    <t>1419</t>
  </si>
  <si>
    <t>16. 1. 2023.</t>
  </si>
  <si>
    <t>17. 1. 2023.</t>
  </si>
  <si>
    <t>739</t>
  </si>
  <si>
    <t>755</t>
  </si>
  <si>
    <t>753</t>
  </si>
  <si>
    <t>669</t>
  </si>
  <si>
    <t>19. 1. 2023.</t>
  </si>
  <si>
    <t>949</t>
  </si>
  <si>
    <t>937</t>
  </si>
  <si>
    <t>20. 1. 2023.</t>
  </si>
  <si>
    <t>992</t>
  </si>
  <si>
    <t>Apoteka "Vareš"</t>
  </si>
  <si>
    <t>Branilaca Bosne b.b.</t>
  </si>
  <si>
    <t>71330</t>
  </si>
  <si>
    <t>VAREŠ</t>
  </si>
  <si>
    <t>Apoteka "Visoko"</t>
  </si>
  <si>
    <t>Šehida Resula 2</t>
  </si>
  <si>
    <t>959</t>
  </si>
  <si>
    <t>680</t>
  </si>
  <si>
    <t>922</t>
  </si>
  <si>
    <t>931</t>
  </si>
  <si>
    <t>945</t>
  </si>
  <si>
    <t>940</t>
  </si>
  <si>
    <t>944</t>
  </si>
  <si>
    <t>926</t>
  </si>
  <si>
    <t>923</t>
  </si>
  <si>
    <t>938</t>
  </si>
  <si>
    <t>933</t>
  </si>
  <si>
    <t>930</t>
  </si>
  <si>
    <t>946</t>
  </si>
  <si>
    <t>951</t>
  </si>
  <si>
    <t>950</t>
  </si>
  <si>
    <t>948</t>
  </si>
  <si>
    <t>925</t>
  </si>
  <si>
    <t>788</t>
  </si>
  <si>
    <t>912</t>
  </si>
  <si>
    <t>956</t>
  </si>
  <si>
    <t>1000</t>
  </si>
  <si>
    <t>962</t>
  </si>
  <si>
    <t>1013</t>
  </si>
  <si>
    <t>1005</t>
  </si>
  <si>
    <t>Apoteka "Velešići"</t>
  </si>
  <si>
    <t>Mustafe Behmena 24A</t>
  </si>
  <si>
    <t>Apoteka "Hadžići"</t>
  </si>
  <si>
    <t>Hadželi 84</t>
  </si>
  <si>
    <t>969</t>
  </si>
  <si>
    <t>980</t>
  </si>
  <si>
    <t>Apoteka "Novo Sarajevo"</t>
  </si>
  <si>
    <t>Zmaja od Bosne 53</t>
  </si>
  <si>
    <t>976</t>
  </si>
  <si>
    <t>Apoteka "Marijin dvor"</t>
  </si>
  <si>
    <t>970</t>
  </si>
  <si>
    <t>Apoteka "Breka"</t>
  </si>
  <si>
    <t>Himze Polovine b.b.</t>
  </si>
  <si>
    <t>942</t>
  </si>
  <si>
    <t>723</t>
  </si>
  <si>
    <t>Apoteka "Aerodromsko naselje"</t>
  </si>
  <si>
    <t>Rudolfa Rude Tomića 5</t>
  </si>
  <si>
    <t>Apoteka "Hrasnica"</t>
  </si>
  <si>
    <t>Put Famosa 1</t>
  </si>
  <si>
    <t>Apoteka "Švrakino"</t>
  </si>
  <si>
    <t>Safeta Hadžića b.b.</t>
  </si>
  <si>
    <t>649</t>
  </si>
  <si>
    <t>Apoteka "Pozorište"</t>
  </si>
  <si>
    <t>Branilaca Sarajeva 21</t>
  </si>
  <si>
    <t>Apoteka "Skenderija"</t>
  </si>
  <si>
    <t>Reisa Dž. Čauševića 4</t>
  </si>
  <si>
    <t>Apoteka "Pofalići 2"</t>
  </si>
  <si>
    <t>Hamdije Čemerlića 17</t>
  </si>
  <si>
    <t>668</t>
  </si>
  <si>
    <t>660</t>
  </si>
  <si>
    <t>971</t>
  </si>
  <si>
    <t>977</t>
  </si>
  <si>
    <t>943</t>
  </si>
  <si>
    <t>954</t>
  </si>
  <si>
    <t>963</t>
  </si>
  <si>
    <t>913</t>
  </si>
  <si>
    <t>ZU "Crvena apoteka"PJ.C20-Bileća</t>
  </si>
  <si>
    <t>Kralja Aleksandra br.20</t>
  </si>
  <si>
    <t>89230</t>
  </si>
  <si>
    <t>BILEĆA</t>
  </si>
  <si>
    <t>1017</t>
  </si>
  <si>
    <t>1007</t>
  </si>
  <si>
    <t>659</t>
  </si>
  <si>
    <t>ZU "Crvena apoteka"PJ.C37-Banja Luka</t>
  </si>
  <si>
    <t>Njegoševa br.111</t>
  </si>
  <si>
    <t>Z.U. Apoteka "Damjanović" Modriča</t>
  </si>
  <si>
    <t>Svetosavska 16</t>
  </si>
  <si>
    <t>ZU- Apoteka "EXPERA PHARMACY" PJ. Apoteka br.78</t>
  </si>
  <si>
    <t>Pave Radana 4</t>
  </si>
  <si>
    <t>726</t>
  </si>
  <si>
    <t>11. 1. 2023.</t>
  </si>
  <si>
    <t>500</t>
  </si>
  <si>
    <t>10. 1. 2023.</t>
  </si>
  <si>
    <t>331</t>
  </si>
  <si>
    <t>412</t>
  </si>
  <si>
    <t>9. 1. 2023.</t>
  </si>
  <si>
    <t>298</t>
  </si>
  <si>
    <t>307</t>
  </si>
  <si>
    <t>399</t>
  </si>
  <si>
    <t>390</t>
  </si>
  <si>
    <t>347</t>
  </si>
  <si>
    <t>378</t>
  </si>
  <si>
    <t>306</t>
  </si>
  <si>
    <t>309</t>
  </si>
  <si>
    <t>308</t>
  </si>
  <si>
    <t>312</t>
  </si>
  <si>
    <t>356</t>
  </si>
  <si>
    <t>350</t>
  </si>
  <si>
    <t>332</t>
  </si>
  <si>
    <t>365</t>
  </si>
  <si>
    <t>319</t>
  </si>
  <si>
    <t>314</t>
  </si>
  <si>
    <t>324</t>
  </si>
  <si>
    <t>327</t>
  </si>
  <si>
    <t>330</t>
  </si>
  <si>
    <t>325</t>
  </si>
  <si>
    <t>326</t>
  </si>
  <si>
    <t>352</t>
  </si>
  <si>
    <t>234</t>
  </si>
  <si>
    <t>220</t>
  </si>
  <si>
    <t>235</t>
  </si>
  <si>
    <t>218</t>
  </si>
  <si>
    <t>258</t>
  </si>
  <si>
    <t>250</t>
  </si>
  <si>
    <t>254</t>
  </si>
  <si>
    <t>231</t>
  </si>
  <si>
    <t>223</t>
  </si>
  <si>
    <t>216</t>
  </si>
  <si>
    <t>12. 1. 2023.</t>
  </si>
  <si>
    <t>569</t>
  </si>
  <si>
    <t>259</t>
  </si>
  <si>
    <t>242</t>
  </si>
  <si>
    <t>476</t>
  </si>
  <si>
    <t>471</t>
  </si>
  <si>
    <t>J.U. "Apoteka/Ljekarna" Travnik- Apoteka "Turbe"</t>
  </si>
  <si>
    <t>Bosanska 74 b</t>
  </si>
  <si>
    <t>559</t>
  </si>
  <si>
    <t>534</t>
  </si>
  <si>
    <t>549</t>
  </si>
  <si>
    <t>573</t>
  </si>
  <si>
    <t>554</t>
  </si>
  <si>
    <t>564</t>
  </si>
  <si>
    <t>538</t>
  </si>
  <si>
    <t>13. 1. 2023.</t>
  </si>
  <si>
    <t>182</t>
  </si>
  <si>
    <t>623</t>
  </si>
  <si>
    <t>214</t>
  </si>
  <si>
    <t>200</t>
  </si>
  <si>
    <t>246</t>
  </si>
  <si>
    <t>188</t>
  </si>
  <si>
    <t>238</t>
  </si>
  <si>
    <t>608</t>
  </si>
  <si>
    <t>474</t>
  </si>
  <si>
    <t>477</t>
  </si>
  <si>
    <t>464</t>
  </si>
  <si>
    <t>338</t>
  </si>
  <si>
    <t>518</t>
  </si>
  <si>
    <t>494</t>
  </si>
  <si>
    <t>452</t>
  </si>
  <si>
    <t>341</t>
  </si>
  <si>
    <t>339</t>
  </si>
  <si>
    <t>527</t>
  </si>
  <si>
    <t>444</t>
  </si>
  <si>
    <t>447</t>
  </si>
  <si>
    <t>433</t>
  </si>
  <si>
    <t>434</t>
  </si>
  <si>
    <t>296</t>
  </si>
  <si>
    <t>576</t>
  </si>
  <si>
    <t>524</t>
  </si>
  <si>
    <t>603</t>
  </si>
  <si>
    <t>596</t>
  </si>
  <si>
    <t>247</t>
  </si>
  <si>
    <t>272</t>
  </si>
  <si>
    <t>580</t>
  </si>
  <si>
    <t>PZU POLIKLINIKA Dr PAJIĆ MEDICAL Brčko distrikt BiH</t>
  </si>
  <si>
    <t>Bulevar mira br.16, TC Teodora</t>
  </si>
  <si>
    <t>380</t>
  </si>
  <si>
    <t>354</t>
  </si>
  <si>
    <t>558</t>
  </si>
  <si>
    <t>578</t>
  </si>
  <si>
    <t>Z.U. APOTEKE "PHARMANOVA"- Apoteka "PHARMANOVA 2"</t>
  </si>
  <si>
    <t>Milovana Bjeloševića Belog 25</t>
  </si>
  <si>
    <t>581</t>
  </si>
  <si>
    <t>526</t>
  </si>
  <si>
    <t>401</t>
  </si>
  <si>
    <t>ZU- Apoteka "EXPERA PHARMACY" PJ. Apoteka br.72</t>
  </si>
  <si>
    <t>Dejtonska 6a TC TROPIC</t>
  </si>
  <si>
    <t>435</t>
  </si>
  <si>
    <t>514</t>
  </si>
  <si>
    <t>587</t>
  </si>
  <si>
    <t>278</t>
  </si>
  <si>
    <t>620</t>
  </si>
  <si>
    <t>622</t>
  </si>
  <si>
    <t>615</t>
  </si>
  <si>
    <t>589</t>
  </si>
  <si>
    <t>592</t>
  </si>
  <si>
    <t>588</t>
  </si>
  <si>
    <t>4. 1. 2023.</t>
  </si>
  <si>
    <t>38</t>
  </si>
  <si>
    <t>5. 1. 2023.</t>
  </si>
  <si>
    <t>74</t>
  </si>
  <si>
    <t>53</t>
  </si>
  <si>
    <t>83</t>
  </si>
  <si>
    <t>124</t>
  </si>
  <si>
    <t>96</t>
  </si>
  <si>
    <t>95</t>
  </si>
  <si>
    <t>56</t>
  </si>
  <si>
    <t>119</t>
  </si>
  <si>
    <t>6. 1. 2023.</t>
  </si>
  <si>
    <t>175</t>
  </si>
  <si>
    <t>93</t>
  </si>
  <si>
    <t>110</t>
  </si>
  <si>
    <t>100</t>
  </si>
  <si>
    <t>81</t>
  </si>
  <si>
    <t>156</t>
  </si>
  <si>
    <t>158</t>
  </si>
  <si>
    <t>163</t>
  </si>
  <si>
    <t>167</t>
  </si>
  <si>
    <t>169</t>
  </si>
  <si>
    <t>164</t>
  </si>
  <si>
    <t>152</t>
  </si>
  <si>
    <t>79</t>
  </si>
  <si>
    <t>76</t>
  </si>
  <si>
    <t>67</t>
  </si>
  <si>
    <t>80</t>
  </si>
  <si>
    <t>15</t>
  </si>
  <si>
    <t>28</t>
  </si>
  <si>
    <t>23</t>
  </si>
  <si>
    <t>127</t>
  </si>
  <si>
    <t>113</t>
  </si>
  <si>
    <t>142</t>
  </si>
  <si>
    <t>26</t>
  </si>
  <si>
    <t>25</t>
  </si>
  <si>
    <t>116</t>
  </si>
  <si>
    <t>88</t>
  </si>
  <si>
    <t>Z.U. APOTEKE "PHARMANOVA"</t>
  </si>
  <si>
    <t>Svetosavska 25</t>
  </si>
  <si>
    <t>28. 12. 2022.</t>
  </si>
  <si>
    <t>20131</t>
  </si>
  <si>
    <t>20113</t>
  </si>
  <si>
    <t>27. 12. 2022.</t>
  </si>
  <si>
    <t>20050</t>
  </si>
  <si>
    <t>20005</t>
  </si>
  <si>
    <t>20012</t>
  </si>
  <si>
    <t>20008</t>
  </si>
  <si>
    <t>20060</t>
  </si>
  <si>
    <t>20003</t>
  </si>
  <si>
    <t>20067</t>
  </si>
  <si>
    <t>19996</t>
  </si>
  <si>
    <t>19989</t>
  </si>
  <si>
    <t>19991</t>
  </si>
  <si>
    <t>19993</t>
  </si>
  <si>
    <t>20062</t>
  </si>
  <si>
    <t>20055</t>
  </si>
  <si>
    <t>20075</t>
  </si>
  <si>
    <t>20079</t>
  </si>
  <si>
    <t>20011</t>
  </si>
  <si>
    <t>20064</t>
  </si>
  <si>
    <t>26. 12. 2022.</t>
  </si>
  <si>
    <t>19904</t>
  </si>
  <si>
    <t>Apoteka "ARNIKA" VL. mr.ph. Hadžagić Denisa</t>
  </si>
  <si>
    <t>Patriotske lige bb</t>
  </si>
  <si>
    <t>19990</t>
  </si>
  <si>
    <t>19999</t>
  </si>
  <si>
    <t>19953</t>
  </si>
  <si>
    <t>19967</t>
  </si>
  <si>
    <t>19955</t>
  </si>
  <si>
    <t>19957</t>
  </si>
  <si>
    <t>19940</t>
  </si>
  <si>
    <t>19950</t>
  </si>
  <si>
    <t>19973</t>
  </si>
  <si>
    <t>19968</t>
  </si>
  <si>
    <t>19935</t>
  </si>
  <si>
    <t>19964</t>
  </si>
  <si>
    <t>19959</t>
  </si>
  <si>
    <t>19956</t>
  </si>
  <si>
    <t>29. 12. 2022.</t>
  </si>
  <si>
    <t>20157</t>
  </si>
  <si>
    <t>20090</t>
  </si>
  <si>
    <t>20133</t>
  </si>
  <si>
    <t>20101</t>
  </si>
  <si>
    <t>20154</t>
  </si>
  <si>
    <t>20138</t>
  </si>
  <si>
    <t>20191</t>
  </si>
  <si>
    <t>20149</t>
  </si>
  <si>
    <t>20172</t>
  </si>
  <si>
    <t>20165</t>
  </si>
  <si>
    <t>20180</t>
  </si>
  <si>
    <t>20150</t>
  </si>
  <si>
    <t>20108</t>
  </si>
  <si>
    <t>20091</t>
  </si>
  <si>
    <t>20155</t>
  </si>
  <si>
    <t>20116</t>
  </si>
  <si>
    <t>20093</t>
  </si>
  <si>
    <t>20096</t>
  </si>
  <si>
    <t>19934</t>
  </si>
  <si>
    <t>30. 12. 2022.</t>
  </si>
  <si>
    <t>20201</t>
  </si>
  <si>
    <t>19908</t>
  </si>
  <si>
    <t>19936</t>
  </si>
  <si>
    <t>20202</t>
  </si>
  <si>
    <t>20206</t>
  </si>
  <si>
    <t>20212</t>
  </si>
  <si>
    <t>19919</t>
  </si>
  <si>
    <t>20205</t>
  </si>
  <si>
    <t>19980</t>
  </si>
  <si>
    <t>20049</t>
  </si>
  <si>
    <t>20159</t>
  </si>
  <si>
    <t>19969</t>
  </si>
  <si>
    <t>20056</t>
  </si>
  <si>
    <t>20048</t>
  </si>
  <si>
    <t>20173</t>
  </si>
  <si>
    <t>19899</t>
  </si>
  <si>
    <t>20041</t>
  </si>
  <si>
    <t>20040</t>
  </si>
  <si>
    <t>19927</t>
  </si>
  <si>
    <t>20152</t>
  </si>
  <si>
    <t>20013</t>
  </si>
  <si>
    <t>20029</t>
  </si>
  <si>
    <t>19915</t>
  </si>
  <si>
    <t>20126</t>
  </si>
  <si>
    <t>19916</t>
  </si>
  <si>
    <t>19983</t>
  </si>
  <si>
    <t>19925</t>
  </si>
  <si>
    <t>19910</t>
  </si>
  <si>
    <t>ZU "Crvena apoteka"PJ.C14-Bijeljina</t>
  </si>
  <si>
    <t>Sremska bb</t>
  </si>
  <si>
    <t>19937</t>
  </si>
  <si>
    <t>20174</t>
  </si>
  <si>
    <t>20074</t>
  </si>
  <si>
    <t>20156</t>
  </si>
  <si>
    <t>20086</t>
  </si>
  <si>
    <t>20014</t>
  </si>
  <si>
    <t>19914</t>
  </si>
  <si>
    <t>21. 12. 2022.</t>
  </si>
  <si>
    <t>19792</t>
  </si>
  <si>
    <t>19760</t>
  </si>
  <si>
    <t>19. 12. 2022.</t>
  </si>
  <si>
    <t>19451</t>
  </si>
  <si>
    <t>19777</t>
  </si>
  <si>
    <t>19776</t>
  </si>
  <si>
    <t>20. 12. 2022.</t>
  </si>
  <si>
    <t>19576</t>
  </si>
  <si>
    <t>19563</t>
  </si>
  <si>
    <t>19663</t>
  </si>
  <si>
    <t>19550</t>
  </si>
  <si>
    <t>19561</t>
  </si>
  <si>
    <t>19666</t>
  </si>
  <si>
    <t>19611</t>
  </si>
  <si>
    <t>19600</t>
  </si>
  <si>
    <t>19605</t>
  </si>
  <si>
    <t>19623</t>
  </si>
  <si>
    <t>19598</t>
  </si>
  <si>
    <t>19591</t>
  </si>
  <si>
    <t>19609</t>
  </si>
  <si>
    <t>19565</t>
  </si>
  <si>
    <t>19608</t>
  </si>
  <si>
    <t>19607</t>
  </si>
  <si>
    <t>19575</t>
  </si>
  <si>
    <t>19566</t>
  </si>
  <si>
    <t>19569</t>
  </si>
  <si>
    <t>19574</t>
  </si>
  <si>
    <t>19584</t>
  </si>
  <si>
    <t>19602</t>
  </si>
  <si>
    <t>19594</t>
  </si>
  <si>
    <t>19596</t>
  </si>
  <si>
    <t>19597</t>
  </si>
  <si>
    <t>19667</t>
  </si>
  <si>
    <t>19672</t>
  </si>
  <si>
    <t>19660</t>
  </si>
  <si>
    <t>19632</t>
  </si>
  <si>
    <t>19648</t>
  </si>
  <si>
    <t>19689</t>
  </si>
  <si>
    <t>19610</t>
  </si>
  <si>
    <t>19544</t>
  </si>
  <si>
    <t>19673</t>
  </si>
  <si>
    <t>19674</t>
  </si>
  <si>
    <t>19616</t>
  </si>
  <si>
    <t>19617</t>
  </si>
  <si>
    <t>19614</t>
  </si>
  <si>
    <t>19554</t>
  </si>
  <si>
    <t>19629</t>
  </si>
  <si>
    <t>19552</t>
  </si>
  <si>
    <t>19619</t>
  </si>
  <si>
    <t>19622</t>
  </si>
  <si>
    <t>19497</t>
  </si>
  <si>
    <t>23. 12. 2022.</t>
  </si>
  <si>
    <t>19896</t>
  </si>
  <si>
    <t>19502</t>
  </si>
  <si>
    <t>19520</t>
  </si>
  <si>
    <t>19518</t>
  </si>
  <si>
    <t>19499</t>
  </si>
  <si>
    <t>22. 12. 2022.</t>
  </si>
  <si>
    <t>19830</t>
  </si>
  <si>
    <t>19638</t>
  </si>
  <si>
    <t>19546</t>
  </si>
  <si>
    <t>19844</t>
  </si>
  <si>
    <t>19778</t>
  </si>
  <si>
    <t>19753</t>
  </si>
  <si>
    <t>19751</t>
  </si>
  <si>
    <t>19734</t>
  </si>
  <si>
    <t>19731</t>
  </si>
  <si>
    <t>19880</t>
  </si>
  <si>
    <t>19842</t>
  </si>
  <si>
    <t>19848</t>
  </si>
  <si>
    <t>19815</t>
  </si>
  <si>
    <t>19874</t>
  </si>
  <si>
    <t>19817</t>
  </si>
  <si>
    <t>19741</t>
  </si>
  <si>
    <t>19473</t>
  </si>
  <si>
    <t>19735</t>
  </si>
  <si>
    <t>19491</t>
  </si>
  <si>
    <t>19634</t>
  </si>
  <si>
    <t>19477</t>
  </si>
  <si>
    <t>19743</t>
  </si>
  <si>
    <t>19453</t>
  </si>
  <si>
    <t>19448</t>
  </si>
  <si>
    <t>19659</t>
  </si>
  <si>
    <t>19464</t>
  </si>
  <si>
    <t>19472</t>
  </si>
  <si>
    <t>19670</t>
  </si>
  <si>
    <t>19662</t>
  </si>
  <si>
    <t>19843</t>
  </si>
  <si>
    <t>19834</t>
  </si>
  <si>
    <t>19825</t>
  </si>
  <si>
    <t>19829</t>
  </si>
  <si>
    <t>19882</t>
  </si>
  <si>
    <t>19858</t>
  </si>
  <si>
    <t>19894</t>
  </si>
  <si>
    <t>19881</t>
  </si>
  <si>
    <t>19745</t>
  </si>
  <si>
    <t>19749</t>
  </si>
  <si>
    <t>19799</t>
  </si>
  <si>
    <t>19819</t>
  </si>
  <si>
    <t>19810</t>
  </si>
  <si>
    <t>19818</t>
  </si>
  <si>
    <t>19512</t>
  </si>
  <si>
    <t>19578</t>
  </si>
  <si>
    <t>19486</t>
  </si>
  <si>
    <t>19482</t>
  </si>
  <si>
    <t>19867</t>
  </si>
  <si>
    <t>19593</t>
  </si>
  <si>
    <t>19645</t>
  </si>
  <si>
    <t>19831</t>
  </si>
  <si>
    <t>19496</t>
  </si>
  <si>
    <t>19577</t>
  </si>
  <si>
    <t>19514</t>
  </si>
  <si>
    <t>19872</t>
  </si>
  <si>
    <t>19852</t>
  </si>
  <si>
    <t>19490</t>
  </si>
  <si>
    <t>19474</t>
  </si>
  <si>
    <t>19806</t>
  </si>
  <si>
    <t>19679</t>
  </si>
  <si>
    <t>19541</t>
  </si>
  <si>
    <t>ZU "APOTEKA GALEN" Obudovac</t>
  </si>
  <si>
    <t>Obudovac bb</t>
  </si>
  <si>
    <t>76230</t>
  </si>
  <si>
    <t>BOSANSKI ŠAMAC/ŠAMAC</t>
  </si>
  <si>
    <t>19726</t>
  </si>
  <si>
    <t>19529</t>
  </si>
  <si>
    <t>19796</t>
  </si>
  <si>
    <t>19536</t>
  </si>
  <si>
    <t>19581</t>
  </si>
  <si>
    <t>14. 12. 2022.</t>
  </si>
  <si>
    <t>19348</t>
  </si>
  <si>
    <t>19354</t>
  </si>
  <si>
    <t>19329</t>
  </si>
  <si>
    <t>Privatna apoteka "TALAKIĆ" V.Kladuša</t>
  </si>
  <si>
    <t>Milana Pilipovića bb</t>
  </si>
  <si>
    <t>19323</t>
  </si>
  <si>
    <t>19314</t>
  </si>
  <si>
    <t>19313</t>
  </si>
  <si>
    <t>15. 12. 2022.</t>
  </si>
  <si>
    <t>19412</t>
  </si>
  <si>
    <t>13. 12. 2022.</t>
  </si>
  <si>
    <t>19163</t>
  </si>
  <si>
    <t>19249</t>
  </si>
  <si>
    <t>19187</t>
  </si>
  <si>
    <t>19198</t>
  </si>
  <si>
    <t>19197</t>
  </si>
  <si>
    <t>19238</t>
  </si>
  <si>
    <t>19193</t>
  </si>
  <si>
    <t>19169</t>
  </si>
  <si>
    <t>19272</t>
  </si>
  <si>
    <t>19177</t>
  </si>
  <si>
    <t>19182</t>
  </si>
  <si>
    <t>19170</t>
  </si>
  <si>
    <t>19276</t>
  </si>
  <si>
    <t>19179</t>
  </si>
  <si>
    <t>19265</t>
  </si>
  <si>
    <t>19252</t>
  </si>
  <si>
    <t>19180</t>
  </si>
  <si>
    <t>19175</t>
  </si>
  <si>
    <t>19178</t>
  </si>
  <si>
    <t>19174</t>
  </si>
  <si>
    <t>19196</t>
  </si>
  <si>
    <t>19191</t>
  </si>
  <si>
    <t>19190</t>
  </si>
  <si>
    <t>19185</t>
  </si>
  <si>
    <t>19194</t>
  </si>
  <si>
    <t>19221</t>
  </si>
  <si>
    <t>19264</t>
  </si>
  <si>
    <t>19266</t>
  </si>
  <si>
    <t>19240</t>
  </si>
  <si>
    <t>19245</t>
  </si>
  <si>
    <t>19268</t>
  </si>
  <si>
    <t>19277</t>
  </si>
  <si>
    <t>19280</t>
  </si>
  <si>
    <t>19275</t>
  </si>
  <si>
    <t>19270</t>
  </si>
  <si>
    <t>19273</t>
  </si>
  <si>
    <t>19239</t>
  </si>
  <si>
    <t>19218</t>
  </si>
  <si>
    <t>19220</t>
  </si>
  <si>
    <t>19217</t>
  </si>
  <si>
    <t>19215</t>
  </si>
  <si>
    <t>19216</t>
  </si>
  <si>
    <t>19222</t>
  </si>
  <si>
    <t>19226</t>
  </si>
  <si>
    <t>19225</t>
  </si>
  <si>
    <t>19223</t>
  </si>
  <si>
    <t>19224</t>
  </si>
  <si>
    <t>19171</t>
  </si>
  <si>
    <t>19159</t>
  </si>
  <si>
    <t>19161</t>
  </si>
  <si>
    <t>19157</t>
  </si>
  <si>
    <t>19150</t>
  </si>
  <si>
    <t>19153</t>
  </si>
  <si>
    <t>19156</t>
  </si>
  <si>
    <t>19166</t>
  </si>
  <si>
    <t>19168</t>
  </si>
  <si>
    <t>19164</t>
  </si>
  <si>
    <t>12. 12. 2022.</t>
  </si>
  <si>
    <t>19103</t>
  </si>
  <si>
    <t>19104</t>
  </si>
  <si>
    <t>19107</t>
  </si>
  <si>
    <t>19118</t>
  </si>
  <si>
    <t>19123</t>
  </si>
  <si>
    <t>19120</t>
  </si>
  <si>
    <t>19110</t>
  </si>
  <si>
    <t>19112</t>
  </si>
  <si>
    <t>19105</t>
  </si>
  <si>
    <t>19423</t>
  </si>
  <si>
    <t>19095</t>
  </si>
  <si>
    <t>19422</t>
  </si>
  <si>
    <t>19058</t>
  </si>
  <si>
    <t>19100</t>
  </si>
  <si>
    <t>19417</t>
  </si>
  <si>
    <t>19096</t>
  </si>
  <si>
    <t>19099</t>
  </si>
  <si>
    <t>19122</t>
  </si>
  <si>
    <t>19388</t>
  </si>
  <si>
    <t>19267</t>
  </si>
  <si>
    <t>19078</t>
  </si>
  <si>
    <t>19048</t>
  </si>
  <si>
    <t>19295</t>
  </si>
  <si>
    <t>19344</t>
  </si>
  <si>
    <t>19398</t>
  </si>
  <si>
    <t>19311</t>
  </si>
  <si>
    <t>19304</t>
  </si>
  <si>
    <t>19343</t>
  </si>
  <si>
    <t>19342</t>
  </si>
  <si>
    <t>19428</t>
  </si>
  <si>
    <t>19407</t>
  </si>
  <si>
    <t>19413</t>
  </si>
  <si>
    <t>19403</t>
  </si>
  <si>
    <t>19397</t>
  </si>
  <si>
    <t>19372</t>
  </si>
  <si>
    <t>19406</t>
  </si>
  <si>
    <t>19399</t>
  </si>
  <si>
    <t>19410</t>
  </si>
  <si>
    <t>19430</t>
  </si>
  <si>
    <t>19394</t>
  </si>
  <si>
    <t>19419</t>
  </si>
  <si>
    <t>19396</t>
  </si>
  <si>
    <t>19383</t>
  </si>
  <si>
    <t>19303</t>
  </si>
  <si>
    <t>19349</t>
  </si>
  <si>
    <t>19381</t>
  </si>
  <si>
    <t>19425</t>
  </si>
  <si>
    <t>19306</t>
  </si>
  <si>
    <t>19317</t>
  </si>
  <si>
    <t>19371</t>
  </si>
  <si>
    <t>19308</t>
  </si>
  <si>
    <t>19362</t>
  </si>
  <si>
    <t>19200</t>
  </si>
  <si>
    <t>19199</t>
  </si>
  <si>
    <t>19165</t>
  </si>
  <si>
    <t>19247</t>
  </si>
  <si>
    <t>16. 12. 2022.</t>
  </si>
  <si>
    <t>19434</t>
  </si>
  <si>
    <t>19214</t>
  </si>
  <si>
    <t>19073</t>
  </si>
  <si>
    <t>19063</t>
  </si>
  <si>
    <t>19047</t>
  </si>
  <si>
    <t>19147</t>
  </si>
  <si>
    <t>19092</t>
  </si>
  <si>
    <t>19074</t>
  </si>
  <si>
    <t>19294</t>
  </si>
  <si>
    <t>19262</t>
  </si>
  <si>
    <t>19271</t>
  </si>
  <si>
    <t>19292</t>
  </si>
  <si>
    <t>19287</t>
  </si>
  <si>
    <t>136</t>
  </si>
  <si>
    <t>19203</t>
  </si>
  <si>
    <t>19367</t>
  </si>
  <si>
    <t>19139</t>
  </si>
  <si>
    <t>19154</t>
  </si>
  <si>
    <t>19307</t>
  </si>
  <si>
    <t>19136</t>
  </si>
  <si>
    <t>19387</t>
  </si>
  <si>
    <t>19315</t>
  </si>
  <si>
    <t>19322</t>
  </si>
  <si>
    <t>19064</t>
  </si>
  <si>
    <t>19305</t>
  </si>
  <si>
    <t>19061</t>
  </si>
  <si>
    <t>19321</t>
  </si>
  <si>
    <t>19431</t>
  </si>
  <si>
    <t>19188</t>
  </si>
  <si>
    <t>19204</t>
  </si>
  <si>
    <t>19184</t>
  </si>
  <si>
    <t>19254</t>
  </si>
  <si>
    <t>19181</t>
  </si>
  <si>
    <t>19124</t>
  </si>
  <si>
    <t>19087</t>
  </si>
  <si>
    <t>19285</t>
  </si>
  <si>
    <t>19352</t>
  </si>
  <si>
    <t>19045</t>
  </si>
  <si>
    <t>19213</t>
  </si>
  <si>
    <t>19051</t>
  </si>
  <si>
    <t>19135</t>
  </si>
  <si>
    <t>19152</t>
  </si>
  <si>
    <t>19143</t>
  </si>
  <si>
    <t>19195</t>
  </si>
  <si>
    <t>19129</t>
  </si>
  <si>
    <t>19133</t>
  </si>
  <si>
    <t>19409</t>
  </si>
  <si>
    <t>ZU "Crvena apoteka"PJ.C11-Mil-Banja Luka</t>
  </si>
  <si>
    <t>Kralja Petra I Karađorđevića32</t>
  </si>
  <si>
    <t>19402</t>
  </si>
  <si>
    <t>19282</t>
  </si>
  <si>
    <t>19207</t>
  </si>
  <si>
    <t>7. 12. 2022.</t>
  </si>
  <si>
    <t>18898</t>
  </si>
  <si>
    <t>18919</t>
  </si>
  <si>
    <t>5. 12. 2022.</t>
  </si>
  <si>
    <t>18629</t>
  </si>
  <si>
    <t>6. 12. 2022.</t>
  </si>
  <si>
    <t>18843</t>
  </si>
  <si>
    <t>18899</t>
  </si>
  <si>
    <t>18660</t>
  </si>
  <si>
    <t>18831</t>
  </si>
  <si>
    <t>18820</t>
  </si>
  <si>
    <t>PZU Apoteka "MEDEX-PHARM" Banovići-Ogr.6 Kladanj</t>
  </si>
  <si>
    <t>XVI muslimanske brigade 4</t>
  </si>
  <si>
    <t>75280</t>
  </si>
  <si>
    <t>KLADANJ</t>
  </si>
  <si>
    <t>18717</t>
  </si>
  <si>
    <t>18789</t>
  </si>
  <si>
    <t>18777</t>
  </si>
  <si>
    <t>18792</t>
  </si>
  <si>
    <t>18796</t>
  </si>
  <si>
    <t>18744</t>
  </si>
  <si>
    <t>18806</t>
  </si>
  <si>
    <t>18738</t>
  </si>
  <si>
    <t>18743</t>
  </si>
  <si>
    <t>18713</t>
  </si>
  <si>
    <t>18647</t>
  </si>
  <si>
    <t>1. 12. 2022.</t>
  </si>
  <si>
    <t>18583</t>
  </si>
  <si>
    <t>18658</t>
  </si>
  <si>
    <t>18572</t>
  </si>
  <si>
    <t>18678</t>
  </si>
  <si>
    <t>18879</t>
  </si>
  <si>
    <t>18868</t>
  </si>
  <si>
    <t>18901</t>
  </si>
  <si>
    <t>18547</t>
  </si>
  <si>
    <t>8. 12. 2022.</t>
  </si>
  <si>
    <t>18941</t>
  </si>
  <si>
    <t>18911</t>
  </si>
  <si>
    <t>18893</t>
  </si>
  <si>
    <t>9. 12. 2022.</t>
  </si>
  <si>
    <t>19011</t>
  </si>
  <si>
    <t>18986</t>
  </si>
  <si>
    <t>18942</t>
  </si>
  <si>
    <t>19007</t>
  </si>
  <si>
    <t>18997</t>
  </si>
  <si>
    <t>18962</t>
  </si>
  <si>
    <t>18929</t>
  </si>
  <si>
    <t>19008</t>
  </si>
  <si>
    <t>18990</t>
  </si>
  <si>
    <t>18965</t>
  </si>
  <si>
    <t>18967</t>
  </si>
  <si>
    <t>18996</t>
  </si>
  <si>
    <t>18977</t>
  </si>
  <si>
    <t>18971</t>
  </si>
  <si>
    <t>18983</t>
  </si>
  <si>
    <t>18566</t>
  </si>
  <si>
    <t>18540</t>
  </si>
  <si>
    <t>18976</t>
  </si>
  <si>
    <t>18991</t>
  </si>
  <si>
    <t>18955</t>
  </si>
  <si>
    <t>18953</t>
  </si>
  <si>
    <t>18954</t>
  </si>
  <si>
    <t>18948</t>
  </si>
  <si>
    <t>18632</t>
  </si>
  <si>
    <t>18950</t>
  </si>
  <si>
    <t>19024</t>
  </si>
  <si>
    <t>18951</t>
  </si>
  <si>
    <t>18633</t>
  </si>
  <si>
    <t>18643</t>
  </si>
  <si>
    <t>18935</t>
  </si>
  <si>
    <t>18637</t>
  </si>
  <si>
    <t>18634</t>
  </si>
  <si>
    <t>18872</t>
  </si>
  <si>
    <t>18582</t>
  </si>
  <si>
    <t>19028</t>
  </si>
  <si>
    <t>19032</t>
  </si>
  <si>
    <t>18544</t>
  </si>
  <si>
    <t>18549</t>
  </si>
  <si>
    <t>2. 12. 2022.</t>
  </si>
  <si>
    <t>18589</t>
  </si>
  <si>
    <t>18612</t>
  </si>
  <si>
    <t>19026</t>
  </si>
  <si>
    <t>18611</t>
  </si>
  <si>
    <t>18592</t>
  </si>
  <si>
    <t>18609</t>
  </si>
  <si>
    <t>18931</t>
  </si>
  <si>
    <t>18858</t>
  </si>
  <si>
    <t>18874</t>
  </si>
  <si>
    <t>18878</t>
  </si>
  <si>
    <t>18712</t>
  </si>
  <si>
    <t>18722</t>
  </si>
  <si>
    <t>18746</t>
  </si>
  <si>
    <t>18727</t>
  </si>
  <si>
    <t>18751</t>
  </si>
  <si>
    <t>18762</t>
  </si>
  <si>
    <t>19009</t>
  </si>
  <si>
    <t>19013</t>
  </si>
  <si>
    <t>18648</t>
  </si>
  <si>
    <t>18837</t>
  </si>
  <si>
    <t>19018</t>
  </si>
  <si>
    <t>18706</t>
  </si>
  <si>
    <t>19010</t>
  </si>
  <si>
    <t>18856</t>
  </si>
  <si>
    <t>18708</t>
  </si>
  <si>
    <t>18938</t>
  </si>
  <si>
    <t>18988</t>
  </si>
  <si>
    <t>19039</t>
  </si>
  <si>
    <t>18974</t>
  </si>
  <si>
    <t>18936</t>
  </si>
  <si>
    <t>19020</t>
  </si>
  <si>
    <t>18956</t>
  </si>
  <si>
    <t>18964</t>
  </si>
  <si>
    <t>19025</t>
  </si>
  <si>
    <t>19001</t>
  </si>
  <si>
    <t>19002</t>
  </si>
  <si>
    <t>19030</t>
  </si>
  <si>
    <t>18681</t>
  </si>
  <si>
    <t>18670</t>
  </si>
  <si>
    <t>18651</t>
  </si>
  <si>
    <t>18546</t>
  </si>
  <si>
    <t>18646</t>
  </si>
  <si>
    <t>18682</t>
  </si>
  <si>
    <t>18623</t>
  </si>
  <si>
    <t>18588</t>
  </si>
  <si>
    <t>18570</t>
  </si>
  <si>
    <t>ZU- Apoteka "EXPERA PHARMACY" PJ. Apoteka br.5</t>
  </si>
  <si>
    <t>Svetosavska 1</t>
  </si>
  <si>
    <t>18551</t>
  </si>
  <si>
    <t>18619</t>
  </si>
  <si>
    <t>18616</t>
  </si>
  <si>
    <t>18614</t>
  </si>
  <si>
    <t>18923</t>
  </si>
  <si>
    <t>18918</t>
  </si>
  <si>
    <t>18909</t>
  </si>
  <si>
    <t>18702</t>
  </si>
  <si>
    <t>18993</t>
  </si>
  <si>
    <t>18934</t>
  </si>
  <si>
    <t>18709</t>
  </si>
  <si>
    <t>18783</t>
  </si>
  <si>
    <t>18755</t>
  </si>
  <si>
    <t>18542</t>
  </si>
  <si>
    <t>18839</t>
  </si>
  <si>
    <t>18836</t>
  </si>
  <si>
    <t>18587</t>
  </si>
  <si>
    <t>18937</t>
  </si>
  <si>
    <t>ZU "Crvena apoteka"PJ.C30-Modriča</t>
  </si>
  <si>
    <t>Ul. Cara Lazara br. 5</t>
  </si>
  <si>
    <t>29. 11. 2022.</t>
  </si>
  <si>
    <t>18412</t>
  </si>
  <si>
    <t>18393</t>
  </si>
  <si>
    <t>18437</t>
  </si>
  <si>
    <t>18380</t>
  </si>
  <si>
    <t>18416</t>
  </si>
  <si>
    <t>18370</t>
  </si>
  <si>
    <t>18364</t>
  </si>
  <si>
    <t>18400</t>
  </si>
  <si>
    <t>18362</t>
  </si>
  <si>
    <t>18353</t>
  </si>
  <si>
    <t>28. 11. 2022.</t>
  </si>
  <si>
    <t>18325</t>
  </si>
  <si>
    <t>18319</t>
  </si>
  <si>
    <t>18295</t>
  </si>
  <si>
    <t>18296</t>
  </si>
  <si>
    <t>18335</t>
  </si>
  <si>
    <t>18326</t>
  </si>
  <si>
    <t>18323</t>
  </si>
  <si>
    <t>18322</t>
  </si>
  <si>
    <t>18403</t>
  </si>
  <si>
    <t>30. 11. 2022.</t>
  </si>
  <si>
    <t>18528</t>
  </si>
  <si>
    <t>18329</t>
  </si>
  <si>
    <t>18424</t>
  </si>
  <si>
    <t>18415</t>
  </si>
  <si>
    <t>18399</t>
  </si>
  <si>
    <t>18473</t>
  </si>
  <si>
    <t>18469</t>
  </si>
  <si>
    <t>18476</t>
  </si>
  <si>
    <t>18516</t>
  </si>
  <si>
    <t>18503</t>
  </si>
  <si>
    <t>18425</t>
  </si>
  <si>
    <t>18422</t>
  </si>
  <si>
    <t>18429</t>
  </si>
  <si>
    <t>18463</t>
  </si>
  <si>
    <t>18460</t>
  </si>
  <si>
    <t>18300</t>
  </si>
  <si>
    <t>18531</t>
  </si>
  <si>
    <t>18324</t>
  </si>
  <si>
    <t>18302</t>
  </si>
  <si>
    <t>18287</t>
  </si>
  <si>
    <t>18396</t>
  </si>
  <si>
    <t>18397</t>
  </si>
  <si>
    <t>18394</t>
  </si>
  <si>
    <t>18395</t>
  </si>
  <si>
    <t>18313</t>
  </si>
  <si>
    <t>18314</t>
  </si>
  <si>
    <t>18263</t>
  </si>
  <si>
    <t>18373</t>
  </si>
  <si>
    <t>18477</t>
  </si>
  <si>
    <t>18275</t>
  </si>
  <si>
    <t>18307</t>
  </si>
  <si>
    <t>18268</t>
  </si>
  <si>
    <t>18348</t>
  </si>
  <si>
    <t>ZU- Apoteka "EXPERA PHARMACY" PJ. Apoetka br.28</t>
  </si>
  <si>
    <t>18448</t>
  </si>
  <si>
    <t>18301</t>
  </si>
  <si>
    <t>18351</t>
  </si>
  <si>
    <t>23.11.2022</t>
  </si>
  <si>
    <t>18180</t>
  </si>
  <si>
    <t>18179</t>
  </si>
  <si>
    <t>18209</t>
  </si>
  <si>
    <t>18183</t>
  </si>
  <si>
    <t>22.11.2022</t>
  </si>
  <si>
    <t>18055</t>
  </si>
  <si>
    <t>18053</t>
  </si>
  <si>
    <t>18078</t>
  </si>
  <si>
    <t>18030</t>
  </si>
  <si>
    <t>18076</t>
  </si>
  <si>
    <t>17999</t>
  </si>
  <si>
    <t>18013</t>
  </si>
  <si>
    <t>18070</t>
  </si>
  <si>
    <t>18116</t>
  </si>
  <si>
    <t>18130</t>
  </si>
  <si>
    <t>18039</t>
  </si>
  <si>
    <t>18062</t>
  </si>
  <si>
    <t>18032</t>
  </si>
  <si>
    <t>18065</t>
  </si>
  <si>
    <t>18069</t>
  </si>
  <si>
    <t>18037</t>
  </si>
  <si>
    <t>18034</t>
  </si>
  <si>
    <t>18049</t>
  </si>
  <si>
    <t>18046</t>
  </si>
  <si>
    <t>18051</t>
  </si>
  <si>
    <t>18050</t>
  </si>
  <si>
    <t>18042</t>
  </si>
  <si>
    <t>18041</t>
  </si>
  <si>
    <t>18056</t>
  </si>
  <si>
    <t>18103</t>
  </si>
  <si>
    <t>18105</t>
  </si>
  <si>
    <t>18108</t>
  </si>
  <si>
    <t>18137</t>
  </si>
  <si>
    <t>Stari grad priv. apoteka Tuzla</t>
  </si>
  <si>
    <t>Turalibegova 41</t>
  </si>
  <si>
    <t>18132</t>
  </si>
  <si>
    <t>18102</t>
  </si>
  <si>
    <t>18121</t>
  </si>
  <si>
    <t>18127</t>
  </si>
  <si>
    <t>18124</t>
  </si>
  <si>
    <t>18113</t>
  </si>
  <si>
    <t>18117</t>
  </si>
  <si>
    <t>18075</t>
  </si>
  <si>
    <t>18145</t>
  </si>
  <si>
    <t>18141</t>
  </si>
  <si>
    <t>18140</t>
  </si>
  <si>
    <t>18139</t>
  </si>
  <si>
    <t>18136</t>
  </si>
  <si>
    <t>18143</t>
  </si>
  <si>
    <t>18084</t>
  </si>
  <si>
    <t>18142</t>
  </si>
  <si>
    <t>18012</t>
  </si>
  <si>
    <t>18015</t>
  </si>
  <si>
    <t>18018</t>
  </si>
  <si>
    <t>18016</t>
  </si>
  <si>
    <t>18010</t>
  </si>
  <si>
    <t>17994</t>
  </si>
  <si>
    <t>21.11.2022</t>
  </si>
  <si>
    <t>17949</t>
  </si>
  <si>
    <t>17998</t>
  </si>
  <si>
    <t>18006</t>
  </si>
  <si>
    <t>18031</t>
  </si>
  <si>
    <t>18027</t>
  </si>
  <si>
    <t>18029</t>
  </si>
  <si>
    <t>18073</t>
  </si>
  <si>
    <t>18026</t>
  </si>
  <si>
    <t>18023</t>
  </si>
  <si>
    <t>18022</t>
  </si>
  <si>
    <t>18019</t>
  </si>
  <si>
    <t>18025</t>
  </si>
  <si>
    <t>18021</t>
  </si>
  <si>
    <t>17970</t>
  </si>
  <si>
    <t>17930</t>
  </si>
  <si>
    <t>17947</t>
  </si>
  <si>
    <t>17951</t>
  </si>
  <si>
    <t>17955</t>
  </si>
  <si>
    <t>17954</t>
  </si>
  <si>
    <t>17929</t>
  </si>
  <si>
    <t>17948</t>
  </si>
  <si>
    <t>17974</t>
  </si>
  <si>
    <t>17971</t>
  </si>
  <si>
    <t>17944</t>
  </si>
  <si>
    <t>17975</t>
  </si>
  <si>
    <t>18189</t>
  </si>
  <si>
    <t>18196</t>
  </si>
  <si>
    <t>18188</t>
  </si>
  <si>
    <t>18215</t>
  </si>
  <si>
    <t>24.11.2022</t>
  </si>
  <si>
    <t>18247</t>
  </si>
  <si>
    <t>18245</t>
  </si>
  <si>
    <t>18251</t>
  </si>
  <si>
    <t>18220</t>
  </si>
  <si>
    <t>18221</t>
  </si>
  <si>
    <t>18218</t>
  </si>
  <si>
    <t>18262</t>
  </si>
  <si>
    <t>18253</t>
  </si>
  <si>
    <t>18052</t>
  </si>
  <si>
    <t>18002</t>
  </si>
  <si>
    <t>17922</t>
  </si>
  <si>
    <t>17931</t>
  </si>
  <si>
    <t>18212</t>
  </si>
  <si>
    <t>17928</t>
  </si>
  <si>
    <t>18203</t>
  </si>
  <si>
    <t>18000</t>
  </si>
  <si>
    <t>17991</t>
  </si>
  <si>
    <t>17920</t>
  </si>
  <si>
    <t>18228</t>
  </si>
  <si>
    <t>18110</t>
  </si>
  <si>
    <t>18098</t>
  </si>
  <si>
    <t>17919</t>
  </si>
  <si>
    <t>18093</t>
  </si>
  <si>
    <t>18224</t>
  </si>
  <si>
    <t>18226</t>
  </si>
  <si>
    <t>18160</t>
  </si>
  <si>
    <t>18148</t>
  </si>
  <si>
    <t>18223</t>
  </si>
  <si>
    <t>17926</t>
  </si>
  <si>
    <t>18174</t>
  </si>
  <si>
    <t>18087</t>
  </si>
  <si>
    <t>18171</t>
  </si>
  <si>
    <t>17946</t>
  </si>
  <si>
    <t>17912</t>
  </si>
  <si>
    <t>18089</t>
  </si>
  <si>
    <t>17969</t>
  </si>
  <si>
    <t>18261</t>
  </si>
  <si>
    <t>18255</t>
  </si>
  <si>
    <t>18082</t>
  </si>
  <si>
    <t>IBN-SINA PZU Ogranak Brčko RIJEKE (A39)</t>
  </si>
  <si>
    <t>Ul.Mehmeda Spahe 134</t>
  </si>
  <si>
    <t>18061</t>
  </si>
  <si>
    <t>18120</t>
  </si>
  <si>
    <t>18072</t>
  </si>
  <si>
    <t>18068</t>
  </si>
  <si>
    <t>18259</t>
  </si>
  <si>
    <t>18256</t>
  </si>
  <si>
    <t>18164</t>
  </si>
  <si>
    <t>Z.U. Apoteka "LINDOS" Prijedor P.J. "MEDICUS-N 10"</t>
  </si>
  <si>
    <t>Ilije Garašanina br 3</t>
  </si>
  <si>
    <t>18097</t>
  </si>
  <si>
    <t>17916</t>
  </si>
  <si>
    <t>18122</t>
  </si>
  <si>
    <t>18248</t>
  </si>
  <si>
    <t>16.11.2022</t>
  </si>
  <si>
    <t>17752</t>
  </si>
  <si>
    <t>17750</t>
  </si>
  <si>
    <t>17.11.2022</t>
  </si>
  <si>
    <t>17863</t>
  </si>
  <si>
    <t>17865</t>
  </si>
  <si>
    <t>15.11.2022</t>
  </si>
  <si>
    <t>17657</t>
  </si>
  <si>
    <t>17706</t>
  </si>
  <si>
    <t>17716</t>
  </si>
  <si>
    <t>17722</t>
  </si>
  <si>
    <t>17682</t>
  </si>
  <si>
    <t>17626</t>
  </si>
  <si>
    <t>17638</t>
  </si>
  <si>
    <t>17636</t>
  </si>
  <si>
    <t>17693</t>
  </si>
  <si>
    <t>17646</t>
  </si>
  <si>
    <t>14.11.2022</t>
  </si>
  <si>
    <t>17563</t>
  </si>
  <si>
    <t>17835</t>
  </si>
  <si>
    <t>17881</t>
  </si>
  <si>
    <t>17811</t>
  </si>
  <si>
    <t>17782</t>
  </si>
  <si>
    <t>17858</t>
  </si>
  <si>
    <t>17854</t>
  </si>
  <si>
    <t>17847</t>
  </si>
  <si>
    <t>17853</t>
  </si>
  <si>
    <t>17849</t>
  </si>
  <si>
    <t>17850</t>
  </si>
  <si>
    <t>17857</t>
  </si>
  <si>
    <t>17846</t>
  </si>
  <si>
    <t>17838</t>
  </si>
  <si>
    <t>17827</t>
  </si>
  <si>
    <t>17839</t>
  </si>
  <si>
    <t>17861</t>
  </si>
  <si>
    <t>17536</t>
  </si>
  <si>
    <t>17856</t>
  </si>
  <si>
    <t>17833</t>
  </si>
  <si>
    <t>17795</t>
  </si>
  <si>
    <t>17826</t>
  </si>
  <si>
    <t>17817</t>
  </si>
  <si>
    <t>17814</t>
  </si>
  <si>
    <t>17832</t>
  </si>
  <si>
    <t>17666</t>
  </si>
  <si>
    <t>17667</t>
  </si>
  <si>
    <t>17662</t>
  </si>
  <si>
    <t>17663</t>
  </si>
  <si>
    <t>18.11.2022</t>
  </si>
  <si>
    <t>17900</t>
  </si>
  <si>
    <t>17690</t>
  </si>
  <si>
    <t>17669</t>
  </si>
  <si>
    <t>17670</t>
  </si>
  <si>
    <t>17632</t>
  </si>
  <si>
    <t>17555</t>
  </si>
  <si>
    <t>17557</t>
  </si>
  <si>
    <t>17552</t>
  </si>
  <si>
    <t>17553</t>
  </si>
  <si>
    <t>17624</t>
  </si>
  <si>
    <t>17629</t>
  </si>
  <si>
    <t>17561</t>
  </si>
  <si>
    <t>17589</t>
  </si>
  <si>
    <t>17740</t>
  </si>
  <si>
    <t>17728</t>
  </si>
  <si>
    <t>17743</t>
  </si>
  <si>
    <t>17770</t>
  </si>
  <si>
    <t>17755</t>
  </si>
  <si>
    <t>17708</t>
  </si>
  <si>
    <t>17888</t>
  </si>
  <si>
    <t>17892</t>
  </si>
  <si>
    <t>17844</t>
  </si>
  <si>
    <t>17828</t>
  </si>
  <si>
    <t>17821</t>
  </si>
  <si>
    <t>17836</t>
  </si>
  <si>
    <t>17796</t>
  </si>
  <si>
    <t>17878</t>
  </si>
  <si>
    <t>17875</t>
  </si>
  <si>
    <t>17702</t>
  </si>
  <si>
    <t>17647</t>
  </si>
  <si>
    <t>17862</t>
  </si>
  <si>
    <t>17876</t>
  </si>
  <si>
    <t>17909</t>
  </si>
  <si>
    <t>17911</t>
  </si>
  <si>
    <t>ZU "Crvena apoteka"PJ.C29 Gradiška</t>
  </si>
  <si>
    <t>17785</t>
  </si>
  <si>
    <t>17559</t>
  </si>
  <si>
    <t>17792</t>
  </si>
  <si>
    <t>17593</t>
  </si>
  <si>
    <t>17671</t>
  </si>
  <si>
    <t>17779</t>
  </si>
  <si>
    <t>17790</t>
  </si>
  <si>
    <t>17813</t>
  </si>
  <si>
    <t>17851</t>
  </si>
  <si>
    <t>ZU "Crvena apoteka"PJ.C28 Banja Luka</t>
  </si>
  <si>
    <t>17793</t>
  </si>
  <si>
    <t>17727</t>
  </si>
  <si>
    <t>17898</t>
  </si>
  <si>
    <t>8. 11. 2022.</t>
  </si>
  <si>
    <t>17262</t>
  </si>
  <si>
    <t>17288</t>
  </si>
  <si>
    <t>17249</t>
  </si>
  <si>
    <t>17345</t>
  </si>
  <si>
    <t>10. 11. 2022.</t>
  </si>
  <si>
    <t>17433</t>
  </si>
  <si>
    <t>17359</t>
  </si>
  <si>
    <t>17316</t>
  </si>
  <si>
    <t>17317</t>
  </si>
  <si>
    <t>17336</t>
  </si>
  <si>
    <t>17242</t>
  </si>
  <si>
    <t>17223</t>
  </si>
  <si>
    <t>17231</t>
  </si>
  <si>
    <t>17233</t>
  </si>
  <si>
    <t>7. 11. 2022.</t>
  </si>
  <si>
    <t>17201</t>
  </si>
  <si>
    <t>9. 11. 2022.</t>
  </si>
  <si>
    <t>17378</t>
  </si>
  <si>
    <t>17486</t>
  </si>
  <si>
    <t>17504</t>
  </si>
  <si>
    <t>17485</t>
  </si>
  <si>
    <t>17483</t>
  </si>
  <si>
    <t>17444</t>
  </si>
  <si>
    <t>17416</t>
  </si>
  <si>
    <t>17434</t>
  </si>
  <si>
    <t>11. 11. 2022.</t>
  </si>
  <si>
    <t>17517</t>
  </si>
  <si>
    <t>17455</t>
  </si>
  <si>
    <t>17405</t>
  </si>
  <si>
    <t>17519</t>
  </si>
  <si>
    <t>17476</t>
  </si>
  <si>
    <t>17466</t>
  </si>
  <si>
    <t>17461</t>
  </si>
  <si>
    <t>17509</t>
  </si>
  <si>
    <t>17438</t>
  </si>
  <si>
    <t>17385</t>
  </si>
  <si>
    <t>17216</t>
  </si>
  <si>
    <t>17335</t>
  </si>
  <si>
    <t>17253</t>
  </si>
  <si>
    <t>17250</t>
  </si>
  <si>
    <t>17221</t>
  </si>
  <si>
    <t>17148</t>
  </si>
  <si>
    <t>17149</t>
  </si>
  <si>
    <t>17155</t>
  </si>
  <si>
    <t>17343</t>
  </si>
  <si>
    <t>17495</t>
  </si>
  <si>
    <t>17406</t>
  </si>
  <si>
    <t>17505</t>
  </si>
  <si>
    <t>17515</t>
  </si>
  <si>
    <t>17516</t>
  </si>
  <si>
    <t>17421</t>
  </si>
  <si>
    <t>17432</t>
  </si>
  <si>
    <t>"DIONA FARM" Z.U.Apoteka I.Sarajevo</t>
  </si>
  <si>
    <t>Spasovdanska br.25</t>
  </si>
  <si>
    <t>17361</t>
  </si>
  <si>
    <t>17412</t>
  </si>
  <si>
    <t>17356</t>
  </si>
  <si>
    <t>17350</t>
  </si>
  <si>
    <t>17326</t>
  </si>
  <si>
    <t>17470</t>
  </si>
  <si>
    <t>17304</t>
  </si>
  <si>
    <t>17340</t>
  </si>
  <si>
    <t>17333</t>
  </si>
  <si>
    <t>1. 11. 2022.</t>
  </si>
  <si>
    <t>16943</t>
  </si>
  <si>
    <t>16868</t>
  </si>
  <si>
    <t>16893</t>
  </si>
  <si>
    <t>16895</t>
  </si>
  <si>
    <t>16921</t>
  </si>
  <si>
    <t>16959</t>
  </si>
  <si>
    <t>16951</t>
  </si>
  <si>
    <t>16866</t>
  </si>
  <si>
    <t>16862</t>
  </si>
  <si>
    <t>16864</t>
  </si>
  <si>
    <t>16872</t>
  </si>
  <si>
    <t>16883</t>
  </si>
  <si>
    <t>3. 11. 2022.</t>
  </si>
  <si>
    <t>17095</t>
  </si>
  <si>
    <t>17055</t>
  </si>
  <si>
    <t>2. 11. 2022.</t>
  </si>
  <si>
    <t>16999</t>
  </si>
  <si>
    <t>16990</t>
  </si>
  <si>
    <t>4. 11. 2022.</t>
  </si>
  <si>
    <t>17141</t>
  </si>
  <si>
    <t>17123</t>
  </si>
  <si>
    <t>17138</t>
  </si>
  <si>
    <t>17122</t>
  </si>
  <si>
    <t>16944</t>
  </si>
  <si>
    <t>16928</t>
  </si>
  <si>
    <t>16947</t>
  </si>
  <si>
    <t>16923</t>
  </si>
  <si>
    <t>16904</t>
  </si>
  <si>
    <t>16879</t>
  </si>
  <si>
    <t>16911</t>
  </si>
  <si>
    <t>16908</t>
  </si>
  <si>
    <t>16956</t>
  </si>
  <si>
    <t>16989</t>
  </si>
  <si>
    <t>16988</t>
  </si>
  <si>
    <t>16972</t>
  </si>
  <si>
    <t>16886</t>
  </si>
  <si>
    <t>16966</t>
  </si>
  <si>
    <t>16937</t>
  </si>
  <si>
    <t>17110</t>
  </si>
  <si>
    <t>16983</t>
  </si>
  <si>
    <t>Z.U. "MENTHA"</t>
  </si>
  <si>
    <t>Gavrila Principa bb</t>
  </si>
  <si>
    <t>16965</t>
  </si>
  <si>
    <t>ZU- Apoteka "EXPERA PHARMACY" PJ. Apoteka br.26</t>
  </si>
  <si>
    <t>Račanska br.1</t>
  </si>
  <si>
    <t>26. 10. 2022.</t>
  </si>
  <si>
    <t>16575</t>
  </si>
  <si>
    <t>16573</t>
  </si>
  <si>
    <t>25. 10. 2022.</t>
  </si>
  <si>
    <t>16435</t>
  </si>
  <si>
    <t>16430</t>
  </si>
  <si>
    <t>16520</t>
  </si>
  <si>
    <t>16444</t>
  </si>
  <si>
    <t>16480</t>
  </si>
  <si>
    <t>16424</t>
  </si>
  <si>
    <t>16472</t>
  </si>
  <si>
    <t>16463</t>
  </si>
  <si>
    <t>16470</t>
  </si>
  <si>
    <t>16462</t>
  </si>
  <si>
    <t>16447</t>
  </si>
  <si>
    <t>16458</t>
  </si>
  <si>
    <t>16514</t>
  </si>
  <si>
    <t>16522</t>
  </si>
  <si>
    <t>16507</t>
  </si>
  <si>
    <t>16510</t>
  </si>
  <si>
    <t>31. 10. 2022.</t>
  </si>
  <si>
    <t>16817</t>
  </si>
  <si>
    <t>16527</t>
  </si>
  <si>
    <t>16533</t>
  </si>
  <si>
    <t>16467</t>
  </si>
  <si>
    <t>16499</t>
  </si>
  <si>
    <t>16469</t>
  </si>
  <si>
    <t>16416</t>
  </si>
  <si>
    <t>24. 10. 2022.</t>
  </si>
  <si>
    <t>16339</t>
  </si>
  <si>
    <t>16335</t>
  </si>
  <si>
    <t>16815</t>
  </si>
  <si>
    <t>16341</t>
  </si>
  <si>
    <t>16360</t>
  </si>
  <si>
    <t>16353</t>
  </si>
  <si>
    <t>16354</t>
  </si>
  <si>
    <t>16343</t>
  </si>
  <si>
    <t>16848</t>
  </si>
  <si>
    <t>16825</t>
  </si>
  <si>
    <t>16838</t>
  </si>
  <si>
    <t>16355</t>
  </si>
  <si>
    <t>16356</t>
  </si>
  <si>
    <t>16358</t>
  </si>
  <si>
    <t>16348</t>
  </si>
  <si>
    <t>16370</t>
  </si>
  <si>
    <t>27. 10. 2022.</t>
  </si>
  <si>
    <t>16645</t>
  </si>
  <si>
    <t>16601</t>
  </si>
  <si>
    <t>16685</t>
  </si>
  <si>
    <t>16691</t>
  </si>
  <si>
    <t>16662</t>
  </si>
  <si>
    <t>16643</t>
  </si>
  <si>
    <t>16623</t>
  </si>
  <si>
    <t>16614</t>
  </si>
  <si>
    <t>16656</t>
  </si>
  <si>
    <t>16679</t>
  </si>
  <si>
    <t>16670</t>
  </si>
  <si>
    <t>16653</t>
  </si>
  <si>
    <t>16635</t>
  </si>
  <si>
    <t>28. 10. 2022.</t>
  </si>
  <si>
    <t>16770</t>
  </si>
  <si>
    <t>16337</t>
  </si>
  <si>
    <t>16402</t>
  </si>
  <si>
    <t>16475</t>
  </si>
  <si>
    <t>16406</t>
  </si>
  <si>
    <t>16328</t>
  </si>
  <si>
    <t>16302</t>
  </si>
  <si>
    <t>16298</t>
  </si>
  <si>
    <t>16312</t>
  </si>
  <si>
    <t>16314</t>
  </si>
  <si>
    <t>16800</t>
  </si>
  <si>
    <t>16554</t>
  </si>
  <si>
    <t>16667</t>
  </si>
  <si>
    <t>16808</t>
  </si>
  <si>
    <t>16829</t>
  </si>
  <si>
    <t>16564</t>
  </si>
  <si>
    <t>16588</t>
  </si>
  <si>
    <t>16494</t>
  </si>
  <si>
    <t>16518</t>
  </si>
  <si>
    <t>16367</t>
  </si>
  <si>
    <t>16612</t>
  </si>
  <si>
    <t>16621</t>
  </si>
  <si>
    <t>16323</t>
  </si>
  <si>
    <t>16304</t>
  </si>
  <si>
    <t>16810</t>
  </si>
  <si>
    <t>16771</t>
  </si>
  <si>
    <t>16637</t>
  </si>
  <si>
    <t>16440</t>
  </si>
  <si>
    <t>16552</t>
  </si>
  <si>
    <t>16438</t>
  </si>
  <si>
    <t>16628</t>
  </si>
  <si>
    <t>Ljekarna privatna praksa TABAK vl.A.Tabak Tomislavgrad</t>
  </si>
  <si>
    <t>Mijata Tomća bb, Tomislavgrad KANTON 10</t>
  </si>
  <si>
    <t>16534</t>
  </si>
  <si>
    <t>16482</t>
  </si>
  <si>
    <t>ZU- Apoteka "EXPERA PHARMACY" PJ.Apoteka br.32</t>
  </si>
  <si>
    <t>Z.U."Moja Apoteka" Banja Luka-PJ Apoteka Janja 2</t>
  </si>
  <si>
    <t>Kralja Petra Karađorđevića 91</t>
  </si>
  <si>
    <t>16606</t>
  </si>
  <si>
    <t>Z.U. Apoteka "APOTEKA PLUS" Prnjavor PJ 7 Banja Luka</t>
  </si>
  <si>
    <t>Ulica Jug Bogdana 30</t>
  </si>
  <si>
    <t>16374</t>
  </si>
  <si>
    <t>ZU- Apoteka "EXPERA PHARMACY" PJ. Apoetka br.9</t>
  </si>
  <si>
    <t>16363</t>
  </si>
  <si>
    <t>16535</t>
  </si>
  <si>
    <t>16577</t>
  </si>
  <si>
    <t>16548</t>
  </si>
  <si>
    <t>16839</t>
  </si>
  <si>
    <t>16682</t>
  </si>
  <si>
    <t>16542</t>
  </si>
  <si>
    <t>16695</t>
  </si>
  <si>
    <t>16602</t>
  </si>
  <si>
    <t>ZU- Apoteka "EXPERA PHARMACY" PJ. Apoteka br.5, AS "APOTEKARSKA STANICA br.11"</t>
  </si>
  <si>
    <t>Knežica bb</t>
  </si>
  <si>
    <t>16387</t>
  </si>
  <si>
    <t>19. 10. 2022.</t>
  </si>
  <si>
    <t>16167</t>
  </si>
  <si>
    <t>16149</t>
  </si>
  <si>
    <t>"FARMACIJA 2011" d.o.o. Bihać</t>
  </si>
  <si>
    <t>Zagrebačka br.2</t>
  </si>
  <si>
    <t>16161</t>
  </si>
  <si>
    <t>16152</t>
  </si>
  <si>
    <t>16156</t>
  </si>
  <si>
    <t>18. 10. 2022.</t>
  </si>
  <si>
    <t>16037</t>
  </si>
  <si>
    <t>16042</t>
  </si>
  <si>
    <t>16045</t>
  </si>
  <si>
    <t>16036</t>
  </si>
  <si>
    <t>16057</t>
  </si>
  <si>
    <t>16087</t>
  </si>
  <si>
    <t>16083</t>
  </si>
  <si>
    <t>16078</t>
  </si>
  <si>
    <t>16049</t>
  </si>
  <si>
    <t>16043</t>
  </si>
  <si>
    <t>16112</t>
  </si>
  <si>
    <t>16106</t>
  </si>
  <si>
    <t>16104</t>
  </si>
  <si>
    <t>16113</t>
  </si>
  <si>
    <t>16117</t>
  </si>
  <si>
    <t>16111</t>
  </si>
  <si>
    <t>17. 10. 2022.</t>
  </si>
  <si>
    <t>16017</t>
  </si>
  <si>
    <t>15963</t>
  </si>
  <si>
    <t>16003</t>
  </si>
  <si>
    <t>16001</t>
  </si>
  <si>
    <t>15986</t>
  </si>
  <si>
    <t>15984</t>
  </si>
  <si>
    <t>20. 10. 2022.</t>
  </si>
  <si>
    <t>16248</t>
  </si>
  <si>
    <t>15977</t>
  </si>
  <si>
    <t>16022</t>
  </si>
  <si>
    <t>16216</t>
  </si>
  <si>
    <t>16190</t>
  </si>
  <si>
    <t>15948</t>
  </si>
  <si>
    <t>16016</t>
  </si>
  <si>
    <t>16180</t>
  </si>
  <si>
    <t>16184</t>
  </si>
  <si>
    <t>16182</t>
  </si>
  <si>
    <t>16203</t>
  </si>
  <si>
    <t>16231</t>
  </si>
  <si>
    <t>16256</t>
  </si>
  <si>
    <t>16244</t>
  </si>
  <si>
    <t>16232</t>
  </si>
  <si>
    <t>16230</t>
  </si>
  <si>
    <t>16225</t>
  </si>
  <si>
    <t>16242</t>
  </si>
  <si>
    <t>21. 10. 2022.</t>
  </si>
  <si>
    <t>16276</t>
  </si>
  <si>
    <t>16198</t>
  </si>
  <si>
    <t>16281</t>
  </si>
  <si>
    <t>16282</t>
  </si>
  <si>
    <t>16221</t>
  </si>
  <si>
    <t>16250</t>
  </si>
  <si>
    <t>16271</t>
  </si>
  <si>
    <t>16135</t>
  </si>
  <si>
    <t>16063</t>
  </si>
  <si>
    <t>16138</t>
  </si>
  <si>
    <t>16136</t>
  </si>
  <si>
    <t>16119</t>
  </si>
  <si>
    <t>15973</t>
  </si>
  <si>
    <t>15967</t>
  </si>
  <si>
    <t>16140</t>
  </si>
  <si>
    <t>16177</t>
  </si>
  <si>
    <t>15969</t>
  </si>
  <si>
    <t>16062</t>
  </si>
  <si>
    <t>16154</t>
  </si>
  <si>
    <t>16172</t>
  </si>
  <si>
    <t>16158</t>
  </si>
  <si>
    <t>16124</t>
  </si>
  <si>
    <t>16265</t>
  </si>
  <si>
    <t>16291</t>
  </si>
  <si>
    <t>15992</t>
  </si>
  <si>
    <t>16227</t>
  </si>
  <si>
    <t>16229</t>
  </si>
  <si>
    <t>Zu "Crvena apoteka"PJ.C12-Starčevica-Banja Luka</t>
  </si>
  <si>
    <t>16187</t>
  </si>
  <si>
    <t>16024</t>
  </si>
  <si>
    <t>16236</t>
  </si>
  <si>
    <t>16287</t>
  </si>
  <si>
    <t>16160</t>
  </si>
  <si>
    <t>16092</t>
  </si>
  <si>
    <t>14. 10. 2022.</t>
  </si>
  <si>
    <t>15935</t>
  </si>
  <si>
    <t>B-PHARM- OGR. Depo br1 Bosanski Petrovac</t>
  </si>
  <si>
    <t>V Korpusa bb u objekt TC"Bingo" bb</t>
  </si>
  <si>
    <t>77250</t>
  </si>
  <si>
    <t>BOSANSKI PETROVAC</t>
  </si>
  <si>
    <t>13. 10. 2022.</t>
  </si>
  <si>
    <t>15897</t>
  </si>
  <si>
    <t>12. 10. 2022.</t>
  </si>
  <si>
    <t>15823</t>
  </si>
  <si>
    <t>Don-privatna apoteka  Sanski most</t>
  </si>
  <si>
    <t>Prijedorska 92a</t>
  </si>
  <si>
    <t>15933</t>
  </si>
  <si>
    <t>B-PHARM Bihać- OGR. br.2 Bužim</t>
  </si>
  <si>
    <t>Izeta Nanića bb</t>
  </si>
  <si>
    <t>15936</t>
  </si>
  <si>
    <t>15838</t>
  </si>
  <si>
    <t>11. 10. 2022.</t>
  </si>
  <si>
    <t>15785</t>
  </si>
  <si>
    <t>15675</t>
  </si>
  <si>
    <t>15705</t>
  </si>
  <si>
    <t>10. 10. 2022.</t>
  </si>
  <si>
    <t>15637</t>
  </si>
  <si>
    <t>15636</t>
  </si>
  <si>
    <t>15659</t>
  </si>
  <si>
    <t>15732</t>
  </si>
  <si>
    <t>15769</t>
  </si>
  <si>
    <t>15754</t>
  </si>
  <si>
    <t>15774</t>
  </si>
  <si>
    <t>15727</t>
  </si>
  <si>
    <t>Josipa Šibera bb</t>
  </si>
  <si>
    <t>15693</t>
  </si>
  <si>
    <t>15683</t>
  </si>
  <si>
    <t>15697</t>
  </si>
  <si>
    <t>15729</t>
  </si>
  <si>
    <t>15767</t>
  </si>
  <si>
    <t>15762</t>
  </si>
  <si>
    <t>15711</t>
  </si>
  <si>
    <t>15703</t>
  </si>
  <si>
    <t>15717</t>
  </si>
  <si>
    <t>15660</t>
  </si>
  <si>
    <t>15680</t>
  </si>
  <si>
    <t>15684</t>
  </si>
  <si>
    <t>15679</t>
  </si>
  <si>
    <t>15787</t>
  </si>
  <si>
    <t>15617</t>
  </si>
  <si>
    <t>15908</t>
  </si>
  <si>
    <t>15615</t>
  </si>
  <si>
    <t>15605</t>
  </si>
  <si>
    <t>15604</t>
  </si>
  <si>
    <t>15630</t>
  </si>
  <si>
    <t>15629</t>
  </si>
  <si>
    <t>15631</t>
  </si>
  <si>
    <t>15750</t>
  </si>
  <si>
    <t>15944</t>
  </si>
  <si>
    <t>15833</t>
  </si>
  <si>
    <t>15813</t>
  </si>
  <si>
    <t>15932</t>
  </si>
  <si>
    <t>B-PHARM Bihać- OGR. br.10 Jajce</t>
  </si>
  <si>
    <t>Stjepana Tomaševića bb "TC BINGO"</t>
  </si>
  <si>
    <t>70101</t>
  </si>
  <si>
    <t>JAJCE</t>
  </si>
  <si>
    <t>15839</t>
  </si>
  <si>
    <t>15848</t>
  </si>
  <si>
    <t>15802</t>
  </si>
  <si>
    <t>15872</t>
  </si>
  <si>
    <t>15888</t>
  </si>
  <si>
    <t>15865</t>
  </si>
  <si>
    <t>15578</t>
  </si>
  <si>
    <t>15561</t>
  </si>
  <si>
    <t>15870</t>
  </si>
  <si>
    <t>15857</t>
  </si>
  <si>
    <t>15855</t>
  </si>
  <si>
    <t>15556</t>
  </si>
  <si>
    <t>15649</t>
  </si>
  <si>
    <t>15647</t>
  </si>
  <si>
    <t>15895</t>
  </si>
  <si>
    <t>15873</t>
  </si>
  <si>
    <t>15613</t>
  </si>
  <si>
    <t>15916</t>
  </si>
  <si>
    <t>15928</t>
  </si>
  <si>
    <t>15796</t>
  </si>
  <si>
    <t>15800</t>
  </si>
  <si>
    <t>15723</t>
  </si>
  <si>
    <t>15805</t>
  </si>
  <si>
    <t>15736</t>
  </si>
  <si>
    <t>15728</t>
  </si>
  <si>
    <t>15654</t>
  </si>
  <si>
    <t>15837</t>
  </si>
  <si>
    <t>15664</t>
  </si>
  <si>
    <t>15576</t>
  </si>
  <si>
    <t>15733</t>
  </si>
  <si>
    <t>15913</t>
  </si>
  <si>
    <t>15911</t>
  </si>
  <si>
    <t>15685</t>
  </si>
  <si>
    <t>15682</t>
  </si>
  <si>
    <t>15781</t>
  </si>
  <si>
    <t>15943</t>
  </si>
  <si>
    <t>15770</t>
  </si>
  <si>
    <t>15644</t>
  </si>
  <si>
    <t>15854</t>
  </si>
  <si>
    <t>15840</t>
  </si>
  <si>
    <t>ZU- Apoteka "EXPERA PHARMACY" PJ. Apoteka br.68</t>
  </si>
  <si>
    <t>Preobraženska bb</t>
  </si>
  <si>
    <t>15861</t>
  </si>
  <si>
    <t>15905</t>
  </si>
  <si>
    <t>15640</t>
  </si>
  <si>
    <t>15909</t>
  </si>
  <si>
    <t>15634</t>
  </si>
  <si>
    <t>ZU- Apoteka "EXPERA-PHARMACY" PJ. Apoteka br.54</t>
  </si>
  <si>
    <t>5. 10. 2022.</t>
  </si>
  <si>
    <t>15439</t>
  </si>
  <si>
    <t>15397</t>
  </si>
  <si>
    <t>3. 10. 2022.</t>
  </si>
  <si>
    <t>15247</t>
  </si>
  <si>
    <t>6. 10. 2022.</t>
  </si>
  <si>
    <t>15447</t>
  </si>
  <si>
    <t>4. 10. 2022.</t>
  </si>
  <si>
    <t>15346</t>
  </si>
  <si>
    <t>15353</t>
  </si>
  <si>
    <t>15362</t>
  </si>
  <si>
    <t>15342</t>
  </si>
  <si>
    <t>15294</t>
  </si>
  <si>
    <t>15340</t>
  </si>
  <si>
    <t>15315</t>
  </si>
  <si>
    <t>15300</t>
  </si>
  <si>
    <t>15306</t>
  </si>
  <si>
    <t>15316</t>
  </si>
  <si>
    <t>15359</t>
  </si>
  <si>
    <t>15347</t>
  </si>
  <si>
    <t>15363</t>
  </si>
  <si>
    <t>15313</t>
  </si>
  <si>
    <t>15263</t>
  </si>
  <si>
    <t>15459</t>
  </si>
  <si>
    <t>15211</t>
  </si>
  <si>
    <t>15458</t>
  </si>
  <si>
    <t>15241</t>
  </si>
  <si>
    <t>15265</t>
  </si>
  <si>
    <t>15262</t>
  </si>
  <si>
    <t>15243</t>
  </si>
  <si>
    <t>15261</t>
  </si>
  <si>
    <t>15246</t>
  </si>
  <si>
    <t>15481</t>
  </si>
  <si>
    <t>15504</t>
  </si>
  <si>
    <t>15367</t>
  </si>
  <si>
    <t>15386</t>
  </si>
  <si>
    <t>15489</t>
  </si>
  <si>
    <t>15464</t>
  </si>
  <si>
    <t>15462</t>
  </si>
  <si>
    <t>15510</t>
  </si>
  <si>
    <t>15491</t>
  </si>
  <si>
    <t>15485</t>
  </si>
  <si>
    <t>15484</t>
  </si>
  <si>
    <t>15289</t>
  </si>
  <si>
    <t>15492</t>
  </si>
  <si>
    <t>15487</t>
  </si>
  <si>
    <t>15468</t>
  </si>
  <si>
    <t>15477</t>
  </si>
  <si>
    <t>15474</t>
  </si>
  <si>
    <t>15457</t>
  </si>
  <si>
    <t>7. 10. 2022.</t>
  </si>
  <si>
    <t>15539</t>
  </si>
  <si>
    <t>15527</t>
  </si>
  <si>
    <t>15525</t>
  </si>
  <si>
    <t>15548</t>
  </si>
  <si>
    <t>15542</t>
  </si>
  <si>
    <t>15520</t>
  </si>
  <si>
    <t>15524</t>
  </si>
  <si>
    <t>15509</t>
  </si>
  <si>
    <t>15549</t>
  </si>
  <si>
    <t>15483</t>
  </si>
  <si>
    <t>15521</t>
  </si>
  <si>
    <t>15516</t>
  </si>
  <si>
    <t>15515</t>
  </si>
  <si>
    <t>15456</t>
  </si>
  <si>
    <t>15380</t>
  </si>
  <si>
    <t>15377</t>
  </si>
  <si>
    <t>15371</t>
  </si>
  <si>
    <t>15400</t>
  </si>
  <si>
    <t>15387</t>
  </si>
  <si>
    <t>15381</t>
  </si>
  <si>
    <t>15298</t>
  </si>
  <si>
    <t>15324</t>
  </si>
  <si>
    <t>15337</t>
  </si>
  <si>
    <t>15308</t>
  </si>
  <si>
    <t>15418</t>
  </si>
  <si>
    <t>15216</t>
  </si>
  <si>
    <t>15219</t>
  </si>
  <si>
    <t>15436</t>
  </si>
  <si>
    <t>15454</t>
  </si>
  <si>
    <t>15208</t>
  </si>
  <si>
    <t>15417</t>
  </si>
  <si>
    <t>15330</t>
  </si>
  <si>
    <t>15285</t>
  </si>
  <si>
    <t>15530</t>
  </si>
  <si>
    <t>15222</t>
  </si>
  <si>
    <t>15440</t>
  </si>
  <si>
    <t>ZU.- Apoteka "EXPERA PHARMACY"PJ. Apoteka br.48</t>
  </si>
  <si>
    <t>15543</t>
  </si>
  <si>
    <t>15437</t>
  </si>
  <si>
    <t>15430</t>
  </si>
  <si>
    <t>15438</t>
  </si>
  <si>
    <t>15519</t>
  </si>
  <si>
    <t>15517</t>
  </si>
  <si>
    <t>15228</t>
  </si>
  <si>
    <t>15402</t>
  </si>
  <si>
    <t>15283</t>
  </si>
  <si>
    <t>28. 9. 2022.</t>
  </si>
  <si>
    <t>14997</t>
  </si>
  <si>
    <t>14981</t>
  </si>
  <si>
    <t>Privatna apoteka "PharmaNova" Bihać</t>
  </si>
  <si>
    <t>Saliha Mušanovića br. 47</t>
  </si>
  <si>
    <t>14951</t>
  </si>
  <si>
    <t>27. 9. 2022.</t>
  </si>
  <si>
    <t>14871</t>
  </si>
  <si>
    <t>14896</t>
  </si>
  <si>
    <t>14819</t>
  </si>
  <si>
    <t>14873</t>
  </si>
  <si>
    <t>14911</t>
  </si>
  <si>
    <t>14838</t>
  </si>
  <si>
    <t>14840</t>
  </si>
  <si>
    <t>14921</t>
  </si>
  <si>
    <t>14834</t>
  </si>
  <si>
    <t>14860</t>
  </si>
  <si>
    <t>14862</t>
  </si>
  <si>
    <t>14859</t>
  </si>
  <si>
    <t>14917</t>
  </si>
  <si>
    <t>14901</t>
  </si>
  <si>
    <t>14923</t>
  </si>
  <si>
    <t>14885</t>
  </si>
  <si>
    <t>14895</t>
  </si>
  <si>
    <t>14872</t>
  </si>
  <si>
    <t>14877</t>
  </si>
  <si>
    <t>14894</t>
  </si>
  <si>
    <t>14851</t>
  </si>
  <si>
    <t>14814</t>
  </si>
  <si>
    <t>14818</t>
  </si>
  <si>
    <t>14820</t>
  </si>
  <si>
    <t>14828</t>
  </si>
  <si>
    <t>14843</t>
  </si>
  <si>
    <t>26. 9. 2022.</t>
  </si>
  <si>
    <t>14776</t>
  </si>
  <si>
    <t>29. 9. 2022.</t>
  </si>
  <si>
    <t>14791</t>
  </si>
  <si>
    <t>14735</t>
  </si>
  <si>
    <t>14778</t>
  </si>
  <si>
    <t>14757</t>
  </si>
  <si>
    <t>14775</t>
  </si>
  <si>
    <t>14763</t>
  </si>
  <si>
    <t>15083</t>
  </si>
  <si>
    <t>14771</t>
  </si>
  <si>
    <t>14968</t>
  </si>
  <si>
    <t>15055</t>
  </si>
  <si>
    <t>15078</t>
  </si>
  <si>
    <t>15099</t>
  </si>
  <si>
    <t>15086</t>
  </si>
  <si>
    <t>15087</t>
  </si>
  <si>
    <t>15085</t>
  </si>
  <si>
    <t>15101</t>
  </si>
  <si>
    <t>30. 9. 2022.</t>
  </si>
  <si>
    <t>15177</t>
  </si>
  <si>
    <t>15190</t>
  </si>
  <si>
    <t>14900</t>
  </si>
  <si>
    <t>14920</t>
  </si>
  <si>
    <t>14889</t>
  </si>
  <si>
    <t>14715</t>
  </si>
  <si>
    <t>14888</t>
  </si>
  <si>
    <t>14724</t>
  </si>
  <si>
    <t>14725</t>
  </si>
  <si>
    <t>14718</t>
  </si>
  <si>
    <t>14729</t>
  </si>
  <si>
    <t>14883</t>
  </si>
  <si>
    <t>14768</t>
  </si>
  <si>
    <t>106</t>
  </si>
  <si>
    <t>15119</t>
  </si>
  <si>
    <t>14890</t>
  </si>
  <si>
    <t>14996</t>
  </si>
  <si>
    <t>14832</t>
  </si>
  <si>
    <t>14931</t>
  </si>
  <si>
    <t>14780</t>
  </si>
  <si>
    <t>15120</t>
  </si>
  <si>
    <t>14930</t>
  </si>
  <si>
    <t>15072</t>
  </si>
  <si>
    <t>15021</t>
  </si>
  <si>
    <t>14788</t>
  </si>
  <si>
    <t>15084</t>
  </si>
  <si>
    <t>21. 9. 2022.</t>
  </si>
  <si>
    <t>14601</t>
  </si>
  <si>
    <t>14576</t>
  </si>
  <si>
    <t>14607</t>
  </si>
  <si>
    <t>20. 9. 2022.</t>
  </si>
  <si>
    <t>14498</t>
  </si>
  <si>
    <t>14491</t>
  </si>
  <si>
    <t>14445</t>
  </si>
  <si>
    <t>14435</t>
  </si>
  <si>
    <t>14452</t>
  </si>
  <si>
    <t>14545</t>
  </si>
  <si>
    <t>14543</t>
  </si>
  <si>
    <t>14414</t>
  </si>
  <si>
    <t>14427</t>
  </si>
  <si>
    <t>14431</t>
  </si>
  <si>
    <t>14511</t>
  </si>
  <si>
    <t>PZU Apoteka "Alma" Tuzla</t>
  </si>
  <si>
    <t>Turalibegova br.48</t>
  </si>
  <si>
    <t>14540</t>
  </si>
  <si>
    <t>14509</t>
  </si>
  <si>
    <t>14508</t>
  </si>
  <si>
    <t>14454</t>
  </si>
  <si>
    <t>14542</t>
  </si>
  <si>
    <t>19. 9. 2022.</t>
  </si>
  <si>
    <t>14436</t>
  </si>
  <si>
    <t>14371</t>
  </si>
  <si>
    <t>14381</t>
  </si>
  <si>
    <t>14361</t>
  </si>
  <si>
    <t>14377</t>
  </si>
  <si>
    <t>14408</t>
  </si>
  <si>
    <t>14394</t>
  </si>
  <si>
    <t>14392</t>
  </si>
  <si>
    <t>14420</t>
  </si>
  <si>
    <t>14587</t>
  </si>
  <si>
    <t>14600</t>
  </si>
  <si>
    <t>14597</t>
  </si>
  <si>
    <t>14565</t>
  </si>
  <si>
    <t>14594</t>
  </si>
  <si>
    <t>14590</t>
  </si>
  <si>
    <t>22. 9. 2022.</t>
  </si>
  <si>
    <t>14656</t>
  </si>
  <si>
    <t>14678</t>
  </si>
  <si>
    <t>14645</t>
  </si>
  <si>
    <t>14665</t>
  </si>
  <si>
    <t>14671</t>
  </si>
  <si>
    <t>14654</t>
  </si>
  <si>
    <t>14655</t>
  </si>
  <si>
    <t>Hercegovinalijek d.o.o.</t>
  </si>
  <si>
    <t>Muje Pašića 4</t>
  </si>
  <si>
    <t>14625</t>
  </si>
  <si>
    <t>14614</t>
  </si>
  <si>
    <t>14561</t>
  </si>
  <si>
    <t>14622</t>
  </si>
  <si>
    <t>14616</t>
  </si>
  <si>
    <t>23. 9. 2022.</t>
  </si>
  <si>
    <t>14686</t>
  </si>
  <si>
    <t>14555</t>
  </si>
  <si>
    <t>14399</t>
  </si>
  <si>
    <t>14335</t>
  </si>
  <si>
    <t>14380</t>
  </si>
  <si>
    <t>14459</t>
  </si>
  <si>
    <t>14341</t>
  </si>
  <si>
    <t>14553</t>
  </si>
  <si>
    <t>14490</t>
  </si>
  <si>
    <t>14463</t>
  </si>
  <si>
    <t>14689</t>
  </si>
  <si>
    <t>14641</t>
  </si>
  <si>
    <t>14564</t>
  </si>
  <si>
    <t>14443</t>
  </si>
  <si>
    <t>14439</t>
  </si>
  <si>
    <t>14699</t>
  </si>
  <si>
    <t>14353</t>
  </si>
  <si>
    <t>14374</t>
  </si>
  <si>
    <t>14627</t>
  </si>
  <si>
    <t>14465</t>
  </si>
  <si>
    <t>14611</t>
  </si>
  <si>
    <t>14624</t>
  </si>
  <si>
    <t>Z.U. APOTEKA "PHARMANOVA"-Apoteka Modruča</t>
  </si>
  <si>
    <t>14401</t>
  </si>
  <si>
    <t>14421</t>
  </si>
  <si>
    <t>14489</t>
  </si>
  <si>
    <t>14382</t>
  </si>
  <si>
    <t>14384</t>
  </si>
  <si>
    <t>14.9.2022</t>
  </si>
  <si>
    <t>14117</t>
  </si>
  <si>
    <t>14144</t>
  </si>
  <si>
    <t>13.9.2022</t>
  </si>
  <si>
    <t>13968</t>
  </si>
  <si>
    <t>14086</t>
  </si>
  <si>
    <t>14010</t>
  </si>
  <si>
    <t>14042</t>
  </si>
  <si>
    <t>14024</t>
  </si>
  <si>
    <t>14023</t>
  </si>
  <si>
    <t>14016</t>
  </si>
  <si>
    <t>16.9.2022</t>
  </si>
  <si>
    <t>14275</t>
  </si>
  <si>
    <t>Apoteka- "NOVA" Gradačac</t>
  </si>
  <si>
    <t>H.K.Gradaščević bb</t>
  </si>
  <si>
    <t>13956</t>
  </si>
  <si>
    <t>14090</t>
  </si>
  <si>
    <t>13950</t>
  </si>
  <si>
    <t>14012</t>
  </si>
  <si>
    <t>13953</t>
  </si>
  <si>
    <t>14011</t>
  </si>
  <si>
    <t>13943</t>
  </si>
  <si>
    <t>13939</t>
  </si>
  <si>
    <t>14007</t>
  </si>
  <si>
    <t>13946</t>
  </si>
  <si>
    <t>14040</t>
  </si>
  <si>
    <t>13927</t>
  </si>
  <si>
    <t>13980</t>
  </si>
  <si>
    <t>14083</t>
  </si>
  <si>
    <t>14064</t>
  </si>
  <si>
    <t>12.9.2022</t>
  </si>
  <si>
    <t>13828</t>
  </si>
  <si>
    <t>13808</t>
  </si>
  <si>
    <t>13836</t>
  </si>
  <si>
    <t>13834</t>
  </si>
  <si>
    <t>13865</t>
  </si>
  <si>
    <t>13835</t>
  </si>
  <si>
    <t>13879</t>
  </si>
  <si>
    <t>14110</t>
  </si>
  <si>
    <t>14162</t>
  </si>
  <si>
    <t>14134</t>
  </si>
  <si>
    <t>15.9.2022</t>
  </si>
  <si>
    <t>14231</t>
  </si>
  <si>
    <t>14256</t>
  </si>
  <si>
    <t>14252</t>
  </si>
  <si>
    <t>14245</t>
  </si>
  <si>
    <t>14244</t>
  </si>
  <si>
    <t>14185</t>
  </si>
  <si>
    <t>14247</t>
  </si>
  <si>
    <t>14229</t>
  </si>
  <si>
    <t>13782</t>
  </si>
  <si>
    <t>14103</t>
  </si>
  <si>
    <t>13778</t>
  </si>
  <si>
    <t>13997</t>
  </si>
  <si>
    <t>14058</t>
  </si>
  <si>
    <t>13785</t>
  </si>
  <si>
    <t>14297</t>
  </si>
  <si>
    <t>14184</t>
  </si>
  <si>
    <t>13773</t>
  </si>
  <si>
    <t>14189</t>
  </si>
  <si>
    <t>14188</t>
  </si>
  <si>
    <t>14235</t>
  </si>
  <si>
    <t>13774</t>
  </si>
  <si>
    <t>14122</t>
  </si>
  <si>
    <t>13809</t>
  </si>
  <si>
    <t>13824</t>
  </si>
  <si>
    <t>13886</t>
  </si>
  <si>
    <t>13888</t>
  </si>
  <si>
    <t>13791</t>
  </si>
  <si>
    <t>14290</t>
  </si>
  <si>
    <t>13916</t>
  </si>
  <si>
    <t>14311</t>
  </si>
  <si>
    <t>13807</t>
  </si>
  <si>
    <t>13829</t>
  </si>
  <si>
    <t>13831</t>
  </si>
  <si>
    <t>14043</t>
  </si>
  <si>
    <t>14277</t>
  </si>
  <si>
    <t>14281</t>
  </si>
  <si>
    <t>14295</t>
  </si>
  <si>
    <t>Veselina Masleša 18</t>
  </si>
  <si>
    <t>13885</t>
  </si>
  <si>
    <t>13841</t>
  </si>
  <si>
    <t>13795</t>
  </si>
  <si>
    <t>13784</t>
  </si>
  <si>
    <t>13814</t>
  </si>
  <si>
    <t>13887</t>
  </si>
  <si>
    <t>13768</t>
  </si>
  <si>
    <t>14118</t>
  </si>
  <si>
    <t>14148</t>
  </si>
  <si>
    <t>13894</t>
  </si>
  <si>
    <t>13764</t>
  </si>
  <si>
    <t>ZU Apoteke "B PHARM" Novi Grad Apoteka br.40</t>
  </si>
  <si>
    <t>Zmaj Jove Jovanovića 18</t>
  </si>
  <si>
    <t>14232</t>
  </si>
  <si>
    <t>7. 9. 2022.</t>
  </si>
  <si>
    <t>13634</t>
  </si>
  <si>
    <t>13660</t>
  </si>
  <si>
    <t>13652</t>
  </si>
  <si>
    <t>13642</t>
  </si>
  <si>
    <t>1. 9. 2022.</t>
  </si>
  <si>
    <t>13357</t>
  </si>
  <si>
    <t>13358</t>
  </si>
  <si>
    <t>6. 9. 2022.</t>
  </si>
  <si>
    <t>13512</t>
  </si>
  <si>
    <t>13501</t>
  </si>
  <si>
    <t>13563</t>
  </si>
  <si>
    <t>13489</t>
  </si>
  <si>
    <t>13482</t>
  </si>
  <si>
    <t>13496</t>
  </si>
  <si>
    <t>13498</t>
  </si>
  <si>
    <t>13540</t>
  </si>
  <si>
    <t>13507</t>
  </si>
  <si>
    <t>13504</t>
  </si>
  <si>
    <t>13487</t>
  </si>
  <si>
    <t>13476</t>
  </si>
  <si>
    <t>13510</t>
  </si>
  <si>
    <t>13571</t>
  </si>
  <si>
    <t>13546</t>
  </si>
  <si>
    <t>5. 9. 2022.</t>
  </si>
  <si>
    <t>13408</t>
  </si>
  <si>
    <t>Apoteka  "DEDIĆ" vl.mr.ph.Nejra Dedić Mujanović Zavidovići</t>
  </si>
  <si>
    <t>Branilaca grada, Lamela 2</t>
  </si>
  <si>
    <t>13339</t>
  </si>
  <si>
    <t>13598</t>
  </si>
  <si>
    <t>Apoteka "Breza"</t>
  </si>
  <si>
    <t>Šehidska 20</t>
  </si>
  <si>
    <t>13420</t>
  </si>
  <si>
    <t>13421</t>
  </si>
  <si>
    <t>13334</t>
  </si>
  <si>
    <t>13426</t>
  </si>
  <si>
    <t>13454</t>
  </si>
  <si>
    <t>13456</t>
  </si>
  <si>
    <t>13432</t>
  </si>
  <si>
    <t>13431</t>
  </si>
  <si>
    <t>13600</t>
  </si>
  <si>
    <t>13615</t>
  </si>
  <si>
    <t>Apoteka "Gračanica" DEPO</t>
  </si>
  <si>
    <t>Veliko čajno bb</t>
  </si>
  <si>
    <t>13479</t>
  </si>
  <si>
    <t>13666</t>
  </si>
  <si>
    <t>13639</t>
  </si>
  <si>
    <t>2. 9. 2022.</t>
  </si>
  <si>
    <t>13390</t>
  </si>
  <si>
    <t>13628</t>
  </si>
  <si>
    <t>13649</t>
  </si>
  <si>
    <t>8. 9. 2022.</t>
  </si>
  <si>
    <t>13680</t>
  </si>
  <si>
    <t>13657</t>
  </si>
  <si>
    <t>13656</t>
  </si>
  <si>
    <t>13353</t>
  </si>
  <si>
    <t>13732</t>
  </si>
  <si>
    <t>13359</t>
  </si>
  <si>
    <t>13318</t>
  </si>
  <si>
    <t>13707</t>
  </si>
  <si>
    <t>13317</t>
  </si>
  <si>
    <t>13701</t>
  </si>
  <si>
    <t>13301</t>
  </si>
  <si>
    <t>13327</t>
  </si>
  <si>
    <t>13716</t>
  </si>
  <si>
    <t>13709</t>
  </si>
  <si>
    <t>13693</t>
  </si>
  <si>
    <t>13343</t>
  </si>
  <si>
    <t>13685</t>
  </si>
  <si>
    <t>13689</t>
  </si>
  <si>
    <t>13326</t>
  </si>
  <si>
    <t>13722</t>
  </si>
  <si>
    <t>13671</t>
  </si>
  <si>
    <t>9. 9. 2022.</t>
  </si>
  <si>
    <t>13747</t>
  </si>
  <si>
    <t>13748</t>
  </si>
  <si>
    <t>13724</t>
  </si>
  <si>
    <t>13749</t>
  </si>
  <si>
    <t>13757</t>
  </si>
  <si>
    <t>13739</t>
  </si>
  <si>
    <t>13726</t>
  </si>
  <si>
    <t>Apoteka "Stari grad"</t>
  </si>
  <si>
    <t>Trg fra Grge Martića b.b.</t>
  </si>
  <si>
    <t>13579</t>
  </si>
  <si>
    <t>Apoteka "Bosna"</t>
  </si>
  <si>
    <t>Zelenih beretki 81</t>
  </si>
  <si>
    <t>13582</t>
  </si>
  <si>
    <t>13581</t>
  </si>
  <si>
    <t>13562</t>
  </si>
  <si>
    <t>13557</t>
  </si>
  <si>
    <t>13577</t>
  </si>
  <si>
    <t>Apoteka "Vratnik"</t>
  </si>
  <si>
    <t>Mustafe Dovadžije 17</t>
  </si>
  <si>
    <t>13583</t>
  </si>
  <si>
    <t>13588</t>
  </si>
  <si>
    <t>13590</t>
  </si>
  <si>
    <t>Apoteka "Buća Potok"</t>
  </si>
  <si>
    <t>Adema Buće 70</t>
  </si>
  <si>
    <t>13585</t>
  </si>
  <si>
    <t>Apoteka "Koševo"</t>
  </si>
  <si>
    <t>Bolnička 9</t>
  </si>
  <si>
    <t>13586</t>
  </si>
  <si>
    <t>13550</t>
  </si>
  <si>
    <t>13386</t>
  </si>
  <si>
    <t>13389</t>
  </si>
  <si>
    <t>13310</t>
  </si>
  <si>
    <t>13303</t>
  </si>
  <si>
    <t>13372</t>
  </si>
  <si>
    <t>13363</t>
  </si>
  <si>
    <t>13391</t>
  </si>
  <si>
    <t>13490</t>
  </si>
  <si>
    <t>13524</t>
  </si>
  <si>
    <t>13516</t>
  </si>
  <si>
    <t>13416</t>
  </si>
  <si>
    <t>13397</t>
  </si>
  <si>
    <t>13461</t>
  </si>
  <si>
    <t>13452</t>
  </si>
  <si>
    <t>Apoteka "ogranak centar Vrazova"</t>
  </si>
  <si>
    <t>Vrazova 11</t>
  </si>
  <si>
    <t>13607</t>
  </si>
  <si>
    <t>Apoteka "Sedrenik"</t>
  </si>
  <si>
    <t>Sedrenik 69</t>
  </si>
  <si>
    <t>13623</t>
  </si>
  <si>
    <t>13612</t>
  </si>
  <si>
    <t>Apoteka "Importane"</t>
  </si>
  <si>
    <t>Zmaja od Bosne 7/7a</t>
  </si>
  <si>
    <t>13616</t>
  </si>
  <si>
    <t>13619</t>
  </si>
  <si>
    <t>13609</t>
  </si>
  <si>
    <t>13610</t>
  </si>
  <si>
    <t>13604</t>
  </si>
  <si>
    <t>Apoteka "Kobilja glava"</t>
  </si>
  <si>
    <t>Kobilja glava b.b.- Vogošća</t>
  </si>
  <si>
    <t>13678</t>
  </si>
  <si>
    <t>13596</t>
  </si>
  <si>
    <t>13595</t>
  </si>
  <si>
    <t>13593</t>
  </si>
  <si>
    <t>13594</t>
  </si>
  <si>
    <t>Apoteka "Vogošća"</t>
  </si>
  <si>
    <t>Igmanska 56</t>
  </si>
  <si>
    <t>13647</t>
  </si>
  <si>
    <t>13602</t>
  </si>
  <si>
    <t>Apoteka "Hitna"</t>
  </si>
  <si>
    <t>Kolodvorska 14</t>
  </si>
  <si>
    <t>13603</t>
  </si>
  <si>
    <t>Apoteka "Trnovo"</t>
  </si>
  <si>
    <t>Trnovo bb</t>
  </si>
  <si>
    <t>13601</t>
  </si>
  <si>
    <t>Apoteka "Kovačići"</t>
  </si>
  <si>
    <t>Zagrebačka 27</t>
  </si>
  <si>
    <t>13633</t>
  </si>
  <si>
    <t>13597</t>
  </si>
  <si>
    <t>13669</t>
  </si>
  <si>
    <t>13617</t>
  </si>
  <si>
    <t>13311</t>
  </si>
  <si>
    <t>13515</t>
  </si>
  <si>
    <t>13517</t>
  </si>
  <si>
    <t>13398</t>
  </si>
  <si>
    <t>13576</t>
  </si>
  <si>
    <t>13664</t>
  </si>
  <si>
    <t>13725</t>
  </si>
  <si>
    <t>13475</t>
  </si>
  <si>
    <t>13559</t>
  </si>
  <si>
    <t>13567</t>
  </si>
  <si>
    <t>13673</t>
  </si>
  <si>
    <t>13641</t>
  </si>
  <si>
    <t>13668</t>
  </si>
  <si>
    <t>13520</t>
  </si>
  <si>
    <t>13761</t>
  </si>
  <si>
    <t>13756</t>
  </si>
  <si>
    <t>13443</t>
  </si>
  <si>
    <t>13460</t>
  </si>
  <si>
    <t>13741</t>
  </si>
  <si>
    <t>13427</t>
  </si>
  <si>
    <t>13417</t>
  </si>
  <si>
    <t>31. 8. 2022.</t>
  </si>
  <si>
    <t>13282</t>
  </si>
  <si>
    <t>13266</t>
  </si>
  <si>
    <t>13263</t>
  </si>
  <si>
    <t>13272</t>
  </si>
  <si>
    <t>30. 8. 2022.</t>
  </si>
  <si>
    <t>13179</t>
  </si>
  <si>
    <t>13178</t>
  </si>
  <si>
    <t>13164</t>
  </si>
  <si>
    <t>13227</t>
  </si>
  <si>
    <t>13211</t>
  </si>
  <si>
    <t>13183</t>
  </si>
  <si>
    <t>13159</t>
  </si>
  <si>
    <t>13190</t>
  </si>
  <si>
    <t>13177</t>
  </si>
  <si>
    <t>13146</t>
  </si>
  <si>
    <t>13235</t>
  </si>
  <si>
    <t>29. 8. 2022.</t>
  </si>
  <si>
    <t>13096</t>
  </si>
  <si>
    <t>13234</t>
  </si>
  <si>
    <t>13233</t>
  </si>
  <si>
    <t>13133</t>
  </si>
  <si>
    <t>13078</t>
  </si>
  <si>
    <t>13119</t>
  </si>
  <si>
    <t>13104</t>
  </si>
  <si>
    <t>13112</t>
  </si>
  <si>
    <t>13105</t>
  </si>
  <si>
    <t>13243</t>
  </si>
  <si>
    <t>13245</t>
  </si>
  <si>
    <t>13247</t>
  </si>
  <si>
    <t>13071</t>
  </si>
  <si>
    <t>13244</t>
  </si>
  <si>
    <t>13114</t>
  </si>
  <si>
    <t>13073</t>
  </si>
  <si>
    <t>13067</t>
  </si>
  <si>
    <t>13070</t>
  </si>
  <si>
    <t>13082</t>
  </si>
  <si>
    <t>13097</t>
  </si>
  <si>
    <t>13219</t>
  </si>
  <si>
    <t>13147</t>
  </si>
  <si>
    <t>13089</t>
  </si>
  <si>
    <t>13139</t>
  </si>
  <si>
    <t>13254</t>
  </si>
  <si>
    <t>24. 8. 2022.</t>
  </si>
  <si>
    <t>12918</t>
  </si>
  <si>
    <t>12915</t>
  </si>
  <si>
    <t>12916</t>
  </si>
  <si>
    <t>23. 8. 2022.</t>
  </si>
  <si>
    <t>12781</t>
  </si>
  <si>
    <t>26. 8. 2022.</t>
  </si>
  <si>
    <t>13049</t>
  </si>
  <si>
    <t>12816</t>
  </si>
  <si>
    <t>12795</t>
  </si>
  <si>
    <t>12837</t>
  </si>
  <si>
    <t>12880</t>
  </si>
  <si>
    <t>12873</t>
  </si>
  <si>
    <t>12799</t>
  </si>
  <si>
    <t>12863</t>
  </si>
  <si>
    <t>12790</t>
  </si>
  <si>
    <t>12881</t>
  </si>
  <si>
    <t>12804</t>
  </si>
  <si>
    <t>12807</t>
  </si>
  <si>
    <t>12793</t>
  </si>
  <si>
    <t>22. 8. 2022.</t>
  </si>
  <si>
    <t>12730</t>
  </si>
  <si>
    <t>12732</t>
  </si>
  <si>
    <t>12731</t>
  </si>
  <si>
    <t>25. 8. 2022.</t>
  </si>
  <si>
    <t>13015</t>
  </si>
  <si>
    <t>12749</t>
  </si>
  <si>
    <t>12770</t>
  </si>
  <si>
    <t>12728</t>
  </si>
  <si>
    <t>12733</t>
  </si>
  <si>
    <t>12761</t>
  </si>
  <si>
    <t>12778</t>
  </si>
  <si>
    <t>12982</t>
  </si>
  <si>
    <t>12941</t>
  </si>
  <si>
    <t>12940</t>
  </si>
  <si>
    <t>12939</t>
  </si>
  <si>
    <t>12896</t>
  </si>
  <si>
    <t>12992</t>
  </si>
  <si>
    <t>13022</t>
  </si>
  <si>
    <t>12995</t>
  </si>
  <si>
    <t>12987</t>
  </si>
  <si>
    <t>13016</t>
  </si>
  <si>
    <t>13033</t>
  </si>
  <si>
    <t>13041</t>
  </si>
  <si>
    <t>13040</t>
  </si>
  <si>
    <t>12965</t>
  </si>
  <si>
    <t>13047</t>
  </si>
  <si>
    <t>12777</t>
  </si>
  <si>
    <t>12741</t>
  </si>
  <si>
    <t>12738</t>
  </si>
  <si>
    <t>12826</t>
  </si>
  <si>
    <t>12758</t>
  </si>
  <si>
    <t>12836</t>
  </si>
  <si>
    <t>12928</t>
  </si>
  <si>
    <t>12919</t>
  </si>
  <si>
    <t>12722</t>
  </si>
  <si>
    <t>12929</t>
  </si>
  <si>
    <t>12960</t>
  </si>
  <si>
    <t>12839</t>
  </si>
  <si>
    <t>12750</t>
  </si>
  <si>
    <t>12910</t>
  </si>
  <si>
    <t>12888</t>
  </si>
  <si>
    <t>13024</t>
  </si>
  <si>
    <t>13027</t>
  </si>
  <si>
    <t>12814</t>
  </si>
  <si>
    <t>12817</t>
  </si>
  <si>
    <t>13053</t>
  </si>
  <si>
    <t>13056</t>
  </si>
  <si>
    <t>13043</t>
  </si>
  <si>
    <t>12970</t>
  </si>
  <si>
    <t>12953</t>
  </si>
  <si>
    <t>12783</t>
  </si>
  <si>
    <t>12709</t>
  </si>
  <si>
    <t>12993</t>
  </si>
  <si>
    <t>13030</t>
  </si>
  <si>
    <t>17.8.2022</t>
  </si>
  <si>
    <t>12547</t>
  </si>
  <si>
    <t>12535</t>
  </si>
  <si>
    <t>16.8.2022</t>
  </si>
  <si>
    <t>12362</t>
  </si>
  <si>
    <t>12363</t>
  </si>
  <si>
    <t>12347</t>
  </si>
  <si>
    <t>12343</t>
  </si>
  <si>
    <t>12348</t>
  </si>
  <si>
    <t>12381</t>
  </si>
  <si>
    <t>12479</t>
  </si>
  <si>
    <t>12457</t>
  </si>
  <si>
    <t>12405</t>
  </si>
  <si>
    <t>12396</t>
  </si>
  <si>
    <t>12414</t>
  </si>
  <si>
    <t>12413</t>
  </si>
  <si>
    <t>12475</t>
  </si>
  <si>
    <t>12395</t>
  </si>
  <si>
    <t>12480</t>
  </si>
  <si>
    <t>12462</t>
  </si>
  <si>
    <t>12377</t>
  </si>
  <si>
    <t>12378</t>
  </si>
  <si>
    <t>12472</t>
  </si>
  <si>
    <t>12435</t>
  </si>
  <si>
    <t>12469</t>
  </si>
  <si>
    <t>12409</t>
  </si>
  <si>
    <t>12433</t>
  </si>
  <si>
    <t>12360</t>
  </si>
  <si>
    <t>12352</t>
  </si>
  <si>
    <t>12367</t>
  </si>
  <si>
    <t>15.8.2022</t>
  </si>
  <si>
    <t>12327</t>
  </si>
  <si>
    <t>12302</t>
  </si>
  <si>
    <t>12331</t>
  </si>
  <si>
    <t>18.8.2022</t>
  </si>
  <si>
    <t>12664</t>
  </si>
  <si>
    <t>12285</t>
  </si>
  <si>
    <t>12325</t>
  </si>
  <si>
    <t>12303</t>
  </si>
  <si>
    <t>12316</t>
  </si>
  <si>
    <t>12597</t>
  </si>
  <si>
    <t>12337</t>
  </si>
  <si>
    <t>12567</t>
  </si>
  <si>
    <t>12512</t>
  </si>
  <si>
    <t>12516</t>
  </si>
  <si>
    <t>12652</t>
  </si>
  <si>
    <t>12636</t>
  </si>
  <si>
    <t>12660</t>
  </si>
  <si>
    <t>12587</t>
  </si>
  <si>
    <t>12659</t>
  </si>
  <si>
    <t>12622</t>
  </si>
  <si>
    <t>12650</t>
  </si>
  <si>
    <t>12606</t>
  </si>
  <si>
    <t>12616</t>
  </si>
  <si>
    <t>12658</t>
  </si>
  <si>
    <t>12626</t>
  </si>
  <si>
    <t>12619</t>
  </si>
  <si>
    <t>12594</t>
  </si>
  <si>
    <t>12269</t>
  </si>
  <si>
    <t>12276</t>
  </si>
  <si>
    <t>12608</t>
  </si>
  <si>
    <t>12387</t>
  </si>
  <si>
    <t>12329</t>
  </si>
  <si>
    <t>12390</t>
  </si>
  <si>
    <t>12332</t>
  </si>
  <si>
    <t>12632</t>
  </si>
  <si>
    <t>12527</t>
  </si>
  <si>
    <t>12525</t>
  </si>
  <si>
    <t>12545</t>
  </si>
  <si>
    <t>12521</t>
  </si>
  <si>
    <t>12515</t>
  </si>
  <si>
    <t>12519</t>
  </si>
  <si>
    <t>12489</t>
  </si>
  <si>
    <t>12428</t>
  </si>
  <si>
    <t>12582</t>
  </si>
  <si>
    <t>12586</t>
  </si>
  <si>
    <t>19.8.2022</t>
  </si>
  <si>
    <t>12677</t>
  </si>
  <si>
    <t>12694</t>
  </si>
  <si>
    <t>12595</t>
  </si>
  <si>
    <t>12671</t>
  </si>
  <si>
    <t>12569</t>
  </si>
  <si>
    <t>12424</t>
  </si>
  <si>
    <t>12404</t>
  </si>
  <si>
    <t>12444</t>
  </si>
  <si>
    <t>12400</t>
  </si>
  <si>
    <t>12666</t>
  </si>
  <si>
    <t>12703</t>
  </si>
  <si>
    <t>12679</t>
  </si>
  <si>
    <t>12260</t>
  </si>
  <si>
    <t>12488</t>
  </si>
  <si>
    <t>12334</t>
  </si>
  <si>
    <t>12279</t>
  </si>
  <si>
    <t>12307</t>
  </si>
  <si>
    <t>12588</t>
  </si>
  <si>
    <t>12503</t>
  </si>
  <si>
    <t>12584</t>
  </si>
  <si>
    <t>12494</t>
  </si>
  <si>
    <t>10. 8. 2022.</t>
  </si>
  <si>
    <t>12088</t>
  </si>
  <si>
    <t>8. 8. 2022.</t>
  </si>
  <si>
    <t>11877</t>
  </si>
  <si>
    <t>9. 8. 2022.</t>
  </si>
  <si>
    <t>11995</t>
  </si>
  <si>
    <t>11982</t>
  </si>
  <si>
    <t>11963</t>
  </si>
  <si>
    <t>11966</t>
  </si>
  <si>
    <t>11993</t>
  </si>
  <si>
    <t>11964</t>
  </si>
  <si>
    <t>11996</t>
  </si>
  <si>
    <t>12041</t>
  </si>
  <si>
    <t>12050</t>
  </si>
  <si>
    <t>11976</t>
  </si>
  <si>
    <t>12048</t>
  </si>
  <si>
    <t>11992</t>
  </si>
  <si>
    <t>11979</t>
  </si>
  <si>
    <t>12055</t>
  </si>
  <si>
    <t>12029</t>
  </si>
  <si>
    <t>12001</t>
  </si>
  <si>
    <t>12046</t>
  </si>
  <si>
    <t>11994</t>
  </si>
  <si>
    <t>11971</t>
  </si>
  <si>
    <t>11969</t>
  </si>
  <si>
    <t>11920</t>
  </si>
  <si>
    <t>11940</t>
  </si>
  <si>
    <t>11930</t>
  </si>
  <si>
    <t>12. 8. 2022.</t>
  </si>
  <si>
    <t>12213</t>
  </si>
  <si>
    <t>85</t>
  </si>
  <si>
    <t>11. 8. 2022.</t>
  </si>
  <si>
    <t>12189</t>
  </si>
  <si>
    <t>11929</t>
  </si>
  <si>
    <t>11933</t>
  </si>
  <si>
    <t>11900</t>
  </si>
  <si>
    <t>11907</t>
  </si>
  <si>
    <t>11916</t>
  </si>
  <si>
    <t>11914</t>
  </si>
  <si>
    <t>11943</t>
  </si>
  <si>
    <t>11948</t>
  </si>
  <si>
    <t>11977</t>
  </si>
  <si>
    <t>12150</t>
  </si>
  <si>
    <t>12208</t>
  </si>
  <si>
    <t>12179</t>
  </si>
  <si>
    <t>12188</t>
  </si>
  <si>
    <t>12183</t>
  </si>
  <si>
    <t>12171</t>
  </si>
  <si>
    <t>12201</t>
  </si>
  <si>
    <t>12164</t>
  </si>
  <si>
    <t>12162</t>
  </si>
  <si>
    <t>12204</t>
  </si>
  <si>
    <t>12105</t>
  </si>
  <si>
    <t>12116</t>
  </si>
  <si>
    <t>12102</t>
  </si>
  <si>
    <t>12196</t>
  </si>
  <si>
    <t>12151</t>
  </si>
  <si>
    <t>12252</t>
  </si>
  <si>
    <t>12020</t>
  </si>
  <si>
    <t>11961</t>
  </si>
  <si>
    <t>12233</t>
  </si>
  <si>
    <t>12059</t>
  </si>
  <si>
    <t>11981</t>
  </si>
  <si>
    <t>11955</t>
  </si>
  <si>
    <t>12247</t>
  </si>
  <si>
    <t>12228</t>
  </si>
  <si>
    <t>12051</t>
  </si>
  <si>
    <t>11945</t>
  </si>
  <si>
    <t>11975</t>
  </si>
  <si>
    <t>12000</t>
  </si>
  <si>
    <t>11998</t>
  </si>
  <si>
    <t>11878</t>
  </si>
  <si>
    <t>12094</t>
  </si>
  <si>
    <t>12083</t>
  </si>
  <si>
    <t>11882</t>
  </si>
  <si>
    <t>12223</t>
  </si>
  <si>
    <t>12163</t>
  </si>
  <si>
    <t>12018</t>
  </si>
  <si>
    <t>12038</t>
  </si>
  <si>
    <t>11985</t>
  </si>
  <si>
    <t>12255</t>
  </si>
  <si>
    <t>12254</t>
  </si>
  <si>
    <t>12195</t>
  </si>
  <si>
    <t>12202</t>
  </si>
  <si>
    <t>11866</t>
  </si>
  <si>
    <t>12054</t>
  </si>
  <si>
    <t>12070</t>
  </si>
  <si>
    <t>12008</t>
  </si>
  <si>
    <t>11867</t>
  </si>
  <si>
    <t>11868</t>
  </si>
  <si>
    <t>ZU- Apoteka "EXPERA PHARMACY" PJ. Apoteka br.52</t>
  </si>
  <si>
    <t>Pavlovića put bb</t>
  </si>
  <si>
    <t>11884</t>
  </si>
  <si>
    <t>12155</t>
  </si>
  <si>
    <t>ZU "Crvena apoteka"PJ.C22-Višegrad</t>
  </si>
  <si>
    <t>II Podrinjske brigade bb</t>
  </si>
  <si>
    <t>12152</t>
  </si>
  <si>
    <t>12174</t>
  </si>
  <si>
    <t>12129</t>
  </si>
  <si>
    <t>Z.U."Moja Apoteka" Banja Luka-PJ. Apoteka "24 April""</t>
  </si>
  <si>
    <t>12140</t>
  </si>
  <si>
    <t>11921</t>
  </si>
  <si>
    <t>3. 8. 2022.</t>
  </si>
  <si>
    <t>11728</t>
  </si>
  <si>
    <t>Medicus - privatna apoteka  Sanski most</t>
  </si>
  <si>
    <t>Prijedorska 57</t>
  </si>
  <si>
    <t>11720</t>
  </si>
  <si>
    <t>11722</t>
  </si>
  <si>
    <t>11707</t>
  </si>
  <si>
    <t>11709</t>
  </si>
  <si>
    <t>4. 8. 2022.</t>
  </si>
  <si>
    <t>11811</t>
  </si>
  <si>
    <t>11813</t>
  </si>
  <si>
    <t>2. 8. 2022.</t>
  </si>
  <si>
    <t>11670</t>
  </si>
  <si>
    <t>11658</t>
  </si>
  <si>
    <t>11545</t>
  </si>
  <si>
    <t>11582</t>
  </si>
  <si>
    <t>11649</t>
  </si>
  <si>
    <t>11659</t>
  </si>
  <si>
    <t>11655</t>
  </si>
  <si>
    <t>11597</t>
  </si>
  <si>
    <t>11583</t>
  </si>
  <si>
    <t>11632</t>
  </si>
  <si>
    <t>11613</t>
  </si>
  <si>
    <t>11530</t>
  </si>
  <si>
    <t>PZU Apoteka "MEDEX-PHARM" Banovići-Ogr.2 Banovići</t>
  </si>
  <si>
    <t>ul.Zanatska 34</t>
  </si>
  <si>
    <t>1. 8. 2022.</t>
  </si>
  <si>
    <t>11521</t>
  </si>
  <si>
    <t>11590</t>
  </si>
  <si>
    <t>11667</t>
  </si>
  <si>
    <t>11662</t>
  </si>
  <si>
    <t>11522</t>
  </si>
  <si>
    <t>11650</t>
  </si>
  <si>
    <t>11656</t>
  </si>
  <si>
    <t>11596</t>
  </si>
  <si>
    <t>11669</t>
  </si>
  <si>
    <t>11557</t>
  </si>
  <si>
    <t>11546</t>
  </si>
  <si>
    <t>11671</t>
  </si>
  <si>
    <t>11555</t>
  </si>
  <si>
    <t>11488</t>
  </si>
  <si>
    <t>11491</t>
  </si>
  <si>
    <t>11516</t>
  </si>
  <si>
    <t>11485</t>
  </si>
  <si>
    <t>11492</t>
  </si>
  <si>
    <t>11524</t>
  </si>
  <si>
    <t>11518</t>
  </si>
  <si>
    <t>11625</t>
  </si>
  <si>
    <t>11498</t>
  </si>
  <si>
    <t>5. 8. 2022.</t>
  </si>
  <si>
    <t>11851</t>
  </si>
  <si>
    <t>11713</t>
  </si>
  <si>
    <t>11708</t>
  </si>
  <si>
    <t>11703</t>
  </si>
  <si>
    <t>11791</t>
  </si>
  <si>
    <t>11780</t>
  </si>
  <si>
    <t>11809</t>
  </si>
  <si>
    <t>11817</t>
  </si>
  <si>
    <t>11788</t>
  </si>
  <si>
    <t>11807</t>
  </si>
  <si>
    <t>11786</t>
  </si>
  <si>
    <t>11822</t>
  </si>
  <si>
    <t>11854</t>
  </si>
  <si>
    <t>11526</t>
  </si>
  <si>
    <t>11510</t>
  </si>
  <si>
    <t>11519</t>
  </si>
  <si>
    <t>11808</t>
  </si>
  <si>
    <t>11438</t>
  </si>
  <si>
    <t>11538</t>
  </si>
  <si>
    <t>11559</t>
  </si>
  <si>
    <t>11509</t>
  </si>
  <si>
    <t>11466</t>
  </si>
  <si>
    <t>11440</t>
  </si>
  <si>
    <t>11456</t>
  </si>
  <si>
    <t>11846</t>
  </si>
  <si>
    <t>11840</t>
  </si>
  <si>
    <t>11833</t>
  </si>
  <si>
    <t>11844</t>
  </si>
  <si>
    <t>11843</t>
  </si>
  <si>
    <t>11753</t>
  </si>
  <si>
    <t>11574</t>
  </si>
  <si>
    <t>11686</t>
  </si>
  <si>
    <t>11702</t>
  </si>
  <si>
    <t>11842</t>
  </si>
  <si>
    <t>11744</t>
  </si>
  <si>
    <t>11451</t>
  </si>
  <si>
    <t>11536</t>
  </si>
  <si>
    <t>11560</t>
  </si>
  <si>
    <t>11567</t>
  </si>
  <si>
    <t>11853</t>
  </si>
  <si>
    <t>11472</t>
  </si>
  <si>
    <t>11772</t>
  </si>
  <si>
    <t>11714</t>
  </si>
  <si>
    <t>11852</t>
  </si>
  <si>
    <t>11847</t>
  </si>
  <si>
    <t>11676</t>
  </si>
  <si>
    <t>11769</t>
  </si>
  <si>
    <t>11774</t>
  </si>
  <si>
    <t>11771</t>
  </si>
  <si>
    <t>11561</t>
  </si>
  <si>
    <t>11812</t>
  </si>
  <si>
    <t>11482</t>
  </si>
  <si>
    <t>11834</t>
  </si>
  <si>
    <t>11512</t>
  </si>
  <si>
    <t>11762</t>
  </si>
  <si>
    <t>20.7.2022</t>
  </si>
  <si>
    <t>10928</t>
  </si>
  <si>
    <t>10956</t>
  </si>
  <si>
    <t>10945</t>
  </si>
  <si>
    <t>10941</t>
  </si>
  <si>
    <t>10947</t>
  </si>
  <si>
    <t>19.7.2022</t>
  </si>
  <si>
    <t>10873</t>
  </si>
  <si>
    <t>10851</t>
  </si>
  <si>
    <t>10790</t>
  </si>
  <si>
    <t>10806</t>
  </si>
  <si>
    <t>10823</t>
  </si>
  <si>
    <t>10782</t>
  </si>
  <si>
    <t>10769</t>
  </si>
  <si>
    <t>10788</t>
  </si>
  <si>
    <t>10767</t>
  </si>
  <si>
    <t>10886</t>
  </si>
  <si>
    <t>10880</t>
  </si>
  <si>
    <t>10826</t>
  </si>
  <si>
    <t>10810</t>
  </si>
  <si>
    <t>10818</t>
  </si>
  <si>
    <t>10884</t>
  </si>
  <si>
    <t>10822</t>
  </si>
  <si>
    <t>10891</t>
  </si>
  <si>
    <t>10812</t>
  </si>
  <si>
    <t>10887</t>
  </si>
  <si>
    <t>10853</t>
  </si>
  <si>
    <t>10832</t>
  </si>
  <si>
    <t>10895</t>
  </si>
  <si>
    <t>PZU Apoteka "MEDEX-PHARM" Banovići-Ogr.3 "Apoteka Kula" Tuzla</t>
  </si>
  <si>
    <t>ul.Rejsa Azabagića br.1</t>
  </si>
  <si>
    <t>10783</t>
  </si>
  <si>
    <t>10768</t>
  </si>
  <si>
    <t>10781</t>
  </si>
  <si>
    <t>10774</t>
  </si>
  <si>
    <t>10798</t>
  </si>
  <si>
    <t>10803</t>
  </si>
  <si>
    <t>10802</t>
  </si>
  <si>
    <t>10892</t>
  </si>
  <si>
    <t>10770</t>
  </si>
  <si>
    <t>18.7.2022</t>
  </si>
  <si>
    <t>10731</t>
  </si>
  <si>
    <t>10712</t>
  </si>
  <si>
    <t>21.7.2022</t>
  </si>
  <si>
    <t>10700</t>
  </si>
  <si>
    <t>10738</t>
  </si>
  <si>
    <t>10714</t>
  </si>
  <si>
    <t>10716</t>
  </si>
  <si>
    <t>10739</t>
  </si>
  <si>
    <t>10701</t>
  </si>
  <si>
    <t>10711</t>
  </si>
  <si>
    <t>10724</t>
  </si>
  <si>
    <t>10948</t>
  </si>
  <si>
    <t>10719</t>
  </si>
  <si>
    <t>10959</t>
  </si>
  <si>
    <t>10961</t>
  </si>
  <si>
    <t>10960</t>
  </si>
  <si>
    <t>10963</t>
  </si>
  <si>
    <t>11038</t>
  </si>
  <si>
    <t>10991</t>
  </si>
  <si>
    <t>11027</t>
  </si>
  <si>
    <t>11025</t>
  </si>
  <si>
    <t>11009</t>
  </si>
  <si>
    <t>10970</t>
  </si>
  <si>
    <t>10937</t>
  </si>
  <si>
    <t>10939</t>
  </si>
  <si>
    <t>10992</t>
  </si>
  <si>
    <t>10813</t>
  </si>
  <si>
    <t>10678</t>
  </si>
  <si>
    <t>10877</t>
  </si>
  <si>
    <t>10902</t>
  </si>
  <si>
    <t>10922</t>
  </si>
  <si>
    <t>10684</t>
  </si>
  <si>
    <t>10914</t>
  </si>
  <si>
    <t>10916</t>
  </si>
  <si>
    <t>22.7.2022</t>
  </si>
  <si>
    <t>11072</t>
  </si>
  <si>
    <t>10706</t>
  </si>
  <si>
    <t>11036</t>
  </si>
  <si>
    <t>10765</t>
  </si>
  <si>
    <t>10742</t>
  </si>
  <si>
    <t>73</t>
  </si>
  <si>
    <t>11077</t>
  </si>
  <si>
    <t>10903</t>
  </si>
  <si>
    <t>10839</t>
  </si>
  <si>
    <t>11056</t>
  </si>
  <si>
    <t>10907</t>
  </si>
  <si>
    <t>10795</t>
  </si>
  <si>
    <t>10885</t>
  </si>
  <si>
    <t>10761</t>
  </si>
  <si>
    <t>10845</t>
  </si>
  <si>
    <t>10848</t>
  </si>
  <si>
    <t>10745</t>
  </si>
  <si>
    <t>10720</t>
  </si>
  <si>
    <t>10743</t>
  </si>
  <si>
    <t>ZU Apoteke "B PHARM" Novi Grad, Apoteka br.15</t>
  </si>
  <si>
    <t>Ul.Kralja Petra I Oslobodioca bb</t>
  </si>
  <si>
    <t>10752</t>
  </si>
  <si>
    <t>10842</t>
  </si>
  <si>
    <t>11064</t>
  </si>
  <si>
    <t>10978</t>
  </si>
  <si>
    <t>10983</t>
  </si>
  <si>
    <t>11065</t>
  </si>
  <si>
    <t>11083</t>
  </si>
  <si>
    <t>11075</t>
  </si>
  <si>
    <t>ZU "Crvena apoteka"PJ.C17-Rogatica</t>
  </si>
  <si>
    <t>Srpske sloge bb</t>
  </si>
  <si>
    <t>11079</t>
  </si>
  <si>
    <t>10670</t>
  </si>
  <si>
    <t>10896</t>
  </si>
  <si>
    <t>10666</t>
  </si>
  <si>
    <t>10975</t>
  </si>
  <si>
    <t>10912</t>
  </si>
  <si>
    <t>10927</t>
  </si>
  <si>
    <t>10760</t>
  </si>
  <si>
    <t>27. 7. 2022.</t>
  </si>
  <si>
    <t>11292</t>
  </si>
  <si>
    <t>11294</t>
  </si>
  <si>
    <t>11295</t>
  </si>
  <si>
    <t>11284</t>
  </si>
  <si>
    <t>11283</t>
  </si>
  <si>
    <t>26. 7. 2022.</t>
  </si>
  <si>
    <t>11170</t>
  </si>
  <si>
    <t>11173</t>
  </si>
  <si>
    <t>11186</t>
  </si>
  <si>
    <t>25. 7. 2022.</t>
  </si>
  <si>
    <t>11190</t>
  </si>
  <si>
    <t>11255</t>
  </si>
  <si>
    <t>11259</t>
  </si>
  <si>
    <t>PZU Apoteka "MEDEX-PHARM"  Banovići-Ogr.12 Tuzla</t>
  </si>
  <si>
    <t>ul.Krečanska br.5C</t>
  </si>
  <si>
    <t>11236</t>
  </si>
  <si>
    <t>11176</t>
  </si>
  <si>
    <t>11210</t>
  </si>
  <si>
    <t>11181</t>
  </si>
  <si>
    <t>11187</t>
  </si>
  <si>
    <t>11244</t>
  </si>
  <si>
    <t>11209</t>
  </si>
  <si>
    <t>11249</t>
  </si>
  <si>
    <t>11246</t>
  </si>
  <si>
    <t>11163</t>
  </si>
  <si>
    <t>11165</t>
  </si>
  <si>
    <t>11117</t>
  </si>
  <si>
    <t>11125</t>
  </si>
  <si>
    <t>11108</t>
  </si>
  <si>
    <t>28. 7. 2022.</t>
  </si>
  <si>
    <t>11399</t>
  </si>
  <si>
    <t>11145</t>
  </si>
  <si>
    <t>11114</t>
  </si>
  <si>
    <t>11105</t>
  </si>
  <si>
    <t>11107</t>
  </si>
  <si>
    <t>11305</t>
  </si>
  <si>
    <t>11320</t>
  </si>
  <si>
    <t>11202</t>
  </si>
  <si>
    <t>11310</t>
  </si>
  <si>
    <t>11375</t>
  </si>
  <si>
    <t>11376</t>
  </si>
  <si>
    <t>11382</t>
  </si>
  <si>
    <t>11350</t>
  </si>
  <si>
    <t>11387</t>
  </si>
  <si>
    <t>11407</t>
  </si>
  <si>
    <t>11401</t>
  </si>
  <si>
    <t>11390</t>
  </si>
  <si>
    <t>11388</t>
  </si>
  <si>
    <t>11397</t>
  </si>
  <si>
    <t>11402</t>
  </si>
  <si>
    <t>11331</t>
  </si>
  <si>
    <t>11389</t>
  </si>
  <si>
    <t>11344</t>
  </si>
  <si>
    <t>11340</t>
  </si>
  <si>
    <t>11191</t>
  </si>
  <si>
    <t>11337</t>
  </si>
  <si>
    <t>11352</t>
  </si>
  <si>
    <t>11363</t>
  </si>
  <si>
    <t>29. 7. 2022.</t>
  </si>
  <si>
    <t>11421</t>
  </si>
  <si>
    <t>11433</t>
  </si>
  <si>
    <t>11358</t>
  </si>
  <si>
    <t>11097</t>
  </si>
  <si>
    <t>11359</t>
  </si>
  <si>
    <t>11272</t>
  </si>
  <si>
    <t>11211</t>
  </si>
  <si>
    <t>11199</t>
  </si>
  <si>
    <t>11235</t>
  </si>
  <si>
    <t>11266</t>
  </si>
  <si>
    <t>11172</t>
  </si>
  <si>
    <t>11197</t>
  </si>
  <si>
    <t>11279</t>
  </si>
  <si>
    <t>11098</t>
  </si>
  <si>
    <t>11195</t>
  </si>
  <si>
    <t>11302</t>
  </si>
  <si>
    <t>11354</t>
  </si>
  <si>
    <t>11183</t>
  </si>
  <si>
    <t>11414</t>
  </si>
  <si>
    <t>11413</t>
  </si>
  <si>
    <t>11384</t>
  </si>
  <si>
    <t>11412</t>
  </si>
  <si>
    <t>11436</t>
  </si>
  <si>
    <t>ZU Apoteke "B PHARM" Novi Grad Apoteka br. 68</t>
  </si>
  <si>
    <t>Stefana Nemanje 1</t>
  </si>
  <si>
    <t>11262</t>
  </si>
  <si>
    <t>11264</t>
  </si>
  <si>
    <t>11101</t>
  </si>
  <si>
    <t>11142</t>
  </si>
  <si>
    <t>11212</t>
  </si>
  <si>
    <t>11324</t>
  </si>
  <si>
    <t>11321</t>
  </si>
  <si>
    <t>11308</t>
  </si>
  <si>
    <t>11304</t>
  </si>
  <si>
    <t>11103</t>
  </si>
  <si>
    <t>13.7.2022</t>
  </si>
  <si>
    <t>10502</t>
  </si>
  <si>
    <t>10481</t>
  </si>
  <si>
    <t>10476</t>
  </si>
  <si>
    <t>10488</t>
  </si>
  <si>
    <t>10480</t>
  </si>
  <si>
    <t>12.7.2022</t>
  </si>
  <si>
    <t>10367</t>
  </si>
  <si>
    <t>10426</t>
  </si>
  <si>
    <t>10423</t>
  </si>
  <si>
    <t>10355</t>
  </si>
  <si>
    <t>10352</t>
  </si>
  <si>
    <t>10424</t>
  </si>
  <si>
    <t>10346</t>
  </si>
  <si>
    <t>10431</t>
  </si>
  <si>
    <t>10438</t>
  </si>
  <si>
    <t>10421</t>
  </si>
  <si>
    <t>10362</t>
  </si>
  <si>
    <t>10365</t>
  </si>
  <si>
    <t>10342</t>
  </si>
  <si>
    <t>14.7.2022</t>
  </si>
  <si>
    <t>10587</t>
  </si>
  <si>
    <t>10596</t>
  </si>
  <si>
    <t>10615</t>
  </si>
  <si>
    <t>10594</t>
  </si>
  <si>
    <t>10617</t>
  </si>
  <si>
    <t>10591</t>
  </si>
  <si>
    <t>10546</t>
  </si>
  <si>
    <t>10324</t>
  </si>
  <si>
    <t>10513</t>
  </si>
  <si>
    <t>10505</t>
  </si>
  <si>
    <t>10630</t>
  </si>
  <si>
    <t>10593</t>
  </si>
  <si>
    <t>10586</t>
  </si>
  <si>
    <t>10626</t>
  </si>
  <si>
    <t>10623</t>
  </si>
  <si>
    <t>10584</t>
  </si>
  <si>
    <t>10558</t>
  </si>
  <si>
    <t>10585</t>
  </si>
  <si>
    <t>10605</t>
  </si>
  <si>
    <t>10612</t>
  </si>
  <si>
    <t>10583</t>
  </si>
  <si>
    <t>10568</t>
  </si>
  <si>
    <t>10620</t>
  </si>
  <si>
    <t>10570</t>
  </si>
  <si>
    <t>10629</t>
  </si>
  <si>
    <t>10564</t>
  </si>
  <si>
    <t>10603</t>
  </si>
  <si>
    <t>10323</t>
  </si>
  <si>
    <t>10562</t>
  </si>
  <si>
    <t>10347</t>
  </si>
  <si>
    <t>10338</t>
  </si>
  <si>
    <t>10368</t>
  </si>
  <si>
    <t>10373</t>
  </si>
  <si>
    <t>10599</t>
  </si>
  <si>
    <t>10572</t>
  </si>
  <si>
    <t>10328</t>
  </si>
  <si>
    <t>10553</t>
  </si>
  <si>
    <t>15.7.2022</t>
  </si>
  <si>
    <t>10640</t>
  </si>
  <si>
    <t>10384</t>
  </si>
  <si>
    <t>10460</t>
  </si>
  <si>
    <t>10471</t>
  </si>
  <si>
    <t>10391</t>
  </si>
  <si>
    <t>10474</t>
  </si>
  <si>
    <t>10649</t>
  </si>
  <si>
    <t>10446</t>
  </si>
  <si>
    <t>10549</t>
  </si>
  <si>
    <t>10417</t>
  </si>
  <si>
    <t>10654</t>
  </si>
  <si>
    <t>10376</t>
  </si>
  <si>
    <t>10465</t>
  </si>
  <si>
    <t>10432</t>
  </si>
  <si>
    <t>10379</t>
  </si>
  <si>
    <t>10470</t>
  </si>
  <si>
    <t>ZU Apoteke "B PHARM" Novi Grad Apoteka br. 66</t>
  </si>
  <si>
    <t>Vojvode Mišića 49d VOJKOVIĆI</t>
  </si>
  <si>
    <t>10340</t>
  </si>
  <si>
    <t>10645</t>
  </si>
  <si>
    <t>10526</t>
  </si>
  <si>
    <t>10614</t>
  </si>
  <si>
    <t>10618</t>
  </si>
  <si>
    <t>10415</t>
  </si>
  <si>
    <t>10636</t>
  </si>
  <si>
    <t>10637</t>
  </si>
  <si>
    <t>10635</t>
  </si>
  <si>
    <t>10634</t>
  </si>
  <si>
    <t>10627</t>
  </si>
  <si>
    <t>10648</t>
  </si>
  <si>
    <t>10652</t>
  </si>
  <si>
    <t>10661</t>
  </si>
  <si>
    <t>10639</t>
  </si>
  <si>
    <t>10641</t>
  </si>
  <si>
    <t>10487</t>
  </si>
  <si>
    <t>ZU "Crvena apoteka"PJ.C16-Doboj</t>
  </si>
  <si>
    <t>Đenerala Draže br.15</t>
  </si>
  <si>
    <t>10459</t>
  </si>
  <si>
    <t>10320</t>
  </si>
  <si>
    <t>10496</t>
  </si>
  <si>
    <t>10321</t>
  </si>
  <si>
    <t>10414</t>
  </si>
  <si>
    <t>10530</t>
  </si>
  <si>
    <t>10560</t>
  </si>
  <si>
    <t>10563</t>
  </si>
  <si>
    <t>10566</t>
  </si>
  <si>
    <t>10542</t>
  </si>
  <si>
    <t>10551</t>
  </si>
  <si>
    <t>10544</t>
  </si>
  <si>
    <t>10429</t>
  </si>
  <si>
    <t>6.7.2022</t>
  </si>
  <si>
    <t>10189</t>
  </si>
  <si>
    <t>10176</t>
  </si>
  <si>
    <t>10159</t>
  </si>
  <si>
    <t>10141</t>
  </si>
  <si>
    <t>10142</t>
  </si>
  <si>
    <t>5.7.2022</t>
  </si>
  <si>
    <t>10018</t>
  </si>
  <si>
    <t>10048</t>
  </si>
  <si>
    <t>10115</t>
  </si>
  <si>
    <t>10111</t>
  </si>
  <si>
    <t>10091</t>
  </si>
  <si>
    <t>10050</t>
  </si>
  <si>
    <t>10088</t>
  </si>
  <si>
    <t>10124</t>
  </si>
  <si>
    <t>10025</t>
  </si>
  <si>
    <t>10045</t>
  </si>
  <si>
    <t>10046</t>
  </si>
  <si>
    <t>10021</t>
  </si>
  <si>
    <t>10043</t>
  </si>
  <si>
    <t>PZU Apoteka "MEDEX-PHARM" Banovići-Ogr.br:10 Tinja Donja</t>
  </si>
  <si>
    <t>Tinja Donja bb</t>
  </si>
  <si>
    <t>10072</t>
  </si>
  <si>
    <t>10084</t>
  </si>
  <si>
    <t>10047</t>
  </si>
  <si>
    <t>10117</t>
  </si>
  <si>
    <t>10108</t>
  </si>
  <si>
    <t>10132</t>
  </si>
  <si>
    <t>10110</t>
  </si>
  <si>
    <t>10024</t>
  </si>
  <si>
    <t>10017</t>
  </si>
  <si>
    <t>4.7.2022</t>
  </si>
  <si>
    <t>9980</t>
  </si>
  <si>
    <t>9989</t>
  </si>
  <si>
    <t>7.7.2022</t>
  </si>
  <si>
    <t>10230</t>
  </si>
  <si>
    <t>9981</t>
  </si>
  <si>
    <t>9982</t>
  </si>
  <si>
    <t>9991</t>
  </si>
  <si>
    <t>10231</t>
  </si>
  <si>
    <t>8.7.2022</t>
  </si>
  <si>
    <t>10305</t>
  </si>
  <si>
    <t>10274</t>
  </si>
  <si>
    <t>10003</t>
  </si>
  <si>
    <t>10306</t>
  </si>
  <si>
    <t>10289</t>
  </si>
  <si>
    <t>10290</t>
  </si>
  <si>
    <t>10263</t>
  </si>
  <si>
    <t>10250</t>
  </si>
  <si>
    <t>10249</t>
  </si>
  <si>
    <t>10240</t>
  </si>
  <si>
    <t>1.7.2022</t>
  </si>
  <si>
    <t>10258</t>
  </si>
  <si>
    <t>10266</t>
  </si>
  <si>
    <t>10270</t>
  </si>
  <si>
    <t>10268</t>
  </si>
  <si>
    <t>10180</t>
  </si>
  <si>
    <t>9909</t>
  </si>
  <si>
    <t>9985</t>
  </si>
  <si>
    <t>9987</t>
  </si>
  <si>
    <t>10163</t>
  </si>
  <si>
    <t>9970</t>
  </si>
  <si>
    <t>9917</t>
  </si>
  <si>
    <t>9972</t>
  </si>
  <si>
    <t>9958</t>
  </si>
  <si>
    <t>10100</t>
  </si>
  <si>
    <t>10143</t>
  </si>
  <si>
    <t>10087</t>
  </si>
  <si>
    <t>10067</t>
  </si>
  <si>
    <t>10101</t>
  </si>
  <si>
    <t>9926</t>
  </si>
  <si>
    <t>10155</t>
  </si>
  <si>
    <t>10151</t>
  </si>
  <si>
    <t>10149</t>
  </si>
  <si>
    <t>10150</t>
  </si>
  <si>
    <t>10278</t>
  </si>
  <si>
    <t>10264</t>
  </si>
  <si>
    <t>10299</t>
  </si>
  <si>
    <t>9919</t>
  </si>
  <si>
    <t>10276</t>
  </si>
  <si>
    <t>10308</t>
  </si>
  <si>
    <t>10187</t>
  </si>
  <si>
    <t>10204</t>
  </si>
  <si>
    <t>9965</t>
  </si>
  <si>
    <t>10217</t>
  </si>
  <si>
    <t>10133</t>
  </si>
  <si>
    <t>10029</t>
  </si>
  <si>
    <t>10317</t>
  </si>
  <si>
    <t>9918</t>
  </si>
  <si>
    <t>ZU Apoteke "B PHARM" Novi Grad Apoteka br. 9</t>
  </si>
  <si>
    <t>Prote Vujasinovića 9A</t>
  </si>
  <si>
    <t>10311</t>
  </si>
  <si>
    <t>10316</t>
  </si>
  <si>
    <t>10313</t>
  </si>
  <si>
    <t>9946</t>
  </si>
  <si>
    <t>9945</t>
  </si>
  <si>
    <t>10007</t>
  </si>
  <si>
    <t>ZU Apoteke "B PHARM" Novi Grad, Apoteka br.70</t>
  </si>
  <si>
    <t>Ul. Maršala Tita br.4</t>
  </si>
  <si>
    <t>9940</t>
  </si>
  <si>
    <t>9924</t>
  </si>
  <si>
    <t>9928</t>
  </si>
  <si>
    <t>10319</t>
  </si>
  <si>
    <t>10194</t>
  </si>
  <si>
    <t>29. 6. 2022.</t>
  </si>
  <si>
    <t>9729</t>
  </si>
  <si>
    <t>9746</t>
  </si>
  <si>
    <t>9724</t>
  </si>
  <si>
    <t>28. 6. 2022.</t>
  </si>
  <si>
    <t>9627</t>
  </si>
  <si>
    <t>9634</t>
  </si>
  <si>
    <t>9597</t>
  </si>
  <si>
    <t>9624</t>
  </si>
  <si>
    <t>9592</t>
  </si>
  <si>
    <t>9593</t>
  </si>
  <si>
    <t>9693</t>
  </si>
  <si>
    <t>9672</t>
  </si>
  <si>
    <t>9665</t>
  </si>
  <si>
    <t>9622</t>
  </si>
  <si>
    <t>9683</t>
  </si>
  <si>
    <t>9645</t>
  </si>
  <si>
    <t>9628</t>
  </si>
  <si>
    <t>9607</t>
  </si>
  <si>
    <t>9595</t>
  </si>
  <si>
    <t>9599</t>
  </si>
  <si>
    <t>27. 6. 2022.</t>
  </si>
  <si>
    <t>30. 6. 2022.</t>
  </si>
  <si>
    <t>9564</t>
  </si>
  <si>
    <t>9558</t>
  </si>
  <si>
    <t>9569</t>
  </si>
  <si>
    <t>9534</t>
  </si>
  <si>
    <t>9532</t>
  </si>
  <si>
    <t>9726</t>
  </si>
  <si>
    <t>9733</t>
  </si>
  <si>
    <t>9768</t>
  </si>
  <si>
    <t>9758</t>
  </si>
  <si>
    <t>9895</t>
  </si>
  <si>
    <t>LUPRIV PHARM Mostar ogr.13</t>
  </si>
  <si>
    <t>Kočine bb.</t>
  </si>
  <si>
    <t>9882</t>
  </si>
  <si>
    <t>9886</t>
  </si>
  <si>
    <t>Ljekarna mr.ph. Suada Manov Prozor</t>
  </si>
  <si>
    <t>9858</t>
  </si>
  <si>
    <t>9861</t>
  </si>
  <si>
    <t>9859</t>
  </si>
  <si>
    <t>9874</t>
  </si>
  <si>
    <t>9658</t>
  </si>
  <si>
    <t>9888</t>
  </si>
  <si>
    <t>9846</t>
  </si>
  <si>
    <t>9817</t>
  </si>
  <si>
    <t>9760</t>
  </si>
  <si>
    <t>9638</t>
  </si>
  <si>
    <t>9504</t>
  </si>
  <si>
    <t>9716</t>
  </si>
  <si>
    <t>9666</t>
  </si>
  <si>
    <t>9521</t>
  </si>
  <si>
    <t>9635</t>
  </si>
  <si>
    <t>9631</t>
  </si>
  <si>
    <t>9853</t>
  </si>
  <si>
    <t>9692</t>
  </si>
  <si>
    <t>9660</t>
  </si>
  <si>
    <t>9653</t>
  </si>
  <si>
    <t>9670</t>
  </si>
  <si>
    <t>9896</t>
  </si>
  <si>
    <t>9625</t>
  </si>
  <si>
    <t>9549</t>
  </si>
  <si>
    <t>9687</t>
  </si>
  <si>
    <t>ZU- Apoteka "EXPERA PHARMACY" PJ. Apoteka br.3</t>
  </si>
  <si>
    <t>Gavrila Principa 10</t>
  </si>
  <si>
    <t>9513</t>
  </si>
  <si>
    <t>ZU "Crvena apoteka"PJ.C18-Rudo</t>
  </si>
  <si>
    <t>Draže Mihajlovića br.21</t>
  </si>
  <si>
    <t>73260</t>
  </si>
  <si>
    <t>RUDO</t>
  </si>
  <si>
    <t>9723</t>
  </si>
  <si>
    <t>9731</t>
  </si>
  <si>
    <t>9515</t>
  </si>
  <si>
    <t>9704</t>
  </si>
  <si>
    <t>ZU Apoteke "B PHARM" Novi Grad, Apoteka br.38</t>
  </si>
  <si>
    <t>Ul. Gavrlia Principa 10</t>
  </si>
  <si>
    <t>9773</t>
  </si>
  <si>
    <t>9705</t>
  </si>
  <si>
    <t>ZU Apoteke "B PHARM" Novi Grad, Apoteka br.12</t>
  </si>
  <si>
    <t>Put Srpskih Branilaca 35A</t>
  </si>
  <si>
    <t>9506</t>
  </si>
  <si>
    <t>9712</t>
  </si>
  <si>
    <t>9711</t>
  </si>
  <si>
    <t>9495</t>
  </si>
  <si>
    <t>9766</t>
  </si>
  <si>
    <t>21. 6. 2022.</t>
  </si>
  <si>
    <t>9120</t>
  </si>
  <si>
    <t>9111</t>
  </si>
  <si>
    <t>9137</t>
  </si>
  <si>
    <t>9136</t>
  </si>
  <si>
    <t>9197</t>
  </si>
  <si>
    <t>9222</t>
  </si>
  <si>
    <t>9243</t>
  </si>
  <si>
    <t>9248</t>
  </si>
  <si>
    <t>9233</t>
  </si>
  <si>
    <t>9143</t>
  </si>
  <si>
    <t>9123</t>
  </si>
  <si>
    <t>9258</t>
  </si>
  <si>
    <t>9154</t>
  </si>
  <si>
    <t>9139</t>
  </si>
  <si>
    <t>9232</t>
  </si>
  <si>
    <t>9239</t>
  </si>
  <si>
    <t>22. 6. 2022.</t>
  </si>
  <si>
    <t>9263</t>
  </si>
  <si>
    <t>9122</t>
  </si>
  <si>
    <t>9150</t>
  </si>
  <si>
    <t>9194</t>
  </si>
  <si>
    <t>9117</t>
  </si>
  <si>
    <t>23. 6. 2022.</t>
  </si>
  <si>
    <t>9389</t>
  </si>
  <si>
    <t>20. 6. 2022.</t>
  </si>
  <si>
    <t>9046</t>
  </si>
  <si>
    <t>9024</t>
  </si>
  <si>
    <t>9102</t>
  </si>
  <si>
    <t>9025</t>
  </si>
  <si>
    <t>9386</t>
  </si>
  <si>
    <t>9081</t>
  </si>
  <si>
    <t>9319</t>
  </si>
  <si>
    <t>9291</t>
  </si>
  <si>
    <t>9384</t>
  </si>
  <si>
    <t>9412</t>
  </si>
  <si>
    <t>24. 6. 2022.</t>
  </si>
  <si>
    <t>9484</t>
  </si>
  <si>
    <t>9393</t>
  </si>
  <si>
    <t>9406</t>
  </si>
  <si>
    <t>9370</t>
  </si>
  <si>
    <t>9415</t>
  </si>
  <si>
    <t>9380</t>
  </si>
  <si>
    <t>Z.U. Eurovita Pharmacia depo br.3 Vrapčići</t>
  </si>
  <si>
    <t>9388</t>
  </si>
  <si>
    <t>9394</t>
  </si>
  <si>
    <t>9399</t>
  </si>
  <si>
    <t>9403</t>
  </si>
  <si>
    <t>9377</t>
  </si>
  <si>
    <t>9357</t>
  </si>
  <si>
    <t>9378</t>
  </si>
  <si>
    <t>9398</t>
  </si>
  <si>
    <t>9481</t>
  </si>
  <si>
    <t>9338</t>
  </si>
  <si>
    <t>9440</t>
  </si>
  <si>
    <t>9464</t>
  </si>
  <si>
    <t>9342</t>
  </si>
  <si>
    <t>9228</t>
  </si>
  <si>
    <t>9210</t>
  </si>
  <si>
    <t>9187</t>
  </si>
  <si>
    <t>9274</t>
  </si>
  <si>
    <t>9060</t>
  </si>
  <si>
    <t>9038</t>
  </si>
  <si>
    <t>9029</t>
  </si>
  <si>
    <t>9091</t>
  </si>
  <si>
    <t>9052</t>
  </si>
  <si>
    <t>9280</t>
  </si>
  <si>
    <t>9337</t>
  </si>
  <si>
    <t>9340</t>
  </si>
  <si>
    <t>9302</t>
  </si>
  <si>
    <t>9289</t>
  </si>
  <si>
    <t>9329</t>
  </si>
  <si>
    <t>9276</t>
  </si>
  <si>
    <t>9392</t>
  </si>
  <si>
    <t>9180</t>
  </si>
  <si>
    <t>9478</t>
  </si>
  <si>
    <t>9472</t>
  </si>
  <si>
    <t>9071</t>
  </si>
  <si>
    <t>9489</t>
  </si>
  <si>
    <t>ZU "Crvena apoteka"PJ.C6-Čelinac</t>
  </si>
  <si>
    <t>Kralja Petra I KarađorđevićaBB</t>
  </si>
  <si>
    <t>9492</t>
  </si>
  <si>
    <t>9308</t>
  </si>
  <si>
    <t>9262</t>
  </si>
  <si>
    <t>9264</t>
  </si>
  <si>
    <t>9089</t>
  </si>
  <si>
    <t>9161</t>
  </si>
  <si>
    <t>9231</t>
  </si>
  <si>
    <t>9373</t>
  </si>
  <si>
    <t>9236</t>
  </si>
  <si>
    <t>9313</t>
  </si>
  <si>
    <t>9092</t>
  </si>
  <si>
    <t>9206</t>
  </si>
  <si>
    <t>ZU "Crvena apoteka"PJ.C3-Šipovo</t>
  </si>
  <si>
    <t>Njegoševa br.15</t>
  </si>
  <si>
    <t>70270</t>
  </si>
  <si>
    <t>ŠIPOVO</t>
  </si>
  <si>
    <t>9330</t>
  </si>
  <si>
    <t>9405</t>
  </si>
  <si>
    <t>9431</t>
  </si>
  <si>
    <t>ZU Apoteke "B PHARM" Novi Grad Apoteka br.36</t>
  </si>
  <si>
    <t>Nikole Pašića bb</t>
  </si>
  <si>
    <t>15. 6. 2022.</t>
  </si>
  <si>
    <t>8890</t>
  </si>
  <si>
    <t>8850</t>
  </si>
  <si>
    <t>8889</t>
  </si>
  <si>
    <t>16. 6. 2022.</t>
  </si>
  <si>
    <t>8975</t>
  </si>
  <si>
    <t>PZU Apoteka "LIJEK" Cazin</t>
  </si>
  <si>
    <t>Tržačka Raštela bb</t>
  </si>
  <si>
    <t>14. 6. 2022.</t>
  </si>
  <si>
    <t>8794</t>
  </si>
  <si>
    <t>8714</t>
  </si>
  <si>
    <t>8722</t>
  </si>
  <si>
    <t>8707</t>
  </si>
  <si>
    <t>8731</t>
  </si>
  <si>
    <t>8703</t>
  </si>
  <si>
    <t>8702</t>
  </si>
  <si>
    <t>8786</t>
  </si>
  <si>
    <t>8730</t>
  </si>
  <si>
    <t>8736</t>
  </si>
  <si>
    <t>8744</t>
  </si>
  <si>
    <t>8776</t>
  </si>
  <si>
    <t>8725</t>
  </si>
  <si>
    <t>8793</t>
  </si>
  <si>
    <t>8798</t>
  </si>
  <si>
    <t>8797</t>
  </si>
  <si>
    <t>8787</t>
  </si>
  <si>
    <t>8696</t>
  </si>
  <si>
    <t>8779</t>
  </si>
  <si>
    <t>8686</t>
  </si>
  <si>
    <t>8987</t>
  </si>
  <si>
    <t>8976</t>
  </si>
  <si>
    <t>8973</t>
  </si>
  <si>
    <t>8977</t>
  </si>
  <si>
    <t>13. 6. 2022.</t>
  </si>
  <si>
    <t>8606</t>
  </si>
  <si>
    <t>8581</t>
  </si>
  <si>
    <t>8610</t>
  </si>
  <si>
    <t>8643</t>
  </si>
  <si>
    <t>8582</t>
  </si>
  <si>
    <t>8614</t>
  </si>
  <si>
    <t>8808</t>
  </si>
  <si>
    <t>8811</t>
  </si>
  <si>
    <t>8877</t>
  </si>
  <si>
    <t>8979</t>
  </si>
  <si>
    <t>8946</t>
  </si>
  <si>
    <t>8945</t>
  </si>
  <si>
    <t>8964</t>
  </si>
  <si>
    <t>8935</t>
  </si>
  <si>
    <t>8932</t>
  </si>
  <si>
    <t>8956</t>
  </si>
  <si>
    <t>8937</t>
  </si>
  <si>
    <t>8913</t>
  </si>
  <si>
    <t>8909</t>
  </si>
  <si>
    <t>8942</t>
  </si>
  <si>
    <t>8895</t>
  </si>
  <si>
    <t>8572</t>
  </si>
  <si>
    <t>8750</t>
  </si>
  <si>
    <t>17. 6. 2022.</t>
  </si>
  <si>
    <t>9012</t>
  </si>
  <si>
    <t>8753</t>
  </si>
  <si>
    <t>9003</t>
  </si>
  <si>
    <t>8576</t>
  </si>
  <si>
    <t>8819</t>
  </si>
  <si>
    <t>8996</t>
  </si>
  <si>
    <t>8626</t>
  </si>
  <si>
    <t>8781</t>
  </si>
  <si>
    <t>8711</t>
  </si>
  <si>
    <t>8566</t>
  </si>
  <si>
    <t>8688</t>
  </si>
  <si>
    <t>8751</t>
  </si>
  <si>
    <t>8758</t>
  </si>
  <si>
    <t>8824</t>
  </si>
  <si>
    <t>8681</t>
  </si>
  <si>
    <t>8989</t>
  </si>
  <si>
    <t>8983</t>
  </si>
  <si>
    <t>8768</t>
  </si>
  <si>
    <t>8993</t>
  </si>
  <si>
    <t>8728</t>
  </si>
  <si>
    <t>8896</t>
  </si>
  <si>
    <t>8931</t>
  </si>
  <si>
    <t>8948</t>
  </si>
  <si>
    <t>8562</t>
  </si>
  <si>
    <t>8806</t>
  </si>
  <si>
    <t>8972</t>
  </si>
  <si>
    <t>8911</t>
  </si>
  <si>
    <t>8813</t>
  </si>
  <si>
    <t>8919</t>
  </si>
  <si>
    <t>8621</t>
  </si>
  <si>
    <t>7. 6. 2022.</t>
  </si>
  <si>
    <t>8344</t>
  </si>
  <si>
    <t>8386</t>
  </si>
  <si>
    <t>8324</t>
  </si>
  <si>
    <t>8347</t>
  </si>
  <si>
    <t>8323</t>
  </si>
  <si>
    <t>8336</t>
  </si>
  <si>
    <t>8. 6. 2022.</t>
  </si>
  <si>
    <t>8400</t>
  </si>
  <si>
    <t>8396</t>
  </si>
  <si>
    <t>8395</t>
  </si>
  <si>
    <t>8402</t>
  </si>
  <si>
    <t>8378</t>
  </si>
  <si>
    <t>6. 6. 2022.</t>
  </si>
  <si>
    <t>8283</t>
  </si>
  <si>
    <t>9. 6. 2022.</t>
  </si>
  <si>
    <t>8514</t>
  </si>
  <si>
    <t>8294</t>
  </si>
  <si>
    <t>8319</t>
  </si>
  <si>
    <t>8320</t>
  </si>
  <si>
    <t>8432</t>
  </si>
  <si>
    <t>8463</t>
  </si>
  <si>
    <t>MAK apoteka</t>
  </si>
  <si>
    <t>Uskopaljska bb</t>
  </si>
  <si>
    <t>70240</t>
  </si>
  <si>
    <t>GORNJI VAKUF-USKOPLJE</t>
  </si>
  <si>
    <t>8408</t>
  </si>
  <si>
    <t>8499</t>
  </si>
  <si>
    <t>8498</t>
  </si>
  <si>
    <t>8500</t>
  </si>
  <si>
    <t>8519</t>
  </si>
  <si>
    <t>8509</t>
  </si>
  <si>
    <t>8476</t>
  </si>
  <si>
    <t>8504</t>
  </si>
  <si>
    <t>8468</t>
  </si>
  <si>
    <t>10. 6. 2022.</t>
  </si>
  <si>
    <t>8546</t>
  </si>
  <si>
    <t>8545</t>
  </si>
  <si>
    <t>8548</t>
  </si>
  <si>
    <t>8511</t>
  </si>
  <si>
    <t>8552</t>
  </si>
  <si>
    <t>8540</t>
  </si>
  <si>
    <t>8488</t>
  </si>
  <si>
    <t>8426</t>
  </si>
  <si>
    <t>8507</t>
  </si>
  <si>
    <t>8538</t>
  </si>
  <si>
    <t>8535</t>
  </si>
  <si>
    <t>8268</t>
  </si>
  <si>
    <t>8276</t>
  </si>
  <si>
    <t>8304</t>
  </si>
  <si>
    <t>8285</t>
  </si>
  <si>
    <t>8302</t>
  </si>
  <si>
    <t>8321</t>
  </si>
  <si>
    <t>8295</t>
  </si>
  <si>
    <t>8240</t>
  </si>
  <si>
    <t>8373</t>
  </si>
  <si>
    <t>8558</t>
  </si>
  <si>
    <t>8380</t>
  </si>
  <si>
    <t>8382</t>
  </si>
  <si>
    <t>8237</t>
  </si>
  <si>
    <t>8301</t>
  </si>
  <si>
    <t>8423</t>
  </si>
  <si>
    <t>8557</t>
  </si>
  <si>
    <t>8236</t>
  </si>
  <si>
    <t>8247</t>
  </si>
  <si>
    <t>8526</t>
  </si>
  <si>
    <t>8340</t>
  </si>
  <si>
    <t>8346</t>
  </si>
  <si>
    <t>8245</t>
  </si>
  <si>
    <t>8430</t>
  </si>
  <si>
    <t>8547</t>
  </si>
  <si>
    <t>8262</t>
  </si>
  <si>
    <t>8425</t>
  </si>
  <si>
    <t>Z.U.  "7 April" Kotor Varoš P.J. Apoteka 7. April Kostajnica</t>
  </si>
  <si>
    <t>Petra I Oslobodioca 21</t>
  </si>
  <si>
    <t>79244</t>
  </si>
  <si>
    <t>KOSTAJNICA</t>
  </si>
  <si>
    <t>8544</t>
  </si>
  <si>
    <t>8449</t>
  </si>
  <si>
    <t>8337</t>
  </si>
  <si>
    <t>8298</t>
  </si>
  <si>
    <t>8512</t>
  </si>
  <si>
    <t>8520</t>
  </si>
  <si>
    <t>8305</t>
  </si>
  <si>
    <t>8313</t>
  </si>
  <si>
    <t>8525</t>
  </si>
  <si>
    <t>8523</t>
  </si>
  <si>
    <t>8516</t>
  </si>
  <si>
    <t>02 - POSAVSKI Kanton</t>
  </si>
  <si>
    <t>3. 6. 2022.</t>
  </si>
  <si>
    <t>8206</t>
  </si>
  <si>
    <t>8207</t>
  </si>
  <si>
    <t>2. 6. 2022.</t>
  </si>
  <si>
    <t>8195</t>
  </si>
  <si>
    <t>1. 6. 2022.</t>
  </si>
  <si>
    <t>8080</t>
  </si>
  <si>
    <t>8127</t>
  </si>
  <si>
    <t>8126</t>
  </si>
  <si>
    <t>8182</t>
  </si>
  <si>
    <t>8179</t>
  </si>
  <si>
    <t>8171</t>
  </si>
  <si>
    <t>8078</t>
  </si>
  <si>
    <t>8095</t>
  </si>
  <si>
    <t>8073</t>
  </si>
  <si>
    <t>8101</t>
  </si>
  <si>
    <t>8215</t>
  </si>
  <si>
    <t>8138</t>
  </si>
  <si>
    <t>8153</t>
  </si>
  <si>
    <t>8217</t>
  </si>
  <si>
    <t>8221</t>
  </si>
  <si>
    <t>8140</t>
  </si>
  <si>
    <t>8216</t>
  </si>
  <si>
    <t>8160</t>
  </si>
  <si>
    <t>8213</t>
  </si>
  <si>
    <t>31. 5. 2022.</t>
  </si>
  <si>
    <t>8039</t>
  </si>
  <si>
    <t>7978</t>
  </si>
  <si>
    <t>7962</t>
  </si>
  <si>
    <t>30. 5. 2022.</t>
  </si>
  <si>
    <t>7918</t>
  </si>
  <si>
    <t>7919</t>
  </si>
  <si>
    <t>7970</t>
  </si>
  <si>
    <t>8033</t>
  </si>
  <si>
    <t>7989</t>
  </si>
  <si>
    <t>8001</t>
  </si>
  <si>
    <t>7984</t>
  </si>
  <si>
    <t>7961</t>
  </si>
  <si>
    <t>8043</t>
  </si>
  <si>
    <t>8031</t>
  </si>
  <si>
    <t>8022</t>
  </si>
  <si>
    <t>8048</t>
  </si>
  <si>
    <t>7941</t>
  </si>
  <si>
    <t>7952</t>
  </si>
  <si>
    <t>8051</t>
  </si>
  <si>
    <t>7949</t>
  </si>
  <si>
    <t>7944</t>
  </si>
  <si>
    <t>7942</t>
  </si>
  <si>
    <t>7945</t>
  </si>
  <si>
    <t>7874</t>
  </si>
  <si>
    <t>7875</t>
  </si>
  <si>
    <t>7914</t>
  </si>
  <si>
    <t>7868</t>
  </si>
  <si>
    <t>7867</t>
  </si>
  <si>
    <t>7972</t>
  </si>
  <si>
    <t>7911</t>
  </si>
  <si>
    <t>7887</t>
  </si>
  <si>
    <t>7977</t>
  </si>
  <si>
    <t>7975</t>
  </si>
  <si>
    <t>7964</t>
  </si>
  <si>
    <t>8045</t>
  </si>
  <si>
    <t>7892</t>
  </si>
  <si>
    <t>25. 5. 2022.</t>
  </si>
  <si>
    <t>7684</t>
  </si>
  <si>
    <t>23. 5. 2022.</t>
  </si>
  <si>
    <t>7469</t>
  </si>
  <si>
    <t>24. 5. 2022.</t>
  </si>
  <si>
    <t>7562</t>
  </si>
  <si>
    <t>7564</t>
  </si>
  <si>
    <t>7614</t>
  </si>
  <si>
    <t>7555</t>
  </si>
  <si>
    <t>7627</t>
  </si>
  <si>
    <t>7580</t>
  </si>
  <si>
    <t>7597</t>
  </si>
  <si>
    <t>7579</t>
  </si>
  <si>
    <t>7566</t>
  </si>
  <si>
    <t>7573</t>
  </si>
  <si>
    <t>7646</t>
  </si>
  <si>
    <t>7558</t>
  </si>
  <si>
    <t>7565</t>
  </si>
  <si>
    <t>7642</t>
  </si>
  <si>
    <t>7586</t>
  </si>
  <si>
    <t>7559</t>
  </si>
  <si>
    <t>7612</t>
  </si>
  <si>
    <t>7553</t>
  </si>
  <si>
    <t>7661</t>
  </si>
  <si>
    <t>7557</t>
  </si>
  <si>
    <t>7617</t>
  </si>
  <si>
    <t>7491</t>
  </si>
  <si>
    <t>26. 5. 2022.</t>
  </si>
  <si>
    <t>7779</t>
  </si>
  <si>
    <t>7502</t>
  </si>
  <si>
    <t>7490</t>
  </si>
  <si>
    <t>7513</t>
  </si>
  <si>
    <t>7679</t>
  </si>
  <si>
    <t>7769</t>
  </si>
  <si>
    <t>7775</t>
  </si>
  <si>
    <t>7476</t>
  </si>
  <si>
    <t>7457</t>
  </si>
  <si>
    <t>7473</t>
  </si>
  <si>
    <t>7740</t>
  </si>
  <si>
    <t>7674</t>
  </si>
  <si>
    <t>7554</t>
  </si>
  <si>
    <t>27. 5. 2022.</t>
  </si>
  <si>
    <t>7547</t>
  </si>
  <si>
    <t>7540</t>
  </si>
  <si>
    <t>7669</t>
  </si>
  <si>
    <t>71140</t>
  </si>
  <si>
    <t>SARAJEVO STARI GRAD</t>
  </si>
  <si>
    <t>7591</t>
  </si>
  <si>
    <t>PZU "Apoteka Pharmacy4You" -Ogranak Boljakov Potok</t>
  </si>
  <si>
    <t>Smaila Šikala 33</t>
  </si>
  <si>
    <t>7798</t>
  </si>
  <si>
    <t>7458</t>
  </si>
  <si>
    <t>7596</t>
  </si>
  <si>
    <t>7577</t>
  </si>
  <si>
    <t>7576</t>
  </si>
  <si>
    <t>7831</t>
  </si>
  <si>
    <t>7628</t>
  </si>
  <si>
    <t>7735</t>
  </si>
  <si>
    <t>7784</t>
  </si>
  <si>
    <t>18. 5. 2022.</t>
  </si>
  <si>
    <t>7249</t>
  </si>
  <si>
    <t>17. 5. 2022.</t>
  </si>
  <si>
    <t>7205</t>
  </si>
  <si>
    <t>7234</t>
  </si>
  <si>
    <t>7127</t>
  </si>
  <si>
    <t>7101</t>
  </si>
  <si>
    <t>7117</t>
  </si>
  <si>
    <t>7110</t>
  </si>
  <si>
    <t>7161</t>
  </si>
  <si>
    <t>7192</t>
  </si>
  <si>
    <t>7145</t>
  </si>
  <si>
    <t>7165</t>
  </si>
  <si>
    <t>7198</t>
  </si>
  <si>
    <t>7199</t>
  </si>
  <si>
    <t>7136</t>
  </si>
  <si>
    <t>7121</t>
  </si>
  <si>
    <t>7125</t>
  </si>
  <si>
    <t>7123</t>
  </si>
  <si>
    <t>7140</t>
  </si>
  <si>
    <t>16. 5. 2022.</t>
  </si>
  <si>
    <t>7067</t>
  </si>
  <si>
    <t>7069</t>
  </si>
  <si>
    <t>19. 5. 2022.</t>
  </si>
  <si>
    <t>7064</t>
  </si>
  <si>
    <t>7049</t>
  </si>
  <si>
    <t>7382</t>
  </si>
  <si>
    <t>7400</t>
  </si>
  <si>
    <t>7222</t>
  </si>
  <si>
    <t>7402</t>
  </si>
  <si>
    <t>7397</t>
  </si>
  <si>
    <t>7386</t>
  </si>
  <si>
    <t>20. 5. 2022.</t>
  </si>
  <si>
    <t>7432</t>
  </si>
  <si>
    <t>7434</t>
  </si>
  <si>
    <t>7431</t>
  </si>
  <si>
    <t>7446</t>
  </si>
  <si>
    <t>7441</t>
  </si>
  <si>
    <t>7195</t>
  </si>
  <si>
    <t>7155</t>
  </si>
  <si>
    <t>Z.U.Eurovita Pharmacia-Ogranak"Velešići"</t>
  </si>
  <si>
    <t>ul.Muhameda ef.Pandže bb, Novo Sarajevo</t>
  </si>
  <si>
    <t>7159</t>
  </si>
  <si>
    <t>7242</t>
  </si>
  <si>
    <t>7201</t>
  </si>
  <si>
    <t>7240</t>
  </si>
  <si>
    <t>7097</t>
  </si>
  <si>
    <t>7053</t>
  </si>
  <si>
    <t>7146</t>
  </si>
  <si>
    <t>7148</t>
  </si>
  <si>
    <t>7105</t>
  </si>
  <si>
    <t>7112</t>
  </si>
  <si>
    <t>7014</t>
  </si>
  <si>
    <t>7422</t>
  </si>
  <si>
    <t>7297</t>
  </si>
  <si>
    <t>49</t>
  </si>
  <si>
    <t>7307</t>
  </si>
  <si>
    <t>7248</t>
  </si>
  <si>
    <t>7411</t>
  </si>
  <si>
    <t>7130</t>
  </si>
  <si>
    <t>7124</t>
  </si>
  <si>
    <t>7228</t>
  </si>
  <si>
    <t>7419</t>
  </si>
  <si>
    <t>7429</t>
  </si>
  <si>
    <t>7420</t>
  </si>
  <si>
    <t>7077</t>
  </si>
  <si>
    <t>7193</t>
  </si>
  <si>
    <t>Z.U. "Apoteka Trebinje", Poslovna jedinica Gacko</t>
  </si>
  <si>
    <t>Solunskih dobrovoljaca bb</t>
  </si>
  <si>
    <t>89240</t>
  </si>
  <si>
    <t>GACKO</t>
  </si>
  <si>
    <t>7294</t>
  </si>
  <si>
    <t>Z.U."Moja Apoteka" Banja Luka-PJ. Milići</t>
  </si>
  <si>
    <t>Svetog Nikole 1-3</t>
  </si>
  <si>
    <t>75446</t>
  </si>
  <si>
    <t>MILIĆI</t>
  </si>
  <si>
    <t>10. 5. 2022.</t>
  </si>
  <si>
    <t>6744</t>
  </si>
  <si>
    <t>6729</t>
  </si>
  <si>
    <t>6726</t>
  </si>
  <si>
    <t>6737</t>
  </si>
  <si>
    <t>6700</t>
  </si>
  <si>
    <t>6784</t>
  </si>
  <si>
    <t>6785</t>
  </si>
  <si>
    <t>6723</t>
  </si>
  <si>
    <t>6794</t>
  </si>
  <si>
    <t>6780</t>
  </si>
  <si>
    <t>6728</t>
  </si>
  <si>
    <t>6756</t>
  </si>
  <si>
    <t>9. 5. 2022.</t>
  </si>
  <si>
    <t>6641</t>
  </si>
  <si>
    <t>11. 5. 2022.</t>
  </si>
  <si>
    <t>12. 5. 2022.</t>
  </si>
  <si>
    <t>6806</t>
  </si>
  <si>
    <t>6944</t>
  </si>
  <si>
    <t>6897</t>
  </si>
  <si>
    <t>6919</t>
  </si>
  <si>
    <t>13. 5. 2022.</t>
  </si>
  <si>
    <t>6983</t>
  </si>
  <si>
    <t>6886</t>
  </si>
  <si>
    <t>6888</t>
  </si>
  <si>
    <t>6816</t>
  </si>
  <si>
    <t>6976</t>
  </si>
  <si>
    <t>6830</t>
  </si>
  <si>
    <t>6912</t>
  </si>
  <si>
    <t>6629</t>
  </si>
  <si>
    <t>6635</t>
  </si>
  <si>
    <t>6619</t>
  </si>
  <si>
    <t>6627</t>
  </si>
  <si>
    <t>6612</t>
  </si>
  <si>
    <t>6748</t>
  </si>
  <si>
    <t>6746</t>
  </si>
  <si>
    <t>6749</t>
  </si>
  <si>
    <t>6709</t>
  </si>
  <si>
    <t>6620</t>
  </si>
  <si>
    <t>6966</t>
  </si>
  <si>
    <t>6607</t>
  </si>
  <si>
    <t>6652</t>
  </si>
  <si>
    <t>6735</t>
  </si>
  <si>
    <t>6899</t>
  </si>
  <si>
    <t>6918</t>
  </si>
  <si>
    <t>6673</t>
  </si>
  <si>
    <t>4. 5. 2022.</t>
  </si>
  <si>
    <t>6407</t>
  </si>
  <si>
    <t>6427</t>
  </si>
  <si>
    <t>6411</t>
  </si>
  <si>
    <t>6408</t>
  </si>
  <si>
    <t>6426</t>
  </si>
  <si>
    <t>6431</t>
  </si>
  <si>
    <t>6419</t>
  </si>
  <si>
    <t>6423</t>
  </si>
  <si>
    <t>6410</t>
  </si>
  <si>
    <t>5. 5. 2022.</t>
  </si>
  <si>
    <t>6547</t>
  </si>
  <si>
    <t>6. 5. 2022.</t>
  </si>
  <si>
    <t>6589</t>
  </si>
  <si>
    <t>6536</t>
  </si>
  <si>
    <t>6533</t>
  </si>
  <si>
    <t>6577</t>
  </si>
  <si>
    <t>6572</t>
  </si>
  <si>
    <t>6504</t>
  </si>
  <si>
    <t>6438</t>
  </si>
  <si>
    <t>6495</t>
  </si>
  <si>
    <t>6422</t>
  </si>
  <si>
    <t>6443</t>
  </si>
  <si>
    <t>27. 4. 2022.</t>
  </si>
  <si>
    <t>6243</t>
  </si>
  <si>
    <t>26. 4. 2022.</t>
  </si>
  <si>
    <t>6123</t>
  </si>
  <si>
    <t>6170</t>
  </si>
  <si>
    <t>6126</t>
  </si>
  <si>
    <t>6136</t>
  </si>
  <si>
    <t>6129</t>
  </si>
  <si>
    <t>6202</t>
  </si>
  <si>
    <t>6245</t>
  </si>
  <si>
    <t>6140</t>
  </si>
  <si>
    <t>6154</t>
  </si>
  <si>
    <t>6167</t>
  </si>
  <si>
    <t>6178</t>
  </si>
  <si>
    <t>6137</t>
  </si>
  <si>
    <t>6115</t>
  </si>
  <si>
    <t>6138</t>
  </si>
  <si>
    <t>6121</t>
  </si>
  <si>
    <t>25. 4. 2022.</t>
  </si>
  <si>
    <t>6072</t>
  </si>
  <si>
    <t>28. 4. 2022.</t>
  </si>
  <si>
    <t>6285</t>
  </si>
  <si>
    <t>6286</t>
  </si>
  <si>
    <t>6290</t>
  </si>
  <si>
    <t>6227</t>
  </si>
  <si>
    <t>6253</t>
  </si>
  <si>
    <t>6317</t>
  </si>
  <si>
    <t>6311</t>
  </si>
  <si>
    <t>6299</t>
  </si>
  <si>
    <t>6284</t>
  </si>
  <si>
    <t>29. 4. 2022.</t>
  </si>
  <si>
    <t>6330</t>
  </si>
  <si>
    <t>6296</t>
  </si>
  <si>
    <t>6332</t>
  </si>
  <si>
    <t>6333</t>
  </si>
  <si>
    <t>6346</t>
  </si>
  <si>
    <t>6298</t>
  </si>
  <si>
    <t>6349</t>
  </si>
  <si>
    <t>6107</t>
  </si>
  <si>
    <t>6111</t>
  </si>
  <si>
    <t>6039</t>
  </si>
  <si>
    <t>6060</t>
  </si>
  <si>
    <t>6077</t>
  </si>
  <si>
    <t>6147</t>
  </si>
  <si>
    <t>6218</t>
  </si>
  <si>
    <t>6195</t>
  </si>
  <si>
    <t>PZU "Apoteka Pharmacy4You" -Ogranak Gazin Han</t>
  </si>
  <si>
    <t>Sarajevskih Gazija 34</t>
  </si>
  <si>
    <t>6220</t>
  </si>
  <si>
    <t>6343</t>
  </si>
  <si>
    <t>6146</t>
  </si>
  <si>
    <t>19. 4. 2022.</t>
  </si>
  <si>
    <t>5782</t>
  </si>
  <si>
    <t>5764</t>
  </si>
  <si>
    <t>5773</t>
  </si>
  <si>
    <t>5815</t>
  </si>
  <si>
    <t>5850</t>
  </si>
  <si>
    <t>5794</t>
  </si>
  <si>
    <t>5750</t>
  </si>
  <si>
    <t>5845</t>
  </si>
  <si>
    <t>5808</t>
  </si>
  <si>
    <t>5780</t>
  </si>
  <si>
    <t>5759</t>
  </si>
  <si>
    <t>5800</t>
  </si>
  <si>
    <t>5776</t>
  </si>
  <si>
    <t>18. 4. 2022.</t>
  </si>
  <si>
    <t>5692</t>
  </si>
  <si>
    <t>5695</t>
  </si>
  <si>
    <t>5730</t>
  </si>
  <si>
    <t>5704</t>
  </si>
  <si>
    <t>21. 4. 2022.</t>
  </si>
  <si>
    <t>5976</t>
  </si>
  <si>
    <t>5740</t>
  </si>
  <si>
    <t>5962</t>
  </si>
  <si>
    <t>5948</t>
  </si>
  <si>
    <t>5787</t>
  </si>
  <si>
    <t>5739</t>
  </si>
  <si>
    <t>22. 4. 2022.</t>
  </si>
  <si>
    <t>5988</t>
  </si>
  <si>
    <t>5981</t>
  </si>
  <si>
    <t>5977</t>
  </si>
  <si>
    <t>5784</t>
  </si>
  <si>
    <t>6003</t>
  </si>
  <si>
    <t>6024</t>
  </si>
  <si>
    <t>6023</t>
  </si>
  <si>
    <t>20. 4. 2022.</t>
  </si>
  <si>
    <t>5777</t>
  </si>
  <si>
    <t>5718</t>
  </si>
  <si>
    <t>12. 4. 2022.</t>
  </si>
  <si>
    <t>5391</t>
  </si>
  <si>
    <t>5390</t>
  </si>
  <si>
    <t>5377</t>
  </si>
  <si>
    <t>5372</t>
  </si>
  <si>
    <t>5389</t>
  </si>
  <si>
    <t>5443</t>
  </si>
  <si>
    <t>5445</t>
  </si>
  <si>
    <t>5421</t>
  </si>
  <si>
    <t>5440</t>
  </si>
  <si>
    <t>5379</t>
  </si>
  <si>
    <t>5381</t>
  </si>
  <si>
    <t>5384</t>
  </si>
  <si>
    <t>5369</t>
  </si>
  <si>
    <t>14. 4. 2022.</t>
  </si>
  <si>
    <t>15. 4. 2022.</t>
  </si>
  <si>
    <t>11. 4. 2022.</t>
  </si>
  <si>
    <t>5319</t>
  </si>
  <si>
    <t>5325</t>
  </si>
  <si>
    <t>5317</t>
  </si>
  <si>
    <t>5318</t>
  </si>
  <si>
    <t>5333</t>
  </si>
  <si>
    <t>5324</t>
  </si>
  <si>
    <t>5362</t>
  </si>
  <si>
    <t>5541</t>
  </si>
  <si>
    <t>5539</t>
  </si>
  <si>
    <t>5348</t>
  </si>
  <si>
    <t>13. 4. 2022.</t>
  </si>
  <si>
    <t>5458</t>
  </si>
  <si>
    <t>5605</t>
  </si>
  <si>
    <t>5413</t>
  </si>
  <si>
    <t>5285</t>
  </si>
  <si>
    <t>5402</t>
  </si>
  <si>
    <t>5454</t>
  </si>
  <si>
    <t>5561</t>
  </si>
  <si>
    <t>5550</t>
  </si>
  <si>
    <t>5530</t>
  </si>
  <si>
    <t>6. 4. 2022.</t>
  </si>
  <si>
    <t>5194</t>
  </si>
  <si>
    <t>5189</t>
  </si>
  <si>
    <t>5. 4. 2022.</t>
  </si>
  <si>
    <t>5062</t>
  </si>
  <si>
    <t>5047</t>
  </si>
  <si>
    <t>5120</t>
  </si>
  <si>
    <t>5100</t>
  </si>
  <si>
    <t>5071</t>
  </si>
  <si>
    <t>5132</t>
  </si>
  <si>
    <t>5050</t>
  </si>
  <si>
    <t>TUZLA-FARM d.o.o.</t>
  </si>
  <si>
    <t>Rudarska 71</t>
  </si>
  <si>
    <t>5068</t>
  </si>
  <si>
    <t>5054</t>
  </si>
  <si>
    <t>5063</t>
  </si>
  <si>
    <t>5064</t>
  </si>
  <si>
    <t>5046</t>
  </si>
  <si>
    <t>5051</t>
  </si>
  <si>
    <t>4. 4. 2022.</t>
  </si>
  <si>
    <t>8. 4. 2022.</t>
  </si>
  <si>
    <t>5278</t>
  </si>
  <si>
    <t>5277</t>
  </si>
  <si>
    <t>4996</t>
  </si>
  <si>
    <t>5024</t>
  </si>
  <si>
    <t>5018</t>
  </si>
  <si>
    <t>5015</t>
  </si>
  <si>
    <t>7. 4. 2022.</t>
  </si>
  <si>
    <t>5248</t>
  </si>
  <si>
    <t>5001</t>
  </si>
  <si>
    <t>5252</t>
  </si>
  <si>
    <t>5230</t>
  </si>
  <si>
    <t>1. 4. 2022.</t>
  </si>
  <si>
    <t>4954</t>
  </si>
  <si>
    <t>5274</t>
  </si>
  <si>
    <t>5258</t>
  </si>
  <si>
    <t>4956</t>
  </si>
  <si>
    <t>5077</t>
  </si>
  <si>
    <t>5131</t>
  </si>
  <si>
    <t>5000</t>
  </si>
  <si>
    <t>5089</t>
  </si>
  <si>
    <t>5099</t>
  </si>
  <si>
    <t>5130</t>
  </si>
  <si>
    <t>5014</t>
  </si>
  <si>
    <t>PHOENIX Pharma d.o.o. Bijeljina</t>
  </si>
  <si>
    <t>Donja Ljeljenča 015b, Ljeljenča-Bijeljina</t>
  </si>
  <si>
    <t>5136</t>
  </si>
  <si>
    <t>Partner šifra</t>
  </si>
  <si>
    <t>29. 3. 2022.</t>
  </si>
  <si>
    <t>4756</t>
  </si>
  <si>
    <t>4723</t>
  </si>
  <si>
    <t>01914</t>
  </si>
  <si>
    <t>4719</t>
  </si>
  <si>
    <t>01922</t>
  </si>
  <si>
    <t>4715</t>
  </si>
  <si>
    <t>1710</t>
  </si>
  <si>
    <t>4724</t>
  </si>
  <si>
    <t>01916</t>
  </si>
  <si>
    <t>4804</t>
  </si>
  <si>
    <t>556</t>
  </si>
  <si>
    <t>02495</t>
  </si>
  <si>
    <t>4745</t>
  </si>
  <si>
    <t>01915</t>
  </si>
  <si>
    <t>1747</t>
  </si>
  <si>
    <t>4728</t>
  </si>
  <si>
    <t>01903</t>
  </si>
  <si>
    <t>4722</t>
  </si>
  <si>
    <t>1746</t>
  </si>
  <si>
    <t>28. 3. 2022.</t>
  </si>
  <si>
    <t>4685</t>
  </si>
  <si>
    <t>4687</t>
  </si>
  <si>
    <t>4717</t>
  </si>
  <si>
    <t>01923</t>
  </si>
  <si>
    <t>4732</t>
  </si>
  <si>
    <t>01920</t>
  </si>
  <si>
    <t>4734</t>
  </si>
  <si>
    <t>02103</t>
  </si>
  <si>
    <t>4727</t>
  </si>
  <si>
    <t>01927</t>
  </si>
  <si>
    <t>4669</t>
  </si>
  <si>
    <t>4692</t>
  </si>
  <si>
    <t>31. 3. 2022.</t>
  </si>
  <si>
    <t>1441</t>
  </si>
  <si>
    <t>4912</t>
  </si>
  <si>
    <t>02634</t>
  </si>
  <si>
    <t>30. 3. 2022.</t>
  </si>
  <si>
    <t>4823</t>
  </si>
  <si>
    <t>4898</t>
  </si>
  <si>
    <t>4902</t>
  </si>
  <si>
    <t>02617</t>
  </si>
  <si>
    <t>02618</t>
  </si>
  <si>
    <t>4918</t>
  </si>
  <si>
    <t>02048</t>
  </si>
  <si>
    <t>4676</t>
  </si>
  <si>
    <t>02624</t>
  </si>
  <si>
    <t>4749</t>
  </si>
  <si>
    <t>1031</t>
  </si>
  <si>
    <t>4679</t>
  </si>
  <si>
    <t>02177</t>
  </si>
  <si>
    <t>4751</t>
  </si>
  <si>
    <t>02058</t>
  </si>
  <si>
    <t>4906</t>
  </si>
  <si>
    <t>1860</t>
  </si>
  <si>
    <t>4768</t>
  </si>
  <si>
    <t>02535</t>
  </si>
  <si>
    <t>4753</t>
  </si>
  <si>
    <t>02057</t>
  </si>
  <si>
    <t>1334</t>
  </si>
  <si>
    <t>4673</t>
  </si>
  <si>
    <t>4736</t>
  </si>
  <si>
    <t>02124</t>
  </si>
  <si>
    <t>4742</t>
  </si>
  <si>
    <t>02519</t>
  </si>
  <si>
    <t>4826</t>
  </si>
  <si>
    <t>1576</t>
  </si>
  <si>
    <t>4702</t>
  </si>
  <si>
    <t>825</t>
  </si>
  <si>
    <t>4792</t>
  </si>
  <si>
    <t>02311</t>
  </si>
  <si>
    <t>4682</t>
  </si>
  <si>
    <t>1825</t>
  </si>
  <si>
    <t>4695</t>
  </si>
  <si>
    <t>590</t>
  </si>
  <si>
    <t>23. 3. 2022.</t>
  </si>
  <si>
    <t>4534</t>
  </si>
  <si>
    <t>22. 3. 2022.</t>
  </si>
  <si>
    <t>4398</t>
  </si>
  <si>
    <t>4410</t>
  </si>
  <si>
    <t>4388</t>
  </si>
  <si>
    <t>4464</t>
  </si>
  <si>
    <t>4496</t>
  </si>
  <si>
    <t>4423</t>
  </si>
  <si>
    <t>4460</t>
  </si>
  <si>
    <t>4422</t>
  </si>
  <si>
    <t>02521</t>
  </si>
  <si>
    <t>4417</t>
  </si>
  <si>
    <t>02125</t>
  </si>
  <si>
    <t>4419</t>
  </si>
  <si>
    <t>02516</t>
  </si>
  <si>
    <t>4401</t>
  </si>
  <si>
    <t>4400</t>
  </si>
  <si>
    <t>4407</t>
  </si>
  <si>
    <t>01928</t>
  </si>
  <si>
    <t>4383</t>
  </si>
  <si>
    <t>4395</t>
  </si>
  <si>
    <t>01926</t>
  </si>
  <si>
    <t>4393</t>
  </si>
  <si>
    <t>4391</t>
  </si>
  <si>
    <t>01924</t>
  </si>
  <si>
    <t>4416</t>
  </si>
  <si>
    <t>02526</t>
  </si>
  <si>
    <t>4469</t>
  </si>
  <si>
    <t>658</t>
  </si>
  <si>
    <t>4442</t>
  </si>
  <si>
    <t>4473</t>
  </si>
  <si>
    <t>4421</t>
  </si>
  <si>
    <t>02520</t>
  </si>
  <si>
    <t>4500</t>
  </si>
  <si>
    <t>4501</t>
  </si>
  <si>
    <t>4394</t>
  </si>
  <si>
    <t>4474</t>
  </si>
  <si>
    <t>02152</t>
  </si>
  <si>
    <t>21. 3. 2022.</t>
  </si>
  <si>
    <t>4353</t>
  </si>
  <si>
    <t>851</t>
  </si>
  <si>
    <t>4343</t>
  </si>
  <si>
    <t>4345</t>
  </si>
  <si>
    <t>01908</t>
  </si>
  <si>
    <t>4364</t>
  </si>
  <si>
    <t>879</t>
  </si>
  <si>
    <t>4349</t>
  </si>
  <si>
    <t>24. 3. 2022.</t>
  </si>
  <si>
    <t>4562</t>
  </si>
  <si>
    <t>4581</t>
  </si>
  <si>
    <t>4520</t>
  </si>
  <si>
    <t>4522</t>
  </si>
  <si>
    <t>4587</t>
  </si>
  <si>
    <t>955</t>
  </si>
  <si>
    <t>4530</t>
  </si>
  <si>
    <t>4495</t>
  </si>
  <si>
    <t>25. 3. 2022.</t>
  </si>
  <si>
    <t>4619</t>
  </si>
  <si>
    <t>02264</t>
  </si>
  <si>
    <t>4602</t>
  </si>
  <si>
    <t>4597</t>
  </si>
  <si>
    <t>1394</t>
  </si>
  <si>
    <t>4356</t>
  </si>
  <si>
    <t>4641</t>
  </si>
  <si>
    <t>1384</t>
  </si>
  <si>
    <t>4359</t>
  </si>
  <si>
    <t>1839</t>
  </si>
  <si>
    <t>1006</t>
  </si>
  <si>
    <t>4325</t>
  </si>
  <si>
    <t>1843</t>
  </si>
  <si>
    <t>713</t>
  </si>
  <si>
    <t>4593</t>
  </si>
  <si>
    <t>170</t>
  </si>
  <si>
    <t>4536</t>
  </si>
  <si>
    <t>4595</t>
  </si>
  <si>
    <t>4439</t>
  </si>
  <si>
    <t>290</t>
  </si>
  <si>
    <t>4384</t>
  </si>
  <si>
    <t>02263</t>
  </si>
  <si>
    <t>4411</t>
  </si>
  <si>
    <t>01921</t>
  </si>
  <si>
    <t>4333</t>
  </si>
  <si>
    <t>4494</t>
  </si>
  <si>
    <t>179</t>
  </si>
  <si>
    <t>16. 3. 2022.</t>
  </si>
  <si>
    <t>4166</t>
  </si>
  <si>
    <t>17. 3. 2022.</t>
  </si>
  <si>
    <t>4192</t>
  </si>
  <si>
    <t>15. 3. 2022.</t>
  </si>
  <si>
    <t>4047</t>
  </si>
  <si>
    <t>4053</t>
  </si>
  <si>
    <t>4042</t>
  </si>
  <si>
    <t>4028</t>
  </si>
  <si>
    <t>4036</t>
  </si>
  <si>
    <t>4087</t>
  </si>
  <si>
    <t>4091</t>
  </si>
  <si>
    <t>4097</t>
  </si>
  <si>
    <t>4070</t>
  </si>
  <si>
    <t>4009</t>
  </si>
  <si>
    <t>4013</t>
  </si>
  <si>
    <t>4045</t>
  </si>
  <si>
    <t>4197</t>
  </si>
  <si>
    <t>4093</t>
  </si>
  <si>
    <t>4098</t>
  </si>
  <si>
    <t>4050</t>
  </si>
  <si>
    <t>4072</t>
  </si>
  <si>
    <t>4052</t>
  </si>
  <si>
    <t>4079</t>
  </si>
  <si>
    <t>4024</t>
  </si>
  <si>
    <t>4034</t>
  </si>
  <si>
    <t>4033</t>
  </si>
  <si>
    <t>14. 3. 2022.</t>
  </si>
  <si>
    <t>3997</t>
  </si>
  <si>
    <t>4146</t>
  </si>
  <si>
    <t>3975</t>
  </si>
  <si>
    <t>3993</t>
  </si>
  <si>
    <t>3955</t>
  </si>
  <si>
    <t>3980</t>
  </si>
  <si>
    <t>4216</t>
  </si>
  <si>
    <t>4220</t>
  </si>
  <si>
    <t>18. 3. 2022.</t>
  </si>
  <si>
    <t>4235</t>
  </si>
  <si>
    <t>4254</t>
  </si>
  <si>
    <t>4181</t>
  </si>
  <si>
    <t>4257</t>
  </si>
  <si>
    <t>4199</t>
  </si>
  <si>
    <t>4269</t>
  </si>
  <si>
    <t>3934</t>
  </si>
  <si>
    <t>4242</t>
  </si>
  <si>
    <t>4190</t>
  </si>
  <si>
    <t>Medimpex d.o.o. Sarajevo</t>
  </si>
  <si>
    <t>Igmanska 38</t>
  </si>
  <si>
    <t>4060</t>
  </si>
  <si>
    <t>4062</t>
  </si>
  <si>
    <t>4014</t>
  </si>
  <si>
    <t>4074</t>
  </si>
  <si>
    <t>4069</t>
  </si>
  <si>
    <t>4081</t>
  </si>
  <si>
    <t>4063</t>
  </si>
  <si>
    <t>4131</t>
  </si>
  <si>
    <t>3961</t>
  </si>
  <si>
    <t>4128</t>
  </si>
  <si>
    <t>3949</t>
  </si>
  <si>
    <t>4182</t>
  </si>
  <si>
    <t>3966</t>
  </si>
  <si>
    <t>4153</t>
  </si>
  <si>
    <t>4186</t>
  </si>
  <si>
    <t>4169</t>
  </si>
  <si>
    <t>4085</t>
  </si>
  <si>
    <t>4115</t>
  </si>
  <si>
    <t>3972</t>
  </si>
  <si>
    <t>9.3.2022</t>
  </si>
  <si>
    <t>3682</t>
  </si>
  <si>
    <t>8.3.2022</t>
  </si>
  <si>
    <t>3585</t>
  </si>
  <si>
    <t>3593</t>
  </si>
  <si>
    <t>3581</t>
  </si>
  <si>
    <t>3576</t>
  </si>
  <si>
    <t>3580</t>
  </si>
  <si>
    <t>3596</t>
  </si>
  <si>
    <t>3630</t>
  </si>
  <si>
    <t>3650</t>
  </si>
  <si>
    <t>3613</t>
  </si>
  <si>
    <t>3582</t>
  </si>
  <si>
    <t>3656</t>
  </si>
  <si>
    <t>3667</t>
  </si>
  <si>
    <t>3573</t>
  </si>
  <si>
    <t>3676</t>
  </si>
  <si>
    <t>3595</t>
  </si>
  <si>
    <t>3644</t>
  </si>
  <si>
    <t>3634</t>
  </si>
  <si>
    <t>3631</t>
  </si>
  <si>
    <t>10.3.2022</t>
  </si>
  <si>
    <t>3757</t>
  </si>
  <si>
    <t>3736</t>
  </si>
  <si>
    <t>3756</t>
  </si>
  <si>
    <t>7.3.2022</t>
  </si>
  <si>
    <t>3521</t>
  </si>
  <si>
    <t>3543</t>
  </si>
  <si>
    <t>3539</t>
  </si>
  <si>
    <t>3508</t>
  </si>
  <si>
    <t>3545</t>
  </si>
  <si>
    <t>3818</t>
  </si>
  <si>
    <t>11.3.2022</t>
  </si>
  <si>
    <t>3884</t>
  </si>
  <si>
    <t>3908</t>
  </si>
  <si>
    <t>3499</t>
  </si>
  <si>
    <t>3517</t>
  </si>
  <si>
    <t>3542</t>
  </si>
  <si>
    <t>3561</t>
  </si>
  <si>
    <t>3879</t>
  </si>
  <si>
    <t>3692</t>
  </si>
  <si>
    <t>3640</t>
  </si>
  <si>
    <t>3661</t>
  </si>
  <si>
    <t>3564</t>
  </si>
  <si>
    <t>3639</t>
  </si>
  <si>
    <t>3598</t>
  </si>
  <si>
    <t>3599</t>
  </si>
  <si>
    <t>3926</t>
  </si>
  <si>
    <t>3562</t>
  </si>
  <si>
    <t>3906</t>
  </si>
  <si>
    <t>3586</t>
  </si>
  <si>
    <t>3658</t>
  </si>
  <si>
    <t>3683</t>
  </si>
  <si>
    <t>3538</t>
  </si>
  <si>
    <t>3. 3. 2022.</t>
  </si>
  <si>
    <t>3377</t>
  </si>
  <si>
    <t>2. 3. 2022.</t>
  </si>
  <si>
    <t>3281</t>
  </si>
  <si>
    <t>3265</t>
  </si>
  <si>
    <t>3339</t>
  </si>
  <si>
    <t>3280</t>
  </si>
  <si>
    <t>3257</t>
  </si>
  <si>
    <t>3331</t>
  </si>
  <si>
    <t>FLORIS Apoteka Gradačac vl. mr.ph. Danijela Dorić</t>
  </si>
  <si>
    <t>Husein Kapetana Gradaščevića bb</t>
  </si>
  <si>
    <t>3255</t>
  </si>
  <si>
    <t>3260</t>
  </si>
  <si>
    <t>3274</t>
  </si>
  <si>
    <t>3272</t>
  </si>
  <si>
    <t>3269</t>
  </si>
  <si>
    <t>4. 3. 2022.</t>
  </si>
  <si>
    <t>3396</t>
  </si>
  <si>
    <t>3254</t>
  </si>
  <si>
    <t>3357</t>
  </si>
  <si>
    <t>3385</t>
  </si>
  <si>
    <t>3407</t>
  </si>
  <si>
    <t>3465</t>
  </si>
  <si>
    <t>3438</t>
  </si>
  <si>
    <t>3379</t>
  </si>
  <si>
    <t>3431</t>
  </si>
  <si>
    <t>3293</t>
  </si>
  <si>
    <t>3410</t>
  </si>
  <si>
    <t>3444</t>
  </si>
  <si>
    <t>3282</t>
  </si>
  <si>
    <t>3278</t>
  </si>
  <si>
    <t>3306</t>
  </si>
  <si>
    <t>22.2.2022</t>
  </si>
  <si>
    <t>3026</t>
  </si>
  <si>
    <t>2946</t>
  </si>
  <si>
    <t>3010</t>
  </si>
  <si>
    <t>2963</t>
  </si>
  <si>
    <t>3029</t>
  </si>
  <si>
    <t>2953</t>
  </si>
  <si>
    <t>2984</t>
  </si>
  <si>
    <t>3031</t>
  </si>
  <si>
    <t>3027</t>
  </si>
  <si>
    <t>2991</t>
  </si>
  <si>
    <t>2989</t>
  </si>
  <si>
    <t>2965</t>
  </si>
  <si>
    <t>2988</t>
  </si>
  <si>
    <t>2930</t>
  </si>
  <si>
    <t>21.2.2022</t>
  </si>
  <si>
    <t>2891</t>
  </si>
  <si>
    <t>2939</t>
  </si>
  <si>
    <t>2944</t>
  </si>
  <si>
    <t>2936</t>
  </si>
  <si>
    <t>28.2.2022</t>
  </si>
  <si>
    <t>3228</t>
  </si>
  <si>
    <t>24.2.2022</t>
  </si>
  <si>
    <t>3116</t>
  </si>
  <si>
    <t>3215</t>
  </si>
  <si>
    <t>3119</t>
  </si>
  <si>
    <t>2888</t>
  </si>
  <si>
    <t>3107</t>
  </si>
  <si>
    <t>2899</t>
  </si>
  <si>
    <t>3108</t>
  </si>
  <si>
    <t>25.2.2022</t>
  </si>
  <si>
    <t>3239</t>
  </si>
  <si>
    <t>3241</t>
  </si>
  <si>
    <t>2913</t>
  </si>
  <si>
    <t>3250</t>
  </si>
  <si>
    <t>23.2.2022</t>
  </si>
  <si>
    <t>3053</t>
  </si>
  <si>
    <t>3186</t>
  </si>
  <si>
    <t>3047</t>
  </si>
  <si>
    <t>2970</t>
  </si>
  <si>
    <t>3009</t>
  </si>
  <si>
    <t>2962</t>
  </si>
  <si>
    <t>3023</t>
  </si>
  <si>
    <t>3213</t>
  </si>
  <si>
    <t>3202</t>
  </si>
  <si>
    <t>2954</t>
  </si>
  <si>
    <t>2912</t>
  </si>
  <si>
    <t>3034</t>
  </si>
  <si>
    <t>3193</t>
  </si>
  <si>
    <t>3201</t>
  </si>
  <si>
    <t>16.2.2022</t>
  </si>
  <si>
    <t>2736</t>
  </si>
  <si>
    <t>2728</t>
  </si>
  <si>
    <t>15.2.2022</t>
  </si>
  <si>
    <t>2651</t>
  </si>
  <si>
    <t>2596</t>
  </si>
  <si>
    <t>2622</t>
  </si>
  <si>
    <t>2666</t>
  </si>
  <si>
    <t>2650</t>
  </si>
  <si>
    <t>2572</t>
  </si>
  <si>
    <t>2587</t>
  </si>
  <si>
    <t>2646</t>
  </si>
  <si>
    <t>2639</t>
  </si>
  <si>
    <t>2680</t>
  </si>
  <si>
    <t>2604</t>
  </si>
  <si>
    <t>2603</t>
  </si>
  <si>
    <t>2615</t>
  </si>
  <si>
    <t>2601</t>
  </si>
  <si>
    <t>2683</t>
  </si>
  <si>
    <t>2647</t>
  </si>
  <si>
    <t>2675</t>
  </si>
  <si>
    <t>14.2.2022</t>
  </si>
  <si>
    <t>2537</t>
  </si>
  <si>
    <t>2553</t>
  </si>
  <si>
    <t>17.2.2022</t>
  </si>
  <si>
    <t>2799</t>
  </si>
  <si>
    <t>2565</t>
  </si>
  <si>
    <t>2785</t>
  </si>
  <si>
    <t>18.2.2022</t>
  </si>
  <si>
    <t>2818</t>
  </si>
  <si>
    <t>2823</t>
  </si>
  <si>
    <t>2713</t>
  </si>
  <si>
    <t>2692</t>
  </si>
  <si>
    <t>2544</t>
  </si>
  <si>
    <t>2831</t>
  </si>
  <si>
    <t>2698</t>
  </si>
  <si>
    <t>2693</t>
  </si>
  <si>
    <t>2681</t>
  </si>
  <si>
    <t>2488</t>
  </si>
  <si>
    <t>2495</t>
  </si>
  <si>
    <t>2602</t>
  </si>
  <si>
    <t>2752</t>
  </si>
  <si>
    <t>2583</t>
  </si>
  <si>
    <t>2508</t>
  </si>
  <si>
    <t>2499</t>
  </si>
  <si>
    <t>2672</t>
  </si>
  <si>
    <t>2695</t>
  </si>
  <si>
    <t>8.2.2022</t>
  </si>
  <si>
    <t>2223</t>
  </si>
  <si>
    <t>2159</t>
  </si>
  <si>
    <t>2153</t>
  </si>
  <si>
    <t>2162</t>
  </si>
  <si>
    <t>2158</t>
  </si>
  <si>
    <t>2167</t>
  </si>
  <si>
    <t>2171</t>
  </si>
  <si>
    <t>2149</t>
  </si>
  <si>
    <t>2152</t>
  </si>
  <si>
    <t>2240</t>
  </si>
  <si>
    <t>2246</t>
  </si>
  <si>
    <t>9.2.2022</t>
  </si>
  <si>
    <t>2329</t>
  </si>
  <si>
    <t>2260</t>
  </si>
  <si>
    <t>2178</t>
  </si>
  <si>
    <t>2177</t>
  </si>
  <si>
    <t>2174</t>
  </si>
  <si>
    <t>2198</t>
  </si>
  <si>
    <t>7.2.2022</t>
  </si>
  <si>
    <t>2093</t>
  </si>
  <si>
    <t>10.2.2022</t>
  </si>
  <si>
    <t>2381</t>
  </si>
  <si>
    <t>2072</t>
  </si>
  <si>
    <t>2089</t>
  </si>
  <si>
    <t>2088</t>
  </si>
  <si>
    <t>2304</t>
  </si>
  <si>
    <t>11.2.2022</t>
  </si>
  <si>
    <t>2459</t>
  </si>
  <si>
    <t>2443</t>
  </si>
  <si>
    <t>2398</t>
  </si>
  <si>
    <t>2125</t>
  </si>
  <si>
    <t>2421</t>
  </si>
  <si>
    <t>2042</t>
  </si>
  <si>
    <t>2057</t>
  </si>
  <si>
    <t>2179</t>
  </si>
  <si>
    <t>2343</t>
  </si>
  <si>
    <t>2344</t>
  </si>
  <si>
    <t>2399</t>
  </si>
  <si>
    <t>2412</t>
  </si>
  <si>
    <t>2056</t>
  </si>
  <si>
    <t>2339</t>
  </si>
  <si>
    <t>2335</t>
  </si>
  <si>
    <t>2342</t>
  </si>
  <si>
    <t>2341</t>
  </si>
  <si>
    <t>2236</t>
  </si>
  <si>
    <t>2175</t>
  </si>
  <si>
    <t>2165</t>
  </si>
  <si>
    <t>2163</t>
  </si>
  <si>
    <t>2322</t>
  </si>
  <si>
    <t>1. 2. 2022.</t>
  </si>
  <si>
    <t>1813</t>
  </si>
  <si>
    <t>1815</t>
  </si>
  <si>
    <t>1846</t>
  </si>
  <si>
    <t>1826</t>
  </si>
  <si>
    <t>1821</t>
  </si>
  <si>
    <t>1858</t>
  </si>
  <si>
    <t>1824</t>
  </si>
  <si>
    <t>31. 1. 2022.</t>
  </si>
  <si>
    <t>3. 2. 2022.</t>
  </si>
  <si>
    <t>1977</t>
  </si>
  <si>
    <t>1955</t>
  </si>
  <si>
    <t>1778</t>
  </si>
  <si>
    <t>1965</t>
  </si>
  <si>
    <t>2. 2. 2022.</t>
  </si>
  <si>
    <t>4. 2. 2022.</t>
  </si>
  <si>
    <t>2024</t>
  </si>
  <si>
    <t>2022</t>
  </si>
  <si>
    <t>2032</t>
  </si>
  <si>
    <t>1854</t>
  </si>
  <si>
    <t>2000</t>
  </si>
  <si>
    <t>2008</t>
  </si>
  <si>
    <t>Z.U.Eurovita Pharmacia-Ogranak"Alipašino Polje"</t>
  </si>
  <si>
    <t>Trg solidarnosti br.35, Novi Grad</t>
  </si>
  <si>
    <t>1833</t>
  </si>
  <si>
    <t>1838</t>
  </si>
  <si>
    <t>1797</t>
  </si>
  <si>
    <t>1832</t>
  </si>
  <si>
    <t>1771</t>
  </si>
  <si>
    <t>1883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</si>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</sst>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KM&quot;_-;\-* #,##0.00\ &quot;KM&quot;_-;_-* &quot;-&quot;??\ &quot;KM&quot;_-;_-@_-"/>
    <numFmt numFmtId="165" formatCode="_-* #,##0.00_-;\-* #,##0.00_-;_-* &quot;-&quot;??_-;_-@_-"/>
    <numFmt numFmtId="166" formatCode="#,##0.00\ &quot;KM&quot;"/>
    <numFmt numFmtId="167" formatCode="_-* #,##0_-;\-* #,##0_-;_-* &quot;-&quot;??_-;_-@_-"/>
    <numFmt numFmtId="168" formatCode="_-* #,##0.00\ _K_M_-;\-* #,##0.00\ _K_M_-;_-* &quot;-&quot;??\ _K_M_-;_-@_-"/>
  </numFmts>
  <fonts count="15">
    <font>
      <sz val="10"/>
      <color rgb="FF000000"/>
      <name val="Arial"/>
      <charset val="1"/>
    </font>
    <font>
      <sz val="7"/>
      <color rgb="FF000000"/>
      <name val="Arial"/>
      <family val="2"/>
    </font>
    <font>
      <b/>
      <i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Microsoft Sans Serif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8"/>
      <color rgb="FF000000"/>
      <name val="Arial"/>
      <family val="2"/>
      <charset val="238"/>
    </font>
    <font>
      <sz val="7"/>
      <color rgb="FF000000"/>
      <name val="Arial"/>
      <family val="2"/>
      <charset val="238"/>
    </font>
    <font>
      <b/>
      <i/>
      <sz val="8"/>
      <color rgb="FF000000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3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  <xf numFmtId="3" fontId="0" fillId="0" borderId="0" xfId="0" applyNumberForma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7" fillId="0" borderId="0" xfId="0" applyFont="1"/>
    <xf numFmtId="0" fontId="2" fillId="0" borderId="0" xfId="0" applyFont="1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/>
    </xf>
    <xf numFmtId="167" fontId="0" fillId="0" borderId="1" xfId="1" applyNumberFormat="1" applyFont="1" applyBorder="1"/>
    <xf numFmtId="164" fontId="0" fillId="0" borderId="0" xfId="2" applyFont="1"/>
    <xf numFmtId="9" fontId="0" fillId="0" borderId="0" xfId="3" applyFont="1" applyBorder="1"/>
    <xf numFmtId="9" fontId="0" fillId="0" borderId="0" xfId="3" applyFont="1"/>
    <xf numFmtId="14" fontId="0" fillId="0" borderId="0" xfId="0" applyNumberFormat="1"/>
    <xf numFmtId="0" fontId="6" fillId="0" borderId="1" xfId="0" applyFont="1" applyBorder="1"/>
    <xf numFmtId="0" fontId="8" fillId="0" borderId="0" xfId="0" applyFont="1" applyAlignment="1">
      <alignment vertical="center" wrapText="1"/>
    </xf>
    <xf numFmtId="4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14" fontId="12" fillId="0" borderId="0" xfId="0" applyNumberFormat="1" applyFont="1" applyAlignment="1">
      <alignment vertical="center" wrapText="1"/>
    </xf>
    <xf numFmtId="4" fontId="12" fillId="0" borderId="0" xfId="0" applyNumberFormat="1" applyFont="1" applyAlignment="1">
      <alignment horizontal="right" vertical="center" wrapText="1"/>
    </xf>
    <xf numFmtId="4" fontId="4" fillId="0" borderId="0" xfId="0" applyNumberFormat="1" applyFont="1" applyAlignment="1">
      <alignment horizontal="right" vertical="center"/>
    </xf>
    <xf numFmtId="167" fontId="14" fillId="0" borderId="1" xfId="1" applyNumberFormat="1" applyFont="1" applyBorder="1"/>
    <xf numFmtId="3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167" fontId="14" fillId="0" borderId="1" xfId="1" applyNumberFormat="1" applyFont="1" applyFill="1" applyBorder="1"/>
    <xf numFmtId="167" fontId="14" fillId="0" borderId="0" xfId="0" applyNumberFormat="1" applyFont="1"/>
    <xf numFmtId="165" fontId="0" fillId="0" borderId="0" xfId="1" applyFont="1"/>
    <xf numFmtId="0" fontId="0" fillId="0" borderId="0" xfId="0" quotePrefix="1" applyAlignment="1">
      <alignment vertical="center"/>
    </xf>
    <xf numFmtId="0" fontId="6" fillId="0" borderId="0" xfId="0" applyFont="1"/>
    <xf numFmtId="165" fontId="6" fillId="0" borderId="0" xfId="1" quotePrefix="1" applyFont="1" applyAlignment="1">
      <alignment vertical="center"/>
    </xf>
    <xf numFmtId="168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horizontal="center"/>
    </xf>
    <xf numFmtId="167" fontId="0" fillId="0" borderId="0" xfId="1" applyNumberFormat="1" applyFont="1"/>
    <xf numFmtId="3" fontId="1" fillId="0" borderId="0" xfId="0" applyNumberFormat="1" applyFont="1" applyAlignment="1">
      <alignment horizontal="center" vertical="center" wrapText="1"/>
    </xf>
    <xf numFmtId="167" fontId="6" fillId="0" borderId="0" xfId="0" applyNumberFormat="1" applyFont="1"/>
    <xf numFmtId="0" fontId="13" fillId="0" borderId="0" xfId="0" applyFont="1" applyAlignment="1">
      <alignment vertical="top"/>
    </xf>
    <xf numFmtId="0" fontId="6" fillId="2" borderId="0" xfId="0" applyFont="1" applyFill="1"/>
    <xf numFmtId="3" fontId="0" fillId="3" borderId="0" xfId="0" applyNumberFormat="1" applyFill="1"/>
    <xf numFmtId="164" fontId="0" fillId="3" borderId="0" xfId="0" applyNumberFormat="1" applyFill="1"/>
    <xf numFmtId="164" fontId="7" fillId="3" borderId="0" xfId="0" applyNumberFormat="1" applyFont="1" applyFill="1"/>
    <xf numFmtId="0" fontId="0" fillId="3" borderId="0" xfId="0" applyFill="1"/>
    <xf numFmtId="17" fontId="6" fillId="2" borderId="0" xfId="0" applyNumberFormat="1" applyFont="1" applyFill="1"/>
    <xf numFmtId="17" fontId="6" fillId="0" borderId="0" xfId="0" applyNumberFormat="1" applyFont="1"/>
    <xf numFmtId="0" fontId="6" fillId="0" borderId="0" xfId="0" applyFont="1" applyAlignment="1">
      <alignment wrapText="1"/>
    </xf>
    <xf numFmtId="0" fontId="0" fillId="0" borderId="0" xfId="0" quotePrefix="1" applyAlignment="1">
      <alignment vertical="center" wrapText="1"/>
    </xf>
    <xf numFmtId="165" fontId="6" fillId="0" borderId="0" xfId="1" quotePrefix="1" applyFont="1" applyAlignment="1">
      <alignment vertical="center" wrapText="1"/>
    </xf>
    <xf numFmtId="0" fontId="0" fillId="0" borderId="0" xfId="0" applyAlignment="1">
      <alignment wrapText="1"/>
    </xf>
    <xf numFmtId="4" fontId="4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/>
    </xf>
    <xf numFmtId="4" fontId="4" fillId="0" borderId="0" xfId="0" applyNumberFormat="1" applyFont="1"/>
    <xf numFmtId="167" fontId="6" fillId="0" borderId="1" xfId="1" applyNumberFormat="1" applyFont="1" applyBorder="1"/>
    <xf numFmtId="17" fontId="0" fillId="0" borderId="3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right" vertical="center" wrapText="1"/>
    </xf>
    <xf numFmtId="4" fontId="12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5.xml"/><Relationship Id="rId117" Type="http://schemas.openxmlformats.org/officeDocument/2006/relationships/styles" Target="styles.xml"/><Relationship Id="rId21" Type="http://schemas.openxmlformats.org/officeDocument/2006/relationships/worksheet" Target="worksheets/sheet20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63" Type="http://schemas.openxmlformats.org/officeDocument/2006/relationships/worksheet" Target="worksheets/sheet62.xml"/><Relationship Id="rId68" Type="http://schemas.openxmlformats.org/officeDocument/2006/relationships/worksheet" Target="worksheets/sheet67.xml"/><Relationship Id="rId84" Type="http://schemas.openxmlformats.org/officeDocument/2006/relationships/worksheet" Target="worksheets/sheet83.xml"/><Relationship Id="rId89" Type="http://schemas.openxmlformats.org/officeDocument/2006/relationships/worksheet" Target="worksheets/sheet88.xml"/><Relationship Id="rId112" Type="http://schemas.openxmlformats.org/officeDocument/2006/relationships/worksheet" Target="worksheets/sheet111.xml"/><Relationship Id="rId16" Type="http://schemas.openxmlformats.org/officeDocument/2006/relationships/worksheet" Target="worksheets/sheet15.xml"/><Relationship Id="rId107" Type="http://schemas.openxmlformats.org/officeDocument/2006/relationships/worksheet" Target="worksheets/sheet106.xml"/><Relationship Id="rId11" Type="http://schemas.openxmlformats.org/officeDocument/2006/relationships/worksheet" Target="worksheets/sheet10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74" Type="http://schemas.openxmlformats.org/officeDocument/2006/relationships/worksheet" Target="worksheets/sheet73.xml"/><Relationship Id="rId79" Type="http://schemas.openxmlformats.org/officeDocument/2006/relationships/worksheet" Target="worksheets/sheet78.xml"/><Relationship Id="rId102" Type="http://schemas.openxmlformats.org/officeDocument/2006/relationships/worksheet" Target="worksheets/sheet101.xml"/><Relationship Id="rId5" Type="http://schemas.openxmlformats.org/officeDocument/2006/relationships/chartsheet" Target="chartsheets/sheet1.xml"/><Relationship Id="rId90" Type="http://schemas.openxmlformats.org/officeDocument/2006/relationships/worksheet" Target="worksheets/sheet89.xml"/><Relationship Id="rId95" Type="http://schemas.openxmlformats.org/officeDocument/2006/relationships/worksheet" Target="worksheets/sheet94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64" Type="http://schemas.openxmlformats.org/officeDocument/2006/relationships/worksheet" Target="worksheets/sheet63.xml"/><Relationship Id="rId69" Type="http://schemas.openxmlformats.org/officeDocument/2006/relationships/worksheet" Target="worksheets/sheet68.xml"/><Relationship Id="rId113" Type="http://schemas.openxmlformats.org/officeDocument/2006/relationships/worksheet" Target="worksheets/sheet112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79.xml"/><Relationship Id="rId85" Type="http://schemas.openxmlformats.org/officeDocument/2006/relationships/worksheet" Target="worksheets/sheet84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59" Type="http://schemas.openxmlformats.org/officeDocument/2006/relationships/worksheet" Target="worksheets/sheet58.xml"/><Relationship Id="rId103" Type="http://schemas.openxmlformats.org/officeDocument/2006/relationships/worksheet" Target="worksheets/sheet102.xml"/><Relationship Id="rId108" Type="http://schemas.openxmlformats.org/officeDocument/2006/relationships/worksheet" Target="worksheets/sheet107.xml"/><Relationship Id="rId54" Type="http://schemas.openxmlformats.org/officeDocument/2006/relationships/worksheet" Target="worksheets/sheet53.xml"/><Relationship Id="rId70" Type="http://schemas.openxmlformats.org/officeDocument/2006/relationships/worksheet" Target="worksheets/sheet69.xml"/><Relationship Id="rId75" Type="http://schemas.openxmlformats.org/officeDocument/2006/relationships/worksheet" Target="worksheets/sheet74.xml"/><Relationship Id="rId91" Type="http://schemas.openxmlformats.org/officeDocument/2006/relationships/worksheet" Target="worksheets/sheet90.xml"/><Relationship Id="rId96" Type="http://schemas.openxmlformats.org/officeDocument/2006/relationships/worksheet" Target="worksheets/sheet9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49" Type="http://schemas.openxmlformats.org/officeDocument/2006/relationships/worksheet" Target="worksheets/sheet48.xml"/><Relationship Id="rId114" Type="http://schemas.openxmlformats.org/officeDocument/2006/relationships/externalLink" Target="externalLinks/externalLink1.xml"/><Relationship Id="rId119" Type="http://schemas.openxmlformats.org/officeDocument/2006/relationships/calcChain" Target="calcChain.xml"/><Relationship Id="rId44" Type="http://schemas.openxmlformats.org/officeDocument/2006/relationships/worksheet" Target="worksheets/sheet43.xml"/><Relationship Id="rId60" Type="http://schemas.openxmlformats.org/officeDocument/2006/relationships/worksheet" Target="worksheets/sheet59.xml"/><Relationship Id="rId65" Type="http://schemas.openxmlformats.org/officeDocument/2006/relationships/worksheet" Target="worksheets/sheet64.xml"/><Relationship Id="rId81" Type="http://schemas.openxmlformats.org/officeDocument/2006/relationships/worksheet" Target="worksheets/sheet80.xml"/><Relationship Id="rId86" Type="http://schemas.openxmlformats.org/officeDocument/2006/relationships/worksheet" Target="worksheets/sheet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39" Type="http://schemas.openxmlformats.org/officeDocument/2006/relationships/worksheet" Target="worksheets/sheet38.xml"/><Relationship Id="rId109" Type="http://schemas.openxmlformats.org/officeDocument/2006/relationships/worksheet" Target="worksheets/sheet108.xml"/><Relationship Id="rId34" Type="http://schemas.openxmlformats.org/officeDocument/2006/relationships/worksheet" Target="worksheets/sheet33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76" Type="http://schemas.openxmlformats.org/officeDocument/2006/relationships/worksheet" Target="worksheets/sheet75.xml"/><Relationship Id="rId97" Type="http://schemas.openxmlformats.org/officeDocument/2006/relationships/worksheet" Target="worksheets/sheet96.xml"/><Relationship Id="rId104" Type="http://schemas.openxmlformats.org/officeDocument/2006/relationships/worksheet" Target="worksheets/sheet103.xml"/><Relationship Id="rId120" Type="http://schemas.openxmlformats.org/officeDocument/2006/relationships/customXml" Target="../customXml/item1.xml"/><Relationship Id="rId7" Type="http://schemas.openxmlformats.org/officeDocument/2006/relationships/worksheet" Target="worksheets/sheet6.xml"/><Relationship Id="rId71" Type="http://schemas.openxmlformats.org/officeDocument/2006/relationships/worksheet" Target="worksheets/sheet70.xml"/><Relationship Id="rId92" Type="http://schemas.openxmlformats.org/officeDocument/2006/relationships/worksheet" Target="worksheets/sheet9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8.xml"/><Relationship Id="rId24" Type="http://schemas.openxmlformats.org/officeDocument/2006/relationships/worksheet" Target="worksheets/sheet23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66" Type="http://schemas.openxmlformats.org/officeDocument/2006/relationships/worksheet" Target="worksheets/sheet65.xml"/><Relationship Id="rId87" Type="http://schemas.openxmlformats.org/officeDocument/2006/relationships/worksheet" Target="worksheets/sheet86.xml"/><Relationship Id="rId110" Type="http://schemas.openxmlformats.org/officeDocument/2006/relationships/worksheet" Target="worksheets/sheet109.xml"/><Relationship Id="rId115" Type="http://schemas.openxmlformats.org/officeDocument/2006/relationships/externalLink" Target="externalLinks/externalLink2.xml"/><Relationship Id="rId61" Type="http://schemas.openxmlformats.org/officeDocument/2006/relationships/worksheet" Target="worksheets/sheet60.xml"/><Relationship Id="rId82" Type="http://schemas.openxmlformats.org/officeDocument/2006/relationships/worksheet" Target="worksheets/sheet81.xml"/><Relationship Id="rId19" Type="http://schemas.openxmlformats.org/officeDocument/2006/relationships/worksheet" Target="worksheets/sheet18.xml"/><Relationship Id="rId14" Type="http://schemas.openxmlformats.org/officeDocument/2006/relationships/worksheet" Target="worksheets/sheet13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56" Type="http://schemas.openxmlformats.org/officeDocument/2006/relationships/worksheet" Target="worksheets/sheet55.xml"/><Relationship Id="rId77" Type="http://schemas.openxmlformats.org/officeDocument/2006/relationships/worksheet" Target="worksheets/sheet76.xml"/><Relationship Id="rId100" Type="http://schemas.openxmlformats.org/officeDocument/2006/relationships/worksheet" Target="worksheets/sheet99.xml"/><Relationship Id="rId105" Type="http://schemas.openxmlformats.org/officeDocument/2006/relationships/worksheet" Target="worksheets/sheet104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72" Type="http://schemas.openxmlformats.org/officeDocument/2006/relationships/worksheet" Target="worksheets/sheet71.xml"/><Relationship Id="rId93" Type="http://schemas.openxmlformats.org/officeDocument/2006/relationships/worksheet" Target="worksheets/sheet92.xml"/><Relationship Id="rId98" Type="http://schemas.openxmlformats.org/officeDocument/2006/relationships/worksheet" Target="worksheets/sheet97.xml"/><Relationship Id="rId121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4.xml"/><Relationship Id="rId46" Type="http://schemas.openxmlformats.org/officeDocument/2006/relationships/worksheet" Target="worksheets/sheet45.xml"/><Relationship Id="rId67" Type="http://schemas.openxmlformats.org/officeDocument/2006/relationships/worksheet" Target="worksheets/sheet66.xml"/><Relationship Id="rId116" Type="http://schemas.openxmlformats.org/officeDocument/2006/relationships/theme" Target="theme/theme1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Relationship Id="rId62" Type="http://schemas.openxmlformats.org/officeDocument/2006/relationships/worksheet" Target="worksheets/sheet61.xml"/><Relationship Id="rId83" Type="http://schemas.openxmlformats.org/officeDocument/2006/relationships/worksheet" Target="worksheets/sheet82.xml"/><Relationship Id="rId88" Type="http://schemas.openxmlformats.org/officeDocument/2006/relationships/worksheet" Target="worksheets/sheet87.xml"/><Relationship Id="rId111" Type="http://schemas.openxmlformats.org/officeDocument/2006/relationships/worksheet" Target="worksheets/sheet110.xml"/><Relationship Id="rId15" Type="http://schemas.openxmlformats.org/officeDocument/2006/relationships/worksheet" Target="worksheets/sheet14.xml"/><Relationship Id="rId36" Type="http://schemas.openxmlformats.org/officeDocument/2006/relationships/worksheet" Target="worksheets/sheet35.xml"/><Relationship Id="rId57" Type="http://schemas.openxmlformats.org/officeDocument/2006/relationships/worksheet" Target="worksheets/sheet56.xml"/><Relationship Id="rId106" Type="http://schemas.openxmlformats.org/officeDocument/2006/relationships/worksheet" Target="worksheets/sheet105.xml"/><Relationship Id="rId10" Type="http://schemas.openxmlformats.org/officeDocument/2006/relationships/worksheet" Target="worksheets/sheet9.xml"/><Relationship Id="rId31" Type="http://schemas.openxmlformats.org/officeDocument/2006/relationships/worksheet" Target="worksheets/sheet30.xml"/><Relationship Id="rId52" Type="http://schemas.openxmlformats.org/officeDocument/2006/relationships/worksheet" Target="worksheets/sheet51.xml"/><Relationship Id="rId73" Type="http://schemas.openxmlformats.org/officeDocument/2006/relationships/worksheet" Target="worksheets/sheet72.xml"/><Relationship Id="rId78" Type="http://schemas.openxmlformats.org/officeDocument/2006/relationships/worksheet" Target="worksheets/sheet77.xml"/><Relationship Id="rId94" Type="http://schemas.openxmlformats.org/officeDocument/2006/relationships/worksheet" Target="worksheets/sheet93.xml"/><Relationship Id="rId99" Type="http://schemas.openxmlformats.org/officeDocument/2006/relationships/worksheet" Target="worksheets/sheet98.xml"/><Relationship Id="rId101" Type="http://schemas.openxmlformats.org/officeDocument/2006/relationships/worksheet" Target="worksheets/sheet100.xml"/><Relationship Id="rId1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Weekly</a:t>
            </a:r>
            <a:r>
              <a:rPr lang="en-GB" baseline="0"/>
              <a:t> Sales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Cumulative!$B$5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Cumulative!$C$5:$CV$5</c:f>
              <c:numCache>
                <c:formatCode>_-* #,##0_-;\-* #,##0_-;_-* "-"??_-;_-@_-</c:formatCode>
                <c:ptCount val="48"/>
                <c:pt idx="0">
                  <c:v>650</c:v>
                </c:pt>
                <c:pt idx="1">
                  <c:v>1649</c:v>
                </c:pt>
                <c:pt idx="2">
                  <c:v>736</c:v>
                </c:pt>
                <c:pt idx="3">
                  <c:v>3229</c:v>
                </c:pt>
                <c:pt idx="4">
                  <c:v>491</c:v>
                </c:pt>
                <c:pt idx="5">
                  <c:v>1854</c:v>
                </c:pt>
                <c:pt idx="6">
                  <c:v>1743</c:v>
                </c:pt>
                <c:pt idx="7">
                  <c:v>2528</c:v>
                </c:pt>
                <c:pt idx="8">
                  <c:v>1522</c:v>
                </c:pt>
                <c:pt idx="9">
                  <c:v>1891</c:v>
                </c:pt>
                <c:pt idx="10">
                  <c:v>924</c:v>
                </c:pt>
                <c:pt idx="11">
                  <c:v>770</c:v>
                </c:pt>
                <c:pt idx="12">
                  <c:v>1973</c:v>
                </c:pt>
                <c:pt idx="13">
                  <c:v>1698</c:v>
                </c:pt>
                <c:pt idx="14">
                  <c:v>500</c:v>
                </c:pt>
                <c:pt idx="15">
                  <c:v>1195</c:v>
                </c:pt>
                <c:pt idx="16">
                  <c:v>1833</c:v>
                </c:pt>
                <c:pt idx="17">
                  <c:v>1419</c:v>
                </c:pt>
                <c:pt idx="18">
                  <c:v>1157</c:v>
                </c:pt>
                <c:pt idx="19">
                  <c:v>1749</c:v>
                </c:pt>
                <c:pt idx="20">
                  <c:v>2060</c:v>
                </c:pt>
                <c:pt idx="21">
                  <c:v>2243</c:v>
                </c:pt>
                <c:pt idx="22">
                  <c:v>969</c:v>
                </c:pt>
                <c:pt idx="23">
                  <c:v>664</c:v>
                </c:pt>
                <c:pt idx="24">
                  <c:v>1195</c:v>
                </c:pt>
                <c:pt idx="25">
                  <c:v>540</c:v>
                </c:pt>
                <c:pt idx="26">
                  <c:v>483</c:v>
                </c:pt>
                <c:pt idx="27">
                  <c:v>459</c:v>
                </c:pt>
                <c:pt idx="28">
                  <c:v>446</c:v>
                </c:pt>
                <c:pt idx="29">
                  <c:v>565</c:v>
                </c:pt>
                <c:pt idx="30">
                  <c:v>870</c:v>
                </c:pt>
                <c:pt idx="31">
                  <c:v>665</c:v>
                </c:pt>
                <c:pt idx="32">
                  <c:v>848</c:v>
                </c:pt>
                <c:pt idx="33">
                  <c:v>826</c:v>
                </c:pt>
                <c:pt idx="34">
                  <c:v>1041</c:v>
                </c:pt>
                <c:pt idx="35">
                  <c:v>593</c:v>
                </c:pt>
                <c:pt idx="36">
                  <c:v>603</c:v>
                </c:pt>
                <c:pt idx="37">
                  <c:v>656</c:v>
                </c:pt>
                <c:pt idx="38">
                  <c:v>378</c:v>
                </c:pt>
                <c:pt idx="39">
                  <c:v>1186</c:v>
                </c:pt>
                <c:pt idx="40">
                  <c:v>516</c:v>
                </c:pt>
                <c:pt idx="41">
                  <c:v>340</c:v>
                </c:pt>
                <c:pt idx="42">
                  <c:v>438</c:v>
                </c:pt>
                <c:pt idx="43">
                  <c:v>342</c:v>
                </c:pt>
                <c:pt idx="44">
                  <c:v>566</c:v>
                </c:pt>
                <c:pt idx="45">
                  <c:v>234</c:v>
                </c:pt>
                <c:pt idx="46">
                  <c:v>4070</c:v>
                </c:pt>
                <c:pt idx="47">
                  <c:v>2011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D-C441-98AC-C2083CAA1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559743"/>
        <c:axId val="426562735"/>
      </c:barChart>
      <c:lineChart>
        <c:grouping val="standard"/>
        <c:varyColors val="0"/>
        <c:ser>
          <c:idx val="0"/>
          <c:order val="0"/>
          <c:tx>
            <c:strRef>
              <c:f>Cumulative!$B$3</c:f>
              <c:strCache>
                <c:ptCount val="1"/>
                <c:pt idx="0">
                  <c:v>Glaumax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6"/>
              <c:layout>
                <c:manualLayout>
                  <c:x val="-2.1897810218978103E-2"/>
                  <c:y val="3.3222591362126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33D-C441-98AC-C2083CAA1117}"/>
                </c:ext>
              </c:extLst>
            </c:dLbl>
            <c:dLbl>
              <c:idx val="7"/>
              <c:layout>
                <c:manualLayout>
                  <c:x val="-1.0427528675703858E-3"/>
                  <c:y val="2.8239202657807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33D-C441-98AC-C2083CAA11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Cumulative!$C$3:$CV$3</c:f>
              <c:numCache>
                <c:formatCode>_-* #,##0_-;\-* #,##0_-;_-* "-"??_-;_-@_-</c:formatCode>
                <c:ptCount val="48"/>
                <c:pt idx="0">
                  <c:v>195</c:v>
                </c:pt>
                <c:pt idx="1">
                  <c:v>514</c:v>
                </c:pt>
                <c:pt idx="2">
                  <c:v>232</c:v>
                </c:pt>
                <c:pt idx="3">
                  <c:v>1712</c:v>
                </c:pt>
                <c:pt idx="4">
                  <c:v>139</c:v>
                </c:pt>
                <c:pt idx="5">
                  <c:v>479</c:v>
                </c:pt>
                <c:pt idx="6">
                  <c:v>809</c:v>
                </c:pt>
                <c:pt idx="7">
                  <c:v>741</c:v>
                </c:pt>
                <c:pt idx="8">
                  <c:v>525</c:v>
                </c:pt>
                <c:pt idx="9">
                  <c:v>642</c:v>
                </c:pt>
                <c:pt idx="10">
                  <c:v>366</c:v>
                </c:pt>
                <c:pt idx="11">
                  <c:v>412</c:v>
                </c:pt>
                <c:pt idx="12">
                  <c:v>624</c:v>
                </c:pt>
                <c:pt idx="13">
                  <c:v>555</c:v>
                </c:pt>
                <c:pt idx="14">
                  <c:v>500</c:v>
                </c:pt>
                <c:pt idx="15">
                  <c:v>393</c:v>
                </c:pt>
                <c:pt idx="16">
                  <c:v>453</c:v>
                </c:pt>
                <c:pt idx="17">
                  <c:v>544</c:v>
                </c:pt>
                <c:pt idx="18">
                  <c:v>414</c:v>
                </c:pt>
                <c:pt idx="19">
                  <c:v>814</c:v>
                </c:pt>
                <c:pt idx="20">
                  <c:v>659</c:v>
                </c:pt>
                <c:pt idx="21">
                  <c:v>597</c:v>
                </c:pt>
                <c:pt idx="22">
                  <c:v>286</c:v>
                </c:pt>
                <c:pt idx="23">
                  <c:v>305</c:v>
                </c:pt>
                <c:pt idx="24">
                  <c:v>873</c:v>
                </c:pt>
                <c:pt idx="25">
                  <c:v>540</c:v>
                </c:pt>
                <c:pt idx="26">
                  <c:v>483</c:v>
                </c:pt>
                <c:pt idx="27">
                  <c:v>459</c:v>
                </c:pt>
                <c:pt idx="28">
                  <c:v>446</c:v>
                </c:pt>
                <c:pt idx="29">
                  <c:v>565</c:v>
                </c:pt>
                <c:pt idx="30">
                  <c:v>870</c:v>
                </c:pt>
                <c:pt idx="31">
                  <c:v>469</c:v>
                </c:pt>
                <c:pt idx="32">
                  <c:v>838</c:v>
                </c:pt>
                <c:pt idx="33">
                  <c:v>826</c:v>
                </c:pt>
                <c:pt idx="34">
                  <c:v>1041</c:v>
                </c:pt>
                <c:pt idx="35">
                  <c:v>568</c:v>
                </c:pt>
                <c:pt idx="36">
                  <c:v>603</c:v>
                </c:pt>
                <c:pt idx="37">
                  <c:v>656</c:v>
                </c:pt>
                <c:pt idx="38">
                  <c:v>378</c:v>
                </c:pt>
                <c:pt idx="39">
                  <c:v>1186</c:v>
                </c:pt>
                <c:pt idx="40">
                  <c:v>516</c:v>
                </c:pt>
                <c:pt idx="41">
                  <c:v>340</c:v>
                </c:pt>
                <c:pt idx="42">
                  <c:v>438</c:v>
                </c:pt>
                <c:pt idx="43">
                  <c:v>342</c:v>
                </c:pt>
                <c:pt idx="44">
                  <c:v>566</c:v>
                </c:pt>
                <c:pt idx="45">
                  <c:v>233</c:v>
                </c:pt>
                <c:pt idx="47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3D-C441-98AC-C2083CAA1117}"/>
            </c:ext>
          </c:extLst>
        </c:ser>
        <c:ser>
          <c:idx val="1"/>
          <c:order val="1"/>
          <c:tx>
            <c:strRef>
              <c:f>Cumulative!$B$4</c:f>
              <c:strCache>
                <c:ptCount val="1"/>
                <c:pt idx="0">
                  <c:v>Dorzol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7"/>
              <c:layout>
                <c:manualLayout>
                  <c:x val="-2.0855057351407717E-3"/>
                  <c:y val="-3.65448504983388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33D-C441-98AC-C2083CAA11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Cumulative!$C$4:$CV$4</c:f>
              <c:numCache>
                <c:formatCode>_-* #,##0_-;\-* #,##0_-;_-* "-"??_-;_-@_-</c:formatCode>
                <c:ptCount val="48"/>
                <c:pt idx="0">
                  <c:v>455</c:v>
                </c:pt>
                <c:pt idx="1">
                  <c:v>1135</c:v>
                </c:pt>
                <c:pt idx="2">
                  <c:v>504</c:v>
                </c:pt>
                <c:pt idx="3">
                  <c:v>1517</c:v>
                </c:pt>
                <c:pt idx="4">
                  <c:v>352</c:v>
                </c:pt>
                <c:pt idx="5">
                  <c:v>1375</c:v>
                </c:pt>
                <c:pt idx="6">
                  <c:v>934</c:v>
                </c:pt>
                <c:pt idx="7">
                  <c:v>1787</c:v>
                </c:pt>
                <c:pt idx="8">
                  <c:v>997</c:v>
                </c:pt>
                <c:pt idx="9">
                  <c:v>1249</c:v>
                </c:pt>
                <c:pt idx="10">
                  <c:v>558</c:v>
                </c:pt>
                <c:pt idx="11">
                  <c:v>358</c:v>
                </c:pt>
                <c:pt idx="12">
                  <c:v>1349</c:v>
                </c:pt>
                <c:pt idx="13">
                  <c:v>1143</c:v>
                </c:pt>
                <c:pt idx="15">
                  <c:v>802</c:v>
                </c:pt>
                <c:pt idx="16">
                  <c:v>1380</c:v>
                </c:pt>
                <c:pt idx="17">
                  <c:v>875</c:v>
                </c:pt>
                <c:pt idx="18">
                  <c:v>743</c:v>
                </c:pt>
                <c:pt idx="19">
                  <c:v>935</c:v>
                </c:pt>
                <c:pt idx="20">
                  <c:v>1401</c:v>
                </c:pt>
                <c:pt idx="21">
                  <c:v>1646</c:v>
                </c:pt>
                <c:pt idx="22">
                  <c:v>683</c:v>
                </c:pt>
                <c:pt idx="23">
                  <c:v>359</c:v>
                </c:pt>
                <c:pt idx="24">
                  <c:v>322</c:v>
                </c:pt>
                <c:pt idx="31">
                  <c:v>196</c:v>
                </c:pt>
                <c:pt idx="32">
                  <c:v>10</c:v>
                </c:pt>
                <c:pt idx="35">
                  <c:v>25</c:v>
                </c:pt>
                <c:pt idx="45">
                  <c:v>1</c:v>
                </c:pt>
                <c:pt idx="46">
                  <c:v>4070</c:v>
                </c:pt>
                <c:pt idx="47">
                  <c:v>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3D-C441-98AC-C2083CAA1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559743"/>
        <c:axId val="426562735"/>
      </c:lineChart>
      <c:catAx>
        <c:axId val="40955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62735"/>
        <c:crosses val="autoZero"/>
        <c:auto val="1"/>
        <c:lblAlgn val="ctr"/>
        <c:lblOffset val="100"/>
        <c:noMultiLvlLbl val="0"/>
      </c:catAx>
      <c:valAx>
        <c:axId val="42656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597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5340D3-3CF5-0B46-9F0C-77A4D09C0FFB}">
  <sheetPr/>
  <sheetViews>
    <sheetView zoomScale="232" workbookViewId="0" zoomToFit="1"/>
    <sheetView zoomScale="232" workbookViewId="1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509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4E61AD-38C6-210C-7527-BF7A10AFF8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spirehl038-my.sharepoint.com/personal/almin_adzovic_inspirehl_ba/Documents/GLAUMA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spirehl038-my.sharepoint.com/personal/almin_adzovic_inspirehl_ba/Documents/DORZO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AUMAX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RZO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3995-3D4E-1D40-A895-A2A5B80A4FA6}">
  <dimension ref="A1:K8"/>
  <sheetViews>
    <sheetView workbookViewId="0"/>
    <sheetView workbookViewId="1"/>
  </sheetViews>
  <sheetFormatPr defaultColWidth="11.42578125" defaultRowHeight="12.95"/>
  <cols>
    <col min="4" max="4" width="13.85546875" bestFit="1" customWidth="1"/>
    <col min="5" max="6" width="13.85546875" customWidth="1"/>
    <col min="7" max="7" width="15.7109375" customWidth="1"/>
    <col min="8" max="8" width="15.7109375" style="41" customWidth="1"/>
    <col min="9" max="9" width="25" bestFit="1" customWidth="1"/>
    <col min="11" max="11" width="13.140625" bestFit="1" customWidth="1"/>
  </cols>
  <sheetData>
    <row r="1" spans="1:11" s="62" customFormat="1" ht="27.9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60" t="s">
        <v>6</v>
      </c>
      <c r="H1" s="61" t="s">
        <v>7</v>
      </c>
      <c r="I1" s="62" t="s">
        <v>8</v>
      </c>
      <c r="J1" s="59" t="s">
        <v>9</v>
      </c>
      <c r="K1" s="59" t="s">
        <v>10</v>
      </c>
    </row>
    <row r="2" spans="1:11">
      <c r="A2" t="s">
        <v>11</v>
      </c>
      <c r="B2">
        <f>'Cumulative Dorzol'!CW9</f>
        <v>28046</v>
      </c>
      <c r="C2" s="10">
        <v>23126</v>
      </c>
      <c r="D2" s="10">
        <f>'Cumulative Dorzol'!CX9</f>
        <v>28077</v>
      </c>
      <c r="E2" s="10"/>
      <c r="F2" s="10">
        <f>D2+E2</f>
        <v>28077</v>
      </c>
      <c r="G2" s="25">
        <f>F2/C2-1</f>
        <v>0.21408803943613242</v>
      </c>
      <c r="H2" s="41">
        <v>11.52</v>
      </c>
      <c r="I2" s="45">
        <f>H2*F2</f>
        <v>323447.03999999998</v>
      </c>
    </row>
    <row r="3" spans="1:11">
      <c r="A3" t="s">
        <v>12</v>
      </c>
      <c r="B3">
        <f>'Cumulative Dorzol'!CW10</f>
        <v>47105</v>
      </c>
      <c r="C3" s="10">
        <v>39081</v>
      </c>
      <c r="D3" s="10">
        <f>'Cumulative Dorzol'!CX10</f>
        <v>23090</v>
      </c>
      <c r="E3" s="10">
        <f>'Izgubljena prodaja Dorzol'!B8</f>
        <v>20048</v>
      </c>
      <c r="F3" s="10">
        <f>D3+E3</f>
        <v>43138</v>
      </c>
      <c r="G3" s="25">
        <f t="shared" ref="G3:G7" si="0">F3/C3-1</f>
        <v>0.1038100355671554</v>
      </c>
      <c r="H3" s="41">
        <v>10.220000000000001</v>
      </c>
      <c r="I3" s="45">
        <f>H3*F3</f>
        <v>440870.36000000004</v>
      </c>
    </row>
    <row r="4" spans="1:11">
      <c r="A4" s="43" t="s">
        <v>13</v>
      </c>
      <c r="B4" s="43"/>
      <c r="C4" s="10">
        <v>3491</v>
      </c>
      <c r="D4">
        <f>'Cumulative Dorzol'!CX20</f>
        <v>1709</v>
      </c>
      <c r="F4" s="10">
        <f t="shared" ref="F4:F5" si="1">D4+E4</f>
        <v>1709</v>
      </c>
      <c r="G4" s="25">
        <f t="shared" si="0"/>
        <v>-0.51045545688914351</v>
      </c>
      <c r="H4" s="41">
        <v>8.42</v>
      </c>
      <c r="I4" s="45">
        <f t="shared" ref="I4:I5" si="2">H4*F4</f>
        <v>14389.78</v>
      </c>
    </row>
    <row r="5" spans="1:11">
      <c r="A5" s="43" t="s">
        <v>14</v>
      </c>
      <c r="B5" s="43"/>
      <c r="C5" s="10">
        <v>3122</v>
      </c>
      <c r="D5">
        <f>'Cumulative Dorzol'!CX19</f>
        <v>2164</v>
      </c>
      <c r="F5" s="10">
        <f t="shared" si="1"/>
        <v>2164</v>
      </c>
      <c r="G5" s="25">
        <f t="shared" si="0"/>
        <v>-0.30685458039718128</v>
      </c>
      <c r="H5" s="41">
        <v>8.4499999999999993</v>
      </c>
      <c r="I5" s="45">
        <f t="shared" si="2"/>
        <v>18285.8</v>
      </c>
    </row>
    <row r="6" spans="1:11">
      <c r="A6" s="43" t="s">
        <v>15</v>
      </c>
      <c r="B6" s="43"/>
      <c r="G6" s="25"/>
      <c r="H6" s="41">
        <v>9.5500000000000007</v>
      </c>
    </row>
    <row r="7" spans="1:11">
      <c r="A7" t="s">
        <v>16</v>
      </c>
      <c r="B7" s="10">
        <f>SUM(B2:B6)</f>
        <v>75151</v>
      </c>
      <c r="C7" s="10">
        <f>SUM(C2:C6)</f>
        <v>68820</v>
      </c>
      <c r="D7" s="10">
        <f>SUM(D2:D6)</f>
        <v>55040</v>
      </c>
      <c r="E7" s="10"/>
      <c r="F7" s="10">
        <f>SUM(F2:F6)</f>
        <v>75088</v>
      </c>
      <c r="G7" s="25">
        <f t="shared" si="0"/>
        <v>9.1078174949142721E-2</v>
      </c>
      <c r="I7" s="45">
        <f>SUM(I2:I6)</f>
        <v>796992.9800000001</v>
      </c>
      <c r="J7" s="46">
        <v>0.06</v>
      </c>
      <c r="K7" s="45">
        <f>I7*J7</f>
        <v>47819.578800000003</v>
      </c>
    </row>
    <row r="8" spans="1:11">
      <c r="K8" s="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C921-AE29-AA4C-B557-AF8BFF8A72B1}">
  <dimension ref="A1:AX11"/>
  <sheetViews>
    <sheetView workbookViewId="0">
      <selection activeCell="B3" sqref="B3"/>
    </sheetView>
    <sheetView tabSelected="1" workbookViewId="1">
      <selection activeCell="F17" sqref="F17"/>
    </sheetView>
  </sheetViews>
  <sheetFormatPr defaultColWidth="11.42578125" defaultRowHeight="12.95"/>
  <cols>
    <col min="1" max="1" width="41.28515625" bestFit="1" customWidth="1"/>
    <col min="2" max="2" width="14.140625" bestFit="1" customWidth="1"/>
    <col min="3" max="4" width="13.140625" customWidth="1"/>
    <col min="5" max="6" width="13.140625" bestFit="1" customWidth="1"/>
    <col min="7" max="9" width="6.7109375" customWidth="1"/>
    <col min="10" max="10" width="5.140625" customWidth="1"/>
    <col min="11" max="14" width="6.7109375" customWidth="1"/>
    <col min="15" max="16" width="5.140625" customWidth="1"/>
    <col min="17" max="17" width="6.7109375" customWidth="1"/>
    <col min="18" max="18" width="5.140625" customWidth="1"/>
    <col min="19" max="19" width="6.7109375" customWidth="1"/>
    <col min="20" max="20" width="5.140625" customWidth="1"/>
    <col min="21" max="40" width="6.7109375" customWidth="1"/>
    <col min="41" max="41" width="7.42578125" customWidth="1"/>
    <col min="42" max="49" width="6.7109375" customWidth="1"/>
    <col min="50" max="50" width="6.140625" customWidth="1" collapsed="1"/>
    <col min="51" max="51" width="6.7109375" bestFit="1" customWidth="1"/>
    <col min="52" max="52" width="6.140625" customWidth="1"/>
    <col min="53" max="53" width="6.7109375" bestFit="1" customWidth="1"/>
    <col min="54" max="54" width="6.140625" customWidth="1"/>
    <col min="55" max="60" width="6.7109375" bestFit="1" customWidth="1"/>
    <col min="61" max="61" width="7" bestFit="1" customWidth="1"/>
    <col min="62" max="63" width="6.7109375" bestFit="1" customWidth="1"/>
    <col min="64" max="64" width="6.140625" customWidth="1"/>
    <col min="65" max="65" width="7" bestFit="1" customWidth="1"/>
    <col min="66" max="68" width="6.7109375" bestFit="1" customWidth="1"/>
    <col min="69" max="69" width="7" bestFit="1" customWidth="1"/>
    <col min="70" max="71" width="6.7109375" bestFit="1" customWidth="1"/>
    <col min="72" max="72" width="6.140625" customWidth="1"/>
    <col min="73" max="73" width="7" bestFit="1" customWidth="1"/>
    <col min="74" max="74" width="6.7109375" bestFit="1" customWidth="1"/>
    <col min="75" max="76" width="6.140625" customWidth="1"/>
    <col min="77" max="77" width="7" bestFit="1" customWidth="1"/>
    <col min="78" max="80" width="6.140625" customWidth="1"/>
    <col min="81" max="81" width="7" bestFit="1" customWidth="1"/>
    <col min="82" max="84" width="6.140625" customWidth="1"/>
    <col min="85" max="85" width="7" bestFit="1" customWidth="1"/>
    <col min="86" max="88" width="6.140625" customWidth="1"/>
    <col min="89" max="89" width="7" bestFit="1" customWidth="1"/>
    <col min="90" max="97" width="6.140625" customWidth="1"/>
    <col min="99" max="99" width="13.140625" bestFit="1" customWidth="1"/>
    <col min="100" max="102" width="14.140625" bestFit="1" customWidth="1"/>
  </cols>
  <sheetData>
    <row r="1" spans="1:8">
      <c r="A1" s="56"/>
      <c r="B1" s="57">
        <v>45108</v>
      </c>
      <c r="C1" s="57">
        <v>45139</v>
      </c>
      <c r="D1" s="57">
        <v>45170</v>
      </c>
      <c r="E1" s="57">
        <v>45200</v>
      </c>
      <c r="F1" s="57">
        <v>45231</v>
      </c>
      <c r="G1" s="58"/>
      <c r="H1" s="58"/>
    </row>
    <row r="2" spans="1:8">
      <c r="A2" s="52" t="s">
        <v>17</v>
      </c>
      <c r="B2" s="53">
        <v>321</v>
      </c>
      <c r="C2" s="53">
        <v>196</v>
      </c>
      <c r="D2" s="53">
        <v>35</v>
      </c>
      <c r="E2" s="53">
        <f>'Cumulative Dorzol'!CL4</f>
        <v>0</v>
      </c>
      <c r="F2" s="53">
        <f>'Cumulative Dorzol'!CL4</f>
        <v>0</v>
      </c>
    </row>
    <row r="3" spans="1:8">
      <c r="A3" s="52" t="s">
        <v>18</v>
      </c>
      <c r="B3" s="53">
        <v>4120</v>
      </c>
      <c r="C3" s="53">
        <v>4120</v>
      </c>
      <c r="D3" s="53">
        <v>4120</v>
      </c>
      <c r="E3" s="53">
        <v>4120</v>
      </c>
      <c r="F3" s="53">
        <v>4120</v>
      </c>
    </row>
    <row r="4" spans="1:8">
      <c r="A4" s="52" t="s">
        <v>19</v>
      </c>
      <c r="B4" s="53">
        <f>B3-B2</f>
        <v>3799</v>
      </c>
      <c r="C4" s="53">
        <f t="shared" ref="C4:F4" si="0">C3-C2</f>
        <v>3924</v>
      </c>
      <c r="D4" s="53">
        <f t="shared" si="0"/>
        <v>4085</v>
      </c>
      <c r="E4" s="53">
        <f t="shared" si="0"/>
        <v>4120</v>
      </c>
      <c r="F4" s="53">
        <f t="shared" si="0"/>
        <v>4120</v>
      </c>
    </row>
    <row r="5" spans="1:8">
      <c r="A5" s="52" t="s">
        <v>20</v>
      </c>
      <c r="B5" s="54">
        <f>B4*10.22</f>
        <v>38825.78</v>
      </c>
      <c r="C5" s="54">
        <f t="shared" ref="C5:F5" si="1">C4*10.22</f>
        <v>40103.280000000006</v>
      </c>
      <c r="D5" s="54">
        <f t="shared" si="1"/>
        <v>41748.700000000004</v>
      </c>
      <c r="E5" s="54">
        <f t="shared" si="1"/>
        <v>42106.400000000001</v>
      </c>
      <c r="F5" s="54">
        <f t="shared" si="1"/>
        <v>42106.400000000001</v>
      </c>
    </row>
    <row r="6" spans="1:8">
      <c r="A6" s="52" t="s">
        <v>21</v>
      </c>
      <c r="B6" s="54">
        <f>B5*0.43</f>
        <v>16695.0854</v>
      </c>
      <c r="C6" s="54">
        <f t="shared" ref="C6:F6" si="2">C5*0.43</f>
        <v>17244.410400000001</v>
      </c>
      <c r="D6" s="54">
        <f t="shared" si="2"/>
        <v>17951.941000000003</v>
      </c>
      <c r="E6" s="54">
        <f t="shared" si="2"/>
        <v>18105.752</v>
      </c>
      <c r="F6" s="54">
        <f t="shared" si="2"/>
        <v>18105.752</v>
      </c>
    </row>
    <row r="7" spans="1:8">
      <c r="A7" s="52" t="s">
        <v>16</v>
      </c>
      <c r="B7" s="55">
        <f>SUM(B6:F6)</f>
        <v>88102.940800000011</v>
      </c>
      <c r="C7" s="56"/>
      <c r="D7" s="56"/>
    </row>
    <row r="8" spans="1:8">
      <c r="B8" s="10">
        <f>SUM(B4:F4)</f>
        <v>20048</v>
      </c>
    </row>
    <row r="11" spans="1:8">
      <c r="E11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5903-8A9B-DD4C-BD1F-684DE6D6B3C6}">
  <dimension ref="A1:DA22"/>
  <sheetViews>
    <sheetView topLeftCell="BN1" workbookViewId="0">
      <selection activeCell="CQ3" sqref="CQ3"/>
    </sheetView>
    <sheetView topLeftCell="BN1" workbookViewId="1">
      <selection activeCell="CT4" sqref="CT4"/>
    </sheetView>
  </sheetViews>
  <sheetFormatPr defaultColWidth="11.42578125" defaultRowHeight="12.95" outlineLevelCol="1"/>
  <cols>
    <col min="1" max="1" width="8.7109375" bestFit="1" customWidth="1"/>
    <col min="2" max="2" width="8" bestFit="1" customWidth="1"/>
    <col min="3" max="4" width="6.7109375" hidden="1" customWidth="1" outlineLevel="1"/>
    <col min="5" max="5" width="5.140625" hidden="1" customWidth="1" outlineLevel="1"/>
    <col min="6" max="18" width="6.7109375" hidden="1" customWidth="1" outlineLevel="1"/>
    <col min="19" max="19" width="5.140625" hidden="1" customWidth="1" outlineLevel="1"/>
    <col min="20" max="20" width="6.7109375" hidden="1" customWidth="1" outlineLevel="1"/>
    <col min="21" max="21" width="5.140625" hidden="1" customWidth="1" outlineLevel="1"/>
    <col min="22" max="44" width="6.7109375" hidden="1" customWidth="1" outlineLevel="1"/>
    <col min="45" max="45" width="5.140625" hidden="1" customWidth="1" outlineLevel="1"/>
    <col min="46" max="50" width="6.7109375" hidden="1" customWidth="1" outlineLevel="1"/>
    <col min="51" max="51" width="6.7109375" bestFit="1" customWidth="1" collapsed="1"/>
    <col min="52" max="52" width="6.7109375" bestFit="1" customWidth="1"/>
    <col min="53" max="53" width="5.140625" bestFit="1" customWidth="1"/>
    <col min="54" max="54" width="6.7109375" bestFit="1" customWidth="1"/>
    <col min="55" max="55" width="5.140625" bestFit="1" customWidth="1"/>
    <col min="56" max="56" width="6.7109375" bestFit="1" customWidth="1"/>
    <col min="57" max="57" width="5.140625" bestFit="1" customWidth="1"/>
    <col min="58" max="74" width="6.7109375" bestFit="1" customWidth="1"/>
    <col min="75" max="75" width="5.140625" bestFit="1" customWidth="1"/>
    <col min="76" max="77" width="6.7109375" bestFit="1" customWidth="1"/>
    <col min="78" max="79" width="5.140625" bestFit="1" customWidth="1"/>
    <col min="80" max="80" width="6.7109375" bestFit="1" customWidth="1"/>
    <col min="81" max="83" width="5.140625" bestFit="1" customWidth="1"/>
    <col min="84" max="84" width="6.7109375" bestFit="1" customWidth="1"/>
    <col min="85" max="86" width="5.140625" bestFit="1" customWidth="1"/>
    <col min="87" max="88" width="6.7109375" bestFit="1" customWidth="1"/>
    <col min="89" max="91" width="5.140625" bestFit="1" customWidth="1"/>
    <col min="92" max="92" width="6.7109375" bestFit="1" customWidth="1"/>
    <col min="93" max="95" width="5.140625" bestFit="1" customWidth="1"/>
    <col min="96" max="98" width="6.7109375" bestFit="1" customWidth="1"/>
    <col min="99" max="102" width="7.7109375" bestFit="1" customWidth="1"/>
    <col min="103" max="103" width="14.140625" bestFit="1" customWidth="1"/>
  </cols>
  <sheetData>
    <row r="1" spans="1:105">
      <c r="B1" s="15" t="s">
        <v>22</v>
      </c>
      <c r="C1" s="70">
        <v>44562</v>
      </c>
      <c r="D1" s="71"/>
      <c r="E1" s="71"/>
      <c r="F1" s="71"/>
      <c r="G1" s="70">
        <v>44593</v>
      </c>
      <c r="H1" s="71"/>
      <c r="I1" s="71"/>
      <c r="J1" s="71"/>
      <c r="K1" s="70">
        <v>44621</v>
      </c>
      <c r="L1" s="71"/>
      <c r="M1" s="71"/>
      <c r="N1" s="71"/>
      <c r="O1" s="70">
        <v>44652</v>
      </c>
      <c r="P1" s="71"/>
      <c r="Q1" s="71"/>
      <c r="R1" s="71"/>
      <c r="S1" s="70">
        <v>44682</v>
      </c>
      <c r="T1" s="71"/>
      <c r="U1" s="71"/>
      <c r="V1" s="71"/>
      <c r="W1" s="70">
        <v>44713</v>
      </c>
      <c r="X1" s="71"/>
      <c r="Y1" s="71"/>
      <c r="Z1" s="71"/>
      <c r="AA1" s="70">
        <v>44743</v>
      </c>
      <c r="AB1" s="71"/>
      <c r="AC1" s="71"/>
      <c r="AD1" s="71"/>
      <c r="AE1" s="70">
        <v>44774</v>
      </c>
      <c r="AF1" s="71"/>
      <c r="AG1" s="71"/>
      <c r="AH1" s="71"/>
      <c r="AI1" s="70">
        <v>44805</v>
      </c>
      <c r="AJ1" s="71"/>
      <c r="AK1" s="71"/>
      <c r="AL1" s="71"/>
      <c r="AM1" s="70">
        <v>44835</v>
      </c>
      <c r="AN1" s="71"/>
      <c r="AO1" s="71"/>
      <c r="AP1" s="71"/>
      <c r="AQ1" s="70">
        <v>44866</v>
      </c>
      <c r="AR1" s="71"/>
      <c r="AS1" s="71"/>
      <c r="AT1" s="71"/>
      <c r="AU1" s="70">
        <v>44896</v>
      </c>
      <c r="AV1" s="71"/>
      <c r="AW1" s="71"/>
      <c r="AX1" s="71"/>
      <c r="AY1" s="70">
        <v>44927</v>
      </c>
      <c r="AZ1" s="71"/>
      <c r="BA1" s="71"/>
      <c r="BB1" s="71"/>
      <c r="BC1" s="70">
        <v>44958</v>
      </c>
      <c r="BD1" s="71"/>
      <c r="BE1" s="71"/>
      <c r="BF1" s="71"/>
      <c r="BG1" s="70">
        <v>44986</v>
      </c>
      <c r="BH1" s="71"/>
      <c r="BI1" s="71"/>
      <c r="BJ1" s="71"/>
      <c r="BK1" s="70">
        <v>45017</v>
      </c>
      <c r="BL1" s="71"/>
      <c r="BM1" s="71"/>
      <c r="BN1" s="71"/>
      <c r="BO1" s="70">
        <v>45047</v>
      </c>
      <c r="BP1" s="71"/>
      <c r="BQ1" s="71"/>
      <c r="BR1" s="71"/>
      <c r="BS1" s="70">
        <v>45078</v>
      </c>
      <c r="BT1" s="71"/>
      <c r="BU1" s="71"/>
      <c r="BV1" s="71"/>
      <c r="BW1" s="70">
        <v>45108</v>
      </c>
      <c r="BX1" s="71"/>
      <c r="BY1" s="71"/>
      <c r="BZ1" s="71"/>
      <c r="CA1" s="70">
        <v>45139</v>
      </c>
      <c r="CB1" s="71"/>
      <c r="CC1" s="71"/>
      <c r="CD1" s="71"/>
      <c r="CE1" s="70">
        <v>45170</v>
      </c>
      <c r="CF1" s="71"/>
      <c r="CG1" s="71"/>
      <c r="CH1" s="71"/>
      <c r="CI1" s="70">
        <v>45200</v>
      </c>
      <c r="CJ1" s="71"/>
      <c r="CK1" s="71"/>
      <c r="CL1" s="71"/>
      <c r="CM1" s="70">
        <v>45231</v>
      </c>
      <c r="CN1" s="71"/>
      <c r="CO1" s="71"/>
      <c r="CP1" s="71"/>
      <c r="CQ1" s="70">
        <v>45261</v>
      </c>
      <c r="CR1" s="71"/>
      <c r="CS1" s="71"/>
      <c r="CT1" s="71"/>
      <c r="CU1">
        <v>2022</v>
      </c>
      <c r="CV1" s="47">
        <v>2023</v>
      </c>
      <c r="CW1" s="17"/>
      <c r="CX1" s="16"/>
      <c r="CY1" s="16"/>
    </row>
    <row r="2" spans="1:105" s="16" customFormat="1">
      <c r="A2" s="16" t="s">
        <v>23</v>
      </c>
      <c r="B2" s="21" t="s">
        <v>24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J2" s="21">
        <v>8</v>
      </c>
      <c r="K2" s="21">
        <v>9</v>
      </c>
      <c r="L2" s="21">
        <v>10</v>
      </c>
      <c r="M2" s="21">
        <v>11</v>
      </c>
      <c r="N2" s="21">
        <v>12</v>
      </c>
      <c r="O2" s="21">
        <v>13</v>
      </c>
      <c r="P2" s="21">
        <v>14</v>
      </c>
      <c r="Q2" s="21">
        <v>15</v>
      </c>
      <c r="R2" s="21">
        <v>16</v>
      </c>
      <c r="S2" s="21">
        <v>17</v>
      </c>
      <c r="T2" s="21">
        <v>18</v>
      </c>
      <c r="U2" s="21">
        <v>19</v>
      </c>
      <c r="V2" s="21">
        <v>20</v>
      </c>
      <c r="W2" s="21">
        <v>21</v>
      </c>
      <c r="X2" s="21">
        <v>22</v>
      </c>
      <c r="Y2" s="21">
        <v>23</v>
      </c>
      <c r="Z2" s="21">
        <v>24</v>
      </c>
      <c r="AA2" s="21">
        <v>25</v>
      </c>
      <c r="AB2" s="21">
        <v>26</v>
      </c>
      <c r="AC2" s="21">
        <v>27</v>
      </c>
      <c r="AD2" s="21">
        <v>28</v>
      </c>
      <c r="AE2" s="21">
        <v>29</v>
      </c>
      <c r="AF2" s="21">
        <v>30</v>
      </c>
      <c r="AG2" s="21">
        <v>31</v>
      </c>
      <c r="AH2" s="21">
        <v>32</v>
      </c>
      <c r="AI2" s="21">
        <v>33</v>
      </c>
      <c r="AJ2" s="21">
        <v>34</v>
      </c>
      <c r="AK2" s="21">
        <v>35</v>
      </c>
      <c r="AL2" s="21">
        <v>36</v>
      </c>
      <c r="AM2" s="21">
        <v>37</v>
      </c>
      <c r="AN2" s="21">
        <v>38</v>
      </c>
      <c r="AO2" s="21">
        <v>39</v>
      </c>
      <c r="AP2" s="21">
        <v>40</v>
      </c>
      <c r="AQ2" s="21">
        <v>41</v>
      </c>
      <c r="AR2" s="21">
        <v>42</v>
      </c>
      <c r="AS2" s="21">
        <v>43</v>
      </c>
      <c r="AT2" s="21">
        <v>44</v>
      </c>
      <c r="AU2" s="21">
        <v>45</v>
      </c>
      <c r="AV2" s="21">
        <v>46</v>
      </c>
      <c r="AW2" s="21">
        <v>47</v>
      </c>
      <c r="AX2" s="21">
        <v>48</v>
      </c>
      <c r="AY2" s="21">
        <v>1</v>
      </c>
      <c r="AZ2" s="21">
        <v>2</v>
      </c>
      <c r="BA2" s="21">
        <v>3</v>
      </c>
      <c r="BB2" s="21">
        <v>4</v>
      </c>
      <c r="BC2" s="21">
        <v>5</v>
      </c>
      <c r="BD2" s="21">
        <v>6</v>
      </c>
      <c r="BE2" s="21">
        <v>7</v>
      </c>
      <c r="BF2" s="21">
        <v>8</v>
      </c>
      <c r="BG2" s="21">
        <v>9</v>
      </c>
      <c r="BH2" s="21">
        <v>10</v>
      </c>
      <c r="BI2" s="21">
        <v>11</v>
      </c>
      <c r="BJ2" s="21">
        <v>12</v>
      </c>
      <c r="BK2" s="21">
        <v>13</v>
      </c>
      <c r="BL2" s="21">
        <v>14</v>
      </c>
      <c r="BM2" s="21">
        <v>15</v>
      </c>
      <c r="BN2" s="21">
        <v>16</v>
      </c>
      <c r="BO2" s="21">
        <v>17</v>
      </c>
      <c r="BP2" s="21">
        <v>18</v>
      </c>
      <c r="BQ2" s="21">
        <v>19</v>
      </c>
      <c r="BR2" s="21">
        <v>20</v>
      </c>
      <c r="BS2" s="21">
        <v>21</v>
      </c>
      <c r="BT2" s="21">
        <v>22</v>
      </c>
      <c r="BU2" s="21">
        <v>23</v>
      </c>
      <c r="BV2" s="21">
        <v>24</v>
      </c>
      <c r="BW2" s="21">
        <v>25</v>
      </c>
      <c r="BX2" s="21">
        <v>26</v>
      </c>
      <c r="BY2" s="21">
        <v>27</v>
      </c>
      <c r="BZ2" s="21">
        <v>28</v>
      </c>
      <c r="CA2" s="21">
        <v>29</v>
      </c>
      <c r="CB2" s="21">
        <v>30</v>
      </c>
      <c r="CC2" s="21">
        <v>31</v>
      </c>
      <c r="CD2" s="21">
        <v>32</v>
      </c>
      <c r="CE2" s="21">
        <v>33</v>
      </c>
      <c r="CF2" s="21">
        <v>34</v>
      </c>
      <c r="CG2" s="21">
        <v>35</v>
      </c>
      <c r="CH2" s="21">
        <v>36</v>
      </c>
      <c r="CI2" s="21">
        <v>37</v>
      </c>
      <c r="CJ2" s="21">
        <v>38</v>
      </c>
      <c r="CK2" s="21">
        <v>39</v>
      </c>
      <c r="CL2" s="21">
        <v>40</v>
      </c>
      <c r="CM2" s="21">
        <v>41</v>
      </c>
      <c r="CN2" s="21">
        <v>42</v>
      </c>
      <c r="CO2" s="21">
        <v>43</v>
      </c>
      <c r="CP2" s="21">
        <v>44</v>
      </c>
      <c r="CQ2" s="21">
        <v>45</v>
      </c>
      <c r="CR2" s="21">
        <v>46</v>
      </c>
      <c r="CS2" s="21">
        <v>47</v>
      </c>
      <c r="CT2" s="21">
        <v>48</v>
      </c>
      <c r="CU2" s="16" t="s">
        <v>5</v>
      </c>
      <c r="CV2" s="23" t="s">
        <v>5</v>
      </c>
      <c r="CW2" s="23"/>
      <c r="CX2" s="20"/>
      <c r="CY2" s="23"/>
    </row>
    <row r="3" spans="1:105">
      <c r="A3" s="18">
        <v>10.220000000000001</v>
      </c>
      <c r="B3" s="15" t="s">
        <v>25</v>
      </c>
      <c r="C3" s="22">
        <v>34</v>
      </c>
      <c r="D3" s="22">
        <v>58</v>
      </c>
      <c r="E3" s="22">
        <v>944</v>
      </c>
      <c r="F3" s="22">
        <f>1239+483</f>
        <v>1722</v>
      </c>
      <c r="G3" s="22">
        <v>377</v>
      </c>
      <c r="H3" s="22">
        <v>600</v>
      </c>
      <c r="I3" s="22">
        <v>1128</v>
      </c>
      <c r="J3" s="22">
        <v>780</v>
      </c>
      <c r="K3" s="22">
        <v>566</v>
      </c>
      <c r="L3" s="22">
        <v>1070</v>
      </c>
      <c r="M3" s="22">
        <v>1773</v>
      </c>
      <c r="N3" s="22">
        <f>1292+1267</f>
        <v>2559</v>
      </c>
      <c r="O3" s="22">
        <v>1589</v>
      </c>
      <c r="P3" s="22">
        <v>207</v>
      </c>
      <c r="Q3" s="22">
        <v>360</v>
      </c>
      <c r="R3" s="22">
        <v>223</v>
      </c>
      <c r="S3" s="22">
        <v>188</v>
      </c>
      <c r="T3" s="22">
        <v>624</v>
      </c>
      <c r="U3" s="22">
        <v>733</v>
      </c>
      <c r="V3" s="22">
        <f>1861+341</f>
        <v>2202</v>
      </c>
      <c r="W3" s="22">
        <f>263+1018</f>
        <v>1281</v>
      </c>
      <c r="X3" s="22">
        <v>879</v>
      </c>
      <c r="Y3" s="22">
        <v>884</v>
      </c>
      <c r="Z3" s="22">
        <v>742</v>
      </c>
      <c r="AA3" s="22">
        <v>912</v>
      </c>
      <c r="AB3" s="22">
        <v>1229</v>
      </c>
      <c r="AC3" s="22">
        <v>1872</v>
      </c>
      <c r="AD3" s="35">
        <v>800</v>
      </c>
      <c r="AE3" s="22">
        <v>756</v>
      </c>
      <c r="AF3" s="22">
        <v>979</v>
      </c>
      <c r="AG3" s="22">
        <v>672</v>
      </c>
      <c r="AH3" s="35">
        <f>1058+249</f>
        <v>1307</v>
      </c>
      <c r="AI3" s="22">
        <v>2019</v>
      </c>
      <c r="AJ3" s="39">
        <v>781</v>
      </c>
      <c r="AK3" s="39">
        <v>730</v>
      </c>
      <c r="AL3" s="39">
        <v>871</v>
      </c>
      <c r="AM3" s="22">
        <v>1608</v>
      </c>
      <c r="AN3" s="22">
        <v>891</v>
      </c>
      <c r="AO3" s="22">
        <v>836</v>
      </c>
      <c r="AP3" s="35">
        <v>1054</v>
      </c>
      <c r="AQ3" s="22">
        <f>708</f>
        <v>708</v>
      </c>
      <c r="AR3" s="22">
        <v>813</v>
      </c>
      <c r="AS3" s="22">
        <v>842</v>
      </c>
      <c r="AT3" s="35">
        <f>524+926</f>
        <v>1450</v>
      </c>
      <c r="AU3" s="22">
        <v>1503</v>
      </c>
      <c r="AV3" s="22">
        <v>858</v>
      </c>
      <c r="AW3" s="22">
        <v>660</v>
      </c>
      <c r="AX3" s="35">
        <v>1431</v>
      </c>
      <c r="AY3" s="22">
        <v>455</v>
      </c>
      <c r="AZ3" s="22">
        <v>1135</v>
      </c>
      <c r="BA3" s="22">
        <v>504</v>
      </c>
      <c r="BB3" s="22">
        <v>1517</v>
      </c>
      <c r="BC3" s="22">
        <v>352</v>
      </c>
      <c r="BD3" s="22">
        <v>1375</v>
      </c>
      <c r="BE3" s="22">
        <v>934</v>
      </c>
      <c r="BF3" s="22">
        <f>1787</f>
        <v>1787</v>
      </c>
      <c r="BG3" s="22">
        <f>275+722</f>
        <v>997</v>
      </c>
      <c r="BH3" s="22">
        <v>1249</v>
      </c>
      <c r="BI3" s="22">
        <v>558</v>
      </c>
      <c r="BJ3" s="22">
        <v>358</v>
      </c>
      <c r="BK3" s="22">
        <v>1349</v>
      </c>
      <c r="BL3" s="22">
        <v>1143</v>
      </c>
      <c r="BM3" s="22"/>
      <c r="BN3" s="22">
        <v>802</v>
      </c>
      <c r="BO3" s="22">
        <v>1380</v>
      </c>
      <c r="BP3" s="22">
        <v>875</v>
      </c>
      <c r="BQ3" s="22">
        <v>743</v>
      </c>
      <c r="BR3" s="22">
        <f>563+372</f>
        <v>935</v>
      </c>
      <c r="BS3" s="22">
        <v>1401</v>
      </c>
      <c r="BT3" s="22">
        <v>1646</v>
      </c>
      <c r="BU3" s="22">
        <v>683</v>
      </c>
      <c r="BV3" s="22">
        <v>359</v>
      </c>
      <c r="BW3" s="22">
        <f>Cumulative!BY4</f>
        <v>322</v>
      </c>
      <c r="BX3" s="22">
        <f>Cumulative!BZ4</f>
        <v>0</v>
      </c>
      <c r="BY3" s="22">
        <f>Cumulative!CA4</f>
        <v>0</v>
      </c>
      <c r="BZ3" s="19">
        <f>Cumulative!CB4</f>
        <v>0</v>
      </c>
      <c r="CA3" s="22">
        <f>Cumulative!CC4</f>
        <v>0</v>
      </c>
      <c r="CB3" s="22">
        <f>Cumulative!CD4</f>
        <v>0</v>
      </c>
      <c r="CC3" s="22">
        <f>Cumulative!CE4</f>
        <v>0</v>
      </c>
      <c r="CD3" s="35">
        <f>Cumulative!CF4</f>
        <v>196</v>
      </c>
      <c r="CE3" s="22">
        <f>Cumulative!CG4</f>
        <v>10</v>
      </c>
      <c r="CF3" s="39">
        <f>Cumulative!CH4</f>
        <v>0</v>
      </c>
      <c r="CG3" s="39">
        <f>Cumulative!CI4</f>
        <v>0</v>
      </c>
      <c r="CH3" s="39">
        <f>Cumulative!CJ4</f>
        <v>25</v>
      </c>
      <c r="CI3" s="22">
        <f>Cumulative!CK4</f>
        <v>0</v>
      </c>
      <c r="CJ3" s="22">
        <f>Cumulative!CL4</f>
        <v>0</v>
      </c>
      <c r="CK3" s="22">
        <f>Cumulative!CM4</f>
        <v>0</v>
      </c>
      <c r="CL3" s="35">
        <f>Cumulative!CN4</f>
        <v>0</v>
      </c>
      <c r="CM3" s="22">
        <f>Cumulative!CO4</f>
        <v>0</v>
      </c>
      <c r="CN3" s="22">
        <f>Cumulative!CP4</f>
        <v>0</v>
      </c>
      <c r="CO3" s="22">
        <f>Cumulative!CQ4</f>
        <v>0</v>
      </c>
      <c r="CP3" s="35">
        <f>Cumulative!CR4</f>
        <v>0</v>
      </c>
      <c r="CQ3" s="22"/>
      <c r="CR3" s="22">
        <v>1</v>
      </c>
      <c r="CS3" s="22">
        <v>4070</v>
      </c>
      <c r="CT3" s="35">
        <v>1744</v>
      </c>
      <c r="CU3" s="19">
        <f>SUM(C3:AX3)</f>
        <v>47105</v>
      </c>
      <c r="CV3" s="48">
        <f>SUM(AY3:CT3)</f>
        <v>28905</v>
      </c>
      <c r="CW3" s="23"/>
      <c r="CX3" s="20"/>
      <c r="CY3" s="20"/>
    </row>
    <row r="4" spans="1:105">
      <c r="F4" s="50">
        <v>4452</v>
      </c>
      <c r="J4" s="50">
        <v>4452</v>
      </c>
      <c r="N4" s="50">
        <v>4452</v>
      </c>
      <c r="R4" s="50">
        <v>4452</v>
      </c>
      <c r="V4" s="10">
        <v>4452</v>
      </c>
      <c r="Z4" s="19">
        <f>SUM(W3:Z3)</f>
        <v>3786</v>
      </c>
      <c r="AD4" s="19">
        <f>SUM(AA3:AD3)</f>
        <v>4813</v>
      </c>
      <c r="AH4" s="19">
        <f>SUM(AE3:AH3)</f>
        <v>3714</v>
      </c>
      <c r="AL4" s="19">
        <f>SUM(AI3:AL3)</f>
        <v>4401</v>
      </c>
      <c r="AP4" s="19">
        <f>SUM(AM3:AP3)</f>
        <v>4389</v>
      </c>
      <c r="AT4" s="19">
        <f>SUM(AQ3:AT3)</f>
        <v>3813</v>
      </c>
      <c r="AX4" s="19">
        <f>SUM(AU3:AX3)</f>
        <v>4452</v>
      </c>
      <c r="BB4" s="19">
        <f>SUM(AY3:BB3)</f>
        <v>3611</v>
      </c>
      <c r="BF4" s="19">
        <f>SUM(BC3:BF3)</f>
        <v>4448</v>
      </c>
      <c r="BJ4" s="19">
        <f>SUM(BG3:BJ3)</f>
        <v>3162</v>
      </c>
      <c r="BN4" s="19">
        <f>SUM(BK3:BN3)</f>
        <v>3294</v>
      </c>
      <c r="BR4" s="19">
        <f>SUM(BO3:BR3)</f>
        <v>3933</v>
      </c>
      <c r="BV4" s="19">
        <f>SUM(BS3:BV3)</f>
        <v>4089</v>
      </c>
      <c r="BZ4" s="19">
        <f>SUM(BW3:BZ3)</f>
        <v>322</v>
      </c>
      <c r="CD4" s="19">
        <f>SUM(CA3:CD3)</f>
        <v>196</v>
      </c>
      <c r="CH4" s="19">
        <f>SUM(CE3:CH3)</f>
        <v>35</v>
      </c>
      <c r="CL4" s="19">
        <f>SUM(CI3:CL3)</f>
        <v>0</v>
      </c>
      <c r="CP4" s="19">
        <f>SUM(CM3:CP3)</f>
        <v>0</v>
      </c>
      <c r="CT4" s="19">
        <f>SUM(CQ3:CT3)</f>
        <v>5815</v>
      </c>
    </row>
    <row r="7" spans="1:105">
      <c r="B7" s="15" t="s">
        <v>22</v>
      </c>
      <c r="C7" s="67">
        <v>44531</v>
      </c>
      <c r="D7" s="69"/>
      <c r="E7" s="67">
        <v>44562</v>
      </c>
      <c r="F7" s="68"/>
      <c r="G7" s="68"/>
      <c r="H7" s="69"/>
      <c r="I7" s="67">
        <v>44593</v>
      </c>
      <c r="J7" s="68"/>
      <c r="K7" s="68"/>
      <c r="L7" s="69"/>
      <c r="M7" s="67">
        <v>44621</v>
      </c>
      <c r="N7" s="68"/>
      <c r="O7" s="68"/>
      <c r="P7" s="69"/>
      <c r="Q7" s="67">
        <v>44652</v>
      </c>
      <c r="R7" s="68"/>
      <c r="S7" s="68"/>
      <c r="T7" s="69"/>
      <c r="U7" s="67">
        <v>44682</v>
      </c>
      <c r="V7" s="68"/>
      <c r="W7" s="68"/>
      <c r="X7" s="69"/>
      <c r="Y7" s="67">
        <v>44713</v>
      </c>
      <c r="Z7" s="68"/>
      <c r="AA7" s="68"/>
      <c r="AB7" s="69"/>
      <c r="AC7" s="67">
        <v>44743</v>
      </c>
      <c r="AD7" s="68"/>
      <c r="AE7" s="68"/>
      <c r="AF7" s="69"/>
      <c r="AG7" s="67">
        <v>44774</v>
      </c>
      <c r="AH7" s="68"/>
      <c r="AI7" s="68"/>
      <c r="AJ7" s="69"/>
      <c r="AK7" s="67">
        <v>44805</v>
      </c>
      <c r="AL7" s="68"/>
      <c r="AM7" s="68"/>
      <c r="AN7" s="69"/>
      <c r="AO7" s="67">
        <v>44835</v>
      </c>
      <c r="AP7" s="68"/>
      <c r="AQ7" s="68"/>
      <c r="AR7" s="69"/>
      <c r="AS7" s="67">
        <v>44866</v>
      </c>
      <c r="AT7" s="68"/>
      <c r="AU7" s="68"/>
      <c r="AV7" s="69"/>
      <c r="AW7" s="67">
        <v>44896</v>
      </c>
      <c r="AX7" s="68"/>
      <c r="AY7" s="68"/>
      <c r="AZ7" s="69"/>
      <c r="BA7" s="67">
        <v>44927</v>
      </c>
      <c r="BB7" s="68"/>
      <c r="BC7" s="68"/>
      <c r="BD7" s="69"/>
      <c r="BE7" s="67">
        <v>44958</v>
      </c>
      <c r="BF7" s="68"/>
      <c r="BG7" s="68"/>
      <c r="BH7" s="69"/>
      <c r="BI7" s="67">
        <v>44986</v>
      </c>
      <c r="BJ7" s="68"/>
      <c r="BK7" s="68"/>
      <c r="BL7" s="69"/>
      <c r="BM7" s="67">
        <v>45017</v>
      </c>
      <c r="BN7" s="68"/>
      <c r="BO7" s="68"/>
      <c r="BP7" s="69"/>
      <c r="BQ7" s="67">
        <v>45047</v>
      </c>
      <c r="BR7" s="68"/>
      <c r="BS7" s="68"/>
      <c r="BT7" s="69"/>
      <c r="BU7" s="67">
        <v>45078</v>
      </c>
      <c r="BV7" s="68"/>
      <c r="BW7" s="68"/>
      <c r="BX7" s="69"/>
      <c r="BY7" s="67">
        <v>45108</v>
      </c>
      <c r="BZ7" s="68"/>
      <c r="CA7" s="68"/>
      <c r="CB7" s="69"/>
      <c r="CC7" s="67">
        <v>45139</v>
      </c>
      <c r="CD7" s="68"/>
      <c r="CE7" s="68"/>
      <c r="CF7" s="69"/>
      <c r="CG7" s="67">
        <v>45170</v>
      </c>
      <c r="CH7" s="68"/>
      <c r="CI7" s="68"/>
      <c r="CJ7" s="69"/>
      <c r="CK7" s="67">
        <v>45200</v>
      </c>
      <c r="CL7" s="68"/>
      <c r="CM7" s="68"/>
      <c r="CN7" s="69"/>
      <c r="CO7" s="67">
        <v>45231</v>
      </c>
      <c r="CP7" s="68"/>
      <c r="CQ7" s="68"/>
      <c r="CR7" s="69"/>
      <c r="CS7" s="67">
        <v>45261</v>
      </c>
      <c r="CT7" s="68"/>
      <c r="CU7" s="68"/>
      <c r="CV7" s="69"/>
      <c r="CW7">
        <v>2022</v>
      </c>
      <c r="CX7" s="47">
        <v>2023</v>
      </c>
      <c r="CY7" s="17"/>
      <c r="CZ7" s="16"/>
      <c r="DA7" s="16"/>
    </row>
    <row r="8" spans="1:105" s="16" customFormat="1">
      <c r="A8" s="16" t="s">
        <v>23</v>
      </c>
      <c r="B8" s="21" t="s">
        <v>24</v>
      </c>
      <c r="C8" s="21">
        <v>51</v>
      </c>
      <c r="D8" s="21">
        <v>52</v>
      </c>
      <c r="E8" s="21">
        <v>1</v>
      </c>
      <c r="F8" s="21">
        <v>2</v>
      </c>
      <c r="G8" s="21">
        <v>3</v>
      </c>
      <c r="H8" s="21">
        <v>4</v>
      </c>
      <c r="I8" s="21">
        <v>5</v>
      </c>
      <c r="J8" s="21">
        <v>6</v>
      </c>
      <c r="K8" s="21">
        <v>7</v>
      </c>
      <c r="L8" s="21">
        <v>8</v>
      </c>
      <c r="M8" s="21">
        <v>9</v>
      </c>
      <c r="N8" s="21">
        <v>10</v>
      </c>
      <c r="O8" s="21">
        <v>11</v>
      </c>
      <c r="P8" s="21">
        <v>12</v>
      </c>
      <c r="Q8" s="21">
        <v>13</v>
      </c>
      <c r="R8" s="21">
        <v>14</v>
      </c>
      <c r="S8" s="21">
        <v>15</v>
      </c>
      <c r="T8" s="21">
        <v>16</v>
      </c>
      <c r="U8" s="21">
        <v>17</v>
      </c>
      <c r="V8" s="21">
        <v>18</v>
      </c>
      <c r="W8" s="21">
        <v>19</v>
      </c>
      <c r="X8" s="21">
        <v>20</v>
      </c>
      <c r="Y8" s="21">
        <v>21</v>
      </c>
      <c r="Z8" s="21">
        <v>22</v>
      </c>
      <c r="AA8" s="21">
        <v>23</v>
      </c>
      <c r="AB8" s="21">
        <v>24</v>
      </c>
      <c r="AC8" s="21">
        <v>25</v>
      </c>
      <c r="AD8" s="21">
        <v>26</v>
      </c>
      <c r="AE8" s="21">
        <v>27</v>
      </c>
      <c r="AF8" s="21">
        <v>28</v>
      </c>
      <c r="AG8" s="21">
        <v>29</v>
      </c>
      <c r="AH8" s="21">
        <v>30</v>
      </c>
      <c r="AI8" s="21">
        <v>31</v>
      </c>
      <c r="AJ8" s="21">
        <v>32</v>
      </c>
      <c r="AK8" s="21">
        <v>33</v>
      </c>
      <c r="AL8" s="21">
        <v>34</v>
      </c>
      <c r="AM8" s="21">
        <v>35</v>
      </c>
      <c r="AN8" s="21">
        <v>36</v>
      </c>
      <c r="AO8" s="21">
        <v>37</v>
      </c>
      <c r="AP8" s="21">
        <v>38</v>
      </c>
      <c r="AQ8" s="21">
        <v>39</v>
      </c>
      <c r="AR8" s="21">
        <v>40</v>
      </c>
      <c r="AS8" s="21">
        <v>41</v>
      </c>
      <c r="AT8" s="21">
        <v>42</v>
      </c>
      <c r="AU8" s="21">
        <v>43</v>
      </c>
      <c r="AV8" s="21">
        <v>44</v>
      </c>
      <c r="AW8" s="21">
        <v>45</v>
      </c>
      <c r="AX8" s="21">
        <v>46</v>
      </c>
      <c r="AY8" s="21">
        <v>47</v>
      </c>
      <c r="AZ8" s="21">
        <v>48</v>
      </c>
      <c r="BA8" s="21">
        <v>1</v>
      </c>
      <c r="BB8" s="21">
        <v>2</v>
      </c>
      <c r="BC8" s="21">
        <v>3</v>
      </c>
      <c r="BD8" s="21">
        <v>4</v>
      </c>
      <c r="BE8" s="21">
        <v>5</v>
      </c>
      <c r="BF8" s="21">
        <v>6</v>
      </c>
      <c r="BG8" s="21">
        <v>7</v>
      </c>
      <c r="BH8" s="21">
        <v>8</v>
      </c>
      <c r="BI8" s="21">
        <v>9</v>
      </c>
      <c r="BJ8" s="21">
        <v>10</v>
      </c>
      <c r="BK8" s="21">
        <v>11</v>
      </c>
      <c r="BL8" s="21">
        <v>12</v>
      </c>
      <c r="BM8" s="21">
        <v>13</v>
      </c>
      <c r="BN8" s="21">
        <v>14</v>
      </c>
      <c r="BO8" s="21">
        <v>15</v>
      </c>
      <c r="BP8" s="21">
        <v>16</v>
      </c>
      <c r="BQ8" s="21">
        <v>17</v>
      </c>
      <c r="BR8" s="21">
        <v>18</v>
      </c>
      <c r="BS8" s="21">
        <v>19</v>
      </c>
      <c r="BT8" s="21">
        <v>20</v>
      </c>
      <c r="BU8" s="21">
        <v>21</v>
      </c>
      <c r="BV8" s="21">
        <v>22</v>
      </c>
      <c r="BW8" s="21">
        <v>23</v>
      </c>
      <c r="BX8" s="21">
        <v>24</v>
      </c>
      <c r="BY8" s="21">
        <v>25</v>
      </c>
      <c r="BZ8" s="21">
        <v>26</v>
      </c>
      <c r="CA8" s="21">
        <v>27</v>
      </c>
      <c r="CB8" s="21">
        <v>28</v>
      </c>
      <c r="CC8" s="21">
        <v>29</v>
      </c>
      <c r="CD8" s="21">
        <v>30</v>
      </c>
      <c r="CE8" s="21">
        <v>31</v>
      </c>
      <c r="CF8" s="21">
        <v>32</v>
      </c>
      <c r="CG8" s="21">
        <v>33</v>
      </c>
      <c r="CH8" s="21">
        <v>34</v>
      </c>
      <c r="CI8" s="21">
        <v>35</v>
      </c>
      <c r="CJ8" s="21">
        <v>36</v>
      </c>
      <c r="CK8" s="21">
        <v>37</v>
      </c>
      <c r="CL8" s="21">
        <v>38</v>
      </c>
      <c r="CM8" s="21">
        <v>39</v>
      </c>
      <c r="CN8" s="21">
        <v>40</v>
      </c>
      <c r="CO8" s="21">
        <v>41</v>
      </c>
      <c r="CP8" s="21">
        <v>42</v>
      </c>
      <c r="CQ8" s="21">
        <v>43</v>
      </c>
      <c r="CR8" s="21">
        <v>44</v>
      </c>
      <c r="CS8" s="67">
        <v>45292</v>
      </c>
      <c r="CT8" s="68"/>
      <c r="CU8" s="68"/>
      <c r="CV8" s="69"/>
      <c r="CW8" s="16" t="s">
        <v>5</v>
      </c>
      <c r="CX8" s="23" t="s">
        <v>5</v>
      </c>
      <c r="CY8" s="23"/>
      <c r="CZ8" s="20"/>
      <c r="DA8" s="23"/>
    </row>
    <row r="9" spans="1:105">
      <c r="A9" s="18">
        <v>11.52</v>
      </c>
      <c r="B9" s="27" t="s">
        <v>11</v>
      </c>
      <c r="C9" s="22">
        <v>815</v>
      </c>
      <c r="D9" s="22">
        <v>480</v>
      </c>
      <c r="E9" s="22">
        <v>82</v>
      </c>
      <c r="F9" s="22">
        <v>328</v>
      </c>
      <c r="G9" s="22">
        <v>548</v>
      </c>
      <c r="H9" s="22">
        <f>904+161</f>
        <v>1065</v>
      </c>
      <c r="I9" s="22">
        <v>350</v>
      </c>
      <c r="J9" s="22">
        <v>601</v>
      </c>
      <c r="K9" s="22">
        <v>952</v>
      </c>
      <c r="L9" s="22">
        <v>641</v>
      </c>
      <c r="M9" s="22">
        <v>254</v>
      </c>
      <c r="N9" s="22">
        <v>1356</v>
      </c>
      <c r="O9" s="22">
        <v>1260</v>
      </c>
      <c r="P9" s="22">
        <f>1198+884</f>
        <v>2082</v>
      </c>
      <c r="Q9" s="22">
        <v>1750</v>
      </c>
      <c r="R9" s="22">
        <v>162</v>
      </c>
      <c r="S9" s="22">
        <v>120</v>
      </c>
      <c r="T9" s="22">
        <v>141</v>
      </c>
      <c r="U9" s="22">
        <v>80</v>
      </c>
      <c r="V9" s="22">
        <v>441</v>
      </c>
      <c r="W9" s="22">
        <v>232</v>
      </c>
      <c r="X9" s="22">
        <f>956+236</f>
        <v>1192</v>
      </c>
      <c r="Y9" s="22">
        <f>94+435</f>
        <v>529</v>
      </c>
      <c r="Z9" s="22">
        <v>368</v>
      </c>
      <c r="AA9" s="22">
        <v>405</v>
      </c>
      <c r="AB9" s="22">
        <v>411</v>
      </c>
      <c r="AC9" s="22">
        <v>650</v>
      </c>
      <c r="AD9" s="22">
        <v>343</v>
      </c>
      <c r="AE9" s="22">
        <v>836</v>
      </c>
      <c r="AF9" s="35">
        <v>340</v>
      </c>
      <c r="AG9" s="22">
        <v>376</v>
      </c>
      <c r="AH9" s="22">
        <v>450</v>
      </c>
      <c r="AI9" s="22">
        <v>435</v>
      </c>
      <c r="AJ9" s="35">
        <f>528+167</f>
        <v>695</v>
      </c>
      <c r="AK9" s="22">
        <v>1198</v>
      </c>
      <c r="AL9" s="39">
        <v>308</v>
      </c>
      <c r="AM9" s="39">
        <v>509</v>
      </c>
      <c r="AN9" s="39">
        <v>418</v>
      </c>
      <c r="AO9" s="22">
        <v>342</v>
      </c>
      <c r="AP9" s="22">
        <v>542</v>
      </c>
      <c r="AQ9" s="22">
        <v>333</v>
      </c>
      <c r="AR9" s="35">
        <v>548</v>
      </c>
      <c r="AS9" s="22">
        <f>43</f>
        <v>43</v>
      </c>
      <c r="AT9" s="22"/>
      <c r="AU9" s="22">
        <v>244</v>
      </c>
      <c r="AV9" s="35">
        <f>1112+83</f>
        <v>1195</v>
      </c>
      <c r="AW9" s="22">
        <v>223</v>
      </c>
      <c r="AX9" s="22">
        <v>1360</v>
      </c>
      <c r="AY9" s="22">
        <v>601</v>
      </c>
      <c r="AZ9" s="35">
        <v>707</v>
      </c>
      <c r="BA9" s="22">
        <v>195</v>
      </c>
      <c r="BB9" s="22">
        <v>514</v>
      </c>
      <c r="BC9" s="22">
        <v>232</v>
      </c>
      <c r="BD9" s="22">
        <v>1712</v>
      </c>
      <c r="BE9" s="22">
        <v>139</v>
      </c>
      <c r="BF9" s="22">
        <v>479</v>
      </c>
      <c r="BG9" s="22">
        <v>809</v>
      </c>
      <c r="BH9" s="22">
        <v>741</v>
      </c>
      <c r="BI9" s="22">
        <f>85+440</f>
        <v>525</v>
      </c>
      <c r="BJ9" s="22">
        <v>642</v>
      </c>
      <c r="BK9" s="22">
        <v>366</v>
      </c>
      <c r="BL9" s="22">
        <v>412</v>
      </c>
      <c r="BM9" s="22">
        <v>624</v>
      </c>
      <c r="BN9" s="22">
        <v>555</v>
      </c>
      <c r="BO9" s="22">
        <v>500</v>
      </c>
      <c r="BP9" s="22">
        <v>393</v>
      </c>
      <c r="BQ9" s="22">
        <v>453</v>
      </c>
      <c r="BR9" s="22">
        <v>544</v>
      </c>
      <c r="BS9" s="22">
        <v>414</v>
      </c>
      <c r="BT9" s="22">
        <f>492+322</f>
        <v>814</v>
      </c>
      <c r="BU9" s="22">
        <v>659</v>
      </c>
      <c r="BV9" s="22">
        <v>597</v>
      </c>
      <c r="BW9" s="22">
        <v>286</v>
      </c>
      <c r="BX9" s="22">
        <v>305</v>
      </c>
      <c r="BY9" s="22">
        <v>873</v>
      </c>
      <c r="BZ9" s="22">
        <v>540</v>
      </c>
      <c r="CA9" s="22">
        <v>483</v>
      </c>
      <c r="CB9" s="19">
        <f>CB12-SUM(BY9:CA9)</f>
        <v>459</v>
      </c>
      <c r="CC9" s="22">
        <v>446</v>
      </c>
      <c r="CD9" s="22">
        <v>565</v>
      </c>
      <c r="CE9" s="22">
        <f>139+731</f>
        <v>870</v>
      </c>
      <c r="CF9" s="35">
        <v>469</v>
      </c>
      <c r="CG9" s="22">
        <v>838</v>
      </c>
      <c r="CH9" s="39">
        <v>826</v>
      </c>
      <c r="CI9" s="39">
        <v>1041</v>
      </c>
      <c r="CJ9" s="39">
        <v>568</v>
      </c>
      <c r="CK9" s="22">
        <v>603</v>
      </c>
      <c r="CL9" s="22">
        <v>656</v>
      </c>
      <c r="CM9" s="22">
        <v>378</v>
      </c>
      <c r="CN9" s="35">
        <f>876+310</f>
        <v>1186</v>
      </c>
      <c r="CO9" s="22">
        <f>93+423</f>
        <v>516</v>
      </c>
      <c r="CP9" s="22">
        <v>340</v>
      </c>
      <c r="CQ9" s="22">
        <v>585</v>
      </c>
      <c r="CR9" s="35">
        <f>CQ9</f>
        <v>585</v>
      </c>
      <c r="CS9" s="35">
        <f t="shared" ref="CS9:CV9" si="0">CR9</f>
        <v>585</v>
      </c>
      <c r="CT9" s="35">
        <f t="shared" si="0"/>
        <v>585</v>
      </c>
      <c r="CU9" s="35">
        <f t="shared" si="0"/>
        <v>585</v>
      </c>
      <c r="CV9" s="35">
        <f t="shared" si="0"/>
        <v>585</v>
      </c>
      <c r="CW9" s="19">
        <f>SUM(E9:AZ9)</f>
        <v>28046</v>
      </c>
      <c r="CX9" s="48">
        <f>SUM(BA9:CV9)</f>
        <v>28077</v>
      </c>
      <c r="CY9" s="23"/>
      <c r="CZ9" s="20"/>
      <c r="DA9" s="23"/>
    </row>
    <row r="10" spans="1:105">
      <c r="A10" s="18">
        <v>10.220000000000001</v>
      </c>
      <c r="B10" s="15" t="s">
        <v>25</v>
      </c>
      <c r="C10" s="22">
        <v>482</v>
      </c>
      <c r="D10" s="22">
        <v>182</v>
      </c>
      <c r="E10" s="22">
        <v>34</v>
      </c>
      <c r="F10" s="22">
        <v>58</v>
      </c>
      <c r="G10" s="22">
        <v>944</v>
      </c>
      <c r="H10" s="22">
        <f>1239+483</f>
        <v>1722</v>
      </c>
      <c r="I10" s="22">
        <v>377</v>
      </c>
      <c r="J10" s="22">
        <v>600</v>
      </c>
      <c r="K10" s="22">
        <v>1128</v>
      </c>
      <c r="L10" s="22">
        <v>780</v>
      </c>
      <c r="M10" s="22">
        <v>566</v>
      </c>
      <c r="N10" s="22">
        <v>1070</v>
      </c>
      <c r="O10" s="22">
        <v>1773</v>
      </c>
      <c r="P10" s="22">
        <f>1292+1267</f>
        <v>2559</v>
      </c>
      <c r="Q10" s="22">
        <v>1589</v>
      </c>
      <c r="R10" s="22">
        <v>207</v>
      </c>
      <c r="S10" s="22">
        <v>360</v>
      </c>
      <c r="T10" s="22">
        <v>223</v>
      </c>
      <c r="U10" s="22">
        <v>188</v>
      </c>
      <c r="V10" s="22">
        <v>624</v>
      </c>
      <c r="W10" s="22">
        <v>733</v>
      </c>
      <c r="X10" s="22">
        <f>1861+341</f>
        <v>2202</v>
      </c>
      <c r="Y10" s="22">
        <f>263+1018</f>
        <v>1281</v>
      </c>
      <c r="Z10" s="22">
        <v>879</v>
      </c>
      <c r="AA10" s="22">
        <v>884</v>
      </c>
      <c r="AB10" s="22">
        <v>742</v>
      </c>
      <c r="AC10" s="22">
        <v>912</v>
      </c>
      <c r="AD10" s="22">
        <v>1229</v>
      </c>
      <c r="AE10" s="22">
        <v>1872</v>
      </c>
      <c r="AF10" s="35">
        <v>800</v>
      </c>
      <c r="AG10" s="22">
        <v>756</v>
      </c>
      <c r="AH10" s="22">
        <v>979</v>
      </c>
      <c r="AI10" s="22">
        <v>672</v>
      </c>
      <c r="AJ10" s="35">
        <f>1058+249</f>
        <v>1307</v>
      </c>
      <c r="AK10" s="22">
        <v>2019</v>
      </c>
      <c r="AL10" s="39">
        <v>781</v>
      </c>
      <c r="AM10" s="39">
        <v>730</v>
      </c>
      <c r="AN10" s="39">
        <v>871</v>
      </c>
      <c r="AO10" s="22">
        <v>1608</v>
      </c>
      <c r="AP10" s="22">
        <v>891</v>
      </c>
      <c r="AQ10" s="22">
        <v>836</v>
      </c>
      <c r="AR10" s="35">
        <v>1054</v>
      </c>
      <c r="AS10" s="22">
        <f>708</f>
        <v>708</v>
      </c>
      <c r="AT10" s="22">
        <v>813</v>
      </c>
      <c r="AU10" s="22">
        <v>842</v>
      </c>
      <c r="AV10" s="35">
        <f>524+926</f>
        <v>1450</v>
      </c>
      <c r="AW10" s="22">
        <v>1503</v>
      </c>
      <c r="AX10" s="22">
        <v>858</v>
      </c>
      <c r="AY10" s="22">
        <v>660</v>
      </c>
      <c r="AZ10" s="35">
        <v>1431</v>
      </c>
      <c r="BA10" s="22">
        <v>455</v>
      </c>
      <c r="BB10" s="22">
        <v>1135</v>
      </c>
      <c r="BC10" s="22">
        <v>504</v>
      </c>
      <c r="BD10" s="22">
        <v>1517</v>
      </c>
      <c r="BE10" s="22">
        <v>352</v>
      </c>
      <c r="BF10" s="22">
        <v>1375</v>
      </c>
      <c r="BG10" s="22">
        <v>934</v>
      </c>
      <c r="BH10" s="22">
        <f>1787</f>
        <v>1787</v>
      </c>
      <c r="BI10" s="22">
        <f>275+722</f>
        <v>997</v>
      </c>
      <c r="BJ10" s="22">
        <v>1249</v>
      </c>
      <c r="BK10" s="22">
        <v>558</v>
      </c>
      <c r="BL10" s="22">
        <v>358</v>
      </c>
      <c r="BM10" s="22">
        <v>1349</v>
      </c>
      <c r="BN10" s="22">
        <v>1143</v>
      </c>
      <c r="BO10" s="22"/>
      <c r="BP10" s="22">
        <v>802</v>
      </c>
      <c r="BQ10" s="22">
        <v>1380</v>
      </c>
      <c r="BR10" s="22">
        <v>875</v>
      </c>
      <c r="BS10" s="22">
        <v>743</v>
      </c>
      <c r="BT10" s="22">
        <f>563+372</f>
        <v>935</v>
      </c>
      <c r="BU10" s="22">
        <v>1401</v>
      </c>
      <c r="BV10" s="22">
        <v>1646</v>
      </c>
      <c r="BW10" s="22">
        <v>683</v>
      </c>
      <c r="BX10" s="22">
        <v>359</v>
      </c>
      <c r="BY10" s="22">
        <v>322</v>
      </c>
      <c r="BZ10" s="22"/>
      <c r="CA10" s="22"/>
      <c r="CB10" s="19"/>
      <c r="CC10" s="22"/>
      <c r="CD10" s="22"/>
      <c r="CE10" s="22"/>
      <c r="CF10" s="35">
        <v>196</v>
      </c>
      <c r="CG10" s="22">
        <v>10</v>
      </c>
      <c r="CH10" s="39"/>
      <c r="CI10" s="39"/>
      <c r="CJ10" s="39">
        <v>25</v>
      </c>
      <c r="CK10" s="22"/>
      <c r="CL10" s="22"/>
      <c r="CM10" s="22"/>
      <c r="CN10" s="35"/>
      <c r="CO10" s="22"/>
      <c r="CP10" s="22"/>
      <c r="CQ10" s="22"/>
      <c r="CR10" s="35"/>
      <c r="CS10" s="22"/>
      <c r="CT10" s="22"/>
      <c r="CU10" s="22"/>
      <c r="CV10" s="35"/>
      <c r="CW10" s="19">
        <f>SUM(E10:AZ10)</f>
        <v>47105</v>
      </c>
      <c r="CX10" s="48">
        <f>SUM(BA10:CV10)</f>
        <v>23090</v>
      </c>
      <c r="CY10" s="23"/>
      <c r="CZ10" s="20"/>
      <c r="DA10" s="20"/>
    </row>
    <row r="11" spans="1:105">
      <c r="B11" s="15" t="s">
        <v>5</v>
      </c>
      <c r="C11" s="22">
        <f t="shared" ref="C11:BN11" si="1">C9+C10</f>
        <v>1297</v>
      </c>
      <c r="D11" s="22">
        <f t="shared" si="1"/>
        <v>662</v>
      </c>
      <c r="E11" s="22">
        <f t="shared" si="1"/>
        <v>116</v>
      </c>
      <c r="F11" s="22">
        <f t="shared" si="1"/>
        <v>386</v>
      </c>
      <c r="G11" s="22">
        <f t="shared" si="1"/>
        <v>1492</v>
      </c>
      <c r="H11" s="22">
        <f t="shared" si="1"/>
        <v>2787</v>
      </c>
      <c r="I11" s="22">
        <f t="shared" si="1"/>
        <v>727</v>
      </c>
      <c r="J11" s="22">
        <f t="shared" si="1"/>
        <v>1201</v>
      </c>
      <c r="K11" s="22">
        <f t="shared" si="1"/>
        <v>2080</v>
      </c>
      <c r="L11" s="22">
        <f t="shared" si="1"/>
        <v>1421</v>
      </c>
      <c r="M11" s="22">
        <f t="shared" si="1"/>
        <v>820</v>
      </c>
      <c r="N11" s="22">
        <f t="shared" si="1"/>
        <v>2426</v>
      </c>
      <c r="O11" s="22">
        <f t="shared" si="1"/>
        <v>3033</v>
      </c>
      <c r="P11" s="22">
        <f t="shared" si="1"/>
        <v>4641</v>
      </c>
      <c r="Q11" s="22">
        <f t="shared" si="1"/>
        <v>3339</v>
      </c>
      <c r="R11" s="22">
        <f t="shared" si="1"/>
        <v>369</v>
      </c>
      <c r="S11" s="22">
        <f t="shared" si="1"/>
        <v>480</v>
      </c>
      <c r="T11" s="22">
        <f t="shared" si="1"/>
        <v>364</v>
      </c>
      <c r="U11" s="22">
        <f t="shared" si="1"/>
        <v>268</v>
      </c>
      <c r="V11" s="22">
        <f t="shared" si="1"/>
        <v>1065</v>
      </c>
      <c r="W11" s="22">
        <f t="shared" si="1"/>
        <v>965</v>
      </c>
      <c r="X11" s="22">
        <f t="shared" si="1"/>
        <v>3394</v>
      </c>
      <c r="Y11" s="22">
        <f t="shared" si="1"/>
        <v>1810</v>
      </c>
      <c r="Z11" s="22">
        <f t="shared" si="1"/>
        <v>1247</v>
      </c>
      <c r="AA11" s="22">
        <f t="shared" si="1"/>
        <v>1289</v>
      </c>
      <c r="AB11" s="22">
        <f t="shared" si="1"/>
        <v>1153</v>
      </c>
      <c r="AC11" s="22">
        <f t="shared" si="1"/>
        <v>1562</v>
      </c>
      <c r="AD11" s="22">
        <f t="shared" si="1"/>
        <v>1572</v>
      </c>
      <c r="AE11" s="22">
        <f t="shared" si="1"/>
        <v>2708</v>
      </c>
      <c r="AF11" s="22">
        <f t="shared" si="1"/>
        <v>1140</v>
      </c>
      <c r="AG11" s="22">
        <f t="shared" si="1"/>
        <v>1132</v>
      </c>
      <c r="AH11" s="22">
        <f t="shared" si="1"/>
        <v>1429</v>
      </c>
      <c r="AI11" s="22">
        <f t="shared" si="1"/>
        <v>1107</v>
      </c>
      <c r="AJ11" s="22">
        <f t="shared" si="1"/>
        <v>2002</v>
      </c>
      <c r="AK11" s="22">
        <f t="shared" si="1"/>
        <v>3217</v>
      </c>
      <c r="AL11" s="22">
        <f t="shared" si="1"/>
        <v>1089</v>
      </c>
      <c r="AM11" s="22">
        <f t="shared" si="1"/>
        <v>1239</v>
      </c>
      <c r="AN11" s="22">
        <f t="shared" si="1"/>
        <v>1289</v>
      </c>
      <c r="AO11" s="22">
        <f t="shared" si="1"/>
        <v>1950</v>
      </c>
      <c r="AP11" s="22">
        <f t="shared" si="1"/>
        <v>1433</v>
      </c>
      <c r="AQ11" s="22">
        <f t="shared" si="1"/>
        <v>1169</v>
      </c>
      <c r="AR11" s="22">
        <f t="shared" si="1"/>
        <v>1602</v>
      </c>
      <c r="AS11" s="22">
        <f t="shared" si="1"/>
        <v>751</v>
      </c>
      <c r="AT11" s="22">
        <f t="shared" si="1"/>
        <v>813</v>
      </c>
      <c r="AU11" s="22">
        <f t="shared" si="1"/>
        <v>1086</v>
      </c>
      <c r="AV11" s="22">
        <f t="shared" si="1"/>
        <v>2645</v>
      </c>
      <c r="AW11" s="22">
        <f t="shared" si="1"/>
        <v>1726</v>
      </c>
      <c r="AX11" s="22">
        <f t="shared" si="1"/>
        <v>2218</v>
      </c>
      <c r="AY11" s="22">
        <f t="shared" si="1"/>
        <v>1261</v>
      </c>
      <c r="AZ11" s="22">
        <f t="shared" si="1"/>
        <v>2138</v>
      </c>
      <c r="BA11" s="22">
        <f t="shared" si="1"/>
        <v>650</v>
      </c>
      <c r="BB11" s="22">
        <f t="shared" si="1"/>
        <v>1649</v>
      </c>
      <c r="BC11" s="22">
        <f t="shared" si="1"/>
        <v>736</v>
      </c>
      <c r="BD11" s="22">
        <f t="shared" si="1"/>
        <v>3229</v>
      </c>
      <c r="BE11" s="22">
        <f t="shared" si="1"/>
        <v>491</v>
      </c>
      <c r="BF11" s="22">
        <f t="shared" si="1"/>
        <v>1854</v>
      </c>
      <c r="BG11" s="22">
        <f t="shared" si="1"/>
        <v>1743</v>
      </c>
      <c r="BH11" s="22">
        <f t="shared" si="1"/>
        <v>2528</v>
      </c>
      <c r="BI11" s="22">
        <f t="shared" si="1"/>
        <v>1522</v>
      </c>
      <c r="BJ11" s="22">
        <f t="shared" si="1"/>
        <v>1891</v>
      </c>
      <c r="BK11" s="22">
        <f t="shared" si="1"/>
        <v>924</v>
      </c>
      <c r="BL11" s="22">
        <f t="shared" si="1"/>
        <v>770</v>
      </c>
      <c r="BM11" s="22">
        <f t="shared" si="1"/>
        <v>1973</v>
      </c>
      <c r="BN11" s="22">
        <f t="shared" si="1"/>
        <v>1698</v>
      </c>
      <c r="BO11" s="22">
        <f t="shared" ref="BO11:CM11" si="2">BO9+BO10</f>
        <v>500</v>
      </c>
      <c r="BP11" s="22">
        <f t="shared" si="2"/>
        <v>1195</v>
      </c>
      <c r="BQ11" s="22">
        <f t="shared" si="2"/>
        <v>1833</v>
      </c>
      <c r="BR11" s="22">
        <f t="shared" si="2"/>
        <v>1419</v>
      </c>
      <c r="BS11" s="22">
        <f t="shared" si="2"/>
        <v>1157</v>
      </c>
      <c r="BT11" s="22">
        <f t="shared" si="2"/>
        <v>1749</v>
      </c>
      <c r="BU11" s="22">
        <f t="shared" si="2"/>
        <v>2060</v>
      </c>
      <c r="BV11" s="22">
        <f t="shared" si="2"/>
        <v>2243</v>
      </c>
      <c r="BW11" s="22">
        <f t="shared" si="2"/>
        <v>969</v>
      </c>
      <c r="BX11" s="22">
        <f t="shared" si="2"/>
        <v>664</v>
      </c>
      <c r="BY11" s="22">
        <f t="shared" si="2"/>
        <v>1195</v>
      </c>
      <c r="BZ11" s="22">
        <f t="shared" si="2"/>
        <v>540</v>
      </c>
      <c r="CA11" s="22">
        <f t="shared" si="2"/>
        <v>483</v>
      </c>
      <c r="CB11" s="22">
        <f t="shared" si="2"/>
        <v>459</v>
      </c>
      <c r="CC11" s="22">
        <f t="shared" si="2"/>
        <v>446</v>
      </c>
      <c r="CD11" s="22">
        <f t="shared" si="2"/>
        <v>565</v>
      </c>
      <c r="CE11" s="22">
        <f t="shared" si="2"/>
        <v>870</v>
      </c>
      <c r="CF11" s="22">
        <f t="shared" si="2"/>
        <v>665</v>
      </c>
      <c r="CG11" s="22">
        <f t="shared" si="2"/>
        <v>848</v>
      </c>
      <c r="CH11" s="22">
        <f t="shared" si="2"/>
        <v>826</v>
      </c>
      <c r="CI11" s="22">
        <f t="shared" si="2"/>
        <v>1041</v>
      </c>
      <c r="CJ11" s="22">
        <f t="shared" si="2"/>
        <v>593</v>
      </c>
      <c r="CK11" s="22">
        <f t="shared" si="2"/>
        <v>603</v>
      </c>
      <c r="CL11" s="22">
        <f t="shared" si="2"/>
        <v>656</v>
      </c>
      <c r="CM11" s="22">
        <f t="shared" si="2"/>
        <v>378</v>
      </c>
      <c r="CN11" s="22">
        <f>CN9+CN10</f>
        <v>1186</v>
      </c>
      <c r="CO11" s="22">
        <f t="shared" ref="CO11:CV11" si="3">CO9+CO10</f>
        <v>516</v>
      </c>
      <c r="CP11" s="22">
        <f t="shared" si="3"/>
        <v>340</v>
      </c>
      <c r="CQ11" s="22">
        <f t="shared" si="3"/>
        <v>585</v>
      </c>
      <c r="CR11" s="22">
        <f t="shared" si="3"/>
        <v>585</v>
      </c>
      <c r="CS11" s="22">
        <f t="shared" si="3"/>
        <v>585</v>
      </c>
      <c r="CT11" s="22">
        <f t="shared" si="3"/>
        <v>585</v>
      </c>
      <c r="CU11" s="22">
        <f t="shared" si="3"/>
        <v>585</v>
      </c>
      <c r="CV11" s="22">
        <f t="shared" si="3"/>
        <v>585</v>
      </c>
      <c r="CW11" s="19">
        <f>SUM(CW9:CW10)</f>
        <v>75151</v>
      </c>
      <c r="CX11" s="19">
        <f>SUM(CX9:CX10)</f>
        <v>51167</v>
      </c>
    </row>
    <row r="12" spans="1:105">
      <c r="B12" s="15" t="s">
        <v>11</v>
      </c>
      <c r="D12" s="19">
        <f>SUM(C9:D9)</f>
        <v>1295</v>
      </c>
      <c r="H12" s="19">
        <f>SUM(E9:H9)</f>
        <v>2023</v>
      </c>
      <c r="L12" s="19">
        <f>SUM(I9:L9)</f>
        <v>2544</v>
      </c>
      <c r="O12" s="19" t="e">
        <f>P12-[1]GLAUMAX!$C$7</f>
        <v>#REF!</v>
      </c>
      <c r="P12" s="19">
        <f>SUM(M9:P9)</f>
        <v>4952</v>
      </c>
      <c r="T12" s="19">
        <f>SUM(Q9:T9)</f>
        <v>2173</v>
      </c>
      <c r="X12" s="19">
        <f>SUM(U9:X9)</f>
        <v>1945</v>
      </c>
      <c r="AB12" s="19">
        <f>SUM(Y9:AB9)</f>
        <v>1713</v>
      </c>
      <c r="AF12" s="19">
        <f>SUM(AC9:AF9)</f>
        <v>2169</v>
      </c>
      <c r="AJ12" s="19">
        <f>SUM(AG9:AJ9)</f>
        <v>1956</v>
      </c>
      <c r="AN12" s="40">
        <f>SUM(AK9:AN9)</f>
        <v>2433</v>
      </c>
      <c r="AR12" s="40">
        <f>SUM(AO9:AR9)</f>
        <v>1765</v>
      </c>
      <c r="AV12" s="40">
        <f>SUM(AS9:AV9)</f>
        <v>1482</v>
      </c>
      <c r="AZ12" s="40">
        <f>SUM(AW9:AZ9)</f>
        <v>2891</v>
      </c>
      <c r="BD12" s="19">
        <f>SUM(BA9:BD9)</f>
        <v>2653</v>
      </c>
      <c r="BH12" s="19">
        <f>SUM(BE9:BH9)</f>
        <v>2168</v>
      </c>
      <c r="BK12" s="19"/>
      <c r="BL12" s="19">
        <f>SUM(BI9:BL9)</f>
        <v>1945</v>
      </c>
      <c r="BP12" s="19">
        <f>SUM(BM9:BP9)</f>
        <v>2072</v>
      </c>
      <c r="BT12" s="19">
        <f>SUM(BQ9:BT9)</f>
        <v>2225</v>
      </c>
      <c r="BX12" s="19">
        <f>SUM(BU9:BX9)</f>
        <v>1847</v>
      </c>
      <c r="CB12" s="19">
        <v>2355</v>
      </c>
      <c r="CF12" s="19">
        <f>SUM(CC9:CF9)</f>
        <v>2350</v>
      </c>
      <c r="CJ12" s="40">
        <f>SUM(CG9:CJ9)</f>
        <v>3273</v>
      </c>
      <c r="CN12" s="40">
        <f>SUM(CK9:CN9)</f>
        <v>2823</v>
      </c>
      <c r="CR12" s="40">
        <v>2418</v>
      </c>
      <c r="CV12" s="40">
        <v>2418</v>
      </c>
      <c r="CW12" s="19">
        <f>H12+L12+P12+T12+X12+AB12+AF12+AJ12+AN12+AR12+AV12+AZ12</f>
        <v>28046</v>
      </c>
      <c r="CX12" s="19">
        <f>BD12+BH12+BL12+BP12+BT12+BX12+CB12+CF12+CJ12+CN12+CR12+CV12</f>
        <v>28547</v>
      </c>
    </row>
    <row r="13" spans="1:105">
      <c r="B13" s="15" t="s">
        <v>25</v>
      </c>
      <c r="D13" s="19">
        <f>SUM(C10:D10)</f>
        <v>664</v>
      </c>
      <c r="H13" s="19">
        <f>SUM(E10:H10)</f>
        <v>2758</v>
      </c>
      <c r="L13" s="19">
        <f>SUM(I10:L10)</f>
        <v>2885</v>
      </c>
      <c r="O13" s="19" t="e">
        <f>P13-[2]DORZOL!$C$7</f>
        <v>#REF!</v>
      </c>
      <c r="P13" s="19">
        <f>SUM(M10:P10)</f>
        <v>5968</v>
      </c>
      <c r="T13" s="19">
        <f>SUM(Q10:T10)</f>
        <v>2379</v>
      </c>
      <c r="X13" s="19">
        <f>SUM(U10:X10)</f>
        <v>3747</v>
      </c>
      <c r="Z13" s="19"/>
      <c r="AB13" s="19">
        <f>SUM(Y10:AB10)</f>
        <v>3786</v>
      </c>
      <c r="AD13" s="19"/>
      <c r="AF13" s="19">
        <f>SUM(AC10:AF10)</f>
        <v>4813</v>
      </c>
      <c r="AH13" s="19"/>
      <c r="AJ13" s="19">
        <f>SUM(AG10:AJ10)</f>
        <v>3714</v>
      </c>
      <c r="AL13" s="19"/>
      <c r="AN13" s="40">
        <f>SUM(AK10:AN10)</f>
        <v>4401</v>
      </c>
      <c r="AP13" s="19"/>
      <c r="AR13" s="40">
        <f>SUM(AO10:AR10)</f>
        <v>4389</v>
      </c>
      <c r="AT13" s="19"/>
      <c r="AV13" s="40">
        <f>SUM(AS10:AV10)</f>
        <v>3813</v>
      </c>
      <c r="AX13" s="19"/>
      <c r="AZ13" s="40">
        <f>SUM(AW10:AZ10)</f>
        <v>4452</v>
      </c>
      <c r="BD13" s="19">
        <f>SUM(BA10:BD10)</f>
        <v>3611</v>
      </c>
      <c r="BH13" s="19">
        <f>SUM(BE10:BH10)</f>
        <v>4448</v>
      </c>
      <c r="BK13" s="19"/>
      <c r="BL13" s="19">
        <f>SUM(BI10:BL10)</f>
        <v>3162</v>
      </c>
      <c r="BP13" s="19">
        <f>SUM(BM10:BP10)</f>
        <v>3294</v>
      </c>
      <c r="BT13" s="19">
        <f>SUM(BQ10:BT10)</f>
        <v>3933</v>
      </c>
      <c r="BV13" s="19"/>
      <c r="BX13" s="19">
        <f>SUM(BU10:BX10)</f>
        <v>4089</v>
      </c>
      <c r="BZ13" s="19"/>
      <c r="CB13" s="19">
        <v>321</v>
      </c>
      <c r="CD13" s="19"/>
      <c r="CF13" s="19">
        <f>SUM(CC10:CF10)</f>
        <v>196</v>
      </c>
      <c r="CH13" s="19"/>
      <c r="CJ13" s="40">
        <f>SUM(CG10:CJ10)</f>
        <v>35</v>
      </c>
      <c r="CL13" s="19"/>
      <c r="CN13" s="40">
        <f>SUM(CK10:CN10)</f>
        <v>0</v>
      </c>
      <c r="CP13" s="19"/>
      <c r="CR13" s="40">
        <f>SUM(CO10:CR10)</f>
        <v>0</v>
      </c>
      <c r="CT13" s="19"/>
      <c r="CV13" s="40">
        <f>SUM(CS10:CV10)</f>
        <v>0</v>
      </c>
      <c r="CW13" s="19">
        <f>H13+L13+P13+T13+X13+AB13+AF13+AJ13+AN13+AR13+AV13+AZ13</f>
        <v>47105</v>
      </c>
      <c r="CX13" s="19">
        <f>BD13+BH13+BL13+BP13+BT13+BX13+CB13+CF13+CJ13+CN13+CR13+CV13</f>
        <v>23089</v>
      </c>
    </row>
    <row r="14" spans="1:105">
      <c r="B14" s="15" t="s">
        <v>5</v>
      </c>
      <c r="D14" s="10">
        <f>SUM(D12:D13)</f>
        <v>1959</v>
      </c>
      <c r="H14" s="10">
        <f>SUM(H12:H13)</f>
        <v>4781</v>
      </c>
      <c r="L14" s="10">
        <f>SUM(L12:L13)</f>
        <v>5429</v>
      </c>
      <c r="P14" s="10">
        <f>SUM(P12:P13)</f>
        <v>10920</v>
      </c>
      <c r="T14" s="10">
        <f>SUM(T12:T13)</f>
        <v>4552</v>
      </c>
      <c r="X14" s="10">
        <f>SUM(X12:X13)</f>
        <v>5692</v>
      </c>
      <c r="AB14" s="10">
        <f>SUM(AB12:AB13)</f>
        <v>5499</v>
      </c>
      <c r="AF14" s="10">
        <f>SUM(AF12:AF13)</f>
        <v>6982</v>
      </c>
      <c r="AJ14" s="10">
        <f>SUM(AJ12:AJ13)</f>
        <v>5670</v>
      </c>
      <c r="AN14" s="10">
        <f>SUM(AN12:AN13)</f>
        <v>6834</v>
      </c>
      <c r="AR14" s="10">
        <f>SUM(AR12:AR13)</f>
        <v>6154</v>
      </c>
      <c r="AV14" s="10">
        <f>SUM(AV12:AV13)</f>
        <v>5295</v>
      </c>
      <c r="AZ14" s="10">
        <f>SUM(AZ12:AZ13)</f>
        <v>7343</v>
      </c>
      <c r="BD14" s="10">
        <f>SUM(BD12:BD13)</f>
        <v>6264</v>
      </c>
      <c r="BH14" s="10">
        <f>SUM(BH12:BH13)</f>
        <v>6616</v>
      </c>
      <c r="BL14" s="10">
        <f>SUM(BL12:BL13)</f>
        <v>5107</v>
      </c>
      <c r="BP14" s="10">
        <f>SUM(BP12:BP13)</f>
        <v>5366</v>
      </c>
      <c r="BT14" s="10">
        <f>SUM(BT12:BT13)</f>
        <v>6158</v>
      </c>
      <c r="BX14" s="10">
        <f>SUM(BX12:BX13)</f>
        <v>5936</v>
      </c>
      <c r="CB14" s="10">
        <f>SUM(CB12:CB13)</f>
        <v>2676</v>
      </c>
      <c r="CF14" s="10">
        <f>SUM(CF12:CF13)</f>
        <v>2546</v>
      </c>
      <c r="CJ14" s="10">
        <f>SUM(CJ12:CJ13)</f>
        <v>3308</v>
      </c>
      <c r="CN14" s="10">
        <f>SUM(CN12:CN13)</f>
        <v>2823</v>
      </c>
      <c r="CR14" s="10">
        <f>SUM(CR12:CR13)</f>
        <v>2418</v>
      </c>
      <c r="CV14" s="10">
        <f>SUM(CV12:CV13)</f>
        <v>2418</v>
      </c>
      <c r="CW14" s="19">
        <f>H14+L14+P14+T14+X14+AB14+AF14+AJ14+AN14+AR14+AV14+AZ14</f>
        <v>75151</v>
      </c>
      <c r="CX14" s="19">
        <f>BD14+BH14+BL14+BP14+BT14+BX14+CB14+CF14+CJ14+CN14+CR14+CV14</f>
        <v>51636</v>
      </c>
    </row>
    <row r="15" spans="1:105">
      <c r="D15" s="10"/>
      <c r="H15" s="24">
        <f>+H14/(D14*2)-1</f>
        <v>0.22026544155181216</v>
      </c>
      <c r="L15" s="25">
        <f>+L14/H14-1</f>
        <v>0.1355364986404517</v>
      </c>
      <c r="P15" s="25">
        <f>+P14/L14-1</f>
        <v>1.0114201510407073</v>
      </c>
      <c r="T15" s="25">
        <f>+T14/P14-1</f>
        <v>-0.58315018315018308</v>
      </c>
      <c r="X15" s="25">
        <f>+X14/T14-1</f>
        <v>0.25043936731107208</v>
      </c>
      <c r="AB15" s="25">
        <f>+AB14/X14-1</f>
        <v>-3.3907238229093473E-2</v>
      </c>
      <c r="AF15" s="25">
        <f>+AF14/AB14-1</f>
        <v>0.26968539734497177</v>
      </c>
      <c r="AJ15" s="25">
        <f>+AJ14/AF14-1</f>
        <v>-0.18791177313090801</v>
      </c>
      <c r="AN15" s="25">
        <f>+AN14/AJ14-1</f>
        <v>0.2052910052910053</v>
      </c>
      <c r="AR15" s="25">
        <f>+AR14/AN14-1</f>
        <v>-9.9502487562189046E-2</v>
      </c>
      <c r="AV15" s="25">
        <f>+AV14/AR14-1</f>
        <v>-0.13958401039974</v>
      </c>
      <c r="AZ15" s="25">
        <f>+AZ14/AV14-1</f>
        <v>0.38677998111425871</v>
      </c>
      <c r="BD15" s="24">
        <f>BD14/AZ14-1</f>
        <v>-0.1469426664850878</v>
      </c>
      <c r="BH15" s="25">
        <f>+BH14/BD14-1</f>
        <v>5.6194125159642505E-2</v>
      </c>
      <c r="BL15" s="25">
        <f>+BL14/BH14-1</f>
        <v>-0.22808343409915355</v>
      </c>
      <c r="BP15" s="25">
        <f>+BP14/BL14-1</f>
        <v>5.0714705306442065E-2</v>
      </c>
      <c r="BT15" s="25">
        <f>+BT14/BP14-1</f>
        <v>0.14759597465523666</v>
      </c>
      <c r="BX15" s="25">
        <f>+BX14/BT14-1</f>
        <v>-3.605066580058458E-2</v>
      </c>
      <c r="CB15" s="25">
        <f>+CB14/BX14-1</f>
        <v>-0.54919137466307277</v>
      </c>
      <c r="CF15" s="25">
        <f>+CF14/CB14-1</f>
        <v>-4.8579970104633774E-2</v>
      </c>
      <c r="CJ15" s="25">
        <f>+CJ14/CF14-1</f>
        <v>0.2992930086410055</v>
      </c>
      <c r="CN15" s="25">
        <f>+CN14/CJ14-1</f>
        <v>-0.14661426844014513</v>
      </c>
      <c r="CR15" s="25">
        <f>+CR14/CN14-1</f>
        <v>-0.1434643995749203</v>
      </c>
      <c r="CV15" s="25">
        <f>+CV14/CR14-1</f>
        <v>0</v>
      </c>
    </row>
    <row r="16" spans="1:105">
      <c r="B16" s="26"/>
    </row>
    <row r="17" spans="1:102">
      <c r="B17" s="26"/>
    </row>
    <row r="18" spans="1:102">
      <c r="B18" s="26"/>
    </row>
    <row r="19" spans="1:102">
      <c r="A19" s="43" t="s">
        <v>14</v>
      </c>
      <c r="B19" s="26"/>
      <c r="BH19">
        <v>96</v>
      </c>
      <c r="BI19" s="43">
        <f>1+17</f>
        <v>18</v>
      </c>
      <c r="BJ19">
        <v>96</v>
      </c>
      <c r="BL19">
        <v>41</v>
      </c>
      <c r="BM19">
        <v>3</v>
      </c>
      <c r="BN19">
        <v>7</v>
      </c>
      <c r="BO19">
        <v>12</v>
      </c>
      <c r="BP19">
        <v>12</v>
      </c>
      <c r="BQ19">
        <v>5</v>
      </c>
      <c r="BR19">
        <v>25</v>
      </c>
      <c r="BS19">
        <v>10</v>
      </c>
      <c r="BT19">
        <f>5+5</f>
        <v>10</v>
      </c>
      <c r="BU19">
        <v>43</v>
      </c>
      <c r="BV19">
        <v>99</v>
      </c>
      <c r="BW19">
        <v>23</v>
      </c>
      <c r="BX19">
        <v>24</v>
      </c>
      <c r="BY19">
        <v>163</v>
      </c>
      <c r="BZ19">
        <v>28</v>
      </c>
      <c r="CA19">
        <v>52</v>
      </c>
      <c r="CB19">
        <f>279-SUM(BY19:CA19)</f>
        <v>36</v>
      </c>
      <c r="CC19">
        <v>17</v>
      </c>
      <c r="CD19">
        <v>46</v>
      </c>
      <c r="CE19">
        <f>69+49</f>
        <v>118</v>
      </c>
      <c r="CF19">
        <v>29</v>
      </c>
      <c r="CG19">
        <v>69</v>
      </c>
      <c r="CH19">
        <v>71</v>
      </c>
      <c r="CI19">
        <v>222</v>
      </c>
      <c r="CJ19">
        <v>26</v>
      </c>
      <c r="CK19">
        <v>56</v>
      </c>
      <c r="CL19">
        <v>48</v>
      </c>
      <c r="CM19">
        <v>29</v>
      </c>
      <c r="CN19">
        <f>47+75</f>
        <v>122</v>
      </c>
      <c r="CO19">
        <f>19+82</f>
        <v>101</v>
      </c>
      <c r="CP19">
        <v>47</v>
      </c>
      <c r="CQ19">
        <v>60</v>
      </c>
      <c r="CR19">
        <v>60</v>
      </c>
      <c r="CS19">
        <v>60</v>
      </c>
      <c r="CT19">
        <v>60</v>
      </c>
      <c r="CU19">
        <v>60</v>
      </c>
      <c r="CV19">
        <v>60</v>
      </c>
      <c r="CX19" s="48">
        <f>SUM(BA19:CV19)</f>
        <v>2164</v>
      </c>
    </row>
    <row r="20" spans="1:102">
      <c r="A20" s="43" t="s">
        <v>13</v>
      </c>
      <c r="BH20">
        <v>142</v>
      </c>
      <c r="BI20">
        <f>21+28</f>
        <v>49</v>
      </c>
      <c r="BJ20">
        <v>62</v>
      </c>
      <c r="BK20">
        <v>40</v>
      </c>
      <c r="BL20">
        <v>26</v>
      </c>
      <c r="BM20">
        <v>42</v>
      </c>
      <c r="BN20">
        <v>15</v>
      </c>
      <c r="BR20">
        <v>23</v>
      </c>
      <c r="BS20">
        <v>58</v>
      </c>
      <c r="BT20">
        <f>64+5</f>
        <v>69</v>
      </c>
      <c r="BU20">
        <v>84</v>
      </c>
      <c r="BV20">
        <v>34</v>
      </c>
      <c r="BW20">
        <v>31</v>
      </c>
      <c r="BX20">
        <v>45</v>
      </c>
      <c r="BY20">
        <v>61</v>
      </c>
      <c r="BZ20">
        <v>32</v>
      </c>
      <c r="CA20">
        <v>30</v>
      </c>
      <c r="CB20">
        <f>123-SUM(BY20:CA20)</f>
        <v>0</v>
      </c>
      <c r="CH20">
        <v>7</v>
      </c>
      <c r="CI20">
        <v>205</v>
      </c>
      <c r="CJ20">
        <v>92</v>
      </c>
      <c r="CK20">
        <v>73</v>
      </c>
      <c r="CL20">
        <v>33</v>
      </c>
      <c r="CM20">
        <v>23</v>
      </c>
      <c r="CN20">
        <f>50+6</f>
        <v>56</v>
      </c>
      <c r="CO20">
        <f>3+45</f>
        <v>48</v>
      </c>
      <c r="CP20">
        <v>23</v>
      </c>
      <c r="CQ20">
        <v>51</v>
      </c>
      <c r="CR20">
        <v>51</v>
      </c>
      <c r="CS20">
        <v>51</v>
      </c>
      <c r="CT20">
        <v>51</v>
      </c>
      <c r="CU20">
        <v>51</v>
      </c>
      <c r="CV20">
        <v>51</v>
      </c>
      <c r="CX20" s="48">
        <f>SUM(BA20:CV20)</f>
        <v>1709</v>
      </c>
    </row>
    <row r="21" spans="1:102">
      <c r="A21" s="43" t="s">
        <v>15</v>
      </c>
      <c r="BH21">
        <v>20</v>
      </c>
      <c r="BI21">
        <f>9+5</f>
        <v>14</v>
      </c>
      <c r="BJ21">
        <v>22</v>
      </c>
      <c r="BK21">
        <v>1</v>
      </c>
      <c r="BL21">
        <v>14</v>
      </c>
      <c r="BM21">
        <v>1</v>
      </c>
      <c r="BN21">
        <v>3</v>
      </c>
      <c r="BO21">
        <v>7</v>
      </c>
      <c r="BP21">
        <v>5</v>
      </c>
      <c r="BQ21">
        <v>1</v>
      </c>
      <c r="BR21">
        <v>3</v>
      </c>
      <c r="BS21">
        <v>5</v>
      </c>
      <c r="BT21">
        <v>4</v>
      </c>
      <c r="BU21">
        <v>5</v>
      </c>
      <c r="BW21">
        <v>10</v>
      </c>
      <c r="CB21">
        <f>15-SUM(BY21:CA21)</f>
        <v>15</v>
      </c>
      <c r="CE21">
        <v>2</v>
      </c>
      <c r="CF21">
        <v>3</v>
      </c>
      <c r="CH21">
        <v>3</v>
      </c>
      <c r="CJ21">
        <v>9</v>
      </c>
      <c r="CK21">
        <v>8</v>
      </c>
      <c r="CL21">
        <v>5</v>
      </c>
      <c r="CM21">
        <v>5</v>
      </c>
      <c r="CN21">
        <v>2</v>
      </c>
      <c r="CO21">
        <f>1+3</f>
        <v>4</v>
      </c>
      <c r="CP21">
        <v>3</v>
      </c>
      <c r="CX21" s="48">
        <f>SUM(BA21:CP21)</f>
        <v>174</v>
      </c>
    </row>
    <row r="22" spans="1:102">
      <c r="BL22">
        <f>SUM(BI19:BL21)</f>
        <v>383</v>
      </c>
      <c r="BP22">
        <f>SUM(BM19:BP21)</f>
        <v>107</v>
      </c>
      <c r="BT22">
        <f>SUM(BQ19:BT21)</f>
        <v>213</v>
      </c>
      <c r="BX22">
        <f>SUM(BU19:BX21)</f>
        <v>398</v>
      </c>
      <c r="CB22">
        <f>SUM(BY19:CB21)</f>
        <v>417</v>
      </c>
      <c r="CF22">
        <f>SUM(CC19:CF21)</f>
        <v>215</v>
      </c>
      <c r="CJ22">
        <f>SUM(CG19:CJ21)</f>
        <v>704</v>
      </c>
      <c r="CN22">
        <f>SUM(CK19:CN21)</f>
        <v>460</v>
      </c>
    </row>
  </sheetData>
  <mergeCells count="50">
    <mergeCell ref="C1:F1"/>
    <mergeCell ref="G1:J1"/>
    <mergeCell ref="K1:N1"/>
    <mergeCell ref="O1:R1"/>
    <mergeCell ref="S1:V1"/>
    <mergeCell ref="BO1:BR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CQ1:CT1"/>
    <mergeCell ref="BS1:BV1"/>
    <mergeCell ref="BW1:BZ1"/>
    <mergeCell ref="CA1:CD1"/>
    <mergeCell ref="CE1:CH1"/>
    <mergeCell ref="CI1:CL1"/>
    <mergeCell ref="CM1:CP1"/>
    <mergeCell ref="C7:D7"/>
    <mergeCell ref="E7:H7"/>
    <mergeCell ref="I7:L7"/>
    <mergeCell ref="M7:P7"/>
    <mergeCell ref="Q7:T7"/>
    <mergeCell ref="U7:X7"/>
    <mergeCell ref="Y7:AB7"/>
    <mergeCell ref="AC7:AF7"/>
    <mergeCell ref="AG7:AJ7"/>
    <mergeCell ref="AK7:AN7"/>
    <mergeCell ref="AO7:AR7"/>
    <mergeCell ref="AS7:AV7"/>
    <mergeCell ref="AW7:AZ7"/>
    <mergeCell ref="BA7:BD7"/>
    <mergeCell ref="BE7:BH7"/>
    <mergeCell ref="BI7:BL7"/>
    <mergeCell ref="BM7:BP7"/>
    <mergeCell ref="BQ7:BT7"/>
    <mergeCell ref="BU7:BX7"/>
    <mergeCell ref="BY7:CB7"/>
    <mergeCell ref="CS8:CV8"/>
    <mergeCell ref="CC7:CF7"/>
    <mergeCell ref="CG7:CJ7"/>
    <mergeCell ref="CK7:CN7"/>
    <mergeCell ref="CO7:CR7"/>
    <mergeCell ref="CS7:CV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511-E579-3242-8A0C-2D89BEE84D22}">
  <dimension ref="A1:H8"/>
  <sheetViews>
    <sheetView workbookViewId="0"/>
    <sheetView workbookViewId="1"/>
  </sheetViews>
  <sheetFormatPr defaultColWidth="11.42578125" defaultRowHeight="12.95"/>
  <cols>
    <col min="3" max="3" width="13.85546875" bestFit="1" customWidth="1"/>
    <col min="4" max="4" width="15.7109375" customWidth="1"/>
    <col min="5" max="5" width="15.7109375" style="41" customWidth="1"/>
    <col min="6" max="6" width="25" bestFit="1" customWidth="1"/>
    <col min="8" max="8" width="13.140625" bestFit="1" customWidth="1"/>
  </cols>
  <sheetData>
    <row r="1" spans="1:8">
      <c r="A1" t="s">
        <v>26</v>
      </c>
      <c r="B1" t="s">
        <v>27</v>
      </c>
      <c r="C1" t="s">
        <v>28</v>
      </c>
      <c r="D1" s="42" t="s">
        <v>6</v>
      </c>
      <c r="E1" s="44" t="s">
        <v>7</v>
      </c>
      <c r="F1" t="s">
        <v>8</v>
      </c>
      <c r="G1" s="43" t="s">
        <v>9</v>
      </c>
      <c r="H1" s="43" t="s">
        <v>10</v>
      </c>
    </row>
    <row r="2" spans="1:8">
      <c r="A2" t="s">
        <v>11</v>
      </c>
      <c r="B2" s="10">
        <v>19988</v>
      </c>
      <c r="C2" s="10">
        <f>Cumulative!EU6</f>
        <v>28046</v>
      </c>
      <c r="D2" s="25">
        <f>C2/B2-1</f>
        <v>0.40314188513107863</v>
      </c>
      <c r="E2" s="41">
        <v>11.52</v>
      </c>
      <c r="F2" s="45">
        <f>E2*C2</f>
        <v>323089.91999999998</v>
      </c>
    </row>
    <row r="3" spans="1:8">
      <c r="A3" t="s">
        <v>12</v>
      </c>
      <c r="B3" s="10">
        <v>26893</v>
      </c>
      <c r="C3" s="10">
        <f>Cumulative!EU7</f>
        <v>47105</v>
      </c>
      <c r="D3" s="25">
        <f>C3/B3-1</f>
        <v>0.7515710407912839</v>
      </c>
      <c r="E3" s="41">
        <v>10.220000000000001</v>
      </c>
      <c r="F3" s="45">
        <f>E3*C3</f>
        <v>481413.10000000003</v>
      </c>
    </row>
    <row r="4" spans="1:8">
      <c r="A4" s="43" t="s">
        <v>13</v>
      </c>
      <c r="B4" s="10">
        <v>4888</v>
      </c>
      <c r="D4" s="25">
        <f>C4/B4-1</f>
        <v>-1</v>
      </c>
      <c r="E4" s="41">
        <v>8.42</v>
      </c>
    </row>
    <row r="5" spans="1:8">
      <c r="A5" s="43" t="s">
        <v>14</v>
      </c>
      <c r="D5" s="25"/>
      <c r="E5" s="41">
        <v>8.4499999999999993</v>
      </c>
    </row>
    <row r="6" spans="1:8">
      <c r="A6" s="43" t="s">
        <v>15</v>
      </c>
      <c r="D6" s="25"/>
      <c r="E6" s="41">
        <v>9.5500000000000007</v>
      </c>
    </row>
    <row r="7" spans="1:8">
      <c r="A7" t="s">
        <v>16</v>
      </c>
      <c r="B7" s="10">
        <f>SUM(B2:B6)</f>
        <v>51769</v>
      </c>
      <c r="C7" s="10">
        <f>SUM(C2:C6)</f>
        <v>75151</v>
      </c>
      <c r="D7" s="25">
        <f>C7/B7-1</f>
        <v>0.451660260001159</v>
      </c>
      <c r="F7" s="45">
        <f>SUM(F2:F6)</f>
        <v>804503.02</v>
      </c>
      <c r="G7" s="46">
        <v>0.06</v>
      </c>
      <c r="H7" s="45">
        <f>F7*G7</f>
        <v>48270.181199999999</v>
      </c>
    </row>
    <row r="8" spans="1:8">
      <c r="H8" s="45">
        <f>H7/11*12</f>
        <v>52658.379490909094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A96A-0E8D-1146-88CD-CD877F4C7910}">
  <dimension ref="A1:EU19"/>
  <sheetViews>
    <sheetView topLeftCell="CD1" workbookViewId="0">
      <selection activeCell="DA5" sqref="DA5:DA15"/>
    </sheetView>
    <sheetView workbookViewId="1"/>
  </sheetViews>
  <sheetFormatPr defaultColWidth="11.42578125" defaultRowHeight="12.95" outlineLevelCol="1"/>
  <cols>
    <col min="1" max="1" width="8.7109375" bestFit="1" customWidth="1"/>
    <col min="2" max="2" width="8" bestFit="1" customWidth="1"/>
    <col min="3" max="4" width="6.7109375" hidden="1" customWidth="1" outlineLevel="1"/>
    <col min="5" max="6" width="5.140625" hidden="1" customWidth="1" outlineLevel="1"/>
    <col min="7" max="8" width="6.7109375" hidden="1" customWidth="1" outlineLevel="1"/>
    <col min="9" max="9" width="5.140625" hidden="1" customWidth="1" outlineLevel="1"/>
    <col min="10" max="12" width="6.7109375" hidden="1" customWidth="1" outlineLevel="1"/>
    <col min="13" max="13" width="5.140625" hidden="1" customWidth="1" outlineLevel="1"/>
    <col min="14" max="17" width="6.7109375" hidden="1" customWidth="1" outlineLevel="1"/>
    <col min="18" max="19" width="5.140625" hidden="1" customWidth="1" outlineLevel="1"/>
    <col min="20" max="20" width="6.7109375" hidden="1" customWidth="1" outlineLevel="1"/>
    <col min="21" max="21" width="5.140625" hidden="1" customWidth="1" outlineLevel="1"/>
    <col min="22" max="22" width="6.7109375" hidden="1" customWidth="1" outlineLevel="1"/>
    <col min="23" max="23" width="5.140625" hidden="1" customWidth="1" outlineLevel="1"/>
    <col min="24" max="43" width="6.7109375" hidden="1" customWidth="1" outlineLevel="1"/>
    <col min="44" max="44" width="7.42578125" hidden="1" customWidth="1" outlineLevel="1"/>
    <col min="45" max="52" width="6.7109375" hidden="1" customWidth="1" outlineLevel="1"/>
    <col min="53" max="53" width="6.140625" customWidth="1" collapsed="1"/>
    <col min="54" max="54" width="6.7109375" bestFit="1" customWidth="1"/>
    <col min="55" max="55" width="6.140625" customWidth="1"/>
    <col min="56" max="56" width="6.7109375" bestFit="1" customWidth="1"/>
    <col min="57" max="57" width="6.140625" customWidth="1"/>
    <col min="58" max="63" width="6.7109375" bestFit="1" customWidth="1"/>
    <col min="64" max="64" width="7" bestFit="1" customWidth="1"/>
    <col min="65" max="66" width="6.7109375" bestFit="1" customWidth="1"/>
    <col min="67" max="67" width="6.140625" customWidth="1"/>
    <col min="68" max="68" width="7" bestFit="1" customWidth="1"/>
    <col min="69" max="71" width="6.7109375" bestFit="1" customWidth="1"/>
    <col min="72" max="72" width="7" bestFit="1" customWidth="1"/>
    <col min="73" max="74" width="6.7109375" bestFit="1" customWidth="1"/>
    <col min="75" max="75" width="6.140625" customWidth="1"/>
    <col min="76" max="76" width="7" bestFit="1" customWidth="1"/>
    <col min="77" max="77" width="6.7109375" bestFit="1" customWidth="1"/>
    <col min="78" max="79" width="6.140625" customWidth="1"/>
    <col min="80" max="80" width="7" bestFit="1" customWidth="1"/>
    <col min="81" max="83" width="6.140625" customWidth="1"/>
    <col min="84" max="84" width="7" bestFit="1" customWidth="1"/>
    <col min="85" max="86" width="6.140625" customWidth="1"/>
    <col min="87" max="87" width="6.7109375" bestFit="1" customWidth="1"/>
    <col min="88" max="88" width="7" bestFit="1" customWidth="1"/>
    <col min="89" max="91" width="6.140625" customWidth="1"/>
    <col min="92" max="92" width="7" bestFit="1" customWidth="1"/>
    <col min="93" max="95" width="6.140625" customWidth="1"/>
    <col min="96" max="96" width="7" bestFit="1" customWidth="1"/>
    <col min="97" max="98" width="6.140625" customWidth="1"/>
    <col min="99" max="99" width="6.7109375" bestFit="1" customWidth="1"/>
    <col min="100" max="100" width="7" bestFit="1" customWidth="1"/>
    <col min="101" max="101" width="5.140625" bestFit="1" customWidth="1"/>
    <col min="102" max="105" width="6.7109375" bestFit="1" customWidth="1"/>
    <col min="106" max="107" width="4.7109375" bestFit="1" customWidth="1"/>
    <col min="108" max="108" width="6.140625" bestFit="1" customWidth="1"/>
    <col min="109" max="111" width="4.7109375" bestFit="1" customWidth="1"/>
    <col min="112" max="112" width="7" bestFit="1" customWidth="1"/>
    <col min="113" max="115" width="4.7109375" bestFit="1" customWidth="1"/>
    <col min="116" max="116" width="7" bestFit="1" customWidth="1"/>
    <col min="117" max="119" width="4.7109375" bestFit="1" customWidth="1"/>
    <col min="120" max="120" width="7" bestFit="1" customWidth="1"/>
    <col min="121" max="123" width="4.7109375" bestFit="1" customWidth="1"/>
    <col min="124" max="124" width="7" bestFit="1" customWidth="1"/>
    <col min="125" max="127" width="4.7109375" bestFit="1" customWidth="1"/>
    <col min="128" max="128" width="6.7109375" bestFit="1" customWidth="1"/>
    <col min="129" max="131" width="4.7109375" bestFit="1" customWidth="1"/>
    <col min="132" max="132" width="7" bestFit="1" customWidth="1"/>
    <col min="133" max="135" width="4.7109375" bestFit="1" customWidth="1"/>
    <col min="136" max="136" width="7" bestFit="1" customWidth="1"/>
    <col min="137" max="139" width="4.7109375" bestFit="1" customWidth="1"/>
    <col min="140" max="140" width="7" bestFit="1" customWidth="1"/>
    <col min="141" max="143" width="4.7109375" bestFit="1" customWidth="1"/>
    <col min="144" max="144" width="7" bestFit="1" customWidth="1"/>
    <col min="145" max="147" width="4.7109375" bestFit="1" customWidth="1"/>
    <col min="148" max="148" width="7" bestFit="1" customWidth="1"/>
  </cols>
  <sheetData>
    <row r="1" spans="1:151">
      <c r="B1" s="15" t="s">
        <v>22</v>
      </c>
      <c r="C1" s="70">
        <v>44531</v>
      </c>
      <c r="D1" s="71"/>
      <c r="E1" s="70">
        <v>44562</v>
      </c>
      <c r="F1" s="71"/>
      <c r="G1" s="71"/>
      <c r="H1" s="71"/>
      <c r="I1" s="70">
        <v>44593</v>
      </c>
      <c r="J1" s="71"/>
      <c r="K1" s="71"/>
      <c r="L1" s="71"/>
      <c r="M1" s="70">
        <v>44621</v>
      </c>
      <c r="N1" s="71"/>
      <c r="O1" s="71"/>
      <c r="P1" s="71"/>
      <c r="Q1" s="70">
        <v>44652</v>
      </c>
      <c r="R1" s="71"/>
      <c r="S1" s="71"/>
      <c r="T1" s="71"/>
      <c r="U1" s="70">
        <v>44682</v>
      </c>
      <c r="V1" s="71"/>
      <c r="W1" s="71"/>
      <c r="X1" s="71"/>
      <c r="Y1" s="70">
        <v>44713</v>
      </c>
      <c r="Z1" s="71"/>
      <c r="AA1" s="71"/>
      <c r="AB1" s="71"/>
      <c r="AC1" s="70">
        <v>44743</v>
      </c>
      <c r="AD1" s="71"/>
      <c r="AE1" s="71"/>
      <c r="AF1" s="71"/>
      <c r="AG1" s="70">
        <v>44774</v>
      </c>
      <c r="AH1" s="71"/>
      <c r="AI1" s="71"/>
      <c r="AJ1" s="71"/>
      <c r="AK1" s="70">
        <v>44805</v>
      </c>
      <c r="AL1" s="71"/>
      <c r="AM1" s="71"/>
      <c r="AN1" s="71"/>
      <c r="AO1" s="70">
        <v>44835</v>
      </c>
      <c r="AP1" s="71"/>
      <c r="AQ1" s="71"/>
      <c r="AR1" s="71"/>
      <c r="AS1" s="70">
        <v>44866</v>
      </c>
      <c r="AT1" s="71"/>
      <c r="AU1" s="71"/>
      <c r="AV1" s="71"/>
      <c r="AW1" s="70">
        <v>44896</v>
      </c>
      <c r="AX1" s="71"/>
      <c r="AY1" s="71"/>
      <c r="AZ1" s="71"/>
      <c r="BA1" s="70">
        <v>44927</v>
      </c>
      <c r="BB1" s="71"/>
      <c r="BC1" s="71"/>
      <c r="BD1" s="71"/>
      <c r="BE1" s="70">
        <v>44958</v>
      </c>
      <c r="BF1" s="71"/>
      <c r="BG1" s="71"/>
      <c r="BH1" s="71"/>
      <c r="BI1" s="70">
        <v>44986</v>
      </c>
      <c r="BJ1" s="71"/>
      <c r="BK1" s="71"/>
      <c r="BL1" s="71"/>
      <c r="BM1" s="70">
        <v>45017</v>
      </c>
      <c r="BN1" s="71"/>
      <c r="BO1" s="71"/>
      <c r="BP1" s="71"/>
      <c r="BQ1" s="70">
        <v>45047</v>
      </c>
      <c r="BR1" s="71"/>
      <c r="BS1" s="71"/>
      <c r="BT1" s="71"/>
      <c r="BU1" s="70">
        <v>45078</v>
      </c>
      <c r="BV1" s="71"/>
      <c r="BW1" s="71"/>
      <c r="BX1" s="71"/>
      <c r="BY1" s="70">
        <v>45108</v>
      </c>
      <c r="BZ1" s="71"/>
      <c r="CA1" s="71"/>
      <c r="CB1" s="71"/>
      <c r="CC1" s="70">
        <v>45139</v>
      </c>
      <c r="CD1" s="71"/>
      <c r="CE1" s="71"/>
      <c r="CF1" s="71"/>
      <c r="CG1" s="70">
        <v>45170</v>
      </c>
      <c r="CH1" s="71"/>
      <c r="CI1" s="71"/>
      <c r="CJ1" s="71"/>
      <c r="CK1" s="70">
        <v>45200</v>
      </c>
      <c r="CL1" s="71"/>
      <c r="CM1" s="71"/>
      <c r="CN1" s="71"/>
      <c r="CO1" s="70">
        <v>45231</v>
      </c>
      <c r="CP1" s="71"/>
      <c r="CQ1" s="71"/>
      <c r="CR1" s="71"/>
      <c r="CS1" s="70">
        <v>45261</v>
      </c>
      <c r="CT1" s="71"/>
      <c r="CU1" s="71"/>
      <c r="CV1" s="71"/>
      <c r="CW1" s="70">
        <v>44927</v>
      </c>
      <c r="CX1" s="71"/>
      <c r="CY1" s="71"/>
      <c r="CZ1" s="71"/>
      <c r="DA1" s="70">
        <v>44958</v>
      </c>
      <c r="DB1" s="71"/>
      <c r="DC1" s="71"/>
      <c r="DD1" s="71"/>
      <c r="DE1" s="70">
        <v>44986</v>
      </c>
      <c r="DF1" s="71"/>
      <c r="DG1" s="71"/>
      <c r="DH1" s="71"/>
      <c r="DI1" s="70">
        <v>45017</v>
      </c>
      <c r="DJ1" s="71"/>
      <c r="DK1" s="71"/>
      <c r="DL1" s="71"/>
      <c r="DM1" s="70">
        <v>45047</v>
      </c>
      <c r="DN1" s="71"/>
      <c r="DO1" s="71"/>
      <c r="DP1" s="71"/>
      <c r="DQ1" s="70">
        <v>45078</v>
      </c>
      <c r="DR1" s="71"/>
      <c r="DS1" s="71"/>
      <c r="DT1" s="71"/>
      <c r="DU1" s="70">
        <v>45108</v>
      </c>
      <c r="DV1" s="71"/>
      <c r="DW1" s="71"/>
      <c r="DX1" s="71"/>
      <c r="DY1" s="70">
        <v>45139</v>
      </c>
      <c r="DZ1" s="71"/>
      <c r="EA1" s="71"/>
      <c r="EB1" s="71"/>
      <c r="EC1" s="70">
        <v>45170</v>
      </c>
      <c r="ED1" s="71"/>
      <c r="EE1" s="71"/>
      <c r="EF1" s="71"/>
      <c r="EG1" s="70">
        <v>45200</v>
      </c>
      <c r="EH1" s="71"/>
      <c r="EI1" s="71"/>
      <c r="EJ1" s="71"/>
      <c r="EK1" s="70">
        <v>45231</v>
      </c>
      <c r="EL1" s="71"/>
      <c r="EM1" s="71"/>
      <c r="EN1" s="71"/>
      <c r="EO1" s="70">
        <v>45261</v>
      </c>
      <c r="EP1" s="71"/>
      <c r="EQ1" s="71"/>
      <c r="ER1" s="71"/>
      <c r="ES1">
        <v>2024</v>
      </c>
      <c r="ET1" s="47">
        <v>2023</v>
      </c>
      <c r="EU1">
        <v>2022</v>
      </c>
    </row>
    <row r="2" spans="1:151" s="16" customFormat="1">
      <c r="A2" s="16" t="s">
        <v>23</v>
      </c>
      <c r="B2" s="21" t="s">
        <v>24</v>
      </c>
      <c r="C2" s="21">
        <v>51</v>
      </c>
      <c r="D2" s="21">
        <v>52</v>
      </c>
      <c r="E2" s="21">
        <v>1</v>
      </c>
      <c r="F2" s="21">
        <v>2</v>
      </c>
      <c r="G2" s="21">
        <v>3</v>
      </c>
      <c r="H2" s="21">
        <v>4</v>
      </c>
      <c r="I2" s="21">
        <v>5</v>
      </c>
      <c r="J2" s="21">
        <v>6</v>
      </c>
      <c r="K2" s="21">
        <v>7</v>
      </c>
      <c r="L2" s="21">
        <v>8</v>
      </c>
      <c r="M2" s="21">
        <v>9</v>
      </c>
      <c r="N2" s="21">
        <v>10</v>
      </c>
      <c r="O2" s="21">
        <v>11</v>
      </c>
      <c r="P2" s="21">
        <v>12</v>
      </c>
      <c r="Q2" s="21">
        <v>13</v>
      </c>
      <c r="R2" s="21">
        <v>14</v>
      </c>
      <c r="S2" s="21">
        <v>15</v>
      </c>
      <c r="T2" s="21">
        <v>16</v>
      </c>
      <c r="U2" s="21">
        <v>17</v>
      </c>
      <c r="V2" s="21">
        <v>18</v>
      </c>
      <c r="W2" s="21">
        <v>19</v>
      </c>
      <c r="X2" s="21">
        <v>20</v>
      </c>
      <c r="Y2" s="21">
        <v>21</v>
      </c>
      <c r="Z2" s="21">
        <v>22</v>
      </c>
      <c r="AA2" s="21">
        <v>23</v>
      </c>
      <c r="AB2" s="21">
        <v>24</v>
      </c>
      <c r="AC2" s="21">
        <v>25</v>
      </c>
      <c r="AD2" s="21">
        <v>26</v>
      </c>
      <c r="AE2" s="21">
        <v>27</v>
      </c>
      <c r="AF2" s="21">
        <v>28</v>
      </c>
      <c r="AG2" s="21">
        <v>29</v>
      </c>
      <c r="AH2" s="21">
        <v>30</v>
      </c>
      <c r="AI2" s="21">
        <v>31</v>
      </c>
      <c r="AJ2" s="21">
        <v>32</v>
      </c>
      <c r="AK2" s="21">
        <v>33</v>
      </c>
      <c r="AL2" s="21">
        <v>34</v>
      </c>
      <c r="AM2" s="21">
        <v>35</v>
      </c>
      <c r="AN2" s="21">
        <v>36</v>
      </c>
      <c r="AO2" s="21">
        <v>37</v>
      </c>
      <c r="AP2" s="21">
        <v>38</v>
      </c>
      <c r="AQ2" s="21">
        <v>39</v>
      </c>
      <c r="AR2" s="21">
        <v>40</v>
      </c>
      <c r="AS2" s="21">
        <v>41</v>
      </c>
      <c r="AT2" s="21">
        <v>42</v>
      </c>
      <c r="AU2" s="21">
        <v>43</v>
      </c>
      <c r="AV2" s="21">
        <v>44</v>
      </c>
      <c r="AW2" s="21">
        <v>45</v>
      </c>
      <c r="AX2" s="21">
        <v>46</v>
      </c>
      <c r="AY2" s="21">
        <v>47</v>
      </c>
      <c r="AZ2" s="21">
        <v>48</v>
      </c>
      <c r="BA2" s="21">
        <v>1</v>
      </c>
      <c r="BB2" s="21">
        <v>2</v>
      </c>
      <c r="BC2" s="21">
        <v>3</v>
      </c>
      <c r="BD2" s="21">
        <v>4</v>
      </c>
      <c r="BE2" s="21">
        <v>5</v>
      </c>
      <c r="BF2" s="21">
        <v>6</v>
      </c>
      <c r="BG2" s="21">
        <v>7</v>
      </c>
      <c r="BH2" s="21">
        <v>8</v>
      </c>
      <c r="BI2" s="21">
        <v>9</v>
      </c>
      <c r="BJ2" s="21">
        <v>10</v>
      </c>
      <c r="BK2" s="21">
        <v>11</v>
      </c>
      <c r="BL2" s="21">
        <v>12</v>
      </c>
      <c r="BM2" s="21">
        <v>13</v>
      </c>
      <c r="BN2" s="21">
        <v>14</v>
      </c>
      <c r="BO2" s="21">
        <v>15</v>
      </c>
      <c r="BP2" s="21">
        <v>16</v>
      </c>
      <c r="BQ2" s="21">
        <v>17</v>
      </c>
      <c r="BR2" s="21">
        <v>18</v>
      </c>
      <c r="BS2" s="21">
        <v>19</v>
      </c>
      <c r="BT2" s="21">
        <v>20</v>
      </c>
      <c r="BU2" s="21">
        <v>21</v>
      </c>
      <c r="BV2" s="21">
        <v>22</v>
      </c>
      <c r="BW2" s="21">
        <v>23</v>
      </c>
      <c r="BX2" s="21">
        <v>24</v>
      </c>
      <c r="BY2" s="21">
        <v>25</v>
      </c>
      <c r="BZ2" s="21">
        <v>26</v>
      </c>
      <c r="CA2" s="21">
        <v>27</v>
      </c>
      <c r="CB2" s="21">
        <v>28</v>
      </c>
      <c r="CC2" s="21">
        <v>29</v>
      </c>
      <c r="CD2" s="21">
        <v>30</v>
      </c>
      <c r="CE2" s="21">
        <v>31</v>
      </c>
      <c r="CF2" s="21">
        <v>32</v>
      </c>
      <c r="CG2" s="21">
        <v>33</v>
      </c>
      <c r="CH2" s="21">
        <v>34</v>
      </c>
      <c r="CI2" s="21">
        <v>35</v>
      </c>
      <c r="CJ2" s="21">
        <v>36</v>
      </c>
      <c r="CK2" s="21">
        <v>37</v>
      </c>
      <c r="CL2" s="21">
        <v>38</v>
      </c>
      <c r="CM2" s="21">
        <v>39</v>
      </c>
      <c r="CN2" s="21">
        <v>40</v>
      </c>
      <c r="CO2" s="21">
        <v>41</v>
      </c>
      <c r="CP2" s="21">
        <v>42</v>
      </c>
      <c r="CQ2" s="21">
        <v>43</v>
      </c>
      <c r="CR2" s="21">
        <v>44</v>
      </c>
      <c r="CS2" s="70">
        <v>45292</v>
      </c>
      <c r="CT2" s="71"/>
      <c r="CU2" s="71"/>
      <c r="CV2" s="71"/>
      <c r="CW2" s="21">
        <v>1</v>
      </c>
      <c r="CX2" s="21">
        <v>2</v>
      </c>
      <c r="CY2" s="21">
        <v>3</v>
      </c>
      <c r="CZ2" s="21">
        <v>4</v>
      </c>
      <c r="DA2" s="21">
        <v>5</v>
      </c>
      <c r="DB2" s="21">
        <v>6</v>
      </c>
      <c r="DC2" s="21">
        <v>7</v>
      </c>
      <c r="DD2" s="21">
        <v>8</v>
      </c>
      <c r="DE2" s="21">
        <v>9</v>
      </c>
      <c r="DF2" s="21">
        <v>10</v>
      </c>
      <c r="DG2" s="21">
        <v>11</v>
      </c>
      <c r="DH2" s="21">
        <v>12</v>
      </c>
      <c r="DI2" s="21">
        <v>13</v>
      </c>
      <c r="DJ2" s="21">
        <v>14</v>
      </c>
      <c r="DK2" s="21">
        <v>15</v>
      </c>
      <c r="DL2" s="21">
        <v>16</v>
      </c>
      <c r="DM2" s="21">
        <v>17</v>
      </c>
      <c r="DN2" s="21">
        <v>18</v>
      </c>
      <c r="DO2" s="21">
        <v>19</v>
      </c>
      <c r="DP2" s="21">
        <v>20</v>
      </c>
      <c r="DQ2" s="21">
        <v>21</v>
      </c>
      <c r="DR2" s="21">
        <v>22</v>
      </c>
      <c r="DS2" s="21">
        <v>23</v>
      </c>
      <c r="DT2" s="21">
        <v>24</v>
      </c>
      <c r="DU2" s="21">
        <v>25</v>
      </c>
      <c r="DV2" s="21">
        <v>26</v>
      </c>
      <c r="DW2" s="21">
        <v>27</v>
      </c>
      <c r="DX2" s="21">
        <v>28</v>
      </c>
      <c r="DY2" s="21">
        <v>29</v>
      </c>
      <c r="DZ2" s="21">
        <v>30</v>
      </c>
      <c r="EA2" s="21">
        <v>31</v>
      </c>
      <c r="EB2" s="21">
        <v>32</v>
      </c>
      <c r="EC2" s="21">
        <v>33</v>
      </c>
      <c r="ED2" s="21">
        <v>34</v>
      </c>
      <c r="EE2" s="21">
        <v>35</v>
      </c>
      <c r="EF2" s="21">
        <v>36</v>
      </c>
      <c r="EG2" s="21">
        <v>37</v>
      </c>
      <c r="EH2" s="21">
        <v>38</v>
      </c>
      <c r="EI2" s="21">
        <v>39</v>
      </c>
      <c r="EJ2" s="21">
        <v>40</v>
      </c>
      <c r="EK2" s="21">
        <v>41</v>
      </c>
      <c r="EL2" s="21">
        <v>42</v>
      </c>
      <c r="EM2" s="21">
        <v>43</v>
      </c>
      <c r="EN2" s="21">
        <v>44</v>
      </c>
      <c r="EO2" s="70">
        <v>45292</v>
      </c>
      <c r="EP2" s="71"/>
      <c r="EQ2" s="71"/>
      <c r="ER2" s="71"/>
      <c r="ES2" s="64" t="s">
        <v>5</v>
      </c>
      <c r="ET2" s="23" t="s">
        <v>5</v>
      </c>
      <c r="EU2" s="16" t="s">
        <v>5</v>
      </c>
    </row>
    <row r="3" spans="1:151">
      <c r="A3" s="18">
        <v>11.52</v>
      </c>
      <c r="B3" s="27" t="s">
        <v>11</v>
      </c>
      <c r="C3" s="22">
        <v>815</v>
      </c>
      <c r="D3" s="22">
        <v>480</v>
      </c>
      <c r="E3" s="22">
        <v>82</v>
      </c>
      <c r="F3" s="22">
        <v>328</v>
      </c>
      <c r="G3" s="22">
        <v>548</v>
      </c>
      <c r="H3" s="22">
        <f>904+161</f>
        <v>1065</v>
      </c>
      <c r="I3" s="22">
        <v>350</v>
      </c>
      <c r="J3" s="22">
        <v>601</v>
      </c>
      <c r="K3" s="22">
        <v>952</v>
      </c>
      <c r="L3" s="22">
        <v>641</v>
      </c>
      <c r="M3" s="22">
        <v>254</v>
      </c>
      <c r="N3" s="22">
        <v>1356</v>
      </c>
      <c r="O3" s="22">
        <v>1260</v>
      </c>
      <c r="P3" s="22">
        <f>1198+884</f>
        <v>2082</v>
      </c>
      <c r="Q3" s="22">
        <v>1750</v>
      </c>
      <c r="R3" s="22">
        <v>162</v>
      </c>
      <c r="S3" s="22">
        <v>120</v>
      </c>
      <c r="T3" s="22">
        <v>141</v>
      </c>
      <c r="U3" s="22">
        <v>80</v>
      </c>
      <c r="V3" s="22">
        <v>441</v>
      </c>
      <c r="W3" s="22">
        <v>232</v>
      </c>
      <c r="X3" s="22">
        <f>956+236</f>
        <v>1192</v>
      </c>
      <c r="Y3" s="22">
        <f>94+435</f>
        <v>529</v>
      </c>
      <c r="Z3" s="22">
        <v>368</v>
      </c>
      <c r="AA3" s="22">
        <v>405</v>
      </c>
      <c r="AB3" s="22">
        <v>411</v>
      </c>
      <c r="AC3" s="22">
        <v>650</v>
      </c>
      <c r="AD3" s="22">
        <v>343</v>
      </c>
      <c r="AE3" s="22">
        <v>836</v>
      </c>
      <c r="AF3" s="35">
        <v>340</v>
      </c>
      <c r="AG3" s="22">
        <v>376</v>
      </c>
      <c r="AH3" s="22">
        <v>450</v>
      </c>
      <c r="AI3" s="22">
        <v>435</v>
      </c>
      <c r="AJ3" s="35">
        <f>528+167</f>
        <v>695</v>
      </c>
      <c r="AK3" s="22">
        <v>1198</v>
      </c>
      <c r="AL3" s="39">
        <v>308</v>
      </c>
      <c r="AM3" s="39">
        <v>509</v>
      </c>
      <c r="AN3" s="39">
        <v>418</v>
      </c>
      <c r="AO3" s="22">
        <v>342</v>
      </c>
      <c r="AP3" s="22">
        <v>542</v>
      </c>
      <c r="AQ3" s="22">
        <v>333</v>
      </c>
      <c r="AR3" s="35">
        <v>548</v>
      </c>
      <c r="AS3" s="22">
        <f>43</f>
        <v>43</v>
      </c>
      <c r="AT3" s="22"/>
      <c r="AU3" s="22">
        <v>244</v>
      </c>
      <c r="AV3" s="35">
        <f>1112+83</f>
        <v>1195</v>
      </c>
      <c r="AW3" s="22">
        <v>223</v>
      </c>
      <c r="AX3" s="22">
        <v>1360</v>
      </c>
      <c r="AY3" s="22">
        <v>601</v>
      </c>
      <c r="AZ3" s="35">
        <v>707</v>
      </c>
      <c r="BA3" s="22">
        <v>195</v>
      </c>
      <c r="BB3" s="22">
        <v>514</v>
      </c>
      <c r="BC3" s="22">
        <v>232</v>
      </c>
      <c r="BD3" s="22">
        <v>1712</v>
      </c>
      <c r="BE3" s="22">
        <v>139</v>
      </c>
      <c r="BF3" s="22">
        <v>479</v>
      </c>
      <c r="BG3" s="22">
        <v>809</v>
      </c>
      <c r="BH3" s="22">
        <v>741</v>
      </c>
      <c r="BI3" s="22">
        <f>85+440</f>
        <v>525</v>
      </c>
      <c r="BJ3" s="22">
        <v>642</v>
      </c>
      <c r="BK3" s="22">
        <v>366</v>
      </c>
      <c r="BL3" s="22">
        <v>412</v>
      </c>
      <c r="BM3" s="22">
        <v>624</v>
      </c>
      <c r="BN3" s="22">
        <v>555</v>
      </c>
      <c r="BO3" s="22">
        <v>500</v>
      </c>
      <c r="BP3" s="22">
        <v>393</v>
      </c>
      <c r="BQ3" s="22">
        <v>453</v>
      </c>
      <c r="BR3" s="22">
        <v>544</v>
      </c>
      <c r="BS3" s="22">
        <v>414</v>
      </c>
      <c r="BT3" s="22">
        <f>492+322</f>
        <v>814</v>
      </c>
      <c r="BU3" s="22">
        <v>659</v>
      </c>
      <c r="BV3" s="22">
        <v>597</v>
      </c>
      <c r="BW3" s="22">
        <v>286</v>
      </c>
      <c r="BX3" s="22">
        <v>305</v>
      </c>
      <c r="BY3" s="22">
        <v>873</v>
      </c>
      <c r="BZ3" s="22">
        <v>540</v>
      </c>
      <c r="CA3" s="22">
        <v>483</v>
      </c>
      <c r="CB3" s="19">
        <f>CB6-SUM(BY3:CA3)</f>
        <v>459</v>
      </c>
      <c r="CC3" s="22">
        <v>446</v>
      </c>
      <c r="CD3" s="22">
        <v>565</v>
      </c>
      <c r="CE3" s="22">
        <f>139+731</f>
        <v>870</v>
      </c>
      <c r="CF3" s="35">
        <v>469</v>
      </c>
      <c r="CG3" s="22">
        <v>838</v>
      </c>
      <c r="CH3" s="39">
        <v>826</v>
      </c>
      <c r="CI3" s="39">
        <v>1041</v>
      </c>
      <c r="CJ3" s="39">
        <v>568</v>
      </c>
      <c r="CK3" s="22">
        <v>603</v>
      </c>
      <c r="CL3" s="22">
        <v>656</v>
      </c>
      <c r="CM3" s="22">
        <v>378</v>
      </c>
      <c r="CN3" s="35">
        <f>876+310</f>
        <v>1186</v>
      </c>
      <c r="CO3" s="22">
        <f>93+423</f>
        <v>516</v>
      </c>
      <c r="CP3" s="22">
        <v>340</v>
      </c>
      <c r="CQ3" s="22">
        <v>438</v>
      </c>
      <c r="CR3" s="35">
        <v>342</v>
      </c>
      <c r="CS3" s="22">
        <v>566</v>
      </c>
      <c r="CT3" s="22">
        <v>233</v>
      </c>
      <c r="CU3" s="22"/>
      <c r="CV3" s="35">
        <v>267</v>
      </c>
      <c r="CW3" s="22">
        <v>337</v>
      </c>
      <c r="CX3" s="22">
        <v>1392</v>
      </c>
      <c r="CY3" s="22">
        <v>1890</v>
      </c>
      <c r="CZ3" s="22">
        <f>349+331</f>
        <v>680</v>
      </c>
      <c r="DA3" s="22">
        <v>459</v>
      </c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19"/>
      <c r="DY3" s="22"/>
      <c r="DZ3" s="22"/>
      <c r="EA3" s="22"/>
      <c r="EB3" s="35"/>
      <c r="EC3" s="22"/>
      <c r="ED3" s="39"/>
      <c r="EE3" s="39"/>
      <c r="EF3" s="39"/>
      <c r="EG3" s="22"/>
      <c r="EH3" s="22"/>
      <c r="EI3" s="22"/>
      <c r="EJ3" s="35"/>
      <c r="EK3" s="22"/>
      <c r="EL3" s="22"/>
      <c r="EM3" s="22"/>
      <c r="EN3" s="35"/>
      <c r="EO3" s="22"/>
      <c r="EP3" s="22"/>
      <c r="EQ3" s="22"/>
      <c r="ER3" s="35"/>
      <c r="ES3" s="19">
        <f>SUM(CW3:ER3)</f>
        <v>4758</v>
      </c>
      <c r="ET3" s="48">
        <f>SUM(BA3:CV3)</f>
        <v>26413</v>
      </c>
      <c r="EU3" s="19">
        <f>SUM(E3:AZ3)</f>
        <v>28046</v>
      </c>
    </row>
    <row r="4" spans="1:151">
      <c r="A4" s="18">
        <v>10.220000000000001</v>
      </c>
      <c r="B4" s="15" t="s">
        <v>25</v>
      </c>
      <c r="C4" s="22">
        <v>482</v>
      </c>
      <c r="D4" s="22">
        <v>182</v>
      </c>
      <c r="E4" s="22">
        <v>34</v>
      </c>
      <c r="F4" s="22">
        <v>58</v>
      </c>
      <c r="G4" s="22">
        <v>944</v>
      </c>
      <c r="H4" s="22">
        <f>1239+483</f>
        <v>1722</v>
      </c>
      <c r="I4" s="22">
        <v>377</v>
      </c>
      <c r="J4" s="22">
        <v>600</v>
      </c>
      <c r="K4" s="22">
        <v>1128</v>
      </c>
      <c r="L4" s="22">
        <v>780</v>
      </c>
      <c r="M4" s="22">
        <v>566</v>
      </c>
      <c r="N4" s="22">
        <v>1070</v>
      </c>
      <c r="O4" s="22">
        <v>1773</v>
      </c>
      <c r="P4" s="22">
        <f>1292+1267</f>
        <v>2559</v>
      </c>
      <c r="Q4" s="22">
        <v>1589</v>
      </c>
      <c r="R4" s="22">
        <v>207</v>
      </c>
      <c r="S4" s="22">
        <v>360</v>
      </c>
      <c r="T4" s="22">
        <v>223</v>
      </c>
      <c r="U4" s="22">
        <v>188</v>
      </c>
      <c r="V4" s="22">
        <v>624</v>
      </c>
      <c r="W4" s="22">
        <v>733</v>
      </c>
      <c r="X4" s="22">
        <f>1861+341</f>
        <v>2202</v>
      </c>
      <c r="Y4" s="22">
        <f>263+1018</f>
        <v>1281</v>
      </c>
      <c r="Z4" s="22">
        <v>879</v>
      </c>
      <c r="AA4" s="22">
        <v>884</v>
      </c>
      <c r="AB4" s="22">
        <v>742</v>
      </c>
      <c r="AC4" s="22">
        <v>912</v>
      </c>
      <c r="AD4" s="22">
        <v>1229</v>
      </c>
      <c r="AE4" s="22">
        <v>1872</v>
      </c>
      <c r="AF4" s="35">
        <v>800</v>
      </c>
      <c r="AG4" s="22">
        <v>756</v>
      </c>
      <c r="AH4" s="22">
        <v>979</v>
      </c>
      <c r="AI4" s="22">
        <v>672</v>
      </c>
      <c r="AJ4" s="35">
        <f>1058+249</f>
        <v>1307</v>
      </c>
      <c r="AK4" s="22">
        <v>2019</v>
      </c>
      <c r="AL4" s="39">
        <v>781</v>
      </c>
      <c r="AM4" s="39">
        <v>730</v>
      </c>
      <c r="AN4" s="39">
        <v>871</v>
      </c>
      <c r="AO4" s="22">
        <v>1608</v>
      </c>
      <c r="AP4" s="22">
        <v>891</v>
      </c>
      <c r="AQ4" s="22">
        <v>836</v>
      </c>
      <c r="AR4" s="35">
        <v>1054</v>
      </c>
      <c r="AS4" s="22">
        <f>708</f>
        <v>708</v>
      </c>
      <c r="AT4" s="22">
        <v>813</v>
      </c>
      <c r="AU4" s="22">
        <v>842</v>
      </c>
      <c r="AV4" s="35">
        <f>524+926</f>
        <v>1450</v>
      </c>
      <c r="AW4" s="22">
        <v>1503</v>
      </c>
      <c r="AX4" s="22">
        <v>858</v>
      </c>
      <c r="AY4" s="22">
        <v>660</v>
      </c>
      <c r="AZ4" s="35">
        <v>1431</v>
      </c>
      <c r="BA4" s="22">
        <v>455</v>
      </c>
      <c r="BB4" s="22">
        <v>1135</v>
      </c>
      <c r="BC4" s="22">
        <v>504</v>
      </c>
      <c r="BD4" s="22">
        <v>1517</v>
      </c>
      <c r="BE4" s="22">
        <v>352</v>
      </c>
      <c r="BF4" s="22">
        <v>1375</v>
      </c>
      <c r="BG4" s="22">
        <v>934</v>
      </c>
      <c r="BH4" s="22">
        <f>1787</f>
        <v>1787</v>
      </c>
      <c r="BI4" s="22">
        <f>275+722</f>
        <v>997</v>
      </c>
      <c r="BJ4" s="22">
        <v>1249</v>
      </c>
      <c r="BK4" s="22">
        <v>558</v>
      </c>
      <c r="BL4" s="22">
        <v>358</v>
      </c>
      <c r="BM4" s="22">
        <v>1349</v>
      </c>
      <c r="BN4" s="22">
        <v>1143</v>
      </c>
      <c r="BO4" s="22"/>
      <c r="BP4" s="22">
        <v>802</v>
      </c>
      <c r="BQ4" s="22">
        <v>1380</v>
      </c>
      <c r="BR4" s="22">
        <v>875</v>
      </c>
      <c r="BS4" s="22">
        <v>743</v>
      </c>
      <c r="BT4" s="22">
        <f>563+372</f>
        <v>935</v>
      </c>
      <c r="BU4" s="22">
        <v>1401</v>
      </c>
      <c r="BV4" s="22">
        <v>1646</v>
      </c>
      <c r="BW4" s="22">
        <v>683</v>
      </c>
      <c r="BX4" s="22">
        <v>359</v>
      </c>
      <c r="BY4" s="22">
        <v>322</v>
      </c>
      <c r="BZ4" s="22"/>
      <c r="CA4" s="22"/>
      <c r="CB4" s="19"/>
      <c r="CC4" s="22"/>
      <c r="CD4" s="22"/>
      <c r="CE4" s="22"/>
      <c r="CF4" s="35">
        <v>196</v>
      </c>
      <c r="CG4" s="22">
        <v>10</v>
      </c>
      <c r="CH4" s="39"/>
      <c r="CI4" s="39"/>
      <c r="CJ4" s="39">
        <v>25</v>
      </c>
      <c r="CK4" s="22"/>
      <c r="CL4" s="22"/>
      <c r="CM4" s="22"/>
      <c r="CN4" s="35"/>
      <c r="CO4" s="22"/>
      <c r="CP4" s="22"/>
      <c r="CQ4" s="22"/>
      <c r="CR4" s="35"/>
      <c r="CS4" s="22"/>
      <c r="CT4" s="22">
        <v>1</v>
      </c>
      <c r="CU4" s="22">
        <v>4070</v>
      </c>
      <c r="CV4" s="35">
        <v>1744</v>
      </c>
      <c r="CW4" s="22">
        <v>265</v>
      </c>
      <c r="CX4" s="22">
        <v>421</v>
      </c>
      <c r="CY4" s="22">
        <v>96</v>
      </c>
      <c r="CZ4" s="22">
        <f>913+416</f>
        <v>1329</v>
      </c>
      <c r="DA4" s="66">
        <v>402</v>
      </c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19"/>
      <c r="DY4" s="22"/>
      <c r="DZ4" s="22"/>
      <c r="EA4" s="22"/>
      <c r="EB4" s="35"/>
      <c r="EC4" s="22"/>
      <c r="ED4" s="39"/>
      <c r="EE4" s="39"/>
      <c r="EF4" s="39"/>
      <c r="EG4" s="22"/>
      <c r="EH4" s="22"/>
      <c r="EI4" s="22"/>
      <c r="EJ4" s="35"/>
      <c r="EK4" s="22"/>
      <c r="EL4" s="22"/>
      <c r="EM4" s="22"/>
      <c r="EN4" s="35"/>
      <c r="EO4" s="22"/>
      <c r="EP4" s="22"/>
      <c r="EQ4" s="22"/>
      <c r="ER4" s="35"/>
      <c r="ES4" s="19">
        <f t="shared" ref="ES4:ES8" si="0">SUM(CW4:ER4)</f>
        <v>2513</v>
      </c>
      <c r="ET4" s="48">
        <f>SUM(BA4:CV4)</f>
        <v>28905</v>
      </c>
      <c r="EU4" s="19">
        <f>SUM(E4:AZ4)</f>
        <v>47105</v>
      </c>
    </row>
    <row r="5" spans="1:151">
      <c r="B5" s="15" t="s">
        <v>5</v>
      </c>
      <c r="C5" s="22">
        <f t="shared" ref="C5:AR5" si="1">C3+C4</f>
        <v>1297</v>
      </c>
      <c r="D5" s="22">
        <f t="shared" si="1"/>
        <v>662</v>
      </c>
      <c r="E5" s="22">
        <f t="shared" si="1"/>
        <v>116</v>
      </c>
      <c r="F5" s="22">
        <f t="shared" si="1"/>
        <v>386</v>
      </c>
      <c r="G5" s="22">
        <f t="shared" si="1"/>
        <v>1492</v>
      </c>
      <c r="H5" s="22">
        <f t="shared" si="1"/>
        <v>2787</v>
      </c>
      <c r="I5" s="22">
        <f t="shared" si="1"/>
        <v>727</v>
      </c>
      <c r="J5" s="22">
        <f t="shared" si="1"/>
        <v>1201</v>
      </c>
      <c r="K5" s="22">
        <f t="shared" si="1"/>
        <v>2080</v>
      </c>
      <c r="L5" s="22">
        <f t="shared" si="1"/>
        <v>1421</v>
      </c>
      <c r="M5" s="22">
        <f t="shared" si="1"/>
        <v>820</v>
      </c>
      <c r="N5" s="22">
        <f t="shared" si="1"/>
        <v>2426</v>
      </c>
      <c r="O5" s="22">
        <f t="shared" si="1"/>
        <v>3033</v>
      </c>
      <c r="P5" s="22">
        <f t="shared" si="1"/>
        <v>4641</v>
      </c>
      <c r="Q5" s="22">
        <f t="shared" si="1"/>
        <v>3339</v>
      </c>
      <c r="R5" s="22">
        <f t="shared" si="1"/>
        <v>369</v>
      </c>
      <c r="S5" s="22">
        <f t="shared" si="1"/>
        <v>480</v>
      </c>
      <c r="T5" s="22">
        <f t="shared" si="1"/>
        <v>364</v>
      </c>
      <c r="U5" s="22">
        <f t="shared" si="1"/>
        <v>268</v>
      </c>
      <c r="V5" s="22">
        <f t="shared" si="1"/>
        <v>1065</v>
      </c>
      <c r="W5" s="22">
        <f t="shared" si="1"/>
        <v>965</v>
      </c>
      <c r="X5" s="22">
        <f t="shared" si="1"/>
        <v>3394</v>
      </c>
      <c r="Y5" s="22">
        <f t="shared" si="1"/>
        <v>1810</v>
      </c>
      <c r="Z5" s="22">
        <f t="shared" si="1"/>
        <v>1247</v>
      </c>
      <c r="AA5" s="22">
        <f t="shared" si="1"/>
        <v>1289</v>
      </c>
      <c r="AB5" s="22">
        <f t="shared" si="1"/>
        <v>1153</v>
      </c>
      <c r="AC5" s="22">
        <f t="shared" si="1"/>
        <v>1562</v>
      </c>
      <c r="AD5" s="22">
        <f t="shared" si="1"/>
        <v>1572</v>
      </c>
      <c r="AE5" s="22">
        <f t="shared" si="1"/>
        <v>2708</v>
      </c>
      <c r="AF5" s="22">
        <f t="shared" si="1"/>
        <v>1140</v>
      </c>
      <c r="AG5" s="22">
        <f t="shared" si="1"/>
        <v>1132</v>
      </c>
      <c r="AH5" s="22">
        <f t="shared" si="1"/>
        <v>1429</v>
      </c>
      <c r="AI5" s="22">
        <f t="shared" si="1"/>
        <v>1107</v>
      </c>
      <c r="AJ5" s="22">
        <f t="shared" si="1"/>
        <v>2002</v>
      </c>
      <c r="AK5" s="22">
        <f t="shared" si="1"/>
        <v>3217</v>
      </c>
      <c r="AL5" s="22">
        <f t="shared" si="1"/>
        <v>1089</v>
      </c>
      <c r="AM5" s="22">
        <f t="shared" si="1"/>
        <v>1239</v>
      </c>
      <c r="AN5" s="22">
        <f t="shared" si="1"/>
        <v>1289</v>
      </c>
      <c r="AO5" s="22">
        <f t="shared" si="1"/>
        <v>1950</v>
      </c>
      <c r="AP5" s="22">
        <f t="shared" si="1"/>
        <v>1433</v>
      </c>
      <c r="AQ5" s="22">
        <f t="shared" si="1"/>
        <v>1169</v>
      </c>
      <c r="AR5" s="22">
        <f t="shared" si="1"/>
        <v>1602</v>
      </c>
      <c r="AS5" s="22">
        <f t="shared" ref="AS5:CM5" si="2">AS3+AS4</f>
        <v>751</v>
      </c>
      <c r="AT5" s="22">
        <f t="shared" si="2"/>
        <v>813</v>
      </c>
      <c r="AU5" s="22">
        <f t="shared" si="2"/>
        <v>1086</v>
      </c>
      <c r="AV5" s="22">
        <f t="shared" si="2"/>
        <v>2645</v>
      </c>
      <c r="AW5" s="22">
        <f t="shared" si="2"/>
        <v>1726</v>
      </c>
      <c r="AX5" s="22">
        <f t="shared" si="2"/>
        <v>2218</v>
      </c>
      <c r="AY5" s="22">
        <f t="shared" si="2"/>
        <v>1261</v>
      </c>
      <c r="AZ5" s="22">
        <f t="shared" si="2"/>
        <v>2138</v>
      </c>
      <c r="BA5" s="22">
        <f t="shared" si="2"/>
        <v>650</v>
      </c>
      <c r="BB5" s="22">
        <f t="shared" si="2"/>
        <v>1649</v>
      </c>
      <c r="BC5" s="22">
        <f t="shared" si="2"/>
        <v>736</v>
      </c>
      <c r="BD5" s="22">
        <f t="shared" si="2"/>
        <v>3229</v>
      </c>
      <c r="BE5" s="22">
        <f t="shared" si="2"/>
        <v>491</v>
      </c>
      <c r="BF5" s="22">
        <f t="shared" si="2"/>
        <v>1854</v>
      </c>
      <c r="BG5" s="22">
        <f t="shared" si="2"/>
        <v>1743</v>
      </c>
      <c r="BH5" s="22">
        <f t="shared" si="2"/>
        <v>2528</v>
      </c>
      <c r="BI5" s="22">
        <f t="shared" si="2"/>
        <v>1522</v>
      </c>
      <c r="BJ5" s="22">
        <f t="shared" si="2"/>
        <v>1891</v>
      </c>
      <c r="BK5" s="22">
        <f t="shared" si="2"/>
        <v>924</v>
      </c>
      <c r="BL5" s="22">
        <f t="shared" si="2"/>
        <v>770</v>
      </c>
      <c r="BM5" s="22">
        <f t="shared" si="2"/>
        <v>1973</v>
      </c>
      <c r="BN5" s="22">
        <f t="shared" si="2"/>
        <v>1698</v>
      </c>
      <c r="BO5" s="22">
        <f t="shared" si="2"/>
        <v>500</v>
      </c>
      <c r="BP5" s="22">
        <f t="shared" si="2"/>
        <v>1195</v>
      </c>
      <c r="BQ5" s="22">
        <f t="shared" si="2"/>
        <v>1833</v>
      </c>
      <c r="BR5" s="22">
        <f t="shared" si="2"/>
        <v>1419</v>
      </c>
      <c r="BS5" s="22">
        <f t="shared" si="2"/>
        <v>1157</v>
      </c>
      <c r="BT5" s="22">
        <f t="shared" si="2"/>
        <v>1749</v>
      </c>
      <c r="BU5" s="22">
        <f t="shared" si="2"/>
        <v>2060</v>
      </c>
      <c r="BV5" s="22">
        <f t="shared" si="2"/>
        <v>2243</v>
      </c>
      <c r="BW5" s="22">
        <f t="shared" si="2"/>
        <v>969</v>
      </c>
      <c r="BX5" s="22">
        <f t="shared" si="2"/>
        <v>664</v>
      </c>
      <c r="BY5" s="22">
        <f t="shared" si="2"/>
        <v>1195</v>
      </c>
      <c r="BZ5" s="22">
        <f t="shared" si="2"/>
        <v>540</v>
      </c>
      <c r="CA5" s="22">
        <f t="shared" si="2"/>
        <v>483</v>
      </c>
      <c r="CB5" s="22">
        <f t="shared" si="2"/>
        <v>459</v>
      </c>
      <c r="CC5" s="22">
        <f t="shared" si="2"/>
        <v>446</v>
      </c>
      <c r="CD5" s="22">
        <f t="shared" si="2"/>
        <v>565</v>
      </c>
      <c r="CE5" s="22">
        <f t="shared" si="2"/>
        <v>870</v>
      </c>
      <c r="CF5" s="22">
        <f t="shared" si="2"/>
        <v>665</v>
      </c>
      <c r="CG5" s="22">
        <f t="shared" si="2"/>
        <v>848</v>
      </c>
      <c r="CH5" s="22">
        <f t="shared" si="2"/>
        <v>826</v>
      </c>
      <c r="CI5" s="22">
        <f t="shared" si="2"/>
        <v>1041</v>
      </c>
      <c r="CJ5" s="22">
        <f t="shared" si="2"/>
        <v>593</v>
      </c>
      <c r="CK5" s="22">
        <f t="shared" si="2"/>
        <v>603</v>
      </c>
      <c r="CL5" s="22">
        <f t="shared" si="2"/>
        <v>656</v>
      </c>
      <c r="CM5" s="22">
        <f t="shared" si="2"/>
        <v>378</v>
      </c>
      <c r="CN5" s="22">
        <f>CN3+CN4</f>
        <v>1186</v>
      </c>
      <c r="CO5" s="22">
        <f t="shared" ref="CO5:ER5" si="3">CO3+CO4</f>
        <v>516</v>
      </c>
      <c r="CP5" s="22">
        <f t="shared" si="3"/>
        <v>340</v>
      </c>
      <c r="CQ5" s="22">
        <f t="shared" si="3"/>
        <v>438</v>
      </c>
      <c r="CR5" s="22">
        <f t="shared" si="3"/>
        <v>342</v>
      </c>
      <c r="CS5" s="22">
        <f t="shared" si="3"/>
        <v>566</v>
      </c>
      <c r="CT5" s="22">
        <f t="shared" si="3"/>
        <v>234</v>
      </c>
      <c r="CU5" s="22">
        <f t="shared" si="3"/>
        <v>4070</v>
      </c>
      <c r="CV5" s="22">
        <f t="shared" si="3"/>
        <v>2011</v>
      </c>
      <c r="CW5" s="22">
        <f t="shared" si="3"/>
        <v>602</v>
      </c>
      <c r="CX5" s="22">
        <f t="shared" si="3"/>
        <v>1813</v>
      </c>
      <c r="CY5" s="22">
        <f t="shared" si="3"/>
        <v>1986</v>
      </c>
      <c r="CZ5" s="22">
        <f t="shared" si="3"/>
        <v>2009</v>
      </c>
      <c r="DA5" s="22">
        <f t="shared" si="3"/>
        <v>861</v>
      </c>
      <c r="DB5" s="22">
        <f t="shared" si="3"/>
        <v>0</v>
      </c>
      <c r="DC5" s="22">
        <f t="shared" si="3"/>
        <v>0</v>
      </c>
      <c r="DD5" s="22">
        <f t="shared" si="3"/>
        <v>0</v>
      </c>
      <c r="DE5" s="22">
        <f t="shared" si="3"/>
        <v>0</v>
      </c>
      <c r="DF5" s="22">
        <f t="shared" si="3"/>
        <v>0</v>
      </c>
      <c r="DG5" s="22">
        <f t="shared" si="3"/>
        <v>0</v>
      </c>
      <c r="DH5" s="22">
        <f t="shared" si="3"/>
        <v>0</v>
      </c>
      <c r="DI5" s="22">
        <f t="shared" si="3"/>
        <v>0</v>
      </c>
      <c r="DJ5" s="22">
        <f t="shared" si="3"/>
        <v>0</v>
      </c>
      <c r="DK5" s="22">
        <f t="shared" si="3"/>
        <v>0</v>
      </c>
      <c r="DL5" s="22">
        <f t="shared" si="3"/>
        <v>0</v>
      </c>
      <c r="DM5" s="22">
        <f t="shared" si="3"/>
        <v>0</v>
      </c>
      <c r="DN5" s="22">
        <f t="shared" si="3"/>
        <v>0</v>
      </c>
      <c r="DO5" s="22">
        <f t="shared" si="3"/>
        <v>0</v>
      </c>
      <c r="DP5" s="22">
        <f t="shared" si="3"/>
        <v>0</v>
      </c>
      <c r="DQ5" s="22">
        <f t="shared" si="3"/>
        <v>0</v>
      </c>
      <c r="DR5" s="22">
        <f t="shared" si="3"/>
        <v>0</v>
      </c>
      <c r="DS5" s="22">
        <f t="shared" si="3"/>
        <v>0</v>
      </c>
      <c r="DT5" s="22">
        <f t="shared" si="3"/>
        <v>0</v>
      </c>
      <c r="DU5" s="22">
        <f t="shared" si="3"/>
        <v>0</v>
      </c>
      <c r="DV5" s="22">
        <f t="shared" si="3"/>
        <v>0</v>
      </c>
      <c r="DW5" s="22">
        <f t="shared" si="3"/>
        <v>0</v>
      </c>
      <c r="DX5" s="22">
        <f t="shared" si="3"/>
        <v>0</v>
      </c>
      <c r="DY5" s="22">
        <f t="shared" si="3"/>
        <v>0</v>
      </c>
      <c r="DZ5" s="22">
        <f t="shared" si="3"/>
        <v>0</v>
      </c>
      <c r="EA5" s="22">
        <f t="shared" si="3"/>
        <v>0</v>
      </c>
      <c r="EB5" s="22">
        <f t="shared" si="3"/>
        <v>0</v>
      </c>
      <c r="EC5" s="22">
        <f t="shared" si="3"/>
        <v>0</v>
      </c>
      <c r="ED5" s="22">
        <f t="shared" si="3"/>
        <v>0</v>
      </c>
      <c r="EE5" s="22">
        <f t="shared" si="3"/>
        <v>0</v>
      </c>
      <c r="EF5" s="22">
        <f t="shared" si="3"/>
        <v>0</v>
      </c>
      <c r="EG5" s="22">
        <f t="shared" si="3"/>
        <v>0</v>
      </c>
      <c r="EH5" s="22">
        <f t="shared" si="3"/>
        <v>0</v>
      </c>
      <c r="EI5" s="22">
        <f t="shared" si="3"/>
        <v>0</v>
      </c>
      <c r="EJ5" s="22">
        <f t="shared" si="3"/>
        <v>0</v>
      </c>
      <c r="EK5" s="22">
        <f t="shared" si="3"/>
        <v>0</v>
      </c>
      <c r="EL5" s="22">
        <f t="shared" si="3"/>
        <v>0</v>
      </c>
      <c r="EM5" s="22">
        <f t="shared" si="3"/>
        <v>0</v>
      </c>
      <c r="EN5" s="22">
        <f t="shared" si="3"/>
        <v>0</v>
      </c>
      <c r="EO5" s="22">
        <f t="shared" si="3"/>
        <v>0</v>
      </c>
      <c r="EP5" s="22">
        <f t="shared" si="3"/>
        <v>0</v>
      </c>
      <c r="EQ5" s="22">
        <f t="shared" si="3"/>
        <v>0</v>
      </c>
      <c r="ER5" s="22">
        <f t="shared" si="3"/>
        <v>0</v>
      </c>
      <c r="ES5" s="19">
        <f t="shared" si="0"/>
        <v>7271</v>
      </c>
      <c r="ET5" s="19">
        <f>SUM(ET3:ET4)</f>
        <v>55318</v>
      </c>
      <c r="EU5" s="19">
        <f>SUM(EU3:EU4)</f>
        <v>75151</v>
      </c>
    </row>
    <row r="6" spans="1:151">
      <c r="B6" s="15" t="s">
        <v>11</v>
      </c>
      <c r="D6" s="19">
        <f>SUM(C3:D3)</f>
        <v>1295</v>
      </c>
      <c r="H6" s="19">
        <f>SUM(E3:H3)</f>
        <v>2023</v>
      </c>
      <c r="L6" s="19">
        <f>SUM(I3:L3)</f>
        <v>2544</v>
      </c>
      <c r="O6" s="19">
        <f>P6-[1]GLAUMAX!$C$7</f>
        <v>4952</v>
      </c>
      <c r="P6" s="19">
        <f>SUM(M3:P3)</f>
        <v>4952</v>
      </c>
      <c r="T6" s="19">
        <f>SUM(Q3:T3)</f>
        <v>2173</v>
      </c>
      <c r="X6" s="19">
        <f>SUM(U3:X3)</f>
        <v>1945</v>
      </c>
      <c r="AB6" s="19">
        <f>SUM(Y3:AB3)</f>
        <v>1713</v>
      </c>
      <c r="AF6" s="19">
        <f>SUM(AC3:AF3)</f>
        <v>2169</v>
      </c>
      <c r="AJ6" s="19">
        <f>SUM(AG3:AJ3)</f>
        <v>1956</v>
      </c>
      <c r="AN6" s="40">
        <f>SUM(AK3:AN3)</f>
        <v>2433</v>
      </c>
      <c r="AR6" s="40">
        <f>SUM(AO3:AR3)</f>
        <v>1765</v>
      </c>
      <c r="AV6" s="40">
        <f>SUM(AS3:AV3)</f>
        <v>1482</v>
      </c>
      <c r="AZ6" s="40">
        <f>SUM(AW3:AZ3)</f>
        <v>2891</v>
      </c>
      <c r="BD6" s="19">
        <f>SUM(BA3:BD3)</f>
        <v>2653</v>
      </c>
      <c r="BH6" s="19">
        <f>SUM(BE3:BH3)</f>
        <v>2168</v>
      </c>
      <c r="BK6" s="19"/>
      <c r="BL6" s="19">
        <f>SUM(BI3:BL3)</f>
        <v>1945</v>
      </c>
      <c r="BP6" s="19">
        <f>SUM(BM3:BP3)</f>
        <v>2072</v>
      </c>
      <c r="BT6" s="19">
        <f>SUM(BQ3:BT3)</f>
        <v>2225</v>
      </c>
      <c r="BX6" s="19">
        <f>SUM(BU3:BX3)</f>
        <v>1847</v>
      </c>
      <c r="CB6" s="19">
        <v>2355</v>
      </c>
      <c r="CF6" s="19">
        <f>SUM(CC3:CF3)</f>
        <v>2350</v>
      </c>
      <c r="CJ6" s="40">
        <f>SUM(CG3:CJ3)</f>
        <v>3273</v>
      </c>
      <c r="CN6" s="40">
        <f>SUM(CK3:CN3)</f>
        <v>2823</v>
      </c>
      <c r="CR6" s="40">
        <f>SUM(CO3:CR3)</f>
        <v>1636</v>
      </c>
      <c r="CV6" s="40">
        <f>SUM(CS3:CV3)</f>
        <v>1066</v>
      </c>
      <c r="CZ6" s="19">
        <f>SUM(CW3:CZ3)</f>
        <v>4299</v>
      </c>
      <c r="DD6" s="19">
        <f>SUM(DA3:DD3)</f>
        <v>459</v>
      </c>
      <c r="DG6" s="19"/>
      <c r="DH6" s="19">
        <f>SUM(DE3:DH3)</f>
        <v>0</v>
      </c>
      <c r="DL6" s="19">
        <f>SUM(DI3:DL3)</f>
        <v>0</v>
      </c>
      <c r="DP6" s="19">
        <f>SUM(DM3:DP3)</f>
        <v>0</v>
      </c>
      <c r="DT6" s="19">
        <f>SUM(DQ3:DT3)</f>
        <v>0</v>
      </c>
      <c r="DX6" s="19">
        <f>SUM(DU3:DX3)</f>
        <v>0</v>
      </c>
      <c r="EB6" s="19">
        <f>SUM(DY3:EB3)</f>
        <v>0</v>
      </c>
      <c r="EF6" s="40">
        <f>SUM(EC3:EF3)</f>
        <v>0</v>
      </c>
      <c r="EJ6" s="40">
        <f>SUM(EG3:EJ3)</f>
        <v>0</v>
      </c>
      <c r="EN6" s="40">
        <f>SUM(EK3:EN3)</f>
        <v>0</v>
      </c>
      <c r="ER6" s="40">
        <f>SUM(EO3:ER3)</f>
        <v>0</v>
      </c>
      <c r="ES6" s="19">
        <f>SUM(CW6:ER6)</f>
        <v>4758</v>
      </c>
      <c r="ET6" s="19">
        <f>BD6+BH6+BL6+BP6+BT6+BX6+CB6+CF6+CJ6+CN6+CR6+CV6</f>
        <v>26413</v>
      </c>
      <c r="EU6" s="19">
        <f>H6+L6+P6+T6+X6+AB6+AF6+AJ6+AN6+AR6+AV6+AZ6</f>
        <v>28046</v>
      </c>
    </row>
    <row r="7" spans="1:151">
      <c r="B7" s="15" t="s">
        <v>25</v>
      </c>
      <c r="D7" s="19">
        <f>SUM(C4:D4)</f>
        <v>664</v>
      </c>
      <c r="H7" s="19">
        <f>SUM(E4:H4)</f>
        <v>2758</v>
      </c>
      <c r="L7" s="19">
        <f>SUM(I4:L4)</f>
        <v>2885</v>
      </c>
      <c r="O7" s="19">
        <f>P7-[2]DORZOL!$C$7</f>
        <v>5968</v>
      </c>
      <c r="P7" s="19">
        <f>SUM(M4:P4)</f>
        <v>5968</v>
      </c>
      <c r="T7" s="19">
        <f>SUM(Q4:T4)</f>
        <v>2379</v>
      </c>
      <c r="X7" s="19">
        <f>SUM(U4:X4)</f>
        <v>3747</v>
      </c>
      <c r="Z7" s="19"/>
      <c r="AB7" s="19">
        <f>SUM(Y4:AB4)</f>
        <v>3786</v>
      </c>
      <c r="AD7" s="19"/>
      <c r="AF7" s="19">
        <f>SUM(AC4:AF4)</f>
        <v>4813</v>
      </c>
      <c r="AH7" s="19"/>
      <c r="AJ7" s="19">
        <f>SUM(AG4:AJ4)</f>
        <v>3714</v>
      </c>
      <c r="AL7" s="19"/>
      <c r="AN7" s="40">
        <f>SUM(AK4:AN4)</f>
        <v>4401</v>
      </c>
      <c r="AP7" s="19"/>
      <c r="AR7" s="40">
        <f>SUM(AO4:AR4)</f>
        <v>4389</v>
      </c>
      <c r="AT7" s="19"/>
      <c r="AV7" s="40">
        <f>SUM(AS4:AV4)</f>
        <v>3813</v>
      </c>
      <c r="AX7" s="19"/>
      <c r="AZ7" s="40">
        <f>SUM(AW4:AZ4)</f>
        <v>4452</v>
      </c>
      <c r="BD7" s="19">
        <f>SUM(BA4:BD4)</f>
        <v>3611</v>
      </c>
      <c r="BH7" s="19">
        <f>SUM(BE4:BH4)</f>
        <v>4448</v>
      </c>
      <c r="BK7" s="19"/>
      <c r="BL7" s="19">
        <f>SUM(BI4:BL4)</f>
        <v>3162</v>
      </c>
      <c r="BP7" s="19">
        <f>SUM(BM4:BP4)</f>
        <v>3294</v>
      </c>
      <c r="BT7" s="19">
        <f>SUM(BQ4:BT4)</f>
        <v>3933</v>
      </c>
      <c r="BV7" s="19"/>
      <c r="BX7" s="19">
        <f>SUM(BU4:BX4)</f>
        <v>4089</v>
      </c>
      <c r="BZ7" s="19"/>
      <c r="CB7" s="19">
        <v>321</v>
      </c>
      <c r="CD7" s="19"/>
      <c r="CF7" s="19">
        <f>SUM(CC4:CF4)</f>
        <v>196</v>
      </c>
      <c r="CH7" s="19"/>
      <c r="CJ7" s="40">
        <f>SUM(CG4:CJ4)</f>
        <v>35</v>
      </c>
      <c r="CL7" s="19"/>
      <c r="CN7" s="40">
        <f>SUM(CK4:CN4)</f>
        <v>0</v>
      </c>
      <c r="CP7" s="19"/>
      <c r="CR7" s="40">
        <f>SUM(CO4:CR4)</f>
        <v>0</v>
      </c>
      <c r="CT7" s="19"/>
      <c r="CV7" s="40">
        <f>SUM(CS4:CV4)</f>
        <v>5815</v>
      </c>
      <c r="CZ7" s="19">
        <f>SUM(CW4:CZ4)</f>
        <v>2111</v>
      </c>
      <c r="DD7" s="19">
        <f>SUM(DA4:DD4)</f>
        <v>402</v>
      </c>
      <c r="DG7" s="19"/>
      <c r="DH7" s="19">
        <f>SUM(DE4:DH4)</f>
        <v>0</v>
      </c>
      <c r="DL7" s="19">
        <f>SUM(DI4:DL4)</f>
        <v>0</v>
      </c>
      <c r="DP7" s="19">
        <f>SUM(DM4:DP4)</f>
        <v>0</v>
      </c>
      <c r="DR7" s="19"/>
      <c r="DT7" s="19">
        <f>SUM(DQ4:DT4)</f>
        <v>0</v>
      </c>
      <c r="DV7" s="19"/>
      <c r="DX7" s="19">
        <f>SUM(DU4:DX4)</f>
        <v>0</v>
      </c>
      <c r="DZ7" s="19"/>
      <c r="EB7" s="19">
        <f>SUM(DY4:EB4)</f>
        <v>0</v>
      </c>
      <c r="ED7" s="19"/>
      <c r="EF7" s="40">
        <f>SUM(EC4:EF4)</f>
        <v>0</v>
      </c>
      <c r="EH7" s="19"/>
      <c r="EJ7" s="40">
        <f>SUM(EG4:EJ4)</f>
        <v>0</v>
      </c>
      <c r="EL7" s="19"/>
      <c r="EN7" s="40">
        <f>SUM(EK4:EN4)</f>
        <v>0</v>
      </c>
      <c r="EP7" s="19"/>
      <c r="ER7" s="40">
        <f>SUM(EO4:ER4)</f>
        <v>0</v>
      </c>
      <c r="ES7" s="19">
        <f t="shared" si="0"/>
        <v>2513</v>
      </c>
      <c r="ET7" s="19">
        <f>BD7+BH7+BL7+BP7+BT7+BX7+CB7+CF7+CJ7+CN7+CR7+CV7</f>
        <v>28904</v>
      </c>
      <c r="EU7" s="19">
        <f>H7+L7+P7+T7+X7+AB7+AF7+AJ7+AN7+AR7+AV7+AZ7</f>
        <v>47105</v>
      </c>
    </row>
    <row r="8" spans="1:151">
      <c r="B8" s="15" t="s">
        <v>5</v>
      </c>
      <c r="D8" s="10">
        <f>SUM(D6:D7)</f>
        <v>1959</v>
      </c>
      <c r="H8" s="10">
        <f>SUM(H6:H7)</f>
        <v>4781</v>
      </c>
      <c r="L8" s="10">
        <f>SUM(L6:L7)</f>
        <v>5429</v>
      </c>
      <c r="P8" s="10">
        <f>SUM(P6:P7)</f>
        <v>10920</v>
      </c>
      <c r="T8" s="10">
        <f>SUM(T6:T7)</f>
        <v>4552</v>
      </c>
      <c r="X8" s="10">
        <f>SUM(X6:X7)</f>
        <v>5692</v>
      </c>
      <c r="AB8" s="10">
        <f>SUM(AB6:AB7)</f>
        <v>5499</v>
      </c>
      <c r="AF8" s="10">
        <f>SUM(AF6:AF7)</f>
        <v>6982</v>
      </c>
      <c r="AJ8" s="10">
        <f>SUM(AJ6:AJ7)</f>
        <v>5670</v>
      </c>
      <c r="AN8" s="10">
        <f>SUM(AN6:AN7)</f>
        <v>6834</v>
      </c>
      <c r="AR8" s="10">
        <f>SUM(AR6:AR7)</f>
        <v>6154</v>
      </c>
      <c r="AV8" s="10">
        <f>SUM(AV6:AV7)</f>
        <v>5295</v>
      </c>
      <c r="AZ8" s="10">
        <f>SUM(AZ6:AZ7)</f>
        <v>7343</v>
      </c>
      <c r="BD8" s="10">
        <f>SUM(BD6:BD7)+BD19</f>
        <v>6264</v>
      </c>
      <c r="BH8" s="10">
        <f>SUM(BH6:BH7)+BH19</f>
        <v>6874</v>
      </c>
      <c r="BL8" s="10">
        <f>SUM(BL6:BL7)+BL19</f>
        <v>5490</v>
      </c>
      <c r="BP8" s="10">
        <f>SUM(BP6:BP7)+BP19</f>
        <v>5473</v>
      </c>
      <c r="BT8" s="10">
        <f>SUM(BT6:BT7)+BT19</f>
        <v>6371</v>
      </c>
      <c r="BX8" s="10">
        <f>SUM(BX6:BX7)+BX19</f>
        <v>6334</v>
      </c>
      <c r="CB8" s="10">
        <f>SUM(CB6:CB7)+CB19</f>
        <v>3093</v>
      </c>
      <c r="CF8" s="10">
        <f>SUM(CF6:CF7)+CF19</f>
        <v>2761</v>
      </c>
      <c r="CJ8" s="10">
        <f>SUM(CJ6:CJ7)+CJ19</f>
        <v>4012</v>
      </c>
      <c r="CN8" s="10">
        <f>SUM(CN6:CN7)+CN19</f>
        <v>3283</v>
      </c>
      <c r="CR8" s="10">
        <f>SUM(CR6:CR7)+CR19</f>
        <v>2095</v>
      </c>
      <c r="CV8" s="10">
        <f>SUM(CV6:CV7)+CV19</f>
        <v>7419</v>
      </c>
      <c r="CZ8" s="10">
        <f>SUM(CZ6:CZ7)+CZ19</f>
        <v>7408</v>
      </c>
      <c r="DD8" s="10">
        <f>SUM(DD6:DD7)+DD19</f>
        <v>1015</v>
      </c>
      <c r="DH8" s="10">
        <f>SUM(DH6:DH7)+DH19</f>
        <v>0</v>
      </c>
      <c r="DL8" s="10">
        <f>SUM(DL6:DL7)+DL19</f>
        <v>0</v>
      </c>
      <c r="DP8" s="10">
        <f>SUM(DP6:DP7)+DP19</f>
        <v>0</v>
      </c>
      <c r="DT8" s="10">
        <f>SUM(DT6:DT7)+DT19</f>
        <v>0</v>
      </c>
      <c r="DX8" s="10">
        <f>SUM(DX6:DX7)+DX19</f>
        <v>0</v>
      </c>
      <c r="EB8" s="10">
        <f>SUM(EB6:EB7)+EB19</f>
        <v>0</v>
      </c>
      <c r="EF8" s="10">
        <f>SUM(EF6:EF7)+EF19</f>
        <v>0</v>
      </c>
      <c r="EJ8" s="10">
        <f>SUM(EJ6:EJ7)+EJ19</f>
        <v>0</v>
      </c>
      <c r="EN8" s="10">
        <f>SUM(EN6:EN7)+EN19</f>
        <v>0</v>
      </c>
      <c r="ER8" s="10">
        <f>SUM(ER6:ER7)+ER19</f>
        <v>0</v>
      </c>
      <c r="ES8" s="19">
        <f t="shared" si="0"/>
        <v>8423</v>
      </c>
      <c r="ET8" s="19">
        <f>BD8+BH8+BL8+BP8+BT8+BX8+CB8+CF8+CJ8+CN8+CR8+CV8</f>
        <v>59469</v>
      </c>
      <c r="EU8" s="19">
        <f>H8+L8+P8+T8+X8+AB8+AF8+AJ8+AN8+AR8+AV8+AZ8</f>
        <v>75151</v>
      </c>
    </row>
    <row r="9" spans="1:151">
      <c r="D9" s="10"/>
      <c r="H9" s="24">
        <f>+H8/(D8*2)-1</f>
        <v>0.22026544155181216</v>
      </c>
      <c r="L9" s="25">
        <f>+L8/H8-1</f>
        <v>0.1355364986404517</v>
      </c>
      <c r="P9" s="25">
        <f>+P8/L8-1</f>
        <v>1.0114201510407073</v>
      </c>
      <c r="T9" s="25">
        <f>+T8/P8-1</f>
        <v>-0.58315018315018308</v>
      </c>
      <c r="X9" s="25">
        <f>+X8/T8-1</f>
        <v>0.25043936731107208</v>
      </c>
      <c r="AB9" s="25">
        <f>+AB8/X8-1</f>
        <v>-3.3907238229093473E-2</v>
      </c>
      <c r="AF9" s="25">
        <f>+AF8/AB8-1</f>
        <v>0.26968539734497177</v>
      </c>
      <c r="AJ9" s="25">
        <f>+AJ8/AF8-1</f>
        <v>-0.18791177313090801</v>
      </c>
      <c r="AN9" s="25">
        <f>+AN8/AJ8-1</f>
        <v>0.2052910052910053</v>
      </c>
      <c r="AR9" s="25">
        <f>+AR8/AN8-1</f>
        <v>-9.9502487562189046E-2</v>
      </c>
      <c r="AV9" s="25">
        <f>+AV8/AR8-1</f>
        <v>-0.13958401039974</v>
      </c>
      <c r="AZ9" s="25">
        <f>+AZ8/AV8-1</f>
        <v>0.38677998111425871</v>
      </c>
      <c r="BD9" s="24">
        <f>BD8/AZ8-1</f>
        <v>-0.1469426664850878</v>
      </c>
      <c r="BH9" s="25">
        <f>+BH8/BD8-1</f>
        <v>9.738186462324383E-2</v>
      </c>
      <c r="BL9" s="25">
        <f>+BL8/BH8-1</f>
        <v>-0.20133837649112596</v>
      </c>
      <c r="BP9" s="25">
        <f>+BP8/BL8-1</f>
        <v>-3.0965391621129434E-3</v>
      </c>
      <c r="BT9" s="25">
        <f>+BT8/BP8-1</f>
        <v>0.16407820208295276</v>
      </c>
      <c r="BX9" s="25">
        <f>+BX8/BT8-1</f>
        <v>-5.8075655313137853E-3</v>
      </c>
      <c r="CB9" s="25">
        <f>+CB8/BX8-1</f>
        <v>-0.51168298073886964</v>
      </c>
      <c r="CF9" s="25">
        <f>+CF8/CB8-1</f>
        <v>-0.10733915292596186</v>
      </c>
      <c r="CJ9" s="25">
        <f>+CJ8/CF8-1</f>
        <v>0.45309670409272007</v>
      </c>
      <c r="CN9" s="25">
        <f>+CN8/CJ8-1</f>
        <v>-0.18170488534396811</v>
      </c>
      <c r="CR9" s="25">
        <f>+CR8/CN8-1</f>
        <v>-0.36186414864453242</v>
      </c>
      <c r="CV9" s="25">
        <f>+CV8/CR8-1</f>
        <v>2.5412887828162289</v>
      </c>
      <c r="CZ9" s="24">
        <f>CZ8/CV8-1</f>
        <v>-1.4826796064159042E-3</v>
      </c>
      <c r="DD9" s="25">
        <f>+DD8/CZ8-1</f>
        <v>-0.8629859611231101</v>
      </c>
      <c r="DH9" s="25">
        <f>+DH8/DD8-1</f>
        <v>-1</v>
      </c>
      <c r="DL9" s="25" t="e">
        <f>+DL8/DH8-1</f>
        <v>#DIV/0!</v>
      </c>
      <c r="DP9" s="25" t="e">
        <f>+DP8/DL8-1</f>
        <v>#DIV/0!</v>
      </c>
      <c r="DT9" s="25" t="e">
        <f>+DT8/DP8-1</f>
        <v>#DIV/0!</v>
      </c>
      <c r="DX9" s="25" t="e">
        <f>+DX8/DT8-1</f>
        <v>#DIV/0!</v>
      </c>
      <c r="EB9" s="25" t="e">
        <f>+EB8/DX8-1</f>
        <v>#DIV/0!</v>
      </c>
      <c r="EF9" s="25" t="e">
        <f>+EF8/EB8-1</f>
        <v>#DIV/0!</v>
      </c>
      <c r="EJ9" s="25" t="e">
        <f>+EJ8/EF8-1</f>
        <v>#DIV/0!</v>
      </c>
      <c r="EN9" s="25" t="e">
        <f>+EN8/EJ8-1</f>
        <v>#DIV/0!</v>
      </c>
      <c r="ER9" s="25" t="e">
        <f>+ER8/EN8-1</f>
        <v>#DIV/0!</v>
      </c>
    </row>
    <row r="10" spans="1:151">
      <c r="B10" s="26"/>
    </row>
    <row r="11" spans="1:151">
      <c r="B11" s="26"/>
    </row>
    <row r="12" spans="1:151">
      <c r="B12" s="26"/>
    </row>
    <row r="13" spans="1:151">
      <c r="A13" s="43" t="s">
        <v>14</v>
      </c>
      <c r="B13" s="26"/>
      <c r="BH13">
        <v>96</v>
      </c>
      <c r="BI13" s="43">
        <f>1+17</f>
        <v>18</v>
      </c>
      <c r="BJ13">
        <v>96</v>
      </c>
      <c r="BL13">
        <v>41</v>
      </c>
      <c r="BM13">
        <v>3</v>
      </c>
      <c r="BN13">
        <v>7</v>
      </c>
      <c r="BO13">
        <v>12</v>
      </c>
      <c r="BP13">
        <v>12</v>
      </c>
      <c r="BQ13">
        <v>5</v>
      </c>
      <c r="BR13">
        <v>25</v>
      </c>
      <c r="BS13">
        <v>10</v>
      </c>
      <c r="BT13">
        <f>5+5</f>
        <v>10</v>
      </c>
      <c r="BU13">
        <v>43</v>
      </c>
      <c r="BV13">
        <v>99</v>
      </c>
      <c r="BW13">
        <v>23</v>
      </c>
      <c r="BX13">
        <v>24</v>
      </c>
      <c r="BY13">
        <v>163</v>
      </c>
      <c r="BZ13">
        <v>28</v>
      </c>
      <c r="CA13">
        <v>52</v>
      </c>
      <c r="CB13">
        <f>279-SUM(BY13:CA13)</f>
        <v>36</v>
      </c>
      <c r="CC13">
        <v>17</v>
      </c>
      <c r="CD13">
        <v>46</v>
      </c>
      <c r="CE13">
        <f>69+49</f>
        <v>118</v>
      </c>
      <c r="CF13">
        <v>29</v>
      </c>
      <c r="CG13">
        <v>69</v>
      </c>
      <c r="CH13">
        <v>71</v>
      </c>
      <c r="CI13">
        <v>222</v>
      </c>
      <c r="CJ13">
        <v>26</v>
      </c>
      <c r="CK13">
        <v>56</v>
      </c>
      <c r="CL13">
        <v>48</v>
      </c>
      <c r="CM13">
        <v>29</v>
      </c>
      <c r="CN13">
        <f>47+75</f>
        <v>122</v>
      </c>
      <c r="CO13">
        <f>19+82</f>
        <v>101</v>
      </c>
      <c r="CP13">
        <v>47</v>
      </c>
      <c r="CQ13">
        <v>94</v>
      </c>
      <c r="CR13">
        <v>69</v>
      </c>
      <c r="CS13">
        <v>101</v>
      </c>
      <c r="CT13">
        <v>30</v>
      </c>
      <c r="CU13">
        <v>130</v>
      </c>
      <c r="CV13">
        <v>35</v>
      </c>
      <c r="CW13">
        <v>42</v>
      </c>
      <c r="CX13">
        <v>124</v>
      </c>
      <c r="CY13">
        <v>241</v>
      </c>
      <c r="CZ13">
        <f>89+75</f>
        <v>164</v>
      </c>
      <c r="DA13">
        <v>48</v>
      </c>
      <c r="DE13" s="43"/>
      <c r="ET13" s="48"/>
    </row>
    <row r="14" spans="1:151">
      <c r="A14" s="43" t="s">
        <v>13</v>
      </c>
      <c r="BH14">
        <v>142</v>
      </c>
      <c r="BI14">
        <f>21+28</f>
        <v>49</v>
      </c>
      <c r="BJ14">
        <v>62</v>
      </c>
      <c r="BK14">
        <v>40</v>
      </c>
      <c r="BL14">
        <v>26</v>
      </c>
      <c r="BM14">
        <v>42</v>
      </c>
      <c r="BN14">
        <v>15</v>
      </c>
      <c r="BR14">
        <v>23</v>
      </c>
      <c r="BS14">
        <v>58</v>
      </c>
      <c r="BT14">
        <f>64+5</f>
        <v>69</v>
      </c>
      <c r="BU14">
        <v>84</v>
      </c>
      <c r="BV14">
        <v>34</v>
      </c>
      <c r="BW14">
        <v>31</v>
      </c>
      <c r="BX14">
        <v>45</v>
      </c>
      <c r="BY14">
        <v>61</v>
      </c>
      <c r="BZ14">
        <v>32</v>
      </c>
      <c r="CA14">
        <v>30</v>
      </c>
      <c r="CB14">
        <f>123-SUM(BY14:CA14)</f>
        <v>0</v>
      </c>
      <c r="CH14">
        <v>7</v>
      </c>
      <c r="CI14">
        <v>205</v>
      </c>
      <c r="CJ14">
        <v>92</v>
      </c>
      <c r="CK14">
        <v>73</v>
      </c>
      <c r="CL14">
        <v>33</v>
      </c>
      <c r="CM14">
        <v>23</v>
      </c>
      <c r="CN14">
        <f>50+6</f>
        <v>56</v>
      </c>
      <c r="CO14">
        <f>3+45</f>
        <v>48</v>
      </c>
      <c r="CP14">
        <v>23</v>
      </c>
      <c r="CQ14">
        <v>20</v>
      </c>
      <c r="CR14">
        <v>39</v>
      </c>
      <c r="CS14">
        <v>61</v>
      </c>
      <c r="CT14">
        <v>60</v>
      </c>
      <c r="CU14">
        <v>61</v>
      </c>
      <c r="CV14">
        <v>7</v>
      </c>
      <c r="CW14">
        <v>27</v>
      </c>
      <c r="CX14">
        <v>105</v>
      </c>
      <c r="CY14">
        <v>128</v>
      </c>
      <c r="CZ14">
        <f>17+10</f>
        <v>27</v>
      </c>
      <c r="DA14">
        <v>93</v>
      </c>
      <c r="ET14" s="48"/>
    </row>
    <row r="15" spans="1:151">
      <c r="A15" s="43" t="s">
        <v>15</v>
      </c>
      <c r="BH15">
        <v>20</v>
      </c>
      <c r="BI15">
        <f>9+5</f>
        <v>14</v>
      </c>
      <c r="BJ15">
        <v>22</v>
      </c>
      <c r="BK15">
        <v>1</v>
      </c>
      <c r="BL15">
        <v>14</v>
      </c>
      <c r="BM15">
        <v>1</v>
      </c>
      <c r="BN15">
        <v>3</v>
      </c>
      <c r="BO15">
        <v>7</v>
      </c>
      <c r="BP15">
        <v>5</v>
      </c>
      <c r="BQ15">
        <v>1</v>
      </c>
      <c r="BR15">
        <v>3</v>
      </c>
      <c r="BS15">
        <v>5</v>
      </c>
      <c r="BT15">
        <v>4</v>
      </c>
      <c r="BU15">
        <v>5</v>
      </c>
      <c r="BW15">
        <v>10</v>
      </c>
      <c r="CB15">
        <f>15-SUM(BY15:CA15)</f>
        <v>15</v>
      </c>
      <c r="CE15">
        <v>2</v>
      </c>
      <c r="CF15">
        <v>3</v>
      </c>
      <c r="CH15">
        <v>3</v>
      </c>
      <c r="CJ15">
        <v>9</v>
      </c>
      <c r="CK15">
        <v>8</v>
      </c>
      <c r="CL15">
        <v>5</v>
      </c>
      <c r="CM15">
        <v>5</v>
      </c>
      <c r="CN15">
        <v>2</v>
      </c>
      <c r="CO15">
        <f>1+3</f>
        <v>4</v>
      </c>
      <c r="CP15">
        <v>3</v>
      </c>
      <c r="CQ15">
        <v>6</v>
      </c>
      <c r="CR15">
        <v>5</v>
      </c>
      <c r="CS15">
        <v>10</v>
      </c>
      <c r="CT15">
        <v>3</v>
      </c>
      <c r="CU15">
        <v>35</v>
      </c>
      <c r="CV15">
        <v>5</v>
      </c>
      <c r="CX15">
        <v>33</v>
      </c>
      <c r="CY15">
        <v>92</v>
      </c>
      <c r="CZ15">
        <f>14+1</f>
        <v>15</v>
      </c>
      <c r="DA15">
        <v>13</v>
      </c>
      <c r="ET15" s="48"/>
    </row>
    <row r="16" spans="1:151">
      <c r="BH16">
        <f>SUM(BE13:BH13)</f>
        <v>96</v>
      </c>
      <c r="BL16">
        <f>SUM(BI13:BL13)</f>
        <v>155</v>
      </c>
      <c r="BP16">
        <f>SUM(BM13:BP13)</f>
        <v>34</v>
      </c>
      <c r="BT16">
        <f>SUM(BQ13:BT13)</f>
        <v>50</v>
      </c>
      <c r="BX16">
        <f>SUM(BU13:BX13)</f>
        <v>189</v>
      </c>
      <c r="CB16">
        <f>SUM(BY13:CB13)</f>
        <v>279</v>
      </c>
      <c r="CF16">
        <f>SUM(CC13:CF13)</f>
        <v>210</v>
      </c>
      <c r="CJ16">
        <f>SUM(CG13:CJ13)</f>
        <v>388</v>
      </c>
      <c r="CN16">
        <f>SUM(CK13:CN13)</f>
        <v>255</v>
      </c>
      <c r="CR16">
        <f>SUM(CO13:CR13)</f>
        <v>311</v>
      </c>
      <c r="CV16">
        <f>SUM(CS13:CV13)</f>
        <v>296</v>
      </c>
      <c r="CZ16">
        <f>SUM(CW13:CZ13)</f>
        <v>571</v>
      </c>
      <c r="DD16">
        <f>SUM(DA13:DD13)</f>
        <v>48</v>
      </c>
      <c r="DH16">
        <f>SUM(DE13:DH13)</f>
        <v>0</v>
      </c>
      <c r="DL16">
        <f>SUM(DI13:DL13)</f>
        <v>0</v>
      </c>
      <c r="DP16">
        <f>SUM(DM13:DP13)</f>
        <v>0</v>
      </c>
      <c r="DT16">
        <f>SUM(DQ13:DT13)</f>
        <v>0</v>
      </c>
      <c r="DX16">
        <f>SUM(DU13:DX13)</f>
        <v>0</v>
      </c>
      <c r="EB16">
        <f>SUM(DY13:EB13)</f>
        <v>0</v>
      </c>
      <c r="EF16">
        <f>SUM(EC13:EF13)</f>
        <v>0</v>
      </c>
      <c r="EJ16">
        <f>SUM(EG13:EJ13)</f>
        <v>0</v>
      </c>
      <c r="EN16">
        <f>SUM(EK13:EN13)</f>
        <v>0</v>
      </c>
      <c r="ER16">
        <f>SUM(EO13:ER13)</f>
        <v>0</v>
      </c>
      <c r="ES16" s="19">
        <f t="shared" ref="ES16:ES19" si="4">SUM(CW16:ER16)</f>
        <v>619</v>
      </c>
      <c r="ET16" s="19">
        <f>BD16+BH16+BL16+BP16+BT16+BX16+CB16+CF16+CJ16+CN16+CR16+CV16</f>
        <v>2263</v>
      </c>
      <c r="EU16" s="43" t="s">
        <v>14</v>
      </c>
    </row>
    <row r="17" spans="60:151">
      <c r="BH17">
        <f t="shared" ref="BH17:BH18" si="5">SUM(BE14:BH14)</f>
        <v>142</v>
      </c>
      <c r="BL17">
        <f t="shared" ref="BL17:BL18" si="6">SUM(BI14:BL14)</f>
        <v>177</v>
      </c>
      <c r="BP17">
        <f t="shared" ref="BP17:BP18" si="7">SUM(BM14:BP14)</f>
        <v>57</v>
      </c>
      <c r="BT17">
        <f t="shared" ref="BT17:BT18" si="8">SUM(BQ14:BT14)</f>
        <v>150</v>
      </c>
      <c r="BX17">
        <f t="shared" ref="BX17:BX18" si="9">SUM(BU14:BX14)</f>
        <v>194</v>
      </c>
      <c r="CB17">
        <f t="shared" ref="CB17:CB18" si="10">SUM(BY14:CB14)</f>
        <v>123</v>
      </c>
      <c r="CF17">
        <f t="shared" ref="CF17:CF18" si="11">SUM(CC14:CF14)</f>
        <v>0</v>
      </c>
      <c r="CJ17">
        <f t="shared" ref="CJ17:CJ18" si="12">SUM(CG14:CJ14)</f>
        <v>304</v>
      </c>
      <c r="CN17">
        <f t="shared" ref="CN17:CN18" si="13">SUM(CK14:CN14)</f>
        <v>185</v>
      </c>
      <c r="CR17">
        <f t="shared" ref="CR17:CR18" si="14">SUM(CO14:CR14)</f>
        <v>130</v>
      </c>
      <c r="CV17">
        <f t="shared" ref="CV17:CV18" si="15">SUM(CS14:CV14)</f>
        <v>189</v>
      </c>
      <c r="CZ17">
        <f t="shared" ref="CZ17" si="16">SUM(CW14:CZ14)</f>
        <v>287</v>
      </c>
      <c r="DD17">
        <f t="shared" ref="DD17:DD18" si="17">SUM(DA14:DD14)</f>
        <v>93</v>
      </c>
      <c r="DH17">
        <f t="shared" ref="DH17:DH18" si="18">SUM(DE14:DH14)</f>
        <v>0</v>
      </c>
      <c r="DL17">
        <f t="shared" ref="DL17:DL18" si="19">SUM(DI14:DL14)</f>
        <v>0</v>
      </c>
      <c r="DP17">
        <f t="shared" ref="DP17:DP18" si="20">SUM(DM14:DP14)</f>
        <v>0</v>
      </c>
      <c r="DT17">
        <f t="shared" ref="DT17:DT18" si="21">SUM(DQ14:DT14)</f>
        <v>0</v>
      </c>
      <c r="DX17">
        <f t="shared" ref="DX17:DX18" si="22">SUM(DU14:DX14)</f>
        <v>0</v>
      </c>
      <c r="EB17">
        <f t="shared" ref="EB17:EB18" si="23">SUM(DY14:EB14)</f>
        <v>0</v>
      </c>
      <c r="EF17">
        <f t="shared" ref="EF17:EF18" si="24">SUM(EC14:EF14)</f>
        <v>0</v>
      </c>
      <c r="EJ17">
        <f t="shared" ref="EJ17:EJ18" si="25">SUM(EG14:EJ14)</f>
        <v>0</v>
      </c>
      <c r="EN17">
        <f t="shared" ref="EN17:EN18" si="26">SUM(EK14:EN14)</f>
        <v>0</v>
      </c>
      <c r="ER17">
        <f t="shared" ref="ER17:ER18" si="27">SUM(EO14:ER14)</f>
        <v>0</v>
      </c>
      <c r="ES17" s="19">
        <f t="shared" si="4"/>
        <v>380</v>
      </c>
      <c r="ET17" s="19">
        <f>BD17+BH17+BL17+BP17+BT17+BX17+CB17+CF17+CJ17+CN17+CR17+CV17</f>
        <v>1651</v>
      </c>
      <c r="EU17" s="43" t="s">
        <v>13</v>
      </c>
    </row>
    <row r="18" spans="60:151">
      <c r="BH18">
        <f t="shared" si="5"/>
        <v>20</v>
      </c>
      <c r="BL18">
        <f t="shared" si="6"/>
        <v>51</v>
      </c>
      <c r="BP18">
        <f t="shared" si="7"/>
        <v>16</v>
      </c>
      <c r="BT18">
        <f t="shared" si="8"/>
        <v>13</v>
      </c>
      <c r="BX18">
        <f t="shared" si="9"/>
        <v>15</v>
      </c>
      <c r="CB18">
        <f t="shared" si="10"/>
        <v>15</v>
      </c>
      <c r="CF18">
        <f t="shared" si="11"/>
        <v>5</v>
      </c>
      <c r="CJ18">
        <f t="shared" si="12"/>
        <v>12</v>
      </c>
      <c r="CN18">
        <f t="shared" si="13"/>
        <v>20</v>
      </c>
      <c r="CR18">
        <f t="shared" si="14"/>
        <v>18</v>
      </c>
      <c r="CV18">
        <f t="shared" si="15"/>
        <v>53</v>
      </c>
      <c r="CZ18">
        <f>SUM(CW15:CZ15)</f>
        <v>140</v>
      </c>
      <c r="DD18">
        <f t="shared" si="17"/>
        <v>13</v>
      </c>
      <c r="DH18">
        <f t="shared" si="18"/>
        <v>0</v>
      </c>
      <c r="DL18">
        <f t="shared" si="19"/>
        <v>0</v>
      </c>
      <c r="DP18">
        <f t="shared" si="20"/>
        <v>0</v>
      </c>
      <c r="DT18">
        <f t="shared" si="21"/>
        <v>0</v>
      </c>
      <c r="DX18">
        <f t="shared" si="22"/>
        <v>0</v>
      </c>
      <c r="EB18">
        <f t="shared" si="23"/>
        <v>0</v>
      </c>
      <c r="EF18">
        <f t="shared" si="24"/>
        <v>0</v>
      </c>
      <c r="EJ18">
        <f t="shared" si="25"/>
        <v>0</v>
      </c>
      <c r="EN18">
        <f t="shared" si="26"/>
        <v>0</v>
      </c>
      <c r="ER18">
        <f t="shared" si="27"/>
        <v>0</v>
      </c>
      <c r="ES18" s="19">
        <f t="shared" si="4"/>
        <v>153</v>
      </c>
      <c r="ET18" s="19">
        <f>BD18+BH18+BL18+BP18+BT18+BX18+CB18+CF18+CJ18+CN18+CR18+CV18</f>
        <v>238</v>
      </c>
      <c r="EU18" s="43" t="s">
        <v>15</v>
      </c>
    </row>
    <row r="19" spans="60:151">
      <c r="BH19">
        <f>SUM(BH16:BH18)</f>
        <v>258</v>
      </c>
      <c r="BL19">
        <f>SUM(BL16:BL18)</f>
        <v>383</v>
      </c>
      <c r="BP19">
        <f>SUM(BP16:BP18)</f>
        <v>107</v>
      </c>
      <c r="BT19">
        <f>SUM(BT16:BT18)</f>
        <v>213</v>
      </c>
      <c r="BX19">
        <f>SUM(BX16:BX18)</f>
        <v>398</v>
      </c>
      <c r="CB19">
        <f>SUM(CB16:CB18)</f>
        <v>417</v>
      </c>
      <c r="CF19">
        <f>SUM(CF16:CF18)</f>
        <v>215</v>
      </c>
      <c r="CJ19">
        <f>SUM(CJ16:CJ18)</f>
        <v>704</v>
      </c>
      <c r="CN19">
        <f>SUM(CN16:CN18)</f>
        <v>460</v>
      </c>
      <c r="CR19">
        <f>SUM(CR16:CR18)</f>
        <v>459</v>
      </c>
      <c r="CV19">
        <f>SUM(CV16:CV18)</f>
        <v>538</v>
      </c>
      <c r="CZ19">
        <f>SUM(CZ16:CZ18)</f>
        <v>998</v>
      </c>
      <c r="DD19">
        <f>SUM(DD16:DD18)</f>
        <v>154</v>
      </c>
      <c r="DH19">
        <f>SUM(DH16:DH18)</f>
        <v>0</v>
      </c>
      <c r="DL19">
        <f>SUM(DL16:DL18)</f>
        <v>0</v>
      </c>
      <c r="DP19">
        <f>SUM(DP16:DP18)</f>
        <v>0</v>
      </c>
      <c r="DT19">
        <f>SUM(DT16:DT18)</f>
        <v>0</v>
      </c>
      <c r="DX19">
        <f>SUM(DX16:DX18)</f>
        <v>0</v>
      </c>
      <c r="EB19">
        <f>SUM(EB16:EB18)</f>
        <v>0</v>
      </c>
      <c r="EF19">
        <f>SUM(EF16:EF18)</f>
        <v>0</v>
      </c>
      <c r="EJ19">
        <f>SUM(EJ16:EJ18)</f>
        <v>0</v>
      </c>
      <c r="EN19">
        <f>SUM(EN16:EN18)</f>
        <v>0</v>
      </c>
      <c r="ER19">
        <f>SUM(ER16:ER18)</f>
        <v>0</v>
      </c>
      <c r="ES19" s="19">
        <f t="shared" si="4"/>
        <v>1152</v>
      </c>
      <c r="ET19" s="19">
        <f>BD19+BH19+BL19+BP19+BT19+BX19+CB19+CF19+CJ19+CN19+CR19+CV19</f>
        <v>4152</v>
      </c>
      <c r="EU19" s="43" t="s">
        <v>5</v>
      </c>
    </row>
  </sheetData>
  <mergeCells count="39">
    <mergeCell ref="EK1:EN1"/>
    <mergeCell ref="EO1:ER1"/>
    <mergeCell ref="EO2:ER2"/>
    <mergeCell ref="DQ1:DT1"/>
    <mergeCell ref="DU1:DX1"/>
    <mergeCell ref="DY1:EB1"/>
    <mergeCell ref="EC1:EF1"/>
    <mergeCell ref="EG1:EJ1"/>
    <mergeCell ref="CW1:CZ1"/>
    <mergeCell ref="DA1:DD1"/>
    <mergeCell ref="DE1:DH1"/>
    <mergeCell ref="DI1:DL1"/>
    <mergeCell ref="DM1:DP1"/>
    <mergeCell ref="CS2:CV2"/>
    <mergeCell ref="CK1:CN1"/>
    <mergeCell ref="CO1:CR1"/>
    <mergeCell ref="CS1:CV1"/>
    <mergeCell ref="BQ1:BT1"/>
    <mergeCell ref="BU1:BX1"/>
    <mergeCell ref="BY1:CB1"/>
    <mergeCell ref="CC1:CF1"/>
    <mergeCell ref="CG1:CJ1"/>
    <mergeCell ref="BA1:BD1"/>
    <mergeCell ref="BE1:BH1"/>
    <mergeCell ref="BI1:BL1"/>
    <mergeCell ref="BM1:BP1"/>
    <mergeCell ref="AK1:AN1"/>
    <mergeCell ref="AO1:AR1"/>
    <mergeCell ref="AS1:AV1"/>
    <mergeCell ref="AW1:AZ1"/>
    <mergeCell ref="AC1:AF1"/>
    <mergeCell ref="AG1:AJ1"/>
    <mergeCell ref="U1:X1"/>
    <mergeCell ref="Y1:AB1"/>
    <mergeCell ref="C1:D1"/>
    <mergeCell ref="E1:H1"/>
    <mergeCell ref="I1:L1"/>
    <mergeCell ref="M1:P1"/>
    <mergeCell ref="Q1:T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8808-8AEC-D143-81E8-42D3AB421F49}">
  <dimension ref="A1:W172"/>
  <sheetViews>
    <sheetView tabSelected="1" workbookViewId="0">
      <selection activeCell="I1" sqref="I1:I1048576"/>
    </sheetView>
    <sheetView workbookViewId="1"/>
  </sheetViews>
  <sheetFormatPr defaultColWidth="8.85546875" defaultRowHeight="12.95"/>
  <cols>
    <col min="1" max="1" width="41.140625" customWidth="1"/>
    <col min="2" max="2" width="8.42578125" customWidth="1"/>
    <col min="3" max="3" width="6" customWidth="1"/>
    <col min="4" max="4" width="7" customWidth="1"/>
    <col min="5" max="5" width="42.140625" customWidth="1"/>
    <col min="6" max="6" width="26.85546875" customWidth="1"/>
    <col min="7" max="7" width="9.85546875" customWidth="1"/>
    <col min="8" max="8" width="15.85546875" customWidth="1"/>
    <col min="9" max="9" width="7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41</v>
      </c>
      <c r="C3" s="1" t="s">
        <v>42</v>
      </c>
      <c r="D3" s="1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2</v>
      </c>
      <c r="J3" s="4">
        <v>20.440000000000001</v>
      </c>
    </row>
    <row r="4" spans="1:23">
      <c r="A4" s="2" t="s">
        <v>48</v>
      </c>
      <c r="B4" s="3" t="s">
        <v>41</v>
      </c>
      <c r="C4" s="1" t="s">
        <v>42</v>
      </c>
      <c r="D4" s="1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I4" s="9">
        <v>10</v>
      </c>
      <c r="J4" s="4">
        <v>117.3</v>
      </c>
    </row>
    <row r="5" spans="1:23">
      <c r="J5" s="5">
        <v>137.74</v>
      </c>
    </row>
    <row r="6" spans="1:23">
      <c r="A6" s="73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>
      <c r="A7" s="2" t="s">
        <v>40</v>
      </c>
      <c r="B7" s="3" t="s">
        <v>55</v>
      </c>
      <c r="C7" s="1" t="s">
        <v>42</v>
      </c>
      <c r="D7" s="1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9">
        <v>5</v>
      </c>
      <c r="J7" s="4">
        <v>51.1</v>
      </c>
    </row>
    <row r="8" spans="1:23">
      <c r="A8" s="2" t="s">
        <v>48</v>
      </c>
      <c r="B8" s="3" t="s">
        <v>61</v>
      </c>
      <c r="C8" s="1" t="s">
        <v>42</v>
      </c>
      <c r="D8" s="1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9">
        <v>5</v>
      </c>
      <c r="J8" s="4">
        <v>57.6</v>
      </c>
    </row>
    <row r="9" spans="1:23">
      <c r="J9" s="5">
        <f>SUM(J7:J8)</f>
        <v>108.7</v>
      </c>
    </row>
    <row r="10" spans="1:23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68</v>
      </c>
      <c r="B11" s="3" t="s">
        <v>61</v>
      </c>
      <c r="C11" s="1" t="s">
        <v>42</v>
      </c>
      <c r="D11" s="1" t="s">
        <v>69</v>
      </c>
      <c r="E11" s="2" t="s">
        <v>70</v>
      </c>
      <c r="F11" s="2" t="s">
        <v>71</v>
      </c>
      <c r="G11" s="2" t="s">
        <v>72</v>
      </c>
      <c r="H11" s="2" t="s">
        <v>73</v>
      </c>
      <c r="I11" s="9">
        <v>2</v>
      </c>
      <c r="J11" s="4">
        <v>15.8</v>
      </c>
    </row>
    <row r="12" spans="1:23">
      <c r="A12" s="2" t="s">
        <v>68</v>
      </c>
      <c r="B12" s="3" t="s">
        <v>61</v>
      </c>
      <c r="C12" s="1" t="s">
        <v>42</v>
      </c>
      <c r="D12" s="1" t="s">
        <v>74</v>
      </c>
      <c r="E12" s="2" t="s">
        <v>75</v>
      </c>
      <c r="F12" s="2" t="s">
        <v>76</v>
      </c>
      <c r="G12" s="2" t="s">
        <v>77</v>
      </c>
      <c r="H12" s="2" t="s">
        <v>78</v>
      </c>
      <c r="I12" s="9">
        <v>2</v>
      </c>
      <c r="J12" s="4">
        <v>15.8</v>
      </c>
    </row>
    <row r="13" spans="1:23">
      <c r="A13" s="2" t="s">
        <v>68</v>
      </c>
      <c r="B13" s="3" t="s">
        <v>61</v>
      </c>
      <c r="C13" s="1" t="s">
        <v>42</v>
      </c>
      <c r="D13" s="1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9">
        <v>1</v>
      </c>
      <c r="J13" s="4">
        <v>7.9</v>
      </c>
    </row>
    <row r="14" spans="1:23">
      <c r="A14" s="2" t="s">
        <v>40</v>
      </c>
      <c r="B14" s="3" t="s">
        <v>61</v>
      </c>
      <c r="C14" s="1" t="s">
        <v>42</v>
      </c>
      <c r="D14" s="1" t="s">
        <v>84</v>
      </c>
      <c r="E14" s="2" t="s">
        <v>85</v>
      </c>
      <c r="F14" s="2" t="s">
        <v>86</v>
      </c>
      <c r="G14" s="2" t="s">
        <v>82</v>
      </c>
      <c r="H14" s="2" t="s">
        <v>83</v>
      </c>
      <c r="I14" s="9">
        <v>5</v>
      </c>
      <c r="J14" s="4">
        <v>51.1</v>
      </c>
    </row>
    <row r="15" spans="1:23">
      <c r="A15" s="2" t="s">
        <v>40</v>
      </c>
      <c r="B15" s="3" t="s">
        <v>61</v>
      </c>
      <c r="C15" s="1" t="s">
        <v>42</v>
      </c>
      <c r="D15" s="1" t="s">
        <v>87</v>
      </c>
      <c r="E15" s="2" t="s">
        <v>88</v>
      </c>
      <c r="F15" s="2" t="s">
        <v>89</v>
      </c>
      <c r="G15" s="2" t="s">
        <v>82</v>
      </c>
      <c r="H15" s="2" t="s">
        <v>83</v>
      </c>
      <c r="I15" s="9">
        <v>5</v>
      </c>
      <c r="J15" s="4">
        <v>51.1</v>
      </c>
    </row>
    <row r="16" spans="1:23">
      <c r="A16" s="2" t="s">
        <v>40</v>
      </c>
      <c r="B16" s="3" t="s">
        <v>61</v>
      </c>
      <c r="C16" s="1" t="s">
        <v>42</v>
      </c>
      <c r="D16" s="1" t="s">
        <v>90</v>
      </c>
      <c r="E16" s="2" t="s">
        <v>91</v>
      </c>
      <c r="F16" s="2" t="s">
        <v>92</v>
      </c>
      <c r="G16" s="2" t="s">
        <v>93</v>
      </c>
      <c r="H16" s="2" t="s">
        <v>94</v>
      </c>
      <c r="I16" s="9">
        <v>3</v>
      </c>
      <c r="J16" s="4">
        <v>30.66</v>
      </c>
    </row>
    <row r="17" spans="1:23">
      <c r="A17" s="2" t="s">
        <v>48</v>
      </c>
      <c r="B17" s="3" t="s">
        <v>95</v>
      </c>
      <c r="C17" s="1" t="s">
        <v>42</v>
      </c>
      <c r="D17" s="1" t="s">
        <v>96</v>
      </c>
      <c r="E17" s="2" t="s">
        <v>97</v>
      </c>
      <c r="F17" s="2" t="s">
        <v>98</v>
      </c>
      <c r="G17" s="2" t="s">
        <v>82</v>
      </c>
      <c r="H17" s="2" t="s">
        <v>83</v>
      </c>
      <c r="I17" s="9">
        <v>3</v>
      </c>
      <c r="J17" s="4">
        <v>34.56</v>
      </c>
    </row>
    <row r="18" spans="1:23">
      <c r="A18" s="2" t="s">
        <v>48</v>
      </c>
      <c r="B18" s="3" t="s">
        <v>61</v>
      </c>
      <c r="C18" s="1" t="s">
        <v>42</v>
      </c>
      <c r="D18" s="1" t="s">
        <v>79</v>
      </c>
      <c r="E18" s="2" t="s">
        <v>80</v>
      </c>
      <c r="F18" s="2" t="s">
        <v>81</v>
      </c>
      <c r="G18" s="2" t="s">
        <v>82</v>
      </c>
      <c r="H18" s="2" t="s">
        <v>83</v>
      </c>
      <c r="I18" s="9">
        <v>10</v>
      </c>
      <c r="J18" s="4">
        <v>115.2</v>
      </c>
    </row>
    <row r="19" spans="1:23">
      <c r="A19" s="2" t="s">
        <v>48</v>
      </c>
      <c r="B19" s="3" t="s">
        <v>61</v>
      </c>
      <c r="C19" s="1" t="s">
        <v>42</v>
      </c>
      <c r="D19" s="1" t="s">
        <v>99</v>
      </c>
      <c r="E19" s="2" t="s">
        <v>100</v>
      </c>
      <c r="F19" s="2" t="s">
        <v>101</v>
      </c>
      <c r="G19" s="2" t="s">
        <v>102</v>
      </c>
      <c r="H19" s="2" t="s">
        <v>103</v>
      </c>
      <c r="I19" s="9">
        <v>3</v>
      </c>
      <c r="J19" s="4">
        <v>34.56</v>
      </c>
    </row>
    <row r="20" spans="1:23">
      <c r="A20" s="2" t="s">
        <v>48</v>
      </c>
      <c r="B20" s="3" t="s">
        <v>61</v>
      </c>
      <c r="C20" s="1" t="s">
        <v>42</v>
      </c>
      <c r="D20" s="1" t="s">
        <v>104</v>
      </c>
      <c r="E20" s="2" t="s">
        <v>105</v>
      </c>
      <c r="F20" s="2" t="s">
        <v>106</v>
      </c>
      <c r="G20" s="2" t="s">
        <v>93</v>
      </c>
      <c r="H20" s="2" t="s">
        <v>94</v>
      </c>
      <c r="I20" s="9">
        <v>2</v>
      </c>
      <c r="J20" s="4">
        <v>23.04</v>
      </c>
    </row>
    <row r="21" spans="1:23">
      <c r="A21" s="2" t="s">
        <v>48</v>
      </c>
      <c r="B21" s="3" t="s">
        <v>61</v>
      </c>
      <c r="C21" s="1" t="s">
        <v>42</v>
      </c>
      <c r="D21" s="1" t="s">
        <v>107</v>
      </c>
      <c r="E21" s="2" t="s">
        <v>108</v>
      </c>
      <c r="F21" s="2" t="s">
        <v>109</v>
      </c>
      <c r="G21" s="2" t="s">
        <v>72</v>
      </c>
      <c r="H21" s="2" t="s">
        <v>73</v>
      </c>
      <c r="I21" s="9">
        <v>5</v>
      </c>
      <c r="J21" s="4">
        <v>57.6</v>
      </c>
    </row>
    <row r="22" spans="1:23">
      <c r="A22" s="2" t="s">
        <v>48</v>
      </c>
      <c r="B22" s="3" t="s">
        <v>61</v>
      </c>
      <c r="C22" s="1" t="s">
        <v>42</v>
      </c>
      <c r="D22" s="1" t="s">
        <v>110</v>
      </c>
      <c r="E22" s="2" t="s">
        <v>111</v>
      </c>
      <c r="F22" s="2" t="s">
        <v>112</v>
      </c>
      <c r="G22" s="2" t="s">
        <v>72</v>
      </c>
      <c r="H22" s="2" t="s">
        <v>73</v>
      </c>
      <c r="I22" s="9">
        <v>10</v>
      </c>
      <c r="J22" s="4">
        <v>115.2</v>
      </c>
    </row>
    <row r="23" spans="1:23">
      <c r="A23" s="2" t="s">
        <v>48</v>
      </c>
      <c r="B23" s="3" t="s">
        <v>61</v>
      </c>
      <c r="C23" s="1" t="s">
        <v>42</v>
      </c>
      <c r="D23" s="1" t="s">
        <v>113</v>
      </c>
      <c r="E23" s="2" t="s">
        <v>114</v>
      </c>
      <c r="F23" s="2" t="s">
        <v>115</v>
      </c>
      <c r="G23" s="2" t="s">
        <v>102</v>
      </c>
      <c r="H23" s="2" t="s">
        <v>103</v>
      </c>
      <c r="I23" s="9">
        <v>10</v>
      </c>
      <c r="J23" s="4">
        <v>115.2</v>
      </c>
    </row>
    <row r="24" spans="1:23">
      <c r="A24" s="2" t="s">
        <v>48</v>
      </c>
      <c r="B24" s="3" t="s">
        <v>61</v>
      </c>
      <c r="C24" s="1" t="s">
        <v>42</v>
      </c>
      <c r="D24" s="1" t="s">
        <v>116</v>
      </c>
      <c r="E24" s="2" t="s">
        <v>117</v>
      </c>
      <c r="F24" s="2" t="s">
        <v>118</v>
      </c>
      <c r="G24" s="2" t="s">
        <v>119</v>
      </c>
      <c r="H24" s="2" t="s">
        <v>120</v>
      </c>
      <c r="I24" s="9">
        <v>10</v>
      </c>
      <c r="J24" s="4">
        <v>115.2</v>
      </c>
    </row>
    <row r="25" spans="1:23">
      <c r="A25" s="2" t="s">
        <v>48</v>
      </c>
      <c r="B25" s="3" t="s">
        <v>61</v>
      </c>
      <c r="C25" s="1" t="s">
        <v>42</v>
      </c>
      <c r="D25" s="1" t="s">
        <v>121</v>
      </c>
      <c r="E25" s="2" t="s">
        <v>122</v>
      </c>
      <c r="F25" s="2" t="s">
        <v>123</v>
      </c>
      <c r="G25" s="2" t="s">
        <v>82</v>
      </c>
      <c r="H25" s="2" t="s">
        <v>83</v>
      </c>
      <c r="I25" s="9">
        <v>20</v>
      </c>
      <c r="J25" s="4">
        <v>230.4</v>
      </c>
    </row>
    <row r="26" spans="1:23">
      <c r="A26" s="2" t="s">
        <v>48</v>
      </c>
      <c r="B26" s="3" t="s">
        <v>61</v>
      </c>
      <c r="C26" s="1" t="s">
        <v>42</v>
      </c>
      <c r="D26" s="1" t="s">
        <v>124</v>
      </c>
      <c r="E26" s="2" t="s">
        <v>125</v>
      </c>
      <c r="F26" s="2" t="s">
        <v>126</v>
      </c>
      <c r="G26" s="2" t="s">
        <v>127</v>
      </c>
      <c r="H26" s="2" t="s">
        <v>128</v>
      </c>
      <c r="I26" s="9">
        <v>10</v>
      </c>
      <c r="J26" s="4">
        <v>115.2</v>
      </c>
    </row>
    <row r="27" spans="1:23">
      <c r="A27" s="2" t="s">
        <v>48</v>
      </c>
      <c r="B27" s="3" t="s">
        <v>61</v>
      </c>
      <c r="C27" s="1" t="s">
        <v>42</v>
      </c>
      <c r="D27" s="1" t="s">
        <v>129</v>
      </c>
      <c r="E27" s="2" t="s">
        <v>130</v>
      </c>
      <c r="F27" s="2" t="s">
        <v>131</v>
      </c>
      <c r="G27" s="2" t="s">
        <v>72</v>
      </c>
      <c r="H27" s="2" t="s">
        <v>73</v>
      </c>
      <c r="I27" s="9">
        <v>5</v>
      </c>
      <c r="J27" s="4">
        <v>57.6</v>
      </c>
    </row>
    <row r="28" spans="1:23">
      <c r="A28" s="2" t="s">
        <v>48</v>
      </c>
      <c r="B28" s="3" t="s">
        <v>61</v>
      </c>
      <c r="C28" s="1" t="s">
        <v>42</v>
      </c>
      <c r="D28" s="1" t="s">
        <v>132</v>
      </c>
      <c r="E28" s="2" t="s">
        <v>133</v>
      </c>
      <c r="F28" s="2" t="s">
        <v>134</v>
      </c>
      <c r="G28" s="2" t="s">
        <v>119</v>
      </c>
      <c r="H28" s="2" t="s">
        <v>120</v>
      </c>
      <c r="I28" s="9">
        <v>5</v>
      </c>
      <c r="J28" s="4">
        <v>57.6</v>
      </c>
    </row>
    <row r="29" spans="1:23">
      <c r="A29" s="2" t="s">
        <v>48</v>
      </c>
      <c r="B29" s="3" t="s">
        <v>61</v>
      </c>
      <c r="C29" s="1" t="s">
        <v>42</v>
      </c>
      <c r="D29" s="1" t="s">
        <v>135</v>
      </c>
      <c r="E29" s="2" t="s">
        <v>136</v>
      </c>
      <c r="F29" s="2" t="s">
        <v>137</v>
      </c>
      <c r="G29" s="2" t="s">
        <v>72</v>
      </c>
      <c r="H29" s="2" t="s">
        <v>73</v>
      </c>
      <c r="I29" s="9">
        <v>10</v>
      </c>
      <c r="J29" s="4">
        <v>115.2</v>
      </c>
    </row>
    <row r="30" spans="1:23">
      <c r="A30" s="2" t="s">
        <v>48</v>
      </c>
      <c r="B30" s="3" t="s">
        <v>61</v>
      </c>
      <c r="C30" s="1" t="s">
        <v>42</v>
      </c>
      <c r="D30" s="1" t="s">
        <v>138</v>
      </c>
      <c r="E30" s="2" t="s">
        <v>139</v>
      </c>
      <c r="F30" s="2" t="s">
        <v>140</v>
      </c>
      <c r="G30" s="2" t="s">
        <v>72</v>
      </c>
      <c r="H30" s="2" t="s">
        <v>73</v>
      </c>
      <c r="I30" s="9">
        <v>10</v>
      </c>
      <c r="J30" s="4">
        <v>115.2</v>
      </c>
    </row>
    <row r="31" spans="1:23">
      <c r="J31" s="5">
        <f>SUM(J11:J30)</f>
        <v>1474.1200000000001</v>
      </c>
    </row>
    <row r="32" spans="1:23">
      <c r="A32" s="72" t="s">
        <v>141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10">
      <c r="A33" s="2" t="s">
        <v>68</v>
      </c>
      <c r="B33" s="3" t="s">
        <v>41</v>
      </c>
      <c r="C33" s="1" t="s">
        <v>42</v>
      </c>
      <c r="D33" s="1" t="s">
        <v>142</v>
      </c>
      <c r="E33" s="2" t="s">
        <v>143</v>
      </c>
      <c r="F33" s="2" t="s">
        <v>144</v>
      </c>
      <c r="G33" s="2" t="s">
        <v>145</v>
      </c>
      <c r="H33" s="2" t="s">
        <v>146</v>
      </c>
      <c r="I33" s="9">
        <v>3</v>
      </c>
      <c r="J33" s="4">
        <v>23.7</v>
      </c>
    </row>
    <row r="34" spans="1:10">
      <c r="A34" s="2" t="s">
        <v>68</v>
      </c>
      <c r="B34" s="3" t="s">
        <v>55</v>
      </c>
      <c r="C34" s="1" t="s">
        <v>42</v>
      </c>
      <c r="D34" s="1" t="s">
        <v>147</v>
      </c>
      <c r="E34" s="2" t="s">
        <v>148</v>
      </c>
      <c r="F34" s="2" t="s">
        <v>149</v>
      </c>
      <c r="G34" s="2" t="s">
        <v>150</v>
      </c>
      <c r="H34" s="2" t="s">
        <v>151</v>
      </c>
      <c r="I34" s="9">
        <v>1</v>
      </c>
      <c r="J34" s="4">
        <v>7.9</v>
      </c>
    </row>
    <row r="35" spans="1:10">
      <c r="A35" s="2" t="s">
        <v>68</v>
      </c>
      <c r="B35" s="3" t="s">
        <v>55</v>
      </c>
      <c r="C35" s="1" t="s">
        <v>42</v>
      </c>
      <c r="D35" s="1" t="s">
        <v>152</v>
      </c>
      <c r="E35" s="2" t="s">
        <v>153</v>
      </c>
      <c r="F35" s="2" t="s">
        <v>154</v>
      </c>
      <c r="G35" s="2" t="s">
        <v>155</v>
      </c>
      <c r="H35" s="2" t="s">
        <v>156</v>
      </c>
      <c r="I35" s="9">
        <v>1</v>
      </c>
      <c r="J35" s="4">
        <v>7.9</v>
      </c>
    </row>
    <row r="36" spans="1:10">
      <c r="A36" s="2" t="s">
        <v>68</v>
      </c>
      <c r="B36" s="3" t="s">
        <v>55</v>
      </c>
      <c r="C36" s="1" t="s">
        <v>42</v>
      </c>
      <c r="D36" s="1" t="s">
        <v>157</v>
      </c>
      <c r="E36" s="2" t="s">
        <v>158</v>
      </c>
      <c r="F36" s="2" t="s">
        <v>159</v>
      </c>
      <c r="G36" s="2" t="s">
        <v>160</v>
      </c>
      <c r="H36" s="2" t="s">
        <v>161</v>
      </c>
      <c r="I36" s="9">
        <v>6</v>
      </c>
      <c r="J36" s="4">
        <v>47.4</v>
      </c>
    </row>
    <row r="37" spans="1:10">
      <c r="A37" s="2" t="s">
        <v>48</v>
      </c>
      <c r="B37" s="3" t="s">
        <v>162</v>
      </c>
      <c r="C37" s="1" t="s">
        <v>42</v>
      </c>
      <c r="D37" s="1" t="s">
        <v>163</v>
      </c>
      <c r="E37" s="2" t="s">
        <v>158</v>
      </c>
      <c r="F37" s="2" t="s">
        <v>159</v>
      </c>
      <c r="G37" s="2" t="s">
        <v>160</v>
      </c>
      <c r="H37" s="2" t="s">
        <v>161</v>
      </c>
      <c r="I37" s="9">
        <v>5</v>
      </c>
      <c r="J37" s="4">
        <v>57.6</v>
      </c>
    </row>
    <row r="38" spans="1:10">
      <c r="A38" s="2" t="s">
        <v>40</v>
      </c>
      <c r="B38" s="3" t="s">
        <v>41</v>
      </c>
      <c r="C38" s="1" t="s">
        <v>42</v>
      </c>
      <c r="D38" s="1" t="s">
        <v>142</v>
      </c>
      <c r="E38" s="2" t="s">
        <v>143</v>
      </c>
      <c r="F38" s="2" t="s">
        <v>144</v>
      </c>
      <c r="G38" s="2" t="s">
        <v>145</v>
      </c>
      <c r="H38" s="2" t="s">
        <v>146</v>
      </c>
      <c r="I38" s="9">
        <v>3</v>
      </c>
      <c r="J38" s="4">
        <v>30.66</v>
      </c>
    </row>
    <row r="39" spans="1:10">
      <c r="A39" s="2" t="s">
        <v>40</v>
      </c>
      <c r="B39" s="3" t="s">
        <v>55</v>
      </c>
      <c r="C39" s="1" t="s">
        <v>42</v>
      </c>
      <c r="D39" s="1" t="s">
        <v>164</v>
      </c>
      <c r="E39" s="2" t="s">
        <v>165</v>
      </c>
      <c r="F39" s="2" t="s">
        <v>166</v>
      </c>
      <c r="G39" s="2" t="s">
        <v>167</v>
      </c>
      <c r="H39" s="2" t="s">
        <v>168</v>
      </c>
      <c r="I39" s="9">
        <v>2</v>
      </c>
      <c r="J39" s="4">
        <v>20.440000000000001</v>
      </c>
    </row>
    <row r="40" spans="1:10">
      <c r="A40" s="2" t="s">
        <v>40</v>
      </c>
      <c r="B40" s="3" t="s">
        <v>162</v>
      </c>
      <c r="C40" s="1" t="s">
        <v>42</v>
      </c>
      <c r="D40" s="1" t="s">
        <v>169</v>
      </c>
      <c r="E40" s="2" t="s">
        <v>170</v>
      </c>
      <c r="F40" s="2" t="s">
        <v>171</v>
      </c>
      <c r="G40" s="2" t="s">
        <v>150</v>
      </c>
      <c r="H40" s="2" t="s">
        <v>151</v>
      </c>
      <c r="I40" s="9">
        <v>5</v>
      </c>
      <c r="J40" s="4">
        <v>51.1</v>
      </c>
    </row>
    <row r="41" spans="1:10">
      <c r="A41" s="2" t="s">
        <v>48</v>
      </c>
      <c r="B41" s="3" t="s">
        <v>41</v>
      </c>
      <c r="C41" s="1" t="s">
        <v>42</v>
      </c>
      <c r="D41" s="1" t="s">
        <v>142</v>
      </c>
      <c r="E41" s="2" t="s">
        <v>143</v>
      </c>
      <c r="F41" s="2" t="s">
        <v>144</v>
      </c>
      <c r="G41" s="2" t="s">
        <v>145</v>
      </c>
      <c r="H41" s="2" t="s">
        <v>146</v>
      </c>
      <c r="I41" s="9">
        <v>5</v>
      </c>
      <c r="J41" s="4">
        <v>57.6</v>
      </c>
    </row>
    <row r="42" spans="1:10">
      <c r="A42" s="2" t="s">
        <v>48</v>
      </c>
      <c r="B42" s="3" t="s">
        <v>55</v>
      </c>
      <c r="C42" s="1" t="s">
        <v>42</v>
      </c>
      <c r="D42" s="1" t="s">
        <v>172</v>
      </c>
      <c r="E42" s="2" t="s">
        <v>153</v>
      </c>
      <c r="F42" s="2" t="s">
        <v>154</v>
      </c>
      <c r="G42" s="2" t="s">
        <v>155</v>
      </c>
      <c r="H42" s="2" t="s">
        <v>156</v>
      </c>
      <c r="I42" s="9">
        <v>7</v>
      </c>
      <c r="J42" s="4">
        <v>80.64</v>
      </c>
    </row>
    <row r="43" spans="1:10">
      <c r="A43" s="2" t="s">
        <v>48</v>
      </c>
      <c r="B43" s="3" t="s">
        <v>55</v>
      </c>
      <c r="C43" s="1" t="s">
        <v>42</v>
      </c>
      <c r="D43" s="1" t="s">
        <v>147</v>
      </c>
      <c r="E43" s="2" t="s">
        <v>148</v>
      </c>
      <c r="F43" s="2" t="s">
        <v>149</v>
      </c>
      <c r="G43" s="2" t="s">
        <v>150</v>
      </c>
      <c r="H43" s="2" t="s">
        <v>151</v>
      </c>
      <c r="I43" s="9">
        <v>10</v>
      </c>
      <c r="J43" s="4">
        <v>115.2</v>
      </c>
    </row>
    <row r="44" spans="1:10">
      <c r="A44" s="2" t="s">
        <v>48</v>
      </c>
      <c r="B44" s="3" t="s">
        <v>55</v>
      </c>
      <c r="C44" s="1" t="s">
        <v>42</v>
      </c>
      <c r="D44" s="1" t="s">
        <v>173</v>
      </c>
      <c r="E44" s="2" t="s">
        <v>165</v>
      </c>
      <c r="F44" s="2" t="s">
        <v>166</v>
      </c>
      <c r="G44" s="2" t="s">
        <v>167</v>
      </c>
      <c r="H44" s="2" t="s">
        <v>168</v>
      </c>
      <c r="I44" s="9">
        <v>5</v>
      </c>
      <c r="J44" s="4">
        <v>57.6</v>
      </c>
    </row>
    <row r="45" spans="1:10">
      <c r="A45" s="2" t="s">
        <v>48</v>
      </c>
      <c r="B45" s="3" t="s">
        <v>55</v>
      </c>
      <c r="C45" s="1" t="s">
        <v>42</v>
      </c>
      <c r="D45" s="1" t="s">
        <v>174</v>
      </c>
      <c r="E45" s="2" t="s">
        <v>175</v>
      </c>
      <c r="F45" s="2" t="s">
        <v>176</v>
      </c>
      <c r="G45" s="2" t="s">
        <v>177</v>
      </c>
      <c r="H45" s="2" t="s">
        <v>178</v>
      </c>
      <c r="I45" s="9">
        <v>2</v>
      </c>
      <c r="J45" s="4">
        <v>23.46</v>
      </c>
    </row>
    <row r="46" spans="1:10">
      <c r="A46" s="2" t="s">
        <v>48</v>
      </c>
      <c r="B46" s="3" t="s">
        <v>162</v>
      </c>
      <c r="C46" s="1" t="s">
        <v>42</v>
      </c>
      <c r="D46" s="1" t="s">
        <v>179</v>
      </c>
      <c r="E46" s="2" t="s">
        <v>180</v>
      </c>
      <c r="F46" s="2" t="s">
        <v>181</v>
      </c>
      <c r="G46" s="2" t="s">
        <v>160</v>
      </c>
      <c r="H46" s="2" t="s">
        <v>161</v>
      </c>
      <c r="I46" s="9">
        <v>5</v>
      </c>
      <c r="J46" s="4">
        <v>57.6</v>
      </c>
    </row>
    <row r="47" spans="1:10">
      <c r="A47" s="2" t="s">
        <v>48</v>
      </c>
      <c r="B47" s="3" t="s">
        <v>162</v>
      </c>
      <c r="C47" s="1" t="s">
        <v>42</v>
      </c>
      <c r="D47" s="1" t="s">
        <v>169</v>
      </c>
      <c r="E47" s="2" t="s">
        <v>170</v>
      </c>
      <c r="F47" s="2" t="s">
        <v>171</v>
      </c>
      <c r="G47" s="2" t="s">
        <v>150</v>
      </c>
      <c r="H47" s="2" t="s">
        <v>151</v>
      </c>
      <c r="I47" s="9">
        <v>5</v>
      </c>
      <c r="J47" s="4">
        <v>57.6</v>
      </c>
    </row>
    <row r="48" spans="1:10">
      <c r="A48" s="2" t="s">
        <v>182</v>
      </c>
      <c r="B48" s="3" t="s">
        <v>55</v>
      </c>
      <c r="C48" s="1" t="s">
        <v>42</v>
      </c>
      <c r="D48" s="1" t="s">
        <v>174</v>
      </c>
      <c r="E48" s="2" t="s">
        <v>175</v>
      </c>
      <c r="F48" s="2" t="s">
        <v>176</v>
      </c>
      <c r="G48" s="2" t="s">
        <v>177</v>
      </c>
      <c r="H48" s="2" t="s">
        <v>178</v>
      </c>
      <c r="I48" s="9">
        <v>1</v>
      </c>
      <c r="J48" s="4">
        <v>8.89</v>
      </c>
    </row>
    <row r="49" spans="1:23">
      <c r="J49" s="5">
        <f>SUM(J33:J48)</f>
        <v>705.29000000000008</v>
      </c>
    </row>
    <row r="50" spans="1:23">
      <c r="A50" s="72" t="s">
        <v>183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>
      <c r="A51" s="2" t="s">
        <v>48</v>
      </c>
      <c r="B51" s="3" t="s">
        <v>61</v>
      </c>
      <c r="C51" s="1" t="s">
        <v>42</v>
      </c>
      <c r="D51" s="1" t="s">
        <v>184</v>
      </c>
      <c r="E51" s="2" t="s">
        <v>185</v>
      </c>
      <c r="F51" s="2" t="s">
        <v>186</v>
      </c>
      <c r="G51" s="2" t="s">
        <v>187</v>
      </c>
      <c r="H51" s="2" t="s">
        <v>188</v>
      </c>
      <c r="I51" s="9">
        <v>1</v>
      </c>
      <c r="J51" s="4">
        <v>11.52</v>
      </c>
    </row>
    <row r="52" spans="1:23">
      <c r="J52" s="5">
        <v>11.52</v>
      </c>
    </row>
    <row r="53" spans="1:23">
      <c r="A53" s="72" t="s">
        <v>189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>
      <c r="A54" s="2" t="s">
        <v>40</v>
      </c>
      <c r="B54" s="3" t="s">
        <v>41</v>
      </c>
      <c r="C54" s="1" t="s">
        <v>42</v>
      </c>
      <c r="D54" s="1" t="s">
        <v>190</v>
      </c>
      <c r="E54" s="2" t="s">
        <v>191</v>
      </c>
      <c r="F54" s="2" t="s">
        <v>192</v>
      </c>
      <c r="G54" s="2" t="s">
        <v>193</v>
      </c>
      <c r="H54" s="2" t="s">
        <v>194</v>
      </c>
      <c r="I54" s="9">
        <v>2</v>
      </c>
      <c r="J54" s="4">
        <v>20.440000000000001</v>
      </c>
    </row>
    <row r="55" spans="1:23">
      <c r="A55" s="2" t="s">
        <v>40</v>
      </c>
      <c r="B55" s="3" t="s">
        <v>41</v>
      </c>
      <c r="C55" s="1" t="s">
        <v>42</v>
      </c>
      <c r="D55" s="1" t="s">
        <v>195</v>
      </c>
      <c r="E55" s="2" t="s">
        <v>196</v>
      </c>
      <c r="F55" s="2" t="s">
        <v>197</v>
      </c>
      <c r="G55" s="2" t="s">
        <v>198</v>
      </c>
      <c r="H55" s="2" t="s">
        <v>199</v>
      </c>
      <c r="I55" s="9">
        <v>5</v>
      </c>
      <c r="J55" s="4">
        <v>51.1</v>
      </c>
    </row>
    <row r="56" spans="1:23">
      <c r="A56" s="2" t="s">
        <v>48</v>
      </c>
      <c r="B56" s="3" t="s">
        <v>162</v>
      </c>
      <c r="C56" s="1" t="s">
        <v>42</v>
      </c>
      <c r="D56" s="1" t="s">
        <v>200</v>
      </c>
      <c r="E56" s="2" t="s">
        <v>201</v>
      </c>
      <c r="F56" s="2" t="s">
        <v>202</v>
      </c>
      <c r="G56" s="2" t="s">
        <v>203</v>
      </c>
      <c r="H56" s="2" t="s">
        <v>204</v>
      </c>
      <c r="I56" s="9">
        <v>6</v>
      </c>
      <c r="J56" s="4">
        <v>70.38</v>
      </c>
    </row>
    <row r="57" spans="1:23">
      <c r="A57" s="2" t="s">
        <v>205</v>
      </c>
      <c r="B57" s="3" t="s">
        <v>162</v>
      </c>
      <c r="C57" s="1" t="s">
        <v>42</v>
      </c>
      <c r="D57" s="1" t="s">
        <v>200</v>
      </c>
      <c r="E57" s="2" t="s">
        <v>201</v>
      </c>
      <c r="F57" s="2" t="s">
        <v>202</v>
      </c>
      <c r="G57" s="2" t="s">
        <v>203</v>
      </c>
      <c r="H57" s="2" t="s">
        <v>204</v>
      </c>
      <c r="I57" s="9">
        <v>3</v>
      </c>
      <c r="J57" s="4">
        <v>28.65</v>
      </c>
    </row>
    <row r="58" spans="1:23">
      <c r="A58" s="2" t="s">
        <v>48</v>
      </c>
      <c r="B58" s="3" t="s">
        <v>41</v>
      </c>
      <c r="C58" s="1" t="s">
        <v>42</v>
      </c>
      <c r="D58" s="1" t="s">
        <v>190</v>
      </c>
      <c r="E58" s="2" t="s">
        <v>191</v>
      </c>
      <c r="F58" s="2" t="s">
        <v>192</v>
      </c>
      <c r="G58" s="2" t="s">
        <v>193</v>
      </c>
      <c r="H58" s="2" t="s">
        <v>194</v>
      </c>
      <c r="I58" s="9">
        <v>2</v>
      </c>
      <c r="J58" s="4">
        <v>23.46</v>
      </c>
    </row>
    <row r="59" spans="1:23">
      <c r="A59" s="2" t="s">
        <v>48</v>
      </c>
      <c r="B59" s="3" t="s">
        <v>206</v>
      </c>
      <c r="C59" s="1" t="s">
        <v>42</v>
      </c>
      <c r="D59" s="1" t="s">
        <v>207</v>
      </c>
      <c r="E59" s="2" t="s">
        <v>208</v>
      </c>
      <c r="F59" s="2" t="s">
        <v>209</v>
      </c>
      <c r="G59" s="2" t="s">
        <v>210</v>
      </c>
      <c r="H59" s="2" t="s">
        <v>211</v>
      </c>
      <c r="I59" s="9">
        <v>3</v>
      </c>
      <c r="J59" s="4">
        <v>35.19</v>
      </c>
    </row>
    <row r="60" spans="1:23">
      <c r="A60" s="2" t="s">
        <v>182</v>
      </c>
      <c r="B60" s="3" t="s">
        <v>41</v>
      </c>
      <c r="C60" s="1" t="s">
        <v>42</v>
      </c>
      <c r="D60" s="1" t="s">
        <v>190</v>
      </c>
      <c r="E60" s="2" t="s">
        <v>191</v>
      </c>
      <c r="F60" s="2" t="s">
        <v>192</v>
      </c>
      <c r="G60" s="2" t="s">
        <v>193</v>
      </c>
      <c r="H60" s="2" t="s">
        <v>194</v>
      </c>
      <c r="I60" s="9">
        <v>3</v>
      </c>
      <c r="J60" s="4">
        <v>26.67</v>
      </c>
    </row>
    <row r="61" spans="1:23">
      <c r="J61" s="5">
        <f>SUM(J54:J60)</f>
        <v>255.89000000000004</v>
      </c>
    </row>
    <row r="62" spans="1:23">
      <c r="A62" s="72" t="s">
        <v>212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>
      <c r="A63" s="2" t="s">
        <v>68</v>
      </c>
      <c r="B63" s="3" t="s">
        <v>206</v>
      </c>
      <c r="C63" s="1" t="s">
        <v>42</v>
      </c>
      <c r="D63" s="1" t="s">
        <v>213</v>
      </c>
      <c r="E63" s="2" t="s">
        <v>214</v>
      </c>
      <c r="F63" s="2" t="s">
        <v>215</v>
      </c>
      <c r="G63" s="2" t="s">
        <v>216</v>
      </c>
      <c r="H63" s="2" t="s">
        <v>217</v>
      </c>
      <c r="I63" s="9">
        <v>2</v>
      </c>
      <c r="J63" s="4">
        <v>15.8</v>
      </c>
    </row>
    <row r="64" spans="1:23">
      <c r="A64" s="2" t="s">
        <v>68</v>
      </c>
      <c r="B64" s="3" t="s">
        <v>162</v>
      </c>
      <c r="C64" s="1" t="s">
        <v>42</v>
      </c>
      <c r="D64" s="1" t="s">
        <v>218</v>
      </c>
      <c r="E64" s="2" t="s">
        <v>219</v>
      </c>
      <c r="F64" s="2" t="s">
        <v>220</v>
      </c>
      <c r="G64" s="2" t="s">
        <v>221</v>
      </c>
      <c r="H64" s="2" t="s">
        <v>222</v>
      </c>
      <c r="I64" s="9">
        <v>3</v>
      </c>
      <c r="J64" s="4">
        <v>23.7</v>
      </c>
    </row>
    <row r="65" spans="1:10">
      <c r="A65" s="2" t="s">
        <v>40</v>
      </c>
      <c r="B65" s="3" t="s">
        <v>206</v>
      </c>
      <c r="C65" s="1" t="s">
        <v>42</v>
      </c>
      <c r="D65" s="1" t="s">
        <v>223</v>
      </c>
      <c r="E65" s="2" t="s">
        <v>224</v>
      </c>
      <c r="F65" s="2" t="s">
        <v>225</v>
      </c>
      <c r="G65" s="2" t="s">
        <v>216</v>
      </c>
      <c r="H65" s="2" t="s">
        <v>217</v>
      </c>
      <c r="I65" s="9">
        <v>2</v>
      </c>
      <c r="J65" s="4">
        <v>20.440000000000001</v>
      </c>
    </row>
    <row r="66" spans="1:10">
      <c r="A66" s="2" t="s">
        <v>40</v>
      </c>
      <c r="B66" s="3" t="s">
        <v>206</v>
      </c>
      <c r="C66" s="1" t="s">
        <v>42</v>
      </c>
      <c r="D66" s="1" t="s">
        <v>226</v>
      </c>
      <c r="E66" s="2" t="s">
        <v>227</v>
      </c>
      <c r="F66" s="2" t="s">
        <v>228</v>
      </c>
      <c r="G66" s="2" t="s">
        <v>216</v>
      </c>
      <c r="H66" s="2" t="s">
        <v>217</v>
      </c>
      <c r="I66" s="9">
        <v>3</v>
      </c>
      <c r="J66" s="4">
        <v>30.66</v>
      </c>
    </row>
    <row r="67" spans="1:10">
      <c r="A67" s="2" t="s">
        <v>40</v>
      </c>
      <c r="B67" s="3" t="s">
        <v>206</v>
      </c>
      <c r="C67" s="1" t="s">
        <v>42</v>
      </c>
      <c r="D67" s="1" t="s">
        <v>229</v>
      </c>
      <c r="E67" s="2" t="s">
        <v>230</v>
      </c>
      <c r="F67" s="2" t="s">
        <v>231</v>
      </c>
      <c r="G67" s="2" t="s">
        <v>232</v>
      </c>
      <c r="H67" s="2" t="s">
        <v>233</v>
      </c>
      <c r="I67" s="9">
        <v>5</v>
      </c>
      <c r="J67" s="4">
        <v>51.1</v>
      </c>
    </row>
    <row r="68" spans="1:10">
      <c r="A68" s="2" t="s">
        <v>40</v>
      </c>
      <c r="B68" s="3" t="s">
        <v>206</v>
      </c>
      <c r="C68" s="1" t="s">
        <v>42</v>
      </c>
      <c r="D68" s="1" t="s">
        <v>234</v>
      </c>
      <c r="E68" s="2" t="s">
        <v>235</v>
      </c>
      <c r="F68" s="2" t="s">
        <v>236</v>
      </c>
      <c r="G68" s="2" t="s">
        <v>216</v>
      </c>
      <c r="H68" s="2" t="s">
        <v>217</v>
      </c>
      <c r="I68" s="9">
        <v>2</v>
      </c>
      <c r="J68" s="4">
        <v>20.440000000000001</v>
      </c>
    </row>
    <row r="69" spans="1:10">
      <c r="A69" s="2" t="s">
        <v>40</v>
      </c>
      <c r="B69" s="3" t="s">
        <v>206</v>
      </c>
      <c r="C69" s="1" t="s">
        <v>42</v>
      </c>
      <c r="D69" s="1" t="s">
        <v>237</v>
      </c>
      <c r="E69" s="2" t="s">
        <v>238</v>
      </c>
      <c r="F69" s="2" t="s">
        <v>239</v>
      </c>
      <c r="G69" s="2" t="s">
        <v>216</v>
      </c>
      <c r="H69" s="2" t="s">
        <v>217</v>
      </c>
      <c r="I69" s="9">
        <v>5</v>
      </c>
      <c r="J69" s="4">
        <v>51.1</v>
      </c>
    </row>
    <row r="70" spans="1:10">
      <c r="A70" s="2" t="s">
        <v>40</v>
      </c>
      <c r="B70" s="3" t="s">
        <v>162</v>
      </c>
      <c r="C70" s="1" t="s">
        <v>42</v>
      </c>
      <c r="D70" s="1" t="s">
        <v>218</v>
      </c>
      <c r="E70" s="2" t="s">
        <v>219</v>
      </c>
      <c r="F70" s="2" t="s">
        <v>220</v>
      </c>
      <c r="G70" s="2" t="s">
        <v>221</v>
      </c>
      <c r="H70" s="2" t="s">
        <v>222</v>
      </c>
      <c r="I70" s="9">
        <v>3</v>
      </c>
      <c r="J70" s="4">
        <v>30.66</v>
      </c>
    </row>
    <row r="71" spans="1:10">
      <c r="A71" s="2" t="s">
        <v>40</v>
      </c>
      <c r="B71" s="3" t="s">
        <v>206</v>
      </c>
      <c r="C71" s="1" t="s">
        <v>42</v>
      </c>
      <c r="D71" s="1" t="s">
        <v>240</v>
      </c>
      <c r="E71" s="2" t="s">
        <v>241</v>
      </c>
      <c r="F71" s="2" t="s">
        <v>242</v>
      </c>
      <c r="G71" s="2" t="s">
        <v>243</v>
      </c>
      <c r="H71" s="2" t="s">
        <v>244</v>
      </c>
      <c r="I71" s="9">
        <v>2</v>
      </c>
      <c r="J71" s="4">
        <v>20.440000000000001</v>
      </c>
    </row>
    <row r="72" spans="1:10">
      <c r="A72" s="2" t="s">
        <v>40</v>
      </c>
      <c r="B72" s="3" t="s">
        <v>162</v>
      </c>
      <c r="C72" s="1" t="s">
        <v>42</v>
      </c>
      <c r="D72" s="1" t="s">
        <v>245</v>
      </c>
      <c r="E72" s="2" t="s">
        <v>246</v>
      </c>
      <c r="F72" s="2" t="s">
        <v>247</v>
      </c>
      <c r="G72" s="2" t="s">
        <v>243</v>
      </c>
      <c r="H72" s="2" t="s">
        <v>244</v>
      </c>
      <c r="I72" s="9">
        <v>2</v>
      </c>
      <c r="J72" s="4">
        <v>20.440000000000001</v>
      </c>
    </row>
    <row r="73" spans="1:10">
      <c r="A73" s="2" t="s">
        <v>40</v>
      </c>
      <c r="B73" s="3" t="s">
        <v>162</v>
      </c>
      <c r="C73" s="1" t="s">
        <v>42</v>
      </c>
      <c r="D73" s="1" t="s">
        <v>248</v>
      </c>
      <c r="E73" s="2" t="s">
        <v>249</v>
      </c>
      <c r="F73" s="2" t="s">
        <v>250</v>
      </c>
      <c r="G73" s="2" t="s">
        <v>251</v>
      </c>
      <c r="H73" s="2" t="s">
        <v>252</v>
      </c>
      <c r="I73" s="9">
        <v>10</v>
      </c>
      <c r="J73" s="4">
        <v>102.2</v>
      </c>
    </row>
    <row r="74" spans="1:10">
      <c r="A74" s="2" t="s">
        <v>40</v>
      </c>
      <c r="B74" s="3" t="s">
        <v>162</v>
      </c>
      <c r="C74" s="1" t="s">
        <v>42</v>
      </c>
      <c r="D74" s="1" t="s">
        <v>253</v>
      </c>
      <c r="E74" s="2" t="s">
        <v>227</v>
      </c>
      <c r="F74" s="2" t="s">
        <v>228</v>
      </c>
      <c r="G74" s="2" t="s">
        <v>216</v>
      </c>
      <c r="H74" s="2" t="s">
        <v>217</v>
      </c>
      <c r="I74" s="9">
        <v>20</v>
      </c>
      <c r="J74" s="4">
        <v>204.4</v>
      </c>
    </row>
    <row r="75" spans="1:10">
      <c r="A75" s="2" t="s">
        <v>48</v>
      </c>
      <c r="B75" s="3" t="s">
        <v>206</v>
      </c>
      <c r="C75" s="1" t="s">
        <v>42</v>
      </c>
      <c r="D75" s="1" t="s">
        <v>254</v>
      </c>
      <c r="E75" s="2" t="s">
        <v>255</v>
      </c>
      <c r="F75" s="2" t="s">
        <v>256</v>
      </c>
      <c r="G75" s="2" t="s">
        <v>257</v>
      </c>
      <c r="H75" s="2" t="s">
        <v>258</v>
      </c>
      <c r="I75" s="9">
        <v>2</v>
      </c>
      <c r="J75" s="4">
        <v>23.46</v>
      </c>
    </row>
    <row r="76" spans="1:10">
      <c r="A76" s="2" t="s">
        <v>48</v>
      </c>
      <c r="B76" s="3" t="s">
        <v>206</v>
      </c>
      <c r="C76" s="1" t="s">
        <v>42</v>
      </c>
      <c r="D76" s="1" t="s">
        <v>234</v>
      </c>
      <c r="E76" s="2" t="s">
        <v>235</v>
      </c>
      <c r="F76" s="2" t="s">
        <v>236</v>
      </c>
      <c r="G76" s="2" t="s">
        <v>216</v>
      </c>
      <c r="H76" s="2" t="s">
        <v>217</v>
      </c>
      <c r="I76" s="9">
        <v>2</v>
      </c>
      <c r="J76" s="4">
        <v>23.46</v>
      </c>
    </row>
    <row r="77" spans="1:10">
      <c r="A77" s="2" t="s">
        <v>48</v>
      </c>
      <c r="B77" s="3" t="s">
        <v>206</v>
      </c>
      <c r="C77" s="1" t="s">
        <v>42</v>
      </c>
      <c r="D77" s="1" t="s">
        <v>213</v>
      </c>
      <c r="E77" s="2" t="s">
        <v>214</v>
      </c>
      <c r="F77" s="2" t="s">
        <v>215</v>
      </c>
      <c r="G77" s="2" t="s">
        <v>216</v>
      </c>
      <c r="H77" s="2" t="s">
        <v>217</v>
      </c>
      <c r="I77" s="9">
        <v>3</v>
      </c>
      <c r="J77" s="4">
        <v>35.19</v>
      </c>
    </row>
    <row r="78" spans="1:10">
      <c r="A78" s="2" t="s">
        <v>48</v>
      </c>
      <c r="B78" s="3" t="s">
        <v>162</v>
      </c>
      <c r="C78" s="1" t="s">
        <v>42</v>
      </c>
      <c r="D78" s="1" t="s">
        <v>253</v>
      </c>
      <c r="E78" s="2" t="s">
        <v>227</v>
      </c>
      <c r="F78" s="2" t="s">
        <v>228</v>
      </c>
      <c r="G78" s="2" t="s">
        <v>216</v>
      </c>
      <c r="H78" s="2" t="s">
        <v>217</v>
      </c>
      <c r="I78" s="9">
        <v>20</v>
      </c>
      <c r="J78" s="4">
        <v>234.6</v>
      </c>
    </row>
    <row r="79" spans="1:10">
      <c r="A79" s="2" t="s">
        <v>48</v>
      </c>
      <c r="B79" s="3" t="s">
        <v>162</v>
      </c>
      <c r="C79" s="1" t="s">
        <v>42</v>
      </c>
      <c r="D79" s="1" t="s">
        <v>248</v>
      </c>
      <c r="E79" s="2" t="s">
        <v>249</v>
      </c>
      <c r="F79" s="2" t="s">
        <v>250</v>
      </c>
      <c r="G79" s="2" t="s">
        <v>251</v>
      </c>
      <c r="H79" s="2" t="s">
        <v>252</v>
      </c>
      <c r="I79" s="9">
        <v>10</v>
      </c>
      <c r="J79" s="4">
        <v>117.3</v>
      </c>
    </row>
    <row r="80" spans="1:10">
      <c r="A80" s="2" t="s">
        <v>48</v>
      </c>
      <c r="B80" s="3" t="s">
        <v>162</v>
      </c>
      <c r="C80" s="1" t="s">
        <v>42</v>
      </c>
      <c r="D80" s="1" t="s">
        <v>245</v>
      </c>
      <c r="E80" s="2" t="s">
        <v>246</v>
      </c>
      <c r="F80" s="2" t="s">
        <v>247</v>
      </c>
      <c r="G80" s="2" t="s">
        <v>243</v>
      </c>
      <c r="H80" s="2" t="s">
        <v>244</v>
      </c>
      <c r="I80" s="9">
        <v>2</v>
      </c>
      <c r="J80" s="4">
        <v>23.46</v>
      </c>
    </row>
    <row r="81" spans="1:10">
      <c r="A81" s="2" t="s">
        <v>48</v>
      </c>
      <c r="B81" s="3" t="s">
        <v>162</v>
      </c>
      <c r="C81" s="1" t="s">
        <v>42</v>
      </c>
      <c r="D81" s="1" t="s">
        <v>259</v>
      </c>
      <c r="E81" s="2" t="s">
        <v>260</v>
      </c>
      <c r="F81" s="2" t="s">
        <v>261</v>
      </c>
      <c r="G81" s="2" t="s">
        <v>216</v>
      </c>
      <c r="H81" s="2" t="s">
        <v>217</v>
      </c>
      <c r="I81" s="9">
        <v>2</v>
      </c>
      <c r="J81" s="4">
        <v>23.46</v>
      </c>
    </row>
    <row r="82" spans="1:10">
      <c r="A82" s="2" t="s">
        <v>48</v>
      </c>
      <c r="B82" s="3" t="s">
        <v>162</v>
      </c>
      <c r="C82" s="1" t="s">
        <v>42</v>
      </c>
      <c r="D82" s="1" t="s">
        <v>262</v>
      </c>
      <c r="E82" s="2" t="s">
        <v>263</v>
      </c>
      <c r="F82" s="2" t="s">
        <v>264</v>
      </c>
      <c r="G82" s="2" t="s">
        <v>216</v>
      </c>
      <c r="H82" s="2" t="s">
        <v>217</v>
      </c>
      <c r="I82" s="9">
        <v>2</v>
      </c>
      <c r="J82" s="4">
        <v>23.46</v>
      </c>
    </row>
    <row r="83" spans="1:10">
      <c r="A83" s="2" t="s">
        <v>48</v>
      </c>
      <c r="B83" s="3" t="s">
        <v>162</v>
      </c>
      <c r="C83" s="1" t="s">
        <v>42</v>
      </c>
      <c r="D83" s="1" t="s">
        <v>265</v>
      </c>
      <c r="E83" s="2" t="s">
        <v>266</v>
      </c>
      <c r="F83" s="2" t="s">
        <v>267</v>
      </c>
      <c r="G83" s="2" t="s">
        <v>216</v>
      </c>
      <c r="H83" s="2" t="s">
        <v>217</v>
      </c>
      <c r="I83" s="9">
        <v>3</v>
      </c>
      <c r="J83" s="4">
        <v>35.19</v>
      </c>
    </row>
    <row r="84" spans="1:10">
      <c r="A84" s="2" t="s">
        <v>48</v>
      </c>
      <c r="B84" s="3" t="s">
        <v>162</v>
      </c>
      <c r="C84" s="1" t="s">
        <v>42</v>
      </c>
      <c r="D84" s="1" t="s">
        <v>268</v>
      </c>
      <c r="E84" s="2" t="s">
        <v>269</v>
      </c>
      <c r="F84" s="2" t="s">
        <v>270</v>
      </c>
      <c r="G84" s="2" t="s">
        <v>216</v>
      </c>
      <c r="H84" s="2" t="s">
        <v>217</v>
      </c>
      <c r="I84" s="9">
        <v>2</v>
      </c>
      <c r="J84" s="4">
        <v>23.46</v>
      </c>
    </row>
    <row r="85" spans="1:10">
      <c r="A85" s="2" t="s">
        <v>48</v>
      </c>
      <c r="B85" s="3" t="s">
        <v>206</v>
      </c>
      <c r="C85" s="1" t="s">
        <v>42</v>
      </c>
      <c r="D85" s="1" t="s">
        <v>271</v>
      </c>
      <c r="E85" s="2" t="s">
        <v>272</v>
      </c>
      <c r="F85" s="2" t="s">
        <v>273</v>
      </c>
      <c r="G85" s="2" t="s">
        <v>216</v>
      </c>
      <c r="H85" s="2" t="s">
        <v>217</v>
      </c>
      <c r="I85" s="9">
        <v>3</v>
      </c>
      <c r="J85" s="4">
        <v>35.19</v>
      </c>
    </row>
    <row r="86" spans="1:10">
      <c r="A86" s="2" t="s">
        <v>48</v>
      </c>
      <c r="B86" s="3" t="s">
        <v>206</v>
      </c>
      <c r="C86" s="1" t="s">
        <v>42</v>
      </c>
      <c r="D86" s="1" t="s">
        <v>237</v>
      </c>
      <c r="E86" s="2" t="s">
        <v>238</v>
      </c>
      <c r="F86" s="2" t="s">
        <v>239</v>
      </c>
      <c r="G86" s="2" t="s">
        <v>216</v>
      </c>
      <c r="H86" s="2" t="s">
        <v>217</v>
      </c>
      <c r="I86" s="9">
        <v>10</v>
      </c>
      <c r="J86" s="4">
        <v>117.3</v>
      </c>
    </row>
    <row r="87" spans="1:10" ht="24">
      <c r="A87" s="2" t="s">
        <v>48</v>
      </c>
      <c r="B87" s="3" t="s">
        <v>206</v>
      </c>
      <c r="C87" s="1" t="s">
        <v>42</v>
      </c>
      <c r="D87" s="1" t="s">
        <v>274</v>
      </c>
      <c r="E87" s="2" t="s">
        <v>275</v>
      </c>
      <c r="F87" s="2" t="s">
        <v>276</v>
      </c>
      <c r="G87" s="2" t="s">
        <v>277</v>
      </c>
      <c r="H87" s="2" t="s">
        <v>278</v>
      </c>
      <c r="I87" s="9">
        <v>3</v>
      </c>
      <c r="J87" s="4">
        <v>35.19</v>
      </c>
    </row>
    <row r="88" spans="1:10">
      <c r="A88" s="2" t="s">
        <v>182</v>
      </c>
      <c r="B88" s="3" t="s">
        <v>206</v>
      </c>
      <c r="C88" s="1" t="s">
        <v>42</v>
      </c>
      <c r="D88" s="1" t="s">
        <v>240</v>
      </c>
      <c r="E88" s="2" t="s">
        <v>241</v>
      </c>
      <c r="F88" s="2" t="s">
        <v>242</v>
      </c>
      <c r="G88" s="2" t="s">
        <v>243</v>
      </c>
      <c r="H88" s="2" t="s">
        <v>244</v>
      </c>
      <c r="I88" s="9">
        <v>2</v>
      </c>
      <c r="J88" s="4">
        <v>17.78</v>
      </c>
    </row>
    <row r="89" spans="1:10">
      <c r="A89" s="2" t="s">
        <v>182</v>
      </c>
      <c r="B89" s="3" t="s">
        <v>206</v>
      </c>
      <c r="C89" s="1" t="s">
        <v>42</v>
      </c>
      <c r="D89" s="1" t="s">
        <v>279</v>
      </c>
      <c r="E89" s="2" t="s">
        <v>280</v>
      </c>
      <c r="F89" s="2" t="s">
        <v>281</v>
      </c>
      <c r="G89" s="2" t="s">
        <v>216</v>
      </c>
      <c r="H89" s="2" t="s">
        <v>217</v>
      </c>
      <c r="I89" s="9">
        <v>10</v>
      </c>
      <c r="J89" s="4">
        <v>88.9</v>
      </c>
    </row>
    <row r="90" spans="1:10">
      <c r="A90" s="2" t="s">
        <v>182</v>
      </c>
      <c r="B90" s="3" t="s">
        <v>206</v>
      </c>
      <c r="C90" s="1" t="s">
        <v>42</v>
      </c>
      <c r="D90" s="1" t="s">
        <v>282</v>
      </c>
      <c r="E90" s="2" t="s">
        <v>263</v>
      </c>
      <c r="F90" s="2" t="s">
        <v>264</v>
      </c>
      <c r="G90" s="2" t="s">
        <v>216</v>
      </c>
      <c r="H90" s="2" t="s">
        <v>217</v>
      </c>
      <c r="I90" s="9">
        <v>2</v>
      </c>
      <c r="J90" s="4">
        <v>17.78</v>
      </c>
    </row>
    <row r="91" spans="1:10">
      <c r="A91" s="2" t="s">
        <v>182</v>
      </c>
      <c r="B91" s="3" t="s">
        <v>206</v>
      </c>
      <c r="C91" s="1" t="s">
        <v>42</v>
      </c>
      <c r="D91" s="1" t="s">
        <v>254</v>
      </c>
      <c r="E91" s="2" t="s">
        <v>255</v>
      </c>
      <c r="F91" s="2" t="s">
        <v>256</v>
      </c>
      <c r="G91" s="2" t="s">
        <v>257</v>
      </c>
      <c r="H91" s="2" t="s">
        <v>258</v>
      </c>
      <c r="I91" s="9">
        <v>2</v>
      </c>
      <c r="J91" s="4">
        <v>17.78</v>
      </c>
    </row>
    <row r="92" spans="1:10">
      <c r="A92" s="2" t="s">
        <v>182</v>
      </c>
      <c r="B92" s="3" t="s">
        <v>162</v>
      </c>
      <c r="C92" s="1" t="s">
        <v>42</v>
      </c>
      <c r="D92" s="1" t="s">
        <v>283</v>
      </c>
      <c r="E92" s="2" t="s">
        <v>284</v>
      </c>
      <c r="F92" s="2" t="s">
        <v>285</v>
      </c>
      <c r="G92" s="2" t="s">
        <v>216</v>
      </c>
      <c r="H92" s="2" t="s">
        <v>217</v>
      </c>
      <c r="I92" s="9">
        <v>2</v>
      </c>
      <c r="J92" s="4">
        <v>17.78</v>
      </c>
    </row>
    <row r="93" spans="1:10">
      <c r="A93" s="2" t="s">
        <v>182</v>
      </c>
      <c r="B93" s="3" t="s">
        <v>162</v>
      </c>
      <c r="C93" s="1" t="s">
        <v>42</v>
      </c>
      <c r="D93" s="1" t="s">
        <v>262</v>
      </c>
      <c r="E93" s="2" t="s">
        <v>263</v>
      </c>
      <c r="F93" s="2" t="s">
        <v>264</v>
      </c>
      <c r="G93" s="2" t="s">
        <v>216</v>
      </c>
      <c r="H93" s="2" t="s">
        <v>217</v>
      </c>
      <c r="I93" s="9">
        <v>2</v>
      </c>
      <c r="J93" s="4">
        <v>17.78</v>
      </c>
    </row>
    <row r="94" spans="1:10">
      <c r="A94" s="2" t="s">
        <v>182</v>
      </c>
      <c r="B94" s="3" t="s">
        <v>206</v>
      </c>
      <c r="C94" s="1" t="s">
        <v>42</v>
      </c>
      <c r="D94" s="1" t="s">
        <v>237</v>
      </c>
      <c r="E94" s="2" t="s">
        <v>238</v>
      </c>
      <c r="F94" s="2" t="s">
        <v>239</v>
      </c>
      <c r="G94" s="2" t="s">
        <v>216</v>
      </c>
      <c r="H94" s="2" t="s">
        <v>217</v>
      </c>
      <c r="I94" s="9">
        <v>5</v>
      </c>
      <c r="J94" s="4">
        <v>44.45</v>
      </c>
    </row>
    <row r="95" spans="1:10">
      <c r="A95" s="2" t="s">
        <v>182</v>
      </c>
      <c r="B95" s="3" t="s">
        <v>206</v>
      </c>
      <c r="C95" s="1" t="s">
        <v>42</v>
      </c>
      <c r="D95" s="1" t="s">
        <v>229</v>
      </c>
      <c r="E95" s="2" t="s">
        <v>230</v>
      </c>
      <c r="F95" s="2" t="s">
        <v>231</v>
      </c>
      <c r="G95" s="2" t="s">
        <v>232</v>
      </c>
      <c r="H95" s="2" t="s">
        <v>233</v>
      </c>
      <c r="I95" s="9">
        <v>5</v>
      </c>
      <c r="J95" s="4">
        <v>44.45</v>
      </c>
    </row>
    <row r="96" spans="1:10">
      <c r="A96" s="2" t="s">
        <v>182</v>
      </c>
      <c r="B96" s="3" t="s">
        <v>206</v>
      </c>
      <c r="C96" s="1" t="s">
        <v>42</v>
      </c>
      <c r="D96" s="1" t="s">
        <v>234</v>
      </c>
      <c r="E96" s="2" t="s">
        <v>235</v>
      </c>
      <c r="F96" s="2" t="s">
        <v>236</v>
      </c>
      <c r="G96" s="2" t="s">
        <v>216</v>
      </c>
      <c r="H96" s="2" t="s">
        <v>217</v>
      </c>
      <c r="I96" s="9">
        <v>1</v>
      </c>
      <c r="J96" s="4">
        <v>8.89</v>
      </c>
    </row>
    <row r="97" spans="1:23">
      <c r="J97" s="5">
        <v>1617.69</v>
      </c>
    </row>
    <row r="98" spans="1:23">
      <c r="A98" s="72" t="s">
        <v>286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>
      <c r="A99" s="2" t="s">
        <v>40</v>
      </c>
      <c r="B99" s="3" t="s">
        <v>162</v>
      </c>
      <c r="C99" s="1" t="s">
        <v>42</v>
      </c>
      <c r="D99" s="1" t="s">
        <v>287</v>
      </c>
      <c r="E99" s="2" t="s">
        <v>288</v>
      </c>
      <c r="F99" s="2" t="s">
        <v>289</v>
      </c>
      <c r="G99" s="2" t="s">
        <v>290</v>
      </c>
      <c r="H99" s="2" t="s">
        <v>291</v>
      </c>
      <c r="I99" s="9">
        <v>3</v>
      </c>
      <c r="J99" s="4">
        <v>30.66</v>
      </c>
    </row>
    <row r="100" spans="1:23">
      <c r="A100" s="2" t="s">
        <v>48</v>
      </c>
      <c r="B100" s="3" t="s">
        <v>206</v>
      </c>
      <c r="C100" s="1" t="s">
        <v>42</v>
      </c>
      <c r="D100" s="1" t="s">
        <v>292</v>
      </c>
      <c r="E100" s="2" t="s">
        <v>288</v>
      </c>
      <c r="F100" s="2" t="s">
        <v>289</v>
      </c>
      <c r="G100" s="2" t="s">
        <v>290</v>
      </c>
      <c r="H100" s="2" t="s">
        <v>291</v>
      </c>
      <c r="I100" s="9">
        <v>10</v>
      </c>
      <c r="J100" s="4">
        <v>115.2</v>
      </c>
    </row>
    <row r="101" spans="1:23">
      <c r="A101" s="2" t="s">
        <v>182</v>
      </c>
      <c r="B101" s="3" t="s">
        <v>162</v>
      </c>
      <c r="C101" s="1" t="s">
        <v>42</v>
      </c>
      <c r="D101" s="1" t="s">
        <v>293</v>
      </c>
      <c r="E101" s="2" t="s">
        <v>294</v>
      </c>
      <c r="F101" s="2" t="s">
        <v>295</v>
      </c>
      <c r="G101" s="2" t="s">
        <v>296</v>
      </c>
      <c r="H101" s="2" t="s">
        <v>297</v>
      </c>
      <c r="I101" s="9">
        <v>5</v>
      </c>
      <c r="J101" s="4">
        <v>42.1</v>
      </c>
    </row>
    <row r="102" spans="1:23">
      <c r="A102" s="2" t="s">
        <v>182</v>
      </c>
      <c r="B102" s="3" t="s">
        <v>162</v>
      </c>
      <c r="C102" s="1" t="s">
        <v>42</v>
      </c>
      <c r="D102" s="1" t="s">
        <v>287</v>
      </c>
      <c r="E102" s="2" t="s">
        <v>288</v>
      </c>
      <c r="F102" s="2" t="s">
        <v>289</v>
      </c>
      <c r="G102" s="2" t="s">
        <v>290</v>
      </c>
      <c r="H102" s="2" t="s">
        <v>291</v>
      </c>
      <c r="I102" s="9">
        <v>10</v>
      </c>
      <c r="J102" s="4">
        <v>84.2</v>
      </c>
    </row>
    <row r="103" spans="1:23">
      <c r="A103" s="2" t="s">
        <v>182</v>
      </c>
      <c r="B103" s="3" t="s">
        <v>206</v>
      </c>
      <c r="C103" s="1" t="s">
        <v>42</v>
      </c>
      <c r="D103" s="1" t="s">
        <v>298</v>
      </c>
      <c r="E103" s="2" t="s">
        <v>299</v>
      </c>
      <c r="F103" s="2" t="s">
        <v>300</v>
      </c>
      <c r="G103" s="2" t="s">
        <v>290</v>
      </c>
      <c r="H103" s="2" t="s">
        <v>291</v>
      </c>
      <c r="I103" s="9">
        <v>3</v>
      </c>
      <c r="J103" s="4">
        <v>25.26</v>
      </c>
    </row>
    <row r="104" spans="1:23">
      <c r="A104" s="2" t="s">
        <v>182</v>
      </c>
      <c r="B104" s="3" t="s">
        <v>162</v>
      </c>
      <c r="C104" s="1" t="s">
        <v>42</v>
      </c>
      <c r="D104" s="1" t="s">
        <v>301</v>
      </c>
      <c r="E104" s="2" t="s">
        <v>302</v>
      </c>
      <c r="F104" s="2" t="s">
        <v>303</v>
      </c>
      <c r="G104" s="2" t="s">
        <v>304</v>
      </c>
      <c r="H104" s="2" t="s">
        <v>305</v>
      </c>
      <c r="I104" s="9">
        <v>15</v>
      </c>
      <c r="J104" s="4">
        <v>126.3</v>
      </c>
    </row>
    <row r="105" spans="1:23">
      <c r="A105" s="2" t="s">
        <v>182</v>
      </c>
      <c r="B105" s="3" t="s">
        <v>162</v>
      </c>
      <c r="C105" s="1" t="s">
        <v>42</v>
      </c>
      <c r="D105" s="1" t="s">
        <v>306</v>
      </c>
      <c r="E105" s="2" t="s">
        <v>307</v>
      </c>
      <c r="F105" s="2" t="s">
        <v>308</v>
      </c>
      <c r="G105" s="2" t="s">
        <v>304</v>
      </c>
      <c r="H105" s="2" t="s">
        <v>305</v>
      </c>
      <c r="I105" s="9">
        <v>2</v>
      </c>
      <c r="J105" s="4">
        <v>16.84</v>
      </c>
    </row>
    <row r="106" spans="1:23">
      <c r="A106" s="2" t="s">
        <v>182</v>
      </c>
      <c r="B106" s="3" t="s">
        <v>206</v>
      </c>
      <c r="C106" s="1" t="s">
        <v>42</v>
      </c>
      <c r="D106" s="1" t="s">
        <v>292</v>
      </c>
      <c r="E106" s="2" t="s">
        <v>288</v>
      </c>
      <c r="F106" s="2" t="s">
        <v>289</v>
      </c>
      <c r="G106" s="2" t="s">
        <v>290</v>
      </c>
      <c r="H106" s="2" t="s">
        <v>291</v>
      </c>
      <c r="I106" s="9">
        <v>15</v>
      </c>
      <c r="J106" s="4">
        <v>126.3</v>
      </c>
    </row>
    <row r="107" spans="1:23">
      <c r="J107" s="5">
        <v>566.86</v>
      </c>
    </row>
    <row r="108" spans="1:23">
      <c r="A108" s="72" t="s">
        <v>309</v>
      </c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</row>
    <row r="109" spans="1:23">
      <c r="A109" s="2" t="s">
        <v>68</v>
      </c>
      <c r="B109" s="3" t="s">
        <v>61</v>
      </c>
      <c r="C109" s="1" t="s">
        <v>42</v>
      </c>
      <c r="D109" s="1" t="s">
        <v>310</v>
      </c>
      <c r="E109" s="2" t="s">
        <v>311</v>
      </c>
      <c r="F109" s="2" t="s">
        <v>312</v>
      </c>
      <c r="G109" s="2" t="s">
        <v>313</v>
      </c>
      <c r="H109" s="2" t="s">
        <v>314</v>
      </c>
      <c r="I109" s="9">
        <v>1</v>
      </c>
      <c r="J109" s="4">
        <v>7.9</v>
      </c>
    </row>
    <row r="110" spans="1:23">
      <c r="A110" s="2" t="s">
        <v>68</v>
      </c>
      <c r="B110" s="3" t="s">
        <v>95</v>
      </c>
      <c r="C110" s="1" t="s">
        <v>42</v>
      </c>
      <c r="D110" s="1" t="s">
        <v>315</v>
      </c>
      <c r="E110" s="2" t="s">
        <v>316</v>
      </c>
      <c r="F110" s="2" t="s">
        <v>317</v>
      </c>
      <c r="G110" s="2" t="s">
        <v>313</v>
      </c>
      <c r="H110" s="2" t="s">
        <v>314</v>
      </c>
      <c r="I110" s="9">
        <v>2</v>
      </c>
      <c r="J110" s="4">
        <v>15.8</v>
      </c>
    </row>
    <row r="111" spans="1:23">
      <c r="A111" s="2" t="s">
        <v>68</v>
      </c>
      <c r="B111" s="3" t="s">
        <v>95</v>
      </c>
      <c r="C111" s="1" t="s">
        <v>42</v>
      </c>
      <c r="D111" s="1" t="s">
        <v>318</v>
      </c>
      <c r="E111" s="2" t="s">
        <v>319</v>
      </c>
      <c r="F111" s="2" t="s">
        <v>320</v>
      </c>
      <c r="G111" s="2" t="s">
        <v>313</v>
      </c>
      <c r="H111" s="2" t="s">
        <v>314</v>
      </c>
      <c r="I111" s="9">
        <v>2</v>
      </c>
      <c r="J111" s="4">
        <v>15.8</v>
      </c>
    </row>
    <row r="112" spans="1:23">
      <c r="A112" s="2" t="s">
        <v>68</v>
      </c>
      <c r="B112" s="3" t="s">
        <v>162</v>
      </c>
      <c r="C112" s="1" t="s">
        <v>42</v>
      </c>
      <c r="D112" s="1" t="s">
        <v>321</v>
      </c>
      <c r="E112" s="2" t="s">
        <v>322</v>
      </c>
      <c r="F112" s="2" t="s">
        <v>323</v>
      </c>
      <c r="G112" s="2" t="s">
        <v>313</v>
      </c>
      <c r="H112" s="2" t="s">
        <v>314</v>
      </c>
      <c r="I112" s="9">
        <v>2</v>
      </c>
      <c r="J112" s="4">
        <v>15.8</v>
      </c>
    </row>
    <row r="113" spans="1:10">
      <c r="A113" s="2" t="s">
        <v>68</v>
      </c>
      <c r="B113" s="3" t="s">
        <v>61</v>
      </c>
      <c r="C113" s="1" t="s">
        <v>42</v>
      </c>
      <c r="D113" s="1" t="s">
        <v>324</v>
      </c>
      <c r="E113" s="2" t="s">
        <v>325</v>
      </c>
      <c r="F113" s="2" t="s">
        <v>326</v>
      </c>
      <c r="G113" s="2" t="s">
        <v>313</v>
      </c>
      <c r="H113" s="2" t="s">
        <v>314</v>
      </c>
      <c r="I113" s="9">
        <v>3</v>
      </c>
      <c r="J113" s="4">
        <v>23.7</v>
      </c>
    </row>
    <row r="114" spans="1:10">
      <c r="A114" s="2" t="s">
        <v>40</v>
      </c>
      <c r="B114" s="3" t="s">
        <v>61</v>
      </c>
      <c r="C114" s="1" t="s">
        <v>42</v>
      </c>
      <c r="D114" s="1" t="s">
        <v>310</v>
      </c>
      <c r="E114" s="2" t="s">
        <v>311</v>
      </c>
      <c r="F114" s="2" t="s">
        <v>312</v>
      </c>
      <c r="G114" s="2" t="s">
        <v>313</v>
      </c>
      <c r="H114" s="2" t="s">
        <v>314</v>
      </c>
      <c r="I114" s="9">
        <v>10</v>
      </c>
      <c r="J114" s="4">
        <v>102.2</v>
      </c>
    </row>
    <row r="115" spans="1:10">
      <c r="A115" s="2" t="s">
        <v>40</v>
      </c>
      <c r="B115" s="3" t="s">
        <v>55</v>
      </c>
      <c r="C115" s="1" t="s">
        <v>42</v>
      </c>
      <c r="D115" s="1" t="s">
        <v>327</v>
      </c>
      <c r="E115" s="2" t="s">
        <v>328</v>
      </c>
      <c r="F115" s="2" t="s">
        <v>329</v>
      </c>
      <c r="G115" s="2" t="s">
        <v>313</v>
      </c>
      <c r="H115" s="2" t="s">
        <v>314</v>
      </c>
      <c r="I115" s="9">
        <v>5</v>
      </c>
      <c r="J115" s="4">
        <v>51.1</v>
      </c>
    </row>
    <row r="116" spans="1:10">
      <c r="A116" s="2" t="s">
        <v>40</v>
      </c>
      <c r="B116" s="3" t="s">
        <v>61</v>
      </c>
      <c r="C116" s="1" t="s">
        <v>42</v>
      </c>
      <c r="D116" s="1" t="s">
        <v>330</v>
      </c>
      <c r="E116" s="2" t="s">
        <v>331</v>
      </c>
      <c r="F116" s="2" t="s">
        <v>332</v>
      </c>
      <c r="G116" s="2" t="s">
        <v>313</v>
      </c>
      <c r="H116" s="2" t="s">
        <v>314</v>
      </c>
      <c r="I116" s="9">
        <v>5</v>
      </c>
      <c r="J116" s="4">
        <v>51.1</v>
      </c>
    </row>
    <row r="117" spans="1:10">
      <c r="A117" s="2" t="s">
        <v>40</v>
      </c>
      <c r="B117" s="3" t="s">
        <v>61</v>
      </c>
      <c r="C117" s="1" t="s">
        <v>42</v>
      </c>
      <c r="D117" s="1" t="s">
        <v>333</v>
      </c>
      <c r="E117" s="2" t="s">
        <v>334</v>
      </c>
      <c r="F117" s="2" t="s">
        <v>335</v>
      </c>
      <c r="G117" s="2" t="s">
        <v>313</v>
      </c>
      <c r="H117" s="2" t="s">
        <v>314</v>
      </c>
      <c r="I117" s="9">
        <v>20</v>
      </c>
      <c r="J117" s="4">
        <v>204.4</v>
      </c>
    </row>
    <row r="118" spans="1:10">
      <c r="A118" s="2" t="s">
        <v>40</v>
      </c>
      <c r="B118" s="3" t="s">
        <v>61</v>
      </c>
      <c r="C118" s="1" t="s">
        <v>42</v>
      </c>
      <c r="D118" s="1" t="s">
        <v>336</v>
      </c>
      <c r="E118" s="2" t="s">
        <v>337</v>
      </c>
      <c r="F118" s="2" t="s">
        <v>338</v>
      </c>
      <c r="G118" s="2" t="s">
        <v>313</v>
      </c>
      <c r="H118" s="2" t="s">
        <v>314</v>
      </c>
      <c r="I118" s="9">
        <v>45</v>
      </c>
      <c r="J118" s="4">
        <v>459.9</v>
      </c>
    </row>
    <row r="119" spans="1:10">
      <c r="A119" s="2" t="s">
        <v>40</v>
      </c>
      <c r="B119" s="3" t="s">
        <v>339</v>
      </c>
      <c r="C119" s="1" t="s">
        <v>42</v>
      </c>
      <c r="D119" s="1" t="s">
        <v>340</v>
      </c>
      <c r="E119" s="2" t="s">
        <v>341</v>
      </c>
      <c r="F119" s="2" t="s">
        <v>342</v>
      </c>
      <c r="G119" s="2" t="s">
        <v>343</v>
      </c>
      <c r="H119" s="2" t="s">
        <v>344</v>
      </c>
      <c r="I119" s="9">
        <v>10</v>
      </c>
      <c r="J119" s="4">
        <v>102.2</v>
      </c>
    </row>
    <row r="120" spans="1:10">
      <c r="A120" s="2" t="s">
        <v>40</v>
      </c>
      <c r="B120" s="3" t="s">
        <v>206</v>
      </c>
      <c r="C120" s="1" t="s">
        <v>42</v>
      </c>
      <c r="D120" s="1" t="s">
        <v>345</v>
      </c>
      <c r="E120" s="2" t="s">
        <v>346</v>
      </c>
      <c r="F120" s="2" t="s">
        <v>347</v>
      </c>
      <c r="G120" s="2" t="s">
        <v>313</v>
      </c>
      <c r="H120" s="2" t="s">
        <v>314</v>
      </c>
      <c r="I120" s="9">
        <v>5</v>
      </c>
      <c r="J120" s="4">
        <v>51.1</v>
      </c>
    </row>
    <row r="121" spans="1:10">
      <c r="A121" s="2" t="s">
        <v>40</v>
      </c>
      <c r="B121" s="3" t="s">
        <v>339</v>
      </c>
      <c r="C121" s="1" t="s">
        <v>42</v>
      </c>
      <c r="D121" s="1" t="s">
        <v>348</v>
      </c>
      <c r="E121" s="2" t="s">
        <v>349</v>
      </c>
      <c r="F121" s="2" t="s">
        <v>350</v>
      </c>
      <c r="G121" s="2" t="s">
        <v>351</v>
      </c>
      <c r="H121" s="2" t="s">
        <v>352</v>
      </c>
      <c r="I121" s="9">
        <v>10</v>
      </c>
      <c r="J121" s="4">
        <v>102.2</v>
      </c>
    </row>
    <row r="122" spans="1:10">
      <c r="A122" s="2" t="s">
        <v>40</v>
      </c>
      <c r="B122" s="3" t="s">
        <v>55</v>
      </c>
      <c r="C122" s="1" t="s">
        <v>42</v>
      </c>
      <c r="D122" s="1" t="s">
        <v>353</v>
      </c>
      <c r="E122" s="2" t="s">
        <v>354</v>
      </c>
      <c r="F122" s="2" t="s">
        <v>355</v>
      </c>
      <c r="G122" s="2" t="s">
        <v>351</v>
      </c>
      <c r="H122" s="2" t="s">
        <v>352</v>
      </c>
      <c r="I122" s="9">
        <v>10</v>
      </c>
      <c r="J122" s="4">
        <v>102.2</v>
      </c>
    </row>
    <row r="123" spans="1:10">
      <c r="A123" s="2" t="s">
        <v>40</v>
      </c>
      <c r="B123" s="3" t="s">
        <v>55</v>
      </c>
      <c r="C123" s="1" t="s">
        <v>42</v>
      </c>
      <c r="D123" s="1" t="s">
        <v>356</v>
      </c>
      <c r="E123" s="2" t="s">
        <v>357</v>
      </c>
      <c r="F123" s="2" t="s">
        <v>358</v>
      </c>
      <c r="G123" s="2" t="s">
        <v>313</v>
      </c>
      <c r="H123" s="2" t="s">
        <v>314</v>
      </c>
      <c r="I123" s="9">
        <v>10</v>
      </c>
      <c r="J123" s="4">
        <v>102.2</v>
      </c>
    </row>
    <row r="124" spans="1:10">
      <c r="A124" s="2" t="s">
        <v>40</v>
      </c>
      <c r="B124" s="3" t="s">
        <v>95</v>
      </c>
      <c r="C124" s="1" t="s">
        <v>42</v>
      </c>
      <c r="D124" s="1" t="s">
        <v>359</v>
      </c>
      <c r="E124" s="2" t="s">
        <v>360</v>
      </c>
      <c r="F124" s="2" t="s">
        <v>361</v>
      </c>
      <c r="G124" s="2" t="s">
        <v>362</v>
      </c>
      <c r="H124" s="2" t="s">
        <v>363</v>
      </c>
      <c r="I124" s="9">
        <v>6</v>
      </c>
      <c r="J124" s="4">
        <v>61.32</v>
      </c>
    </row>
    <row r="125" spans="1:10">
      <c r="A125" s="2" t="s">
        <v>40</v>
      </c>
      <c r="B125" s="3" t="s">
        <v>162</v>
      </c>
      <c r="C125" s="1" t="s">
        <v>42</v>
      </c>
      <c r="D125" s="1" t="s">
        <v>364</v>
      </c>
      <c r="E125" s="2" t="s">
        <v>365</v>
      </c>
      <c r="F125" s="2" t="s">
        <v>366</v>
      </c>
      <c r="G125" s="2" t="s">
        <v>367</v>
      </c>
      <c r="H125" s="2" t="s">
        <v>368</v>
      </c>
      <c r="I125" s="9">
        <v>10</v>
      </c>
      <c r="J125" s="4">
        <v>102.2</v>
      </c>
    </row>
    <row r="126" spans="1:10">
      <c r="A126" s="2" t="s">
        <v>40</v>
      </c>
      <c r="B126" s="3" t="s">
        <v>95</v>
      </c>
      <c r="C126" s="1" t="s">
        <v>42</v>
      </c>
      <c r="D126" s="1" t="s">
        <v>369</v>
      </c>
      <c r="E126" s="2" t="s">
        <v>370</v>
      </c>
      <c r="F126" s="2" t="s">
        <v>371</v>
      </c>
      <c r="G126" s="2" t="s">
        <v>313</v>
      </c>
      <c r="H126" s="2" t="s">
        <v>314</v>
      </c>
      <c r="I126" s="9">
        <v>10</v>
      </c>
      <c r="J126" s="4">
        <v>102.2</v>
      </c>
    </row>
    <row r="127" spans="1:10">
      <c r="A127" s="2" t="s">
        <v>40</v>
      </c>
      <c r="B127" s="3" t="s">
        <v>95</v>
      </c>
      <c r="C127" s="1" t="s">
        <v>42</v>
      </c>
      <c r="D127" s="1" t="s">
        <v>372</v>
      </c>
      <c r="E127" s="2" t="s">
        <v>373</v>
      </c>
      <c r="F127" s="2" t="s">
        <v>374</v>
      </c>
      <c r="G127" s="2" t="s">
        <v>375</v>
      </c>
      <c r="H127" s="2" t="s">
        <v>376</v>
      </c>
      <c r="I127" s="9">
        <v>3</v>
      </c>
      <c r="J127" s="4">
        <v>30.66</v>
      </c>
    </row>
    <row r="128" spans="1:10">
      <c r="A128" s="2" t="s">
        <v>40</v>
      </c>
      <c r="B128" s="3" t="s">
        <v>95</v>
      </c>
      <c r="C128" s="1" t="s">
        <v>42</v>
      </c>
      <c r="D128" s="1" t="s">
        <v>377</v>
      </c>
      <c r="E128" s="2" t="s">
        <v>378</v>
      </c>
      <c r="F128" s="2" t="s">
        <v>379</v>
      </c>
      <c r="G128" s="2" t="s">
        <v>313</v>
      </c>
      <c r="H128" s="2" t="s">
        <v>314</v>
      </c>
      <c r="I128" s="9">
        <v>10</v>
      </c>
      <c r="J128" s="4">
        <v>102.2</v>
      </c>
    </row>
    <row r="129" spans="1:10">
      <c r="A129" s="2" t="s">
        <v>40</v>
      </c>
      <c r="B129" s="3" t="s">
        <v>41</v>
      </c>
      <c r="C129" s="1" t="s">
        <v>42</v>
      </c>
      <c r="D129" s="1" t="s">
        <v>380</v>
      </c>
      <c r="E129" s="2" t="s">
        <v>381</v>
      </c>
      <c r="F129" s="2" t="s">
        <v>382</v>
      </c>
      <c r="G129" s="2" t="s">
        <v>313</v>
      </c>
      <c r="H129" s="2" t="s">
        <v>314</v>
      </c>
      <c r="I129" s="9">
        <v>15</v>
      </c>
      <c r="J129" s="4">
        <v>153.30000000000001</v>
      </c>
    </row>
    <row r="130" spans="1:10">
      <c r="A130" s="2" t="s">
        <v>40</v>
      </c>
      <c r="B130" s="3" t="s">
        <v>339</v>
      </c>
      <c r="C130" s="1" t="s">
        <v>42</v>
      </c>
      <c r="D130" s="1" t="s">
        <v>383</v>
      </c>
      <c r="E130" s="2" t="s">
        <v>384</v>
      </c>
      <c r="F130" s="2" t="s">
        <v>385</v>
      </c>
      <c r="G130" s="2" t="s">
        <v>313</v>
      </c>
      <c r="H130" s="2" t="s">
        <v>314</v>
      </c>
      <c r="I130" s="9">
        <v>5</v>
      </c>
      <c r="J130" s="4">
        <v>51.1</v>
      </c>
    </row>
    <row r="131" spans="1:10">
      <c r="A131" s="2" t="s">
        <v>40</v>
      </c>
      <c r="B131" s="3" t="s">
        <v>339</v>
      </c>
      <c r="C131" s="1" t="s">
        <v>42</v>
      </c>
      <c r="D131" s="1" t="s">
        <v>386</v>
      </c>
      <c r="E131" s="2" t="s">
        <v>387</v>
      </c>
      <c r="F131" s="2" t="s">
        <v>388</v>
      </c>
      <c r="G131" s="2" t="s">
        <v>313</v>
      </c>
      <c r="H131" s="2" t="s">
        <v>314</v>
      </c>
      <c r="I131" s="9">
        <v>2</v>
      </c>
      <c r="J131" s="4">
        <v>20.440000000000001</v>
      </c>
    </row>
    <row r="132" spans="1:10">
      <c r="A132" s="2" t="s">
        <v>40</v>
      </c>
      <c r="B132" s="3" t="s">
        <v>339</v>
      </c>
      <c r="C132" s="1" t="s">
        <v>42</v>
      </c>
      <c r="D132" s="1" t="s">
        <v>389</v>
      </c>
      <c r="E132" s="2" t="s">
        <v>390</v>
      </c>
      <c r="F132" s="2" t="s">
        <v>391</v>
      </c>
      <c r="G132" s="2" t="s">
        <v>313</v>
      </c>
      <c r="H132" s="2" t="s">
        <v>314</v>
      </c>
      <c r="I132" s="9">
        <v>5</v>
      </c>
      <c r="J132" s="4">
        <v>51.1</v>
      </c>
    </row>
    <row r="133" spans="1:10">
      <c r="A133" s="2" t="s">
        <v>48</v>
      </c>
      <c r="B133" s="3" t="s">
        <v>55</v>
      </c>
      <c r="C133" s="1" t="s">
        <v>42</v>
      </c>
      <c r="D133" s="1" t="s">
        <v>392</v>
      </c>
      <c r="E133" s="2" t="s">
        <v>393</v>
      </c>
      <c r="F133" s="2" t="s">
        <v>394</v>
      </c>
      <c r="G133" s="2" t="s">
        <v>375</v>
      </c>
      <c r="H133" s="2" t="s">
        <v>376</v>
      </c>
      <c r="I133" s="9">
        <v>3</v>
      </c>
      <c r="J133" s="4">
        <v>34.56</v>
      </c>
    </row>
    <row r="134" spans="1:10">
      <c r="A134" s="2" t="s">
        <v>48</v>
      </c>
      <c r="B134" s="3" t="s">
        <v>55</v>
      </c>
      <c r="C134" s="1" t="s">
        <v>42</v>
      </c>
      <c r="D134" s="1" t="s">
        <v>395</v>
      </c>
      <c r="E134" s="2" t="s">
        <v>396</v>
      </c>
      <c r="F134" s="2" t="s">
        <v>397</v>
      </c>
      <c r="G134" s="2" t="s">
        <v>313</v>
      </c>
      <c r="H134" s="2" t="s">
        <v>314</v>
      </c>
      <c r="I134" s="9">
        <v>2</v>
      </c>
      <c r="J134" s="4">
        <v>23.04</v>
      </c>
    </row>
    <row r="135" spans="1:10">
      <c r="A135" s="2" t="s">
        <v>48</v>
      </c>
      <c r="B135" s="3" t="s">
        <v>339</v>
      </c>
      <c r="C135" s="1" t="s">
        <v>42</v>
      </c>
      <c r="D135" s="1" t="s">
        <v>386</v>
      </c>
      <c r="E135" s="2" t="s">
        <v>387</v>
      </c>
      <c r="F135" s="2" t="s">
        <v>388</v>
      </c>
      <c r="G135" s="2" t="s">
        <v>313</v>
      </c>
      <c r="H135" s="2" t="s">
        <v>314</v>
      </c>
      <c r="I135" s="9">
        <v>5</v>
      </c>
      <c r="J135" s="4">
        <v>57.6</v>
      </c>
    </row>
    <row r="136" spans="1:10">
      <c r="A136" s="2" t="s">
        <v>48</v>
      </c>
      <c r="B136" s="3" t="s">
        <v>41</v>
      </c>
      <c r="C136" s="1" t="s">
        <v>42</v>
      </c>
      <c r="D136" s="1" t="s">
        <v>398</v>
      </c>
      <c r="E136" s="2" t="s">
        <v>399</v>
      </c>
      <c r="F136" s="2" t="s">
        <v>400</v>
      </c>
      <c r="G136" s="2" t="s">
        <v>401</v>
      </c>
      <c r="H136" s="2" t="s">
        <v>402</v>
      </c>
      <c r="I136" s="9">
        <v>2</v>
      </c>
      <c r="J136" s="4">
        <v>23.04</v>
      </c>
    </row>
    <row r="137" spans="1:10">
      <c r="A137" s="2" t="s">
        <v>40</v>
      </c>
      <c r="B137" s="3" t="s">
        <v>162</v>
      </c>
      <c r="C137" s="1" t="s">
        <v>42</v>
      </c>
      <c r="D137" s="1" t="s">
        <v>403</v>
      </c>
      <c r="E137" s="2" t="s">
        <v>404</v>
      </c>
      <c r="F137" s="2" t="s">
        <v>405</v>
      </c>
      <c r="G137" s="2" t="s">
        <v>351</v>
      </c>
      <c r="H137" s="2" t="s">
        <v>352</v>
      </c>
      <c r="I137" s="9">
        <v>5</v>
      </c>
      <c r="J137" s="4">
        <v>51.1</v>
      </c>
    </row>
    <row r="138" spans="1:10">
      <c r="A138" s="2" t="s">
        <v>40</v>
      </c>
      <c r="B138" s="3" t="s">
        <v>55</v>
      </c>
      <c r="C138" s="1" t="s">
        <v>42</v>
      </c>
      <c r="D138" s="1" t="s">
        <v>392</v>
      </c>
      <c r="E138" s="2" t="s">
        <v>393</v>
      </c>
      <c r="F138" s="2" t="s">
        <v>394</v>
      </c>
      <c r="G138" s="2" t="s">
        <v>375</v>
      </c>
      <c r="H138" s="2" t="s">
        <v>376</v>
      </c>
      <c r="I138" s="9">
        <v>5</v>
      </c>
      <c r="J138" s="4">
        <v>51.1</v>
      </c>
    </row>
    <row r="139" spans="1:10">
      <c r="A139" s="2" t="s">
        <v>48</v>
      </c>
      <c r="B139" s="3" t="s">
        <v>61</v>
      </c>
      <c r="C139" s="1" t="s">
        <v>42</v>
      </c>
      <c r="D139" s="1" t="s">
        <v>330</v>
      </c>
      <c r="E139" s="2" t="s">
        <v>331</v>
      </c>
      <c r="F139" s="2" t="s">
        <v>332</v>
      </c>
      <c r="G139" s="2" t="s">
        <v>313</v>
      </c>
      <c r="H139" s="2" t="s">
        <v>314</v>
      </c>
      <c r="I139" s="9">
        <v>5</v>
      </c>
      <c r="J139" s="4">
        <v>57.6</v>
      </c>
    </row>
    <row r="140" spans="1:10">
      <c r="A140" s="2" t="s">
        <v>48</v>
      </c>
      <c r="B140" s="3" t="s">
        <v>61</v>
      </c>
      <c r="C140" s="1" t="s">
        <v>42</v>
      </c>
      <c r="D140" s="1" t="s">
        <v>336</v>
      </c>
      <c r="E140" s="2" t="s">
        <v>337</v>
      </c>
      <c r="F140" s="2" t="s">
        <v>338</v>
      </c>
      <c r="G140" s="2" t="s">
        <v>313</v>
      </c>
      <c r="H140" s="2" t="s">
        <v>314</v>
      </c>
      <c r="I140" s="9">
        <v>114</v>
      </c>
      <c r="J140" s="4">
        <v>1313.28</v>
      </c>
    </row>
    <row r="141" spans="1:10">
      <c r="A141" s="2" t="s">
        <v>48</v>
      </c>
      <c r="B141" s="3" t="s">
        <v>61</v>
      </c>
      <c r="C141" s="1" t="s">
        <v>42</v>
      </c>
      <c r="D141" s="1" t="s">
        <v>406</v>
      </c>
      <c r="E141" s="2" t="s">
        <v>337</v>
      </c>
      <c r="F141" s="2" t="s">
        <v>338</v>
      </c>
      <c r="G141" s="2" t="s">
        <v>313</v>
      </c>
      <c r="H141" s="2" t="s">
        <v>314</v>
      </c>
      <c r="I141" s="9">
        <v>15</v>
      </c>
      <c r="J141" s="4">
        <v>172.8</v>
      </c>
    </row>
    <row r="142" spans="1:10">
      <c r="A142" s="2" t="s">
        <v>48</v>
      </c>
      <c r="B142" s="3" t="s">
        <v>339</v>
      </c>
      <c r="C142" s="1" t="s">
        <v>42</v>
      </c>
      <c r="D142" s="1" t="s">
        <v>407</v>
      </c>
      <c r="E142" s="2" t="s">
        <v>408</v>
      </c>
      <c r="F142" s="2" t="s">
        <v>409</v>
      </c>
      <c r="G142" s="2" t="s">
        <v>313</v>
      </c>
      <c r="H142" s="2" t="s">
        <v>314</v>
      </c>
      <c r="I142" s="9">
        <v>10</v>
      </c>
      <c r="J142" s="4">
        <v>115.2</v>
      </c>
    </row>
    <row r="143" spans="1:10">
      <c r="A143" s="2" t="s">
        <v>48</v>
      </c>
      <c r="B143" s="3" t="s">
        <v>55</v>
      </c>
      <c r="C143" s="1" t="s">
        <v>42</v>
      </c>
      <c r="D143" s="1" t="s">
        <v>353</v>
      </c>
      <c r="E143" s="2" t="s">
        <v>354</v>
      </c>
      <c r="F143" s="2" t="s">
        <v>355</v>
      </c>
      <c r="G143" s="2" t="s">
        <v>351</v>
      </c>
      <c r="H143" s="2" t="s">
        <v>352</v>
      </c>
      <c r="I143" s="9">
        <v>3</v>
      </c>
      <c r="J143" s="4">
        <v>34.56</v>
      </c>
    </row>
    <row r="144" spans="1:10">
      <c r="A144" s="2" t="s">
        <v>48</v>
      </c>
      <c r="B144" s="3" t="s">
        <v>61</v>
      </c>
      <c r="C144" s="1" t="s">
        <v>42</v>
      </c>
      <c r="D144" s="1" t="s">
        <v>410</v>
      </c>
      <c r="E144" s="2" t="s">
        <v>411</v>
      </c>
      <c r="F144" s="2" t="s">
        <v>412</v>
      </c>
      <c r="G144" s="2" t="s">
        <v>313</v>
      </c>
      <c r="H144" s="2" t="s">
        <v>314</v>
      </c>
      <c r="I144" s="9">
        <v>5</v>
      </c>
      <c r="J144" s="4">
        <v>57.6</v>
      </c>
    </row>
    <row r="145" spans="1:23">
      <c r="A145" s="2" t="s">
        <v>48</v>
      </c>
      <c r="B145" s="3" t="s">
        <v>339</v>
      </c>
      <c r="C145" s="1" t="s">
        <v>42</v>
      </c>
      <c r="D145" s="1" t="s">
        <v>413</v>
      </c>
      <c r="E145" s="2" t="s">
        <v>414</v>
      </c>
      <c r="F145" s="2" t="s">
        <v>415</v>
      </c>
      <c r="G145" s="2" t="s">
        <v>313</v>
      </c>
      <c r="H145" s="2" t="s">
        <v>314</v>
      </c>
      <c r="I145" s="9">
        <v>5</v>
      </c>
      <c r="J145" s="4">
        <v>57.6</v>
      </c>
    </row>
    <row r="146" spans="1:23">
      <c r="A146" s="2" t="s">
        <v>48</v>
      </c>
      <c r="B146" s="3" t="s">
        <v>55</v>
      </c>
      <c r="C146" s="1" t="s">
        <v>42</v>
      </c>
      <c r="D146" s="1" t="s">
        <v>356</v>
      </c>
      <c r="E146" s="2" t="s">
        <v>357</v>
      </c>
      <c r="F146" s="2" t="s">
        <v>358</v>
      </c>
      <c r="G146" s="2" t="s">
        <v>313</v>
      </c>
      <c r="H146" s="2" t="s">
        <v>314</v>
      </c>
      <c r="I146" s="9">
        <v>3</v>
      </c>
      <c r="J146" s="4">
        <v>34.56</v>
      </c>
    </row>
    <row r="147" spans="1:23">
      <c r="A147" s="2" t="s">
        <v>48</v>
      </c>
      <c r="B147" s="3" t="s">
        <v>162</v>
      </c>
      <c r="C147" s="1" t="s">
        <v>42</v>
      </c>
      <c r="D147" s="1" t="s">
        <v>416</v>
      </c>
      <c r="E147" s="2" t="s">
        <v>417</v>
      </c>
      <c r="F147" s="2" t="s">
        <v>418</v>
      </c>
      <c r="G147" s="2" t="s">
        <v>313</v>
      </c>
      <c r="H147" s="2" t="s">
        <v>314</v>
      </c>
      <c r="I147" s="9">
        <v>2</v>
      </c>
      <c r="J147" s="4">
        <v>23.04</v>
      </c>
    </row>
    <row r="148" spans="1:23">
      <c r="A148" s="2" t="s">
        <v>48</v>
      </c>
      <c r="B148" s="3" t="s">
        <v>41</v>
      </c>
      <c r="C148" s="1" t="s">
        <v>42</v>
      </c>
      <c r="D148" s="1" t="s">
        <v>419</v>
      </c>
      <c r="E148" s="2" t="s">
        <v>420</v>
      </c>
      <c r="F148" s="2" t="s">
        <v>421</v>
      </c>
      <c r="G148" s="2" t="s">
        <v>313</v>
      </c>
      <c r="H148" s="2" t="s">
        <v>314</v>
      </c>
      <c r="I148" s="9">
        <v>3</v>
      </c>
      <c r="J148" s="4">
        <v>34.56</v>
      </c>
    </row>
    <row r="149" spans="1:23">
      <c r="A149" s="2" t="s">
        <v>48</v>
      </c>
      <c r="B149" s="3" t="s">
        <v>95</v>
      </c>
      <c r="C149" s="1" t="s">
        <v>42</v>
      </c>
      <c r="D149" s="1" t="s">
        <v>318</v>
      </c>
      <c r="E149" s="2" t="s">
        <v>319</v>
      </c>
      <c r="F149" s="2" t="s">
        <v>320</v>
      </c>
      <c r="G149" s="2" t="s">
        <v>313</v>
      </c>
      <c r="H149" s="2" t="s">
        <v>314</v>
      </c>
      <c r="I149" s="9">
        <v>3</v>
      </c>
      <c r="J149" s="4">
        <v>34.56</v>
      </c>
    </row>
    <row r="150" spans="1:23">
      <c r="A150" s="2" t="s">
        <v>48</v>
      </c>
      <c r="B150" s="3" t="s">
        <v>41</v>
      </c>
      <c r="C150" s="1" t="s">
        <v>42</v>
      </c>
      <c r="D150" s="1" t="s">
        <v>422</v>
      </c>
      <c r="E150" s="2" t="s">
        <v>423</v>
      </c>
      <c r="F150" s="2" t="s">
        <v>424</v>
      </c>
      <c r="G150" s="2" t="s">
        <v>313</v>
      </c>
      <c r="H150" s="2" t="s">
        <v>314</v>
      </c>
      <c r="I150" s="9">
        <v>5</v>
      </c>
      <c r="J150" s="4">
        <v>57.6</v>
      </c>
    </row>
    <row r="151" spans="1:23">
      <c r="A151" s="2" t="s">
        <v>48</v>
      </c>
      <c r="B151" s="3" t="s">
        <v>162</v>
      </c>
      <c r="C151" s="1" t="s">
        <v>42</v>
      </c>
      <c r="D151" s="1" t="s">
        <v>425</v>
      </c>
      <c r="E151" s="2" t="s">
        <v>426</v>
      </c>
      <c r="F151" s="2" t="s">
        <v>427</v>
      </c>
      <c r="G151" s="2" t="s">
        <v>313</v>
      </c>
      <c r="H151" s="2" t="s">
        <v>314</v>
      </c>
      <c r="I151" s="9">
        <v>5</v>
      </c>
      <c r="J151" s="4">
        <v>57.6</v>
      </c>
    </row>
    <row r="152" spans="1:23">
      <c r="A152" s="2" t="s">
        <v>48</v>
      </c>
      <c r="B152" s="3" t="s">
        <v>61</v>
      </c>
      <c r="C152" s="1" t="s">
        <v>42</v>
      </c>
      <c r="D152" s="1" t="s">
        <v>333</v>
      </c>
      <c r="E152" s="2" t="s">
        <v>334</v>
      </c>
      <c r="F152" s="2" t="s">
        <v>335</v>
      </c>
      <c r="G152" s="2" t="s">
        <v>313</v>
      </c>
      <c r="H152" s="2" t="s">
        <v>314</v>
      </c>
      <c r="I152" s="9">
        <v>11</v>
      </c>
      <c r="J152" s="4">
        <v>126.72</v>
      </c>
    </row>
    <row r="153" spans="1:23">
      <c r="A153" s="2" t="s">
        <v>182</v>
      </c>
      <c r="B153" s="3" t="s">
        <v>339</v>
      </c>
      <c r="C153" s="1" t="s">
        <v>42</v>
      </c>
      <c r="D153" s="1" t="s">
        <v>428</v>
      </c>
      <c r="E153" s="2" t="s">
        <v>373</v>
      </c>
      <c r="F153" s="2" t="s">
        <v>374</v>
      </c>
      <c r="G153" s="2" t="s">
        <v>375</v>
      </c>
      <c r="H153" s="2" t="s">
        <v>376</v>
      </c>
      <c r="I153" s="9">
        <v>2</v>
      </c>
      <c r="J153" s="4">
        <v>16.84</v>
      </c>
    </row>
    <row r="154" spans="1:23">
      <c r="J154" s="5">
        <f>SUM(J109:J153)</f>
        <v>4516.6800000000021</v>
      </c>
    </row>
    <row r="155" spans="1:23">
      <c r="A155" s="72" t="s">
        <v>429</v>
      </c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</row>
    <row r="156" spans="1:23">
      <c r="A156" s="2" t="s">
        <v>182</v>
      </c>
      <c r="B156" s="3" t="s">
        <v>162</v>
      </c>
      <c r="C156" s="1" t="s">
        <v>42</v>
      </c>
      <c r="D156" s="1" t="s">
        <v>430</v>
      </c>
      <c r="E156" s="2" t="s">
        <v>431</v>
      </c>
      <c r="F156" s="2" t="s">
        <v>432</v>
      </c>
      <c r="G156" s="2" t="s">
        <v>433</v>
      </c>
      <c r="H156" s="2" t="s">
        <v>434</v>
      </c>
      <c r="I156" s="9">
        <v>6</v>
      </c>
      <c r="J156" s="4">
        <v>53.34</v>
      </c>
    </row>
    <row r="157" spans="1:23">
      <c r="J157" s="5">
        <v>53.34</v>
      </c>
    </row>
    <row r="158" spans="1:23">
      <c r="A158" s="72" t="s">
        <v>435</v>
      </c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</row>
    <row r="159" spans="1:23" ht="24">
      <c r="A159" s="2" t="s">
        <v>68</v>
      </c>
      <c r="B159" s="3" t="s">
        <v>61</v>
      </c>
      <c r="C159" s="1" t="s">
        <v>42</v>
      </c>
      <c r="D159" s="1" t="s">
        <v>436</v>
      </c>
      <c r="E159" s="2" t="s">
        <v>437</v>
      </c>
      <c r="F159" s="2" t="s">
        <v>438</v>
      </c>
      <c r="G159" s="2" t="s">
        <v>439</v>
      </c>
      <c r="H159" s="2" t="s">
        <v>440</v>
      </c>
      <c r="I159" s="9">
        <v>2</v>
      </c>
      <c r="J159" s="4">
        <v>15.8</v>
      </c>
    </row>
    <row r="160" spans="1:23">
      <c r="A160" s="2" t="s">
        <v>40</v>
      </c>
      <c r="B160" s="3" t="s">
        <v>55</v>
      </c>
      <c r="C160" s="1" t="s">
        <v>42</v>
      </c>
      <c r="D160" s="1" t="s">
        <v>441</v>
      </c>
      <c r="E160" s="2" t="s">
        <v>442</v>
      </c>
      <c r="F160" s="2" t="s">
        <v>443</v>
      </c>
      <c r="G160" s="2" t="s">
        <v>439</v>
      </c>
      <c r="H160" s="2" t="s">
        <v>440</v>
      </c>
      <c r="I160" s="9">
        <v>7</v>
      </c>
      <c r="J160" s="4">
        <v>71.540000000000006</v>
      </c>
    </row>
    <row r="161" spans="1:23">
      <c r="J161" s="5">
        <v>87.34</v>
      </c>
    </row>
    <row r="162" spans="1:23">
      <c r="A162" s="72" t="s">
        <v>444</v>
      </c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</row>
    <row r="163" spans="1:23">
      <c r="A163" s="2" t="s">
        <v>68</v>
      </c>
      <c r="B163" s="3" t="s">
        <v>162</v>
      </c>
      <c r="C163" s="1" t="s">
        <v>42</v>
      </c>
      <c r="D163" s="1" t="s">
        <v>445</v>
      </c>
      <c r="E163" s="2" t="s">
        <v>446</v>
      </c>
      <c r="F163" s="2" t="s">
        <v>447</v>
      </c>
      <c r="G163" s="2" t="s">
        <v>448</v>
      </c>
      <c r="H163" s="2" t="s">
        <v>449</v>
      </c>
      <c r="I163" s="9">
        <v>10</v>
      </c>
      <c r="J163" s="4">
        <v>79</v>
      </c>
    </row>
    <row r="164" spans="1:23">
      <c r="A164" s="2" t="s">
        <v>68</v>
      </c>
      <c r="B164" s="3" t="s">
        <v>41</v>
      </c>
      <c r="C164" s="1" t="s">
        <v>42</v>
      </c>
      <c r="D164" s="1" t="s">
        <v>450</v>
      </c>
      <c r="E164" s="2" t="s">
        <v>451</v>
      </c>
      <c r="F164" s="2" t="s">
        <v>452</v>
      </c>
      <c r="G164" s="2" t="s">
        <v>453</v>
      </c>
      <c r="H164" s="2" t="s">
        <v>454</v>
      </c>
      <c r="I164" s="9">
        <v>5</v>
      </c>
      <c r="J164" s="4">
        <v>39.5</v>
      </c>
    </row>
    <row r="165" spans="1:23">
      <c r="A165" s="2" t="s">
        <v>40</v>
      </c>
      <c r="B165" s="3" t="s">
        <v>41</v>
      </c>
      <c r="C165" s="1" t="s">
        <v>42</v>
      </c>
      <c r="D165" s="1" t="s">
        <v>450</v>
      </c>
      <c r="E165" s="2" t="s">
        <v>451</v>
      </c>
      <c r="F165" s="2" t="s">
        <v>452</v>
      </c>
      <c r="G165" s="2" t="s">
        <v>453</v>
      </c>
      <c r="H165" s="2" t="s">
        <v>454</v>
      </c>
      <c r="I165" s="9">
        <v>10</v>
      </c>
      <c r="J165" s="4">
        <v>102.2</v>
      </c>
    </row>
    <row r="166" spans="1:23">
      <c r="A166" s="2" t="s">
        <v>40</v>
      </c>
      <c r="B166" s="3" t="s">
        <v>61</v>
      </c>
      <c r="C166" s="1" t="s">
        <v>42</v>
      </c>
      <c r="D166" s="1" t="s">
        <v>455</v>
      </c>
      <c r="E166" s="2" t="s">
        <v>456</v>
      </c>
      <c r="F166" s="2" t="s">
        <v>457</v>
      </c>
      <c r="G166" s="2" t="s">
        <v>458</v>
      </c>
      <c r="H166" s="2" t="s">
        <v>459</v>
      </c>
      <c r="I166" s="9">
        <v>25</v>
      </c>
      <c r="J166" s="4">
        <v>255.5</v>
      </c>
    </row>
    <row r="167" spans="1:23" ht="24">
      <c r="A167" s="2" t="s">
        <v>40</v>
      </c>
      <c r="B167" s="3" t="s">
        <v>41</v>
      </c>
      <c r="C167" s="1" t="s">
        <v>42</v>
      </c>
      <c r="D167" s="1" t="s">
        <v>460</v>
      </c>
      <c r="E167" s="2" t="s">
        <v>461</v>
      </c>
      <c r="F167" s="2" t="s">
        <v>462</v>
      </c>
      <c r="G167" s="2" t="s">
        <v>463</v>
      </c>
      <c r="H167" s="2" t="s">
        <v>464</v>
      </c>
      <c r="I167" s="9">
        <v>10</v>
      </c>
      <c r="J167" s="4">
        <v>102.2</v>
      </c>
    </row>
    <row r="168" spans="1:23">
      <c r="A168" s="2" t="s">
        <v>40</v>
      </c>
      <c r="B168" s="3" t="s">
        <v>162</v>
      </c>
      <c r="C168" s="1" t="s">
        <v>42</v>
      </c>
      <c r="D168" s="1" t="s">
        <v>465</v>
      </c>
      <c r="E168" s="2" t="s">
        <v>466</v>
      </c>
      <c r="F168" s="2" t="s">
        <v>467</v>
      </c>
      <c r="G168" s="2" t="s">
        <v>468</v>
      </c>
      <c r="H168" s="2" t="s">
        <v>469</v>
      </c>
      <c r="I168" s="9">
        <v>20</v>
      </c>
      <c r="J168" s="4">
        <v>204.4</v>
      </c>
    </row>
    <row r="169" spans="1:23">
      <c r="A169" s="2" t="s">
        <v>40</v>
      </c>
      <c r="B169" s="3" t="s">
        <v>162</v>
      </c>
      <c r="C169" s="1" t="s">
        <v>42</v>
      </c>
      <c r="D169" s="1" t="s">
        <v>470</v>
      </c>
      <c r="E169" s="2" t="s">
        <v>471</v>
      </c>
      <c r="F169" s="2" t="s">
        <v>472</v>
      </c>
      <c r="G169" s="2" t="s">
        <v>468</v>
      </c>
      <c r="H169" s="2" t="s">
        <v>469</v>
      </c>
      <c r="I169" s="9">
        <v>30</v>
      </c>
      <c r="J169" s="4">
        <v>306.60000000000002</v>
      </c>
    </row>
    <row r="170" spans="1:23">
      <c r="A170" s="2" t="s">
        <v>205</v>
      </c>
      <c r="B170" s="3" t="s">
        <v>162</v>
      </c>
      <c r="C170" s="1" t="s">
        <v>42</v>
      </c>
      <c r="D170" s="1" t="s">
        <v>445</v>
      </c>
      <c r="E170" s="2" t="s">
        <v>446</v>
      </c>
      <c r="F170" s="2" t="s">
        <v>447</v>
      </c>
      <c r="G170" s="2" t="s">
        <v>448</v>
      </c>
      <c r="H170" s="2" t="s">
        <v>449</v>
      </c>
      <c r="I170" s="9">
        <v>10</v>
      </c>
      <c r="J170" s="4">
        <v>95.5</v>
      </c>
    </row>
    <row r="171" spans="1:23">
      <c r="J171" s="5">
        <v>1043.2</v>
      </c>
    </row>
    <row r="172" spans="1:23">
      <c r="J172" s="5">
        <v>10720.07</v>
      </c>
    </row>
  </sheetData>
  <autoFilter ref="A1:W172" xr:uid="{67EF8808-8AEC-D143-81E8-42D3AB421F49}"/>
  <mergeCells count="12">
    <mergeCell ref="A162:W162"/>
    <mergeCell ref="A2:W2"/>
    <mergeCell ref="A6:W6"/>
    <mergeCell ref="A10:W10"/>
    <mergeCell ref="A32:W32"/>
    <mergeCell ref="A50:W50"/>
    <mergeCell ref="A53:W53"/>
    <mergeCell ref="A62:W62"/>
    <mergeCell ref="A98:W98"/>
    <mergeCell ref="A108:W108"/>
    <mergeCell ref="A155:W155"/>
    <mergeCell ref="A158:W1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BC06-913B-2246-83DD-E27E907EBC60}">
  <dimension ref="A1:W87"/>
  <sheetViews>
    <sheetView workbookViewId="0"/>
    <sheetView workbookViewId="1"/>
  </sheetViews>
  <sheetFormatPr defaultColWidth="8.85546875" defaultRowHeight="12.95"/>
  <cols>
    <col min="1" max="1" width="32" customWidth="1"/>
    <col min="2" max="2" width="8.42578125" customWidth="1"/>
    <col min="3" max="3" width="4" customWidth="1"/>
    <col min="4" max="4" width="7" customWidth="1"/>
    <col min="5" max="5" width="45" customWidth="1"/>
    <col min="6" max="6" width="26.42578125" customWidth="1"/>
    <col min="7" max="7" width="10.42578125" customWidth="1"/>
    <col min="8" max="8" width="13.7109375" customWidth="1"/>
    <col min="9" max="9" width="7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473</v>
      </c>
      <c r="C3" s="1" t="s">
        <v>42</v>
      </c>
      <c r="D3" s="1" t="s">
        <v>474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2</v>
      </c>
      <c r="J3" s="4">
        <v>20.440000000000001</v>
      </c>
    </row>
    <row r="4" spans="1:23">
      <c r="A4" s="2" t="s">
        <v>48</v>
      </c>
      <c r="B4" s="3" t="s">
        <v>473</v>
      </c>
      <c r="C4" s="1" t="s">
        <v>42</v>
      </c>
      <c r="D4" s="1" t="s">
        <v>475</v>
      </c>
      <c r="E4" s="2" t="s">
        <v>476</v>
      </c>
      <c r="F4" s="2" t="s">
        <v>477</v>
      </c>
      <c r="G4" s="2" t="s">
        <v>52</v>
      </c>
      <c r="H4" s="2" t="s">
        <v>53</v>
      </c>
      <c r="I4" s="9">
        <v>5</v>
      </c>
      <c r="J4" s="4">
        <v>58.65</v>
      </c>
    </row>
    <row r="5" spans="1:23">
      <c r="A5" s="2" t="s">
        <v>182</v>
      </c>
      <c r="B5" s="3" t="s">
        <v>473</v>
      </c>
      <c r="C5" s="1" t="s">
        <v>42</v>
      </c>
      <c r="D5" s="1" t="s">
        <v>475</v>
      </c>
      <c r="E5" s="2" t="s">
        <v>476</v>
      </c>
      <c r="F5" s="2" t="s">
        <v>477</v>
      </c>
      <c r="G5" s="2" t="s">
        <v>52</v>
      </c>
      <c r="H5" s="2" t="s">
        <v>53</v>
      </c>
      <c r="I5" s="9">
        <v>2</v>
      </c>
      <c r="J5" s="4">
        <v>17.78</v>
      </c>
    </row>
    <row r="6" spans="1:23">
      <c r="J6" s="5">
        <v>96.87</v>
      </c>
    </row>
    <row r="7" spans="1:23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68</v>
      </c>
      <c r="B8" s="3" t="s">
        <v>478</v>
      </c>
      <c r="C8" s="1" t="s">
        <v>42</v>
      </c>
      <c r="D8" s="1" t="s">
        <v>479</v>
      </c>
      <c r="E8" s="2" t="s">
        <v>480</v>
      </c>
      <c r="F8" s="2" t="s">
        <v>481</v>
      </c>
      <c r="G8" s="2" t="s">
        <v>82</v>
      </c>
      <c r="H8" s="2" t="s">
        <v>83</v>
      </c>
      <c r="I8" s="9">
        <v>7</v>
      </c>
      <c r="J8" s="4">
        <v>55.3</v>
      </c>
    </row>
    <row r="9" spans="1:23">
      <c r="A9" s="2" t="s">
        <v>68</v>
      </c>
      <c r="B9" s="3" t="s">
        <v>478</v>
      </c>
      <c r="C9" s="1" t="s">
        <v>42</v>
      </c>
      <c r="D9" s="1" t="s">
        <v>482</v>
      </c>
      <c r="E9" s="2" t="s">
        <v>483</v>
      </c>
      <c r="F9" s="2" t="s">
        <v>484</v>
      </c>
      <c r="G9" s="2" t="s">
        <v>127</v>
      </c>
      <c r="H9" s="2" t="s">
        <v>128</v>
      </c>
      <c r="I9" s="9">
        <v>2</v>
      </c>
      <c r="J9" s="4">
        <v>15.8</v>
      </c>
    </row>
    <row r="10" spans="1:23">
      <c r="A10" s="2" t="s">
        <v>68</v>
      </c>
      <c r="B10" s="3" t="s">
        <v>478</v>
      </c>
      <c r="C10" s="1" t="s">
        <v>42</v>
      </c>
      <c r="D10" s="1" t="s">
        <v>485</v>
      </c>
      <c r="E10" s="2" t="s">
        <v>486</v>
      </c>
      <c r="F10" s="2" t="s">
        <v>487</v>
      </c>
      <c r="G10" s="2" t="s">
        <v>102</v>
      </c>
      <c r="H10" s="2" t="s">
        <v>103</v>
      </c>
      <c r="I10" s="9">
        <v>3</v>
      </c>
      <c r="J10" s="4">
        <v>23.7</v>
      </c>
    </row>
    <row r="11" spans="1:23">
      <c r="A11" s="2" t="s">
        <v>40</v>
      </c>
      <c r="B11" s="3" t="s">
        <v>478</v>
      </c>
      <c r="C11" s="1" t="s">
        <v>42</v>
      </c>
      <c r="D11" s="1" t="s">
        <v>488</v>
      </c>
      <c r="E11" s="2" t="s">
        <v>489</v>
      </c>
      <c r="F11" s="2" t="s">
        <v>490</v>
      </c>
      <c r="G11" s="2" t="s">
        <v>72</v>
      </c>
      <c r="H11" s="2" t="s">
        <v>73</v>
      </c>
      <c r="I11" s="9">
        <v>5</v>
      </c>
      <c r="J11" s="4">
        <v>51.1</v>
      </c>
    </row>
    <row r="12" spans="1:23">
      <c r="A12" s="2" t="s">
        <v>40</v>
      </c>
      <c r="B12" s="3" t="s">
        <v>478</v>
      </c>
      <c r="C12" s="1" t="s">
        <v>42</v>
      </c>
      <c r="D12" s="1" t="s">
        <v>491</v>
      </c>
      <c r="E12" s="2" t="s">
        <v>139</v>
      </c>
      <c r="F12" s="2" t="s">
        <v>140</v>
      </c>
      <c r="G12" s="2" t="s">
        <v>72</v>
      </c>
      <c r="H12" s="2" t="s">
        <v>73</v>
      </c>
      <c r="I12" s="9">
        <v>5</v>
      </c>
      <c r="J12" s="4">
        <v>51.1</v>
      </c>
    </row>
    <row r="13" spans="1:23">
      <c r="A13" s="2" t="s">
        <v>40</v>
      </c>
      <c r="B13" s="3" t="s">
        <v>478</v>
      </c>
      <c r="C13" s="1" t="s">
        <v>42</v>
      </c>
      <c r="D13" s="1" t="s">
        <v>492</v>
      </c>
      <c r="E13" s="2" t="s">
        <v>493</v>
      </c>
      <c r="F13" s="2" t="s">
        <v>494</v>
      </c>
      <c r="G13" s="2" t="s">
        <v>82</v>
      </c>
      <c r="H13" s="2" t="s">
        <v>83</v>
      </c>
      <c r="I13" s="9">
        <v>5</v>
      </c>
      <c r="J13" s="4">
        <v>51.1</v>
      </c>
    </row>
    <row r="14" spans="1:23">
      <c r="A14" s="2" t="s">
        <v>40</v>
      </c>
      <c r="B14" s="3" t="s">
        <v>478</v>
      </c>
      <c r="C14" s="1" t="s">
        <v>42</v>
      </c>
      <c r="D14" s="1" t="s">
        <v>495</v>
      </c>
      <c r="E14" s="2" t="s">
        <v>496</v>
      </c>
      <c r="F14" s="2" t="s">
        <v>497</v>
      </c>
      <c r="G14" s="2" t="s">
        <v>498</v>
      </c>
      <c r="H14" s="2" t="s">
        <v>499</v>
      </c>
      <c r="I14" s="9">
        <v>15</v>
      </c>
      <c r="J14" s="4">
        <v>153.30000000000001</v>
      </c>
    </row>
    <row r="15" spans="1:23">
      <c r="A15" s="2" t="s">
        <v>40</v>
      </c>
      <c r="B15" s="3" t="s">
        <v>478</v>
      </c>
      <c r="C15" s="1" t="s">
        <v>42</v>
      </c>
      <c r="D15" s="1" t="s">
        <v>500</v>
      </c>
      <c r="E15" s="2" t="s">
        <v>70</v>
      </c>
      <c r="F15" s="2" t="s">
        <v>71</v>
      </c>
      <c r="G15" s="2" t="s">
        <v>72</v>
      </c>
      <c r="H15" s="2" t="s">
        <v>73</v>
      </c>
      <c r="I15" s="9">
        <v>30</v>
      </c>
      <c r="J15" s="4">
        <v>306.60000000000002</v>
      </c>
    </row>
    <row r="16" spans="1:23">
      <c r="A16" s="2" t="s">
        <v>40</v>
      </c>
      <c r="B16" s="3" t="s">
        <v>478</v>
      </c>
      <c r="C16" s="1" t="s">
        <v>42</v>
      </c>
      <c r="D16" s="1" t="s">
        <v>501</v>
      </c>
      <c r="E16" s="2" t="s">
        <v>502</v>
      </c>
      <c r="F16" s="2" t="s">
        <v>503</v>
      </c>
      <c r="G16" s="2" t="s">
        <v>72</v>
      </c>
      <c r="H16" s="2" t="s">
        <v>73</v>
      </c>
      <c r="I16" s="9">
        <v>5</v>
      </c>
      <c r="J16" s="4">
        <v>51.1</v>
      </c>
    </row>
    <row r="17" spans="1:23">
      <c r="A17" s="2" t="s">
        <v>40</v>
      </c>
      <c r="B17" s="3" t="s">
        <v>478</v>
      </c>
      <c r="C17" s="1" t="s">
        <v>42</v>
      </c>
      <c r="D17" s="1" t="s">
        <v>504</v>
      </c>
      <c r="E17" s="2" t="s">
        <v>505</v>
      </c>
      <c r="F17" s="2" t="s">
        <v>506</v>
      </c>
      <c r="G17" s="2" t="s">
        <v>93</v>
      </c>
      <c r="H17" s="2" t="s">
        <v>94</v>
      </c>
      <c r="I17" s="9">
        <v>3</v>
      </c>
      <c r="J17" s="4">
        <v>30.66</v>
      </c>
    </row>
    <row r="18" spans="1:23">
      <c r="A18" s="2" t="s">
        <v>48</v>
      </c>
      <c r="B18" s="3" t="s">
        <v>478</v>
      </c>
      <c r="C18" s="1" t="s">
        <v>42</v>
      </c>
      <c r="D18" s="1" t="s">
        <v>507</v>
      </c>
      <c r="E18" s="2" t="s">
        <v>136</v>
      </c>
      <c r="F18" s="2" t="s">
        <v>137</v>
      </c>
      <c r="G18" s="2" t="s">
        <v>72</v>
      </c>
      <c r="H18" s="2" t="s">
        <v>73</v>
      </c>
      <c r="I18" s="9">
        <v>10</v>
      </c>
      <c r="J18" s="4">
        <v>115.2</v>
      </c>
    </row>
    <row r="19" spans="1:23">
      <c r="A19" s="2" t="s">
        <v>48</v>
      </c>
      <c r="B19" s="3" t="s">
        <v>478</v>
      </c>
      <c r="C19" s="1" t="s">
        <v>42</v>
      </c>
      <c r="D19" s="1" t="s">
        <v>508</v>
      </c>
      <c r="E19" s="2" t="s">
        <v>509</v>
      </c>
      <c r="F19" s="2" t="s">
        <v>510</v>
      </c>
      <c r="G19" s="2" t="s">
        <v>82</v>
      </c>
      <c r="H19" s="2" t="s">
        <v>83</v>
      </c>
      <c r="I19" s="9">
        <v>30</v>
      </c>
      <c r="J19" s="4">
        <v>345.6</v>
      </c>
    </row>
    <row r="20" spans="1:23">
      <c r="A20" s="2" t="s">
        <v>48</v>
      </c>
      <c r="B20" s="3" t="s">
        <v>478</v>
      </c>
      <c r="C20" s="1" t="s">
        <v>42</v>
      </c>
      <c r="D20" s="1" t="s">
        <v>511</v>
      </c>
      <c r="E20" s="2" t="s">
        <v>512</v>
      </c>
      <c r="F20" s="2" t="s">
        <v>513</v>
      </c>
      <c r="G20" s="2" t="s">
        <v>514</v>
      </c>
      <c r="H20" s="2" t="s">
        <v>515</v>
      </c>
      <c r="I20" s="9">
        <v>20</v>
      </c>
      <c r="J20" s="4">
        <v>230.4</v>
      </c>
    </row>
    <row r="21" spans="1:23">
      <c r="A21" s="2" t="s">
        <v>48</v>
      </c>
      <c r="B21" s="3" t="s">
        <v>478</v>
      </c>
      <c r="C21" s="1" t="s">
        <v>42</v>
      </c>
      <c r="D21" s="1" t="s">
        <v>516</v>
      </c>
      <c r="E21" s="2" t="s">
        <v>139</v>
      </c>
      <c r="F21" s="2" t="s">
        <v>140</v>
      </c>
      <c r="G21" s="2" t="s">
        <v>72</v>
      </c>
      <c r="H21" s="2" t="s">
        <v>73</v>
      </c>
      <c r="I21" s="9">
        <v>10</v>
      </c>
      <c r="J21" s="4">
        <v>115.2</v>
      </c>
    </row>
    <row r="22" spans="1:23">
      <c r="A22" s="2" t="s">
        <v>48</v>
      </c>
      <c r="B22" s="3" t="s">
        <v>478</v>
      </c>
      <c r="C22" s="1" t="s">
        <v>42</v>
      </c>
      <c r="D22" s="1" t="s">
        <v>517</v>
      </c>
      <c r="E22" s="2" t="s">
        <v>85</v>
      </c>
      <c r="F22" s="2" t="s">
        <v>86</v>
      </c>
      <c r="G22" s="2" t="s">
        <v>82</v>
      </c>
      <c r="H22" s="2" t="s">
        <v>83</v>
      </c>
      <c r="I22" s="9">
        <v>20</v>
      </c>
      <c r="J22" s="4">
        <v>230.4</v>
      </c>
    </row>
    <row r="23" spans="1:23">
      <c r="A23" s="2" t="s">
        <v>48</v>
      </c>
      <c r="B23" s="3" t="s">
        <v>478</v>
      </c>
      <c r="C23" s="1" t="s">
        <v>42</v>
      </c>
      <c r="D23" s="1" t="s">
        <v>479</v>
      </c>
      <c r="E23" s="2" t="s">
        <v>480</v>
      </c>
      <c r="F23" s="2" t="s">
        <v>481</v>
      </c>
      <c r="G23" s="2" t="s">
        <v>82</v>
      </c>
      <c r="H23" s="2" t="s">
        <v>83</v>
      </c>
      <c r="I23" s="9">
        <v>2</v>
      </c>
      <c r="J23" s="4">
        <v>23.04</v>
      </c>
    </row>
    <row r="24" spans="1:23">
      <c r="A24" s="2" t="s">
        <v>48</v>
      </c>
      <c r="B24" s="3" t="s">
        <v>478</v>
      </c>
      <c r="C24" s="1" t="s">
        <v>42</v>
      </c>
      <c r="D24" s="1" t="s">
        <v>518</v>
      </c>
      <c r="E24" s="2" t="s">
        <v>519</v>
      </c>
      <c r="F24" s="2" t="s">
        <v>520</v>
      </c>
      <c r="G24" s="2" t="s">
        <v>93</v>
      </c>
      <c r="H24" s="2" t="s">
        <v>94</v>
      </c>
      <c r="I24" s="9">
        <v>10</v>
      </c>
      <c r="J24" s="4">
        <v>115.2</v>
      </c>
    </row>
    <row r="25" spans="1:23">
      <c r="A25" s="2" t="s">
        <v>48</v>
      </c>
      <c r="B25" s="3" t="s">
        <v>478</v>
      </c>
      <c r="C25" s="1" t="s">
        <v>42</v>
      </c>
      <c r="D25" s="1" t="s">
        <v>495</v>
      </c>
      <c r="E25" s="2" t="s">
        <v>496</v>
      </c>
      <c r="F25" s="2" t="s">
        <v>497</v>
      </c>
      <c r="G25" s="2" t="s">
        <v>498</v>
      </c>
      <c r="H25" s="2" t="s">
        <v>499</v>
      </c>
      <c r="I25" s="9">
        <v>20</v>
      </c>
      <c r="J25" s="4">
        <v>230.4</v>
      </c>
    </row>
    <row r="26" spans="1:23">
      <c r="A26" s="2" t="s">
        <v>48</v>
      </c>
      <c r="B26" s="3" t="s">
        <v>478</v>
      </c>
      <c r="C26" s="1" t="s">
        <v>42</v>
      </c>
      <c r="D26" s="1" t="s">
        <v>504</v>
      </c>
      <c r="E26" s="2" t="s">
        <v>505</v>
      </c>
      <c r="F26" s="2" t="s">
        <v>506</v>
      </c>
      <c r="G26" s="2" t="s">
        <v>93</v>
      </c>
      <c r="H26" s="2" t="s">
        <v>94</v>
      </c>
      <c r="I26" s="9">
        <v>5</v>
      </c>
      <c r="J26" s="4">
        <v>57.6</v>
      </c>
    </row>
    <row r="27" spans="1:23">
      <c r="A27" s="2" t="s">
        <v>48</v>
      </c>
      <c r="B27" s="3" t="s">
        <v>478</v>
      </c>
      <c r="C27" s="1" t="s">
        <v>42</v>
      </c>
      <c r="D27" s="1" t="s">
        <v>521</v>
      </c>
      <c r="E27" s="2" t="s">
        <v>522</v>
      </c>
      <c r="F27" s="2" t="s">
        <v>523</v>
      </c>
      <c r="G27" s="2" t="s">
        <v>93</v>
      </c>
      <c r="H27" s="2" t="s">
        <v>94</v>
      </c>
      <c r="I27" s="9">
        <v>3</v>
      </c>
      <c r="J27" s="4">
        <v>34.56</v>
      </c>
    </row>
    <row r="28" spans="1:23">
      <c r="A28" s="2" t="s">
        <v>48</v>
      </c>
      <c r="B28" s="3" t="s">
        <v>478</v>
      </c>
      <c r="C28" s="1" t="s">
        <v>42</v>
      </c>
      <c r="D28" s="1" t="s">
        <v>524</v>
      </c>
      <c r="E28" s="2" t="s">
        <v>525</v>
      </c>
      <c r="F28" s="2" t="s">
        <v>526</v>
      </c>
      <c r="G28" s="2" t="s">
        <v>82</v>
      </c>
      <c r="H28" s="2" t="s">
        <v>83</v>
      </c>
      <c r="I28" s="9">
        <v>20</v>
      </c>
      <c r="J28" s="4">
        <v>230.4</v>
      </c>
    </row>
    <row r="29" spans="1:23">
      <c r="A29" s="2" t="s">
        <v>182</v>
      </c>
      <c r="B29" s="3" t="s">
        <v>478</v>
      </c>
      <c r="C29" s="1" t="s">
        <v>42</v>
      </c>
      <c r="D29" s="1" t="s">
        <v>527</v>
      </c>
      <c r="E29" s="2" t="s">
        <v>528</v>
      </c>
      <c r="F29" s="2" t="s">
        <v>529</v>
      </c>
      <c r="G29" s="2" t="s">
        <v>93</v>
      </c>
      <c r="H29" s="2" t="s">
        <v>94</v>
      </c>
      <c r="I29" s="9">
        <v>1</v>
      </c>
      <c r="J29" s="4">
        <v>8.89</v>
      </c>
    </row>
    <row r="30" spans="1:23">
      <c r="J30" s="5">
        <v>2526.65</v>
      </c>
    </row>
    <row r="31" spans="1:23">
      <c r="A31" s="72" t="s">
        <v>141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1:23">
      <c r="A32" s="2" t="s">
        <v>68</v>
      </c>
      <c r="B32" s="3" t="s">
        <v>530</v>
      </c>
      <c r="C32" s="1" t="s">
        <v>42</v>
      </c>
      <c r="D32" s="1" t="s">
        <v>531</v>
      </c>
      <c r="E32" s="2" t="s">
        <v>532</v>
      </c>
      <c r="F32" s="2" t="s">
        <v>533</v>
      </c>
      <c r="G32" s="2" t="s">
        <v>534</v>
      </c>
      <c r="H32" s="2" t="s">
        <v>535</v>
      </c>
      <c r="I32" s="9">
        <v>3</v>
      </c>
      <c r="J32" s="4">
        <v>23.7</v>
      </c>
    </row>
    <row r="33" spans="1:23">
      <c r="A33" s="2" t="s">
        <v>48</v>
      </c>
      <c r="B33" s="3" t="s">
        <v>530</v>
      </c>
      <c r="C33" s="1" t="s">
        <v>42</v>
      </c>
      <c r="D33" s="1" t="s">
        <v>536</v>
      </c>
      <c r="E33" s="2" t="s">
        <v>175</v>
      </c>
      <c r="F33" s="2" t="s">
        <v>176</v>
      </c>
      <c r="G33" s="2" t="s">
        <v>177</v>
      </c>
      <c r="H33" s="2" t="s">
        <v>178</v>
      </c>
      <c r="I33" s="9">
        <v>5</v>
      </c>
      <c r="J33" s="4">
        <v>57.6</v>
      </c>
    </row>
    <row r="34" spans="1:23">
      <c r="A34" s="2" t="s">
        <v>48</v>
      </c>
      <c r="B34" s="3" t="s">
        <v>530</v>
      </c>
      <c r="C34" s="1" t="s">
        <v>42</v>
      </c>
      <c r="D34" s="1" t="s">
        <v>537</v>
      </c>
      <c r="E34" s="2" t="s">
        <v>538</v>
      </c>
      <c r="F34" s="2" t="s">
        <v>539</v>
      </c>
      <c r="G34" s="2" t="s">
        <v>150</v>
      </c>
      <c r="H34" s="2" t="s">
        <v>151</v>
      </c>
      <c r="I34" s="9">
        <v>10</v>
      </c>
      <c r="J34" s="4">
        <v>115.2</v>
      </c>
    </row>
    <row r="35" spans="1:23">
      <c r="A35" s="2" t="s">
        <v>48</v>
      </c>
      <c r="B35" s="3" t="s">
        <v>530</v>
      </c>
      <c r="C35" s="1" t="s">
        <v>42</v>
      </c>
      <c r="D35" s="1" t="s">
        <v>540</v>
      </c>
      <c r="E35" s="2" t="s">
        <v>541</v>
      </c>
      <c r="F35" s="2" t="s">
        <v>542</v>
      </c>
      <c r="G35" s="2" t="s">
        <v>150</v>
      </c>
      <c r="H35" s="2" t="s">
        <v>151</v>
      </c>
      <c r="I35" s="9">
        <v>10</v>
      </c>
      <c r="J35" s="4">
        <v>115.2</v>
      </c>
    </row>
    <row r="36" spans="1:23">
      <c r="A36" s="2" t="s">
        <v>48</v>
      </c>
      <c r="B36" s="3" t="s">
        <v>530</v>
      </c>
      <c r="C36" s="1" t="s">
        <v>42</v>
      </c>
      <c r="D36" s="1" t="s">
        <v>543</v>
      </c>
      <c r="E36" s="2" t="s">
        <v>544</v>
      </c>
      <c r="F36" s="2" t="s">
        <v>545</v>
      </c>
      <c r="G36" s="2" t="s">
        <v>155</v>
      </c>
      <c r="H36" s="2" t="s">
        <v>156</v>
      </c>
      <c r="I36" s="9">
        <v>10</v>
      </c>
      <c r="J36" s="4">
        <v>115.2</v>
      </c>
    </row>
    <row r="37" spans="1:23">
      <c r="A37" s="2" t="s">
        <v>48</v>
      </c>
      <c r="B37" s="3" t="s">
        <v>530</v>
      </c>
      <c r="C37" s="1" t="s">
        <v>42</v>
      </c>
      <c r="D37" s="1" t="s">
        <v>531</v>
      </c>
      <c r="E37" s="2" t="s">
        <v>532</v>
      </c>
      <c r="F37" s="2" t="s">
        <v>533</v>
      </c>
      <c r="G37" s="2" t="s">
        <v>534</v>
      </c>
      <c r="H37" s="2" t="s">
        <v>535</v>
      </c>
      <c r="I37" s="9">
        <v>10</v>
      </c>
      <c r="J37" s="4">
        <v>115.2</v>
      </c>
    </row>
    <row r="38" spans="1:23">
      <c r="A38" s="2" t="s">
        <v>48</v>
      </c>
      <c r="B38" s="3" t="s">
        <v>530</v>
      </c>
      <c r="C38" s="1" t="s">
        <v>42</v>
      </c>
      <c r="D38" s="1" t="s">
        <v>546</v>
      </c>
      <c r="E38" s="2" t="s">
        <v>547</v>
      </c>
      <c r="F38" s="2" t="s">
        <v>548</v>
      </c>
      <c r="G38" s="2" t="s">
        <v>150</v>
      </c>
      <c r="H38" s="2" t="s">
        <v>151</v>
      </c>
      <c r="I38" s="9">
        <v>10</v>
      </c>
      <c r="J38" s="4">
        <v>115.2</v>
      </c>
    </row>
    <row r="39" spans="1:23">
      <c r="A39" s="2" t="s">
        <v>48</v>
      </c>
      <c r="B39" s="3" t="s">
        <v>530</v>
      </c>
      <c r="C39" s="1" t="s">
        <v>42</v>
      </c>
      <c r="D39" s="1" t="s">
        <v>549</v>
      </c>
      <c r="E39" s="2" t="s">
        <v>148</v>
      </c>
      <c r="F39" s="2" t="s">
        <v>149</v>
      </c>
      <c r="G39" s="2" t="s">
        <v>150</v>
      </c>
      <c r="H39" s="2" t="s">
        <v>151</v>
      </c>
      <c r="I39" s="9">
        <v>20</v>
      </c>
      <c r="J39" s="4">
        <v>230.4</v>
      </c>
    </row>
    <row r="40" spans="1:23">
      <c r="A40" s="2" t="s">
        <v>182</v>
      </c>
      <c r="B40" s="3" t="s">
        <v>530</v>
      </c>
      <c r="C40" s="1" t="s">
        <v>42</v>
      </c>
      <c r="D40" s="1" t="s">
        <v>531</v>
      </c>
      <c r="E40" s="2" t="s">
        <v>532</v>
      </c>
      <c r="F40" s="2" t="s">
        <v>533</v>
      </c>
      <c r="G40" s="2" t="s">
        <v>534</v>
      </c>
      <c r="H40" s="2" t="s">
        <v>535</v>
      </c>
      <c r="I40" s="9">
        <v>1</v>
      </c>
      <c r="J40" s="4">
        <v>8.42</v>
      </c>
    </row>
    <row r="41" spans="1:23">
      <c r="A41" s="2" t="s">
        <v>182</v>
      </c>
      <c r="B41" s="3" t="s">
        <v>530</v>
      </c>
      <c r="C41" s="1" t="s">
        <v>42</v>
      </c>
      <c r="D41" s="1" t="s">
        <v>550</v>
      </c>
      <c r="E41" s="2" t="s">
        <v>175</v>
      </c>
      <c r="F41" s="2" t="s">
        <v>176</v>
      </c>
      <c r="G41" s="2" t="s">
        <v>177</v>
      </c>
      <c r="H41" s="2" t="s">
        <v>178</v>
      </c>
      <c r="I41" s="9">
        <v>1</v>
      </c>
      <c r="J41" s="4">
        <v>8.89</v>
      </c>
    </row>
    <row r="42" spans="1:23">
      <c r="J42" s="5">
        <v>905.01</v>
      </c>
    </row>
    <row r="43" spans="1:23">
      <c r="A43" s="72" t="s">
        <v>189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>
      <c r="A44" s="2" t="s">
        <v>40</v>
      </c>
      <c r="B44" s="3" t="s">
        <v>530</v>
      </c>
      <c r="C44" s="1" t="s">
        <v>42</v>
      </c>
      <c r="D44" s="1" t="s">
        <v>551</v>
      </c>
      <c r="E44" s="2" t="s">
        <v>552</v>
      </c>
      <c r="F44" s="2" t="s">
        <v>553</v>
      </c>
      <c r="G44" s="2" t="s">
        <v>313</v>
      </c>
      <c r="H44" s="2" t="s">
        <v>314</v>
      </c>
      <c r="I44" s="9">
        <v>30</v>
      </c>
      <c r="J44" s="4">
        <v>306.60000000000002</v>
      </c>
    </row>
    <row r="45" spans="1:23">
      <c r="A45" s="2" t="s">
        <v>48</v>
      </c>
      <c r="B45" s="3" t="s">
        <v>473</v>
      </c>
      <c r="C45" s="1" t="s">
        <v>42</v>
      </c>
      <c r="D45" s="1" t="s">
        <v>554</v>
      </c>
      <c r="E45" s="2" t="s">
        <v>555</v>
      </c>
      <c r="F45" s="2" t="s">
        <v>556</v>
      </c>
      <c r="G45" s="2" t="s">
        <v>193</v>
      </c>
      <c r="H45" s="2" t="s">
        <v>194</v>
      </c>
      <c r="I45" s="9">
        <v>2</v>
      </c>
      <c r="J45" s="4">
        <v>23.46</v>
      </c>
    </row>
    <row r="46" spans="1:23">
      <c r="J46" s="5">
        <v>330.06</v>
      </c>
    </row>
    <row r="47" spans="1:23">
      <c r="A47" s="72" t="s">
        <v>309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>
      <c r="A48" s="2" t="s">
        <v>68</v>
      </c>
      <c r="B48" s="3" t="s">
        <v>478</v>
      </c>
      <c r="C48" s="1" t="s">
        <v>42</v>
      </c>
      <c r="D48" s="1" t="s">
        <v>557</v>
      </c>
      <c r="E48" s="2" t="s">
        <v>558</v>
      </c>
      <c r="F48" s="2" t="s">
        <v>559</v>
      </c>
      <c r="G48" s="2" t="s">
        <v>367</v>
      </c>
      <c r="H48" s="2" t="s">
        <v>368</v>
      </c>
      <c r="I48" s="9">
        <v>1</v>
      </c>
      <c r="J48" s="4">
        <v>7.9</v>
      </c>
    </row>
    <row r="49" spans="1:10">
      <c r="A49" s="2" t="s">
        <v>68</v>
      </c>
      <c r="B49" s="3" t="s">
        <v>478</v>
      </c>
      <c r="C49" s="1" t="s">
        <v>42</v>
      </c>
      <c r="D49" s="1" t="s">
        <v>560</v>
      </c>
      <c r="E49" s="2" t="s">
        <v>420</v>
      </c>
      <c r="F49" s="2" t="s">
        <v>421</v>
      </c>
      <c r="G49" s="2" t="s">
        <v>313</v>
      </c>
      <c r="H49" s="2" t="s">
        <v>314</v>
      </c>
      <c r="I49" s="9">
        <v>2</v>
      </c>
      <c r="J49" s="4">
        <v>15.8</v>
      </c>
    </row>
    <row r="50" spans="1:10">
      <c r="A50" s="2" t="s">
        <v>68</v>
      </c>
      <c r="B50" s="3" t="s">
        <v>478</v>
      </c>
      <c r="C50" s="1" t="s">
        <v>42</v>
      </c>
      <c r="D50" s="1" t="s">
        <v>561</v>
      </c>
      <c r="E50" s="2" t="s">
        <v>562</v>
      </c>
      <c r="F50" s="2" t="s">
        <v>563</v>
      </c>
      <c r="G50" s="2" t="s">
        <v>564</v>
      </c>
      <c r="H50" s="2" t="s">
        <v>565</v>
      </c>
      <c r="I50" s="9">
        <v>2</v>
      </c>
      <c r="J50" s="4">
        <v>15.8</v>
      </c>
    </row>
    <row r="51" spans="1:10">
      <c r="A51" s="2" t="s">
        <v>68</v>
      </c>
      <c r="B51" s="3" t="s">
        <v>478</v>
      </c>
      <c r="C51" s="1" t="s">
        <v>42</v>
      </c>
      <c r="D51" s="1" t="s">
        <v>566</v>
      </c>
      <c r="E51" s="2" t="s">
        <v>567</v>
      </c>
      <c r="F51" s="2" t="s">
        <v>568</v>
      </c>
      <c r="G51" s="2" t="s">
        <v>367</v>
      </c>
      <c r="H51" s="2" t="s">
        <v>368</v>
      </c>
      <c r="I51" s="9">
        <v>20</v>
      </c>
      <c r="J51" s="4">
        <v>158</v>
      </c>
    </row>
    <row r="52" spans="1:10">
      <c r="A52" s="2" t="s">
        <v>68</v>
      </c>
      <c r="B52" s="3" t="s">
        <v>530</v>
      </c>
      <c r="C52" s="1" t="s">
        <v>42</v>
      </c>
      <c r="D52" s="1" t="s">
        <v>569</v>
      </c>
      <c r="E52" s="2" t="s">
        <v>570</v>
      </c>
      <c r="F52" s="2" t="s">
        <v>571</v>
      </c>
      <c r="G52" s="2" t="s">
        <v>313</v>
      </c>
      <c r="H52" s="2" t="s">
        <v>314</v>
      </c>
      <c r="I52" s="9">
        <v>2</v>
      </c>
      <c r="J52" s="4">
        <v>15.8</v>
      </c>
    </row>
    <row r="53" spans="1:10">
      <c r="A53" s="2" t="s">
        <v>68</v>
      </c>
      <c r="B53" s="3" t="s">
        <v>530</v>
      </c>
      <c r="C53" s="1" t="s">
        <v>42</v>
      </c>
      <c r="D53" s="1" t="s">
        <v>572</v>
      </c>
      <c r="E53" s="2" t="s">
        <v>328</v>
      </c>
      <c r="F53" s="2" t="s">
        <v>329</v>
      </c>
      <c r="G53" s="2" t="s">
        <v>313</v>
      </c>
      <c r="H53" s="2" t="s">
        <v>314</v>
      </c>
      <c r="I53" s="9">
        <v>2</v>
      </c>
      <c r="J53" s="4">
        <v>15.8</v>
      </c>
    </row>
    <row r="54" spans="1:10">
      <c r="A54" s="2" t="s">
        <v>40</v>
      </c>
      <c r="B54" s="3" t="s">
        <v>530</v>
      </c>
      <c r="C54" s="1" t="s">
        <v>42</v>
      </c>
      <c r="D54" s="1" t="s">
        <v>573</v>
      </c>
      <c r="E54" s="2" t="s">
        <v>574</v>
      </c>
      <c r="F54" s="2" t="s">
        <v>575</v>
      </c>
      <c r="G54" s="2" t="s">
        <v>313</v>
      </c>
      <c r="H54" s="2" t="s">
        <v>314</v>
      </c>
      <c r="I54" s="9">
        <v>4</v>
      </c>
      <c r="J54" s="4">
        <v>40.880000000000003</v>
      </c>
    </row>
    <row r="55" spans="1:10">
      <c r="A55" s="2" t="s">
        <v>40</v>
      </c>
      <c r="B55" s="3" t="s">
        <v>478</v>
      </c>
      <c r="C55" s="1" t="s">
        <v>42</v>
      </c>
      <c r="D55" s="1" t="s">
        <v>576</v>
      </c>
      <c r="E55" s="2" t="s">
        <v>381</v>
      </c>
      <c r="F55" s="2" t="s">
        <v>382</v>
      </c>
      <c r="G55" s="2" t="s">
        <v>313</v>
      </c>
      <c r="H55" s="2" t="s">
        <v>314</v>
      </c>
      <c r="I55" s="9">
        <v>10</v>
      </c>
      <c r="J55" s="4">
        <v>102.2</v>
      </c>
    </row>
    <row r="56" spans="1:10">
      <c r="A56" s="2" t="s">
        <v>40</v>
      </c>
      <c r="B56" s="3" t="s">
        <v>530</v>
      </c>
      <c r="C56" s="1" t="s">
        <v>42</v>
      </c>
      <c r="D56" s="1" t="s">
        <v>577</v>
      </c>
      <c r="E56" s="2" t="s">
        <v>578</v>
      </c>
      <c r="F56" s="2" t="s">
        <v>579</v>
      </c>
      <c r="G56" s="2" t="s">
        <v>313</v>
      </c>
      <c r="H56" s="2" t="s">
        <v>314</v>
      </c>
      <c r="I56" s="9">
        <v>15</v>
      </c>
      <c r="J56" s="4">
        <v>153.30000000000001</v>
      </c>
    </row>
    <row r="57" spans="1:10">
      <c r="A57" s="2" t="s">
        <v>40</v>
      </c>
      <c r="B57" s="3" t="s">
        <v>478</v>
      </c>
      <c r="C57" s="1" t="s">
        <v>42</v>
      </c>
      <c r="D57" s="1" t="s">
        <v>580</v>
      </c>
      <c r="E57" s="2" t="s">
        <v>581</v>
      </c>
      <c r="F57" s="2" t="s">
        <v>582</v>
      </c>
      <c r="G57" s="2" t="s">
        <v>313</v>
      </c>
      <c r="H57" s="2" t="s">
        <v>314</v>
      </c>
      <c r="I57" s="9">
        <v>5</v>
      </c>
      <c r="J57" s="4">
        <v>51.1</v>
      </c>
    </row>
    <row r="58" spans="1:10">
      <c r="A58" s="2" t="s">
        <v>40</v>
      </c>
      <c r="B58" s="3" t="s">
        <v>478</v>
      </c>
      <c r="C58" s="1" t="s">
        <v>42</v>
      </c>
      <c r="D58" s="1" t="s">
        <v>583</v>
      </c>
      <c r="E58" s="2" t="s">
        <v>584</v>
      </c>
      <c r="F58" s="2" t="s">
        <v>585</v>
      </c>
      <c r="G58" s="2" t="s">
        <v>586</v>
      </c>
      <c r="H58" s="2" t="s">
        <v>587</v>
      </c>
      <c r="I58" s="9">
        <v>10</v>
      </c>
      <c r="J58" s="4">
        <v>102.2</v>
      </c>
    </row>
    <row r="59" spans="1:10">
      <c r="A59" s="2" t="s">
        <v>40</v>
      </c>
      <c r="B59" s="3" t="s">
        <v>478</v>
      </c>
      <c r="C59" s="1" t="s">
        <v>42</v>
      </c>
      <c r="D59" s="1" t="s">
        <v>588</v>
      </c>
      <c r="E59" s="2" t="s">
        <v>589</v>
      </c>
      <c r="F59" s="2" t="s">
        <v>590</v>
      </c>
      <c r="G59" s="2" t="s">
        <v>313</v>
      </c>
      <c r="H59" s="2" t="s">
        <v>314</v>
      </c>
      <c r="I59" s="9">
        <v>10</v>
      </c>
      <c r="J59" s="4">
        <v>102.2</v>
      </c>
    </row>
    <row r="60" spans="1:10">
      <c r="A60" s="2" t="s">
        <v>40</v>
      </c>
      <c r="B60" s="3" t="s">
        <v>478</v>
      </c>
      <c r="C60" s="1" t="s">
        <v>42</v>
      </c>
      <c r="D60" s="1" t="s">
        <v>561</v>
      </c>
      <c r="E60" s="2" t="s">
        <v>562</v>
      </c>
      <c r="F60" s="2" t="s">
        <v>563</v>
      </c>
      <c r="G60" s="2" t="s">
        <v>564</v>
      </c>
      <c r="H60" s="2" t="s">
        <v>565</v>
      </c>
      <c r="I60" s="9">
        <v>2</v>
      </c>
      <c r="J60" s="4">
        <v>20.440000000000001</v>
      </c>
    </row>
    <row r="61" spans="1:10">
      <c r="A61" s="2" t="s">
        <v>48</v>
      </c>
      <c r="B61" s="3" t="s">
        <v>530</v>
      </c>
      <c r="C61" s="1" t="s">
        <v>42</v>
      </c>
      <c r="D61" s="1" t="s">
        <v>591</v>
      </c>
      <c r="E61" s="2" t="s">
        <v>423</v>
      </c>
      <c r="F61" s="2" t="s">
        <v>424</v>
      </c>
      <c r="G61" s="2" t="s">
        <v>313</v>
      </c>
      <c r="H61" s="2" t="s">
        <v>314</v>
      </c>
      <c r="I61" s="9">
        <v>4</v>
      </c>
      <c r="J61" s="4">
        <v>46.08</v>
      </c>
    </row>
    <row r="62" spans="1:10">
      <c r="A62" s="2" t="s">
        <v>48</v>
      </c>
      <c r="B62" s="3" t="s">
        <v>478</v>
      </c>
      <c r="C62" s="1" t="s">
        <v>42</v>
      </c>
      <c r="D62" s="1" t="s">
        <v>576</v>
      </c>
      <c r="E62" s="2" t="s">
        <v>381</v>
      </c>
      <c r="F62" s="2" t="s">
        <v>382</v>
      </c>
      <c r="G62" s="2" t="s">
        <v>313</v>
      </c>
      <c r="H62" s="2" t="s">
        <v>314</v>
      </c>
      <c r="I62" s="9">
        <v>10</v>
      </c>
      <c r="J62" s="4">
        <v>115.2</v>
      </c>
    </row>
    <row r="63" spans="1:10">
      <c r="A63" s="2" t="s">
        <v>48</v>
      </c>
      <c r="B63" s="3" t="s">
        <v>530</v>
      </c>
      <c r="C63" s="1" t="s">
        <v>42</v>
      </c>
      <c r="D63" s="1" t="s">
        <v>592</v>
      </c>
      <c r="E63" s="2" t="s">
        <v>414</v>
      </c>
      <c r="F63" s="2" t="s">
        <v>415</v>
      </c>
      <c r="G63" s="2" t="s">
        <v>313</v>
      </c>
      <c r="H63" s="2" t="s">
        <v>314</v>
      </c>
      <c r="I63" s="9">
        <v>5</v>
      </c>
      <c r="J63" s="4">
        <v>57.6</v>
      </c>
    </row>
    <row r="64" spans="1:10">
      <c r="A64" s="2" t="s">
        <v>48</v>
      </c>
      <c r="B64" s="3" t="s">
        <v>473</v>
      </c>
      <c r="C64" s="1" t="s">
        <v>42</v>
      </c>
      <c r="D64" s="1" t="s">
        <v>593</v>
      </c>
      <c r="E64" s="2" t="s">
        <v>594</v>
      </c>
      <c r="F64" s="2" t="s">
        <v>595</v>
      </c>
      <c r="G64" s="2" t="s">
        <v>313</v>
      </c>
      <c r="H64" s="2" t="s">
        <v>314</v>
      </c>
      <c r="I64" s="9">
        <v>2</v>
      </c>
      <c r="J64" s="4">
        <v>23.04</v>
      </c>
    </row>
    <row r="65" spans="1:23">
      <c r="A65" s="2" t="s">
        <v>48</v>
      </c>
      <c r="B65" s="3" t="s">
        <v>478</v>
      </c>
      <c r="C65" s="1" t="s">
        <v>42</v>
      </c>
      <c r="D65" s="1" t="s">
        <v>566</v>
      </c>
      <c r="E65" s="2" t="s">
        <v>567</v>
      </c>
      <c r="F65" s="2" t="s">
        <v>568</v>
      </c>
      <c r="G65" s="2" t="s">
        <v>367</v>
      </c>
      <c r="H65" s="2" t="s">
        <v>368</v>
      </c>
      <c r="I65" s="9">
        <v>10</v>
      </c>
      <c r="J65" s="4">
        <v>115.2</v>
      </c>
    </row>
    <row r="66" spans="1:23">
      <c r="A66" s="2" t="s">
        <v>48</v>
      </c>
      <c r="B66" s="3" t="s">
        <v>478</v>
      </c>
      <c r="C66" s="1" t="s">
        <v>42</v>
      </c>
      <c r="D66" s="1" t="s">
        <v>596</v>
      </c>
      <c r="E66" s="2" t="s">
        <v>597</v>
      </c>
      <c r="F66" s="2" t="s">
        <v>598</v>
      </c>
      <c r="G66" s="2" t="s">
        <v>313</v>
      </c>
      <c r="H66" s="2" t="s">
        <v>314</v>
      </c>
      <c r="I66" s="9">
        <v>5</v>
      </c>
      <c r="J66" s="4">
        <v>57.6</v>
      </c>
    </row>
    <row r="67" spans="1:23">
      <c r="A67" s="2" t="s">
        <v>48</v>
      </c>
      <c r="B67" s="3" t="s">
        <v>478</v>
      </c>
      <c r="C67" s="1" t="s">
        <v>42</v>
      </c>
      <c r="D67" s="1" t="s">
        <v>561</v>
      </c>
      <c r="E67" s="2" t="s">
        <v>562</v>
      </c>
      <c r="F67" s="2" t="s">
        <v>563</v>
      </c>
      <c r="G67" s="2" t="s">
        <v>564</v>
      </c>
      <c r="H67" s="2" t="s">
        <v>565</v>
      </c>
      <c r="I67" s="9">
        <v>3</v>
      </c>
      <c r="J67" s="4">
        <v>35.19</v>
      </c>
    </row>
    <row r="68" spans="1:23">
      <c r="A68" s="2" t="s">
        <v>48</v>
      </c>
      <c r="B68" s="3" t="s">
        <v>478</v>
      </c>
      <c r="C68" s="1" t="s">
        <v>42</v>
      </c>
      <c r="D68" s="1" t="s">
        <v>560</v>
      </c>
      <c r="E68" s="2" t="s">
        <v>420</v>
      </c>
      <c r="F68" s="2" t="s">
        <v>421</v>
      </c>
      <c r="G68" s="2" t="s">
        <v>313</v>
      </c>
      <c r="H68" s="2" t="s">
        <v>314</v>
      </c>
      <c r="I68" s="9">
        <v>2</v>
      </c>
      <c r="J68" s="4">
        <v>23.04</v>
      </c>
    </row>
    <row r="69" spans="1:23">
      <c r="A69" s="2" t="s">
        <v>48</v>
      </c>
      <c r="B69" s="3" t="s">
        <v>530</v>
      </c>
      <c r="C69" s="1" t="s">
        <v>42</v>
      </c>
      <c r="D69" s="1" t="s">
        <v>572</v>
      </c>
      <c r="E69" s="2" t="s">
        <v>328</v>
      </c>
      <c r="F69" s="2" t="s">
        <v>329</v>
      </c>
      <c r="G69" s="2" t="s">
        <v>313</v>
      </c>
      <c r="H69" s="2" t="s">
        <v>314</v>
      </c>
      <c r="I69" s="9">
        <v>5</v>
      </c>
      <c r="J69" s="4">
        <v>57.6</v>
      </c>
    </row>
    <row r="70" spans="1:23">
      <c r="A70" s="2" t="s">
        <v>48</v>
      </c>
      <c r="B70" s="3" t="s">
        <v>530</v>
      </c>
      <c r="C70" s="1" t="s">
        <v>42</v>
      </c>
      <c r="D70" s="1" t="s">
        <v>569</v>
      </c>
      <c r="E70" s="2" t="s">
        <v>570</v>
      </c>
      <c r="F70" s="2" t="s">
        <v>571</v>
      </c>
      <c r="G70" s="2" t="s">
        <v>313</v>
      </c>
      <c r="H70" s="2" t="s">
        <v>314</v>
      </c>
      <c r="I70" s="9">
        <v>3</v>
      </c>
      <c r="J70" s="4">
        <v>34.56</v>
      </c>
    </row>
    <row r="71" spans="1:23">
      <c r="A71" s="2" t="s">
        <v>182</v>
      </c>
      <c r="B71" s="3" t="s">
        <v>478</v>
      </c>
      <c r="C71" s="1" t="s">
        <v>42</v>
      </c>
      <c r="D71" s="1" t="s">
        <v>566</v>
      </c>
      <c r="E71" s="2" t="s">
        <v>567</v>
      </c>
      <c r="F71" s="2" t="s">
        <v>568</v>
      </c>
      <c r="G71" s="2" t="s">
        <v>367</v>
      </c>
      <c r="H71" s="2" t="s">
        <v>368</v>
      </c>
      <c r="I71" s="9">
        <v>2</v>
      </c>
      <c r="J71" s="4">
        <v>16.84</v>
      </c>
    </row>
    <row r="72" spans="1:23">
      <c r="A72" s="2" t="s">
        <v>182</v>
      </c>
      <c r="B72" s="3" t="s">
        <v>478</v>
      </c>
      <c r="C72" s="1" t="s">
        <v>42</v>
      </c>
      <c r="D72" s="1" t="s">
        <v>561</v>
      </c>
      <c r="E72" s="2" t="s">
        <v>562</v>
      </c>
      <c r="F72" s="2" t="s">
        <v>563</v>
      </c>
      <c r="G72" s="2" t="s">
        <v>564</v>
      </c>
      <c r="H72" s="2" t="s">
        <v>565</v>
      </c>
      <c r="I72" s="9">
        <v>1</v>
      </c>
      <c r="J72" s="4">
        <v>8.89</v>
      </c>
    </row>
    <row r="73" spans="1:23">
      <c r="A73" s="2" t="s">
        <v>182</v>
      </c>
      <c r="B73" s="3" t="s">
        <v>478</v>
      </c>
      <c r="C73" s="1" t="s">
        <v>42</v>
      </c>
      <c r="D73" s="1" t="s">
        <v>599</v>
      </c>
      <c r="E73" s="2" t="s">
        <v>600</v>
      </c>
      <c r="F73" s="2" t="s">
        <v>601</v>
      </c>
      <c r="G73" s="2" t="s">
        <v>313</v>
      </c>
      <c r="H73" s="2" t="s">
        <v>314</v>
      </c>
      <c r="I73" s="9">
        <v>2</v>
      </c>
      <c r="J73" s="4">
        <v>16.84</v>
      </c>
    </row>
    <row r="74" spans="1:23">
      <c r="A74" s="2" t="s">
        <v>205</v>
      </c>
      <c r="B74" s="3" t="s">
        <v>478</v>
      </c>
      <c r="C74" s="1" t="s">
        <v>42</v>
      </c>
      <c r="D74" s="1" t="s">
        <v>561</v>
      </c>
      <c r="E74" s="2" t="s">
        <v>562</v>
      </c>
      <c r="F74" s="2" t="s">
        <v>563</v>
      </c>
      <c r="G74" s="2" t="s">
        <v>564</v>
      </c>
      <c r="H74" s="2" t="s">
        <v>565</v>
      </c>
      <c r="I74" s="9">
        <v>1</v>
      </c>
      <c r="J74" s="4">
        <v>9.5500000000000007</v>
      </c>
    </row>
    <row r="75" spans="1:23">
      <c r="J75" s="5">
        <v>1418.65</v>
      </c>
    </row>
    <row r="76" spans="1:23">
      <c r="A76" s="72" t="s">
        <v>435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</row>
    <row r="77" spans="1:23" ht="24">
      <c r="A77" s="2" t="s">
        <v>68</v>
      </c>
      <c r="B77" s="3" t="s">
        <v>478</v>
      </c>
      <c r="C77" s="1" t="s">
        <v>42</v>
      </c>
      <c r="D77" s="1" t="s">
        <v>602</v>
      </c>
      <c r="E77" s="2" t="s">
        <v>437</v>
      </c>
      <c r="F77" s="2" t="s">
        <v>438</v>
      </c>
      <c r="G77" s="2" t="s">
        <v>439</v>
      </c>
      <c r="H77" s="2" t="s">
        <v>440</v>
      </c>
      <c r="I77" s="9">
        <v>1</v>
      </c>
      <c r="J77" s="4">
        <v>7.9</v>
      </c>
    </row>
    <row r="78" spans="1:23" ht="24">
      <c r="A78" s="2" t="s">
        <v>40</v>
      </c>
      <c r="B78" s="3" t="s">
        <v>478</v>
      </c>
      <c r="C78" s="1" t="s">
        <v>42</v>
      </c>
      <c r="D78" s="1" t="s">
        <v>603</v>
      </c>
      <c r="E78" s="2" t="s">
        <v>604</v>
      </c>
      <c r="F78" s="2" t="s">
        <v>605</v>
      </c>
      <c r="G78" s="2" t="s">
        <v>439</v>
      </c>
      <c r="H78" s="2" t="s">
        <v>440</v>
      </c>
      <c r="I78" s="9">
        <v>5</v>
      </c>
      <c r="J78" s="4">
        <v>51.1</v>
      </c>
    </row>
    <row r="79" spans="1:23">
      <c r="J79" s="5">
        <v>59</v>
      </c>
    </row>
    <row r="80" spans="1:23">
      <c r="A80" s="72" t="s">
        <v>444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</row>
    <row r="81" spans="1:10">
      <c r="A81" s="2" t="s">
        <v>68</v>
      </c>
      <c r="B81" s="3" t="s">
        <v>473</v>
      </c>
      <c r="C81" s="1" t="s">
        <v>42</v>
      </c>
      <c r="D81" s="1" t="s">
        <v>606</v>
      </c>
      <c r="E81" s="2" t="s">
        <v>607</v>
      </c>
      <c r="F81" s="2" t="s">
        <v>608</v>
      </c>
      <c r="G81" s="2" t="s">
        <v>609</v>
      </c>
      <c r="H81" s="2" t="s">
        <v>610</v>
      </c>
      <c r="I81" s="9">
        <v>30</v>
      </c>
      <c r="J81" s="4">
        <v>237</v>
      </c>
    </row>
    <row r="82" spans="1:10">
      <c r="A82" s="2" t="s">
        <v>40</v>
      </c>
      <c r="B82" s="3" t="s">
        <v>473</v>
      </c>
      <c r="C82" s="1" t="s">
        <v>42</v>
      </c>
      <c r="D82" s="1" t="s">
        <v>606</v>
      </c>
      <c r="E82" s="2" t="s">
        <v>607</v>
      </c>
      <c r="F82" s="2" t="s">
        <v>608</v>
      </c>
      <c r="G82" s="2" t="s">
        <v>609</v>
      </c>
      <c r="H82" s="2" t="s">
        <v>610</v>
      </c>
      <c r="I82" s="9">
        <v>240</v>
      </c>
      <c r="J82" s="4">
        <v>2452.8000000000002</v>
      </c>
    </row>
    <row r="83" spans="1:10">
      <c r="A83" s="2" t="s">
        <v>40</v>
      </c>
      <c r="B83" s="3" t="s">
        <v>530</v>
      </c>
      <c r="C83" s="1" t="s">
        <v>42</v>
      </c>
      <c r="D83" s="1" t="s">
        <v>611</v>
      </c>
      <c r="E83" s="2" t="s">
        <v>612</v>
      </c>
      <c r="F83" s="2" t="s">
        <v>613</v>
      </c>
      <c r="G83" s="2" t="s">
        <v>468</v>
      </c>
      <c r="H83" s="2" t="s">
        <v>469</v>
      </c>
      <c r="I83" s="9">
        <v>10</v>
      </c>
      <c r="J83" s="4">
        <v>102.2</v>
      </c>
    </row>
    <row r="84" spans="1:10">
      <c r="A84" s="2" t="s">
        <v>40</v>
      </c>
      <c r="B84" s="3" t="s">
        <v>473</v>
      </c>
      <c r="C84" s="1" t="s">
        <v>42</v>
      </c>
      <c r="D84" s="1" t="s">
        <v>614</v>
      </c>
      <c r="E84" s="2" t="s">
        <v>615</v>
      </c>
      <c r="F84" s="2" t="s">
        <v>616</v>
      </c>
      <c r="G84" s="2" t="s">
        <v>468</v>
      </c>
      <c r="H84" s="2" t="s">
        <v>469</v>
      </c>
      <c r="I84" s="9">
        <v>5</v>
      </c>
      <c r="J84" s="4">
        <v>51.1</v>
      </c>
    </row>
    <row r="85" spans="1:10">
      <c r="A85" s="2" t="s">
        <v>48</v>
      </c>
      <c r="B85" s="3" t="s">
        <v>473</v>
      </c>
      <c r="C85" s="1" t="s">
        <v>42</v>
      </c>
      <c r="D85" s="1" t="s">
        <v>606</v>
      </c>
      <c r="E85" s="2" t="s">
        <v>607</v>
      </c>
      <c r="F85" s="2" t="s">
        <v>608</v>
      </c>
      <c r="G85" s="2" t="s">
        <v>609</v>
      </c>
      <c r="H85" s="2" t="s">
        <v>610</v>
      </c>
      <c r="I85" s="9">
        <v>50</v>
      </c>
      <c r="J85" s="4">
        <v>586.5</v>
      </c>
    </row>
    <row r="86" spans="1:10">
      <c r="J86" s="5">
        <v>3429.6</v>
      </c>
    </row>
    <row r="87" spans="1:10">
      <c r="J87" s="5">
        <v>8765.84</v>
      </c>
    </row>
  </sheetData>
  <autoFilter ref="A1:W87" xr:uid="{FDFFBC06-913B-2246-83DD-E27E907EBC60}"/>
  <mergeCells count="7">
    <mergeCell ref="A80:W80"/>
    <mergeCell ref="A2:W2"/>
    <mergeCell ref="A7:W7"/>
    <mergeCell ref="A31:W31"/>
    <mergeCell ref="A43:W43"/>
    <mergeCell ref="A47:W47"/>
    <mergeCell ref="A76:W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1F68-3414-AC4F-A7CF-43E9464CF705}">
  <dimension ref="A1:W171"/>
  <sheetViews>
    <sheetView workbookViewId="0"/>
    <sheetView workbookViewId="1"/>
  </sheetViews>
  <sheetFormatPr defaultColWidth="8.85546875" defaultRowHeight="12.95"/>
  <cols>
    <col min="1" max="1" width="35.85546875" customWidth="1"/>
    <col min="2" max="2" width="9.140625" customWidth="1"/>
    <col min="3" max="3" width="7.28515625" customWidth="1"/>
    <col min="4" max="4" width="7" customWidth="1"/>
    <col min="5" max="5" width="44.42578125" customWidth="1"/>
    <col min="6" max="6" width="30.7109375" customWidth="1"/>
    <col min="7" max="7" width="12.42578125" customWidth="1"/>
    <col min="8" max="8" width="18.28515625" customWidth="1"/>
    <col min="9" max="9" width="7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68</v>
      </c>
      <c r="B3" s="3" t="s">
        <v>617</v>
      </c>
      <c r="C3" s="1" t="s">
        <v>42</v>
      </c>
      <c r="D3" s="1" t="s">
        <v>618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1</v>
      </c>
      <c r="J3" s="4">
        <v>7.9</v>
      </c>
    </row>
    <row r="4" spans="1:23">
      <c r="A4" s="2" t="s">
        <v>40</v>
      </c>
      <c r="B4" s="3" t="s">
        <v>617</v>
      </c>
      <c r="C4" s="1" t="s">
        <v>42</v>
      </c>
      <c r="D4" s="1" t="s">
        <v>619</v>
      </c>
      <c r="E4" s="2" t="s">
        <v>620</v>
      </c>
      <c r="F4" s="2" t="s">
        <v>621</v>
      </c>
      <c r="G4" s="2" t="s">
        <v>622</v>
      </c>
      <c r="H4" s="2" t="s">
        <v>623</v>
      </c>
      <c r="I4" s="9">
        <v>2</v>
      </c>
      <c r="J4" s="4">
        <v>20.440000000000001</v>
      </c>
    </row>
    <row r="5" spans="1:23">
      <c r="A5" s="2" t="s">
        <v>48</v>
      </c>
      <c r="B5" s="3" t="s">
        <v>617</v>
      </c>
      <c r="C5" s="1" t="s">
        <v>42</v>
      </c>
      <c r="D5" s="1" t="s">
        <v>619</v>
      </c>
      <c r="E5" s="2" t="s">
        <v>620</v>
      </c>
      <c r="F5" s="2" t="s">
        <v>621</v>
      </c>
      <c r="G5" s="2" t="s">
        <v>622</v>
      </c>
      <c r="H5" s="2" t="s">
        <v>623</v>
      </c>
      <c r="I5" s="9">
        <v>5</v>
      </c>
      <c r="J5" s="4">
        <v>58.65</v>
      </c>
    </row>
    <row r="6" spans="1:23">
      <c r="A6" s="2" t="s">
        <v>48</v>
      </c>
      <c r="B6" s="3" t="s">
        <v>617</v>
      </c>
      <c r="C6" s="1" t="s">
        <v>42</v>
      </c>
      <c r="D6" s="1" t="s">
        <v>624</v>
      </c>
      <c r="E6" s="2" t="s">
        <v>50</v>
      </c>
      <c r="F6" s="2" t="s">
        <v>51</v>
      </c>
      <c r="G6" s="2" t="s">
        <v>52</v>
      </c>
      <c r="H6" s="2" t="s">
        <v>53</v>
      </c>
      <c r="I6" s="9">
        <v>10</v>
      </c>
      <c r="J6" s="4">
        <v>117.3</v>
      </c>
    </row>
    <row r="7" spans="1:23">
      <c r="J7" s="5">
        <v>204.29</v>
      </c>
    </row>
    <row r="8" spans="1:23">
      <c r="A8" s="72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68</v>
      </c>
      <c r="B9" s="3" t="s">
        <v>625</v>
      </c>
      <c r="C9" s="1" t="s">
        <v>42</v>
      </c>
      <c r="D9" s="1" t="s">
        <v>626</v>
      </c>
      <c r="E9" s="2" t="s">
        <v>627</v>
      </c>
      <c r="F9" s="2" t="s">
        <v>628</v>
      </c>
      <c r="G9" s="2" t="s">
        <v>82</v>
      </c>
      <c r="H9" s="2" t="s">
        <v>83</v>
      </c>
      <c r="I9" s="9">
        <v>2</v>
      </c>
      <c r="J9" s="4">
        <v>15.8</v>
      </c>
    </row>
    <row r="10" spans="1:23">
      <c r="A10" s="2" t="s">
        <v>68</v>
      </c>
      <c r="B10" s="3" t="s">
        <v>625</v>
      </c>
      <c r="C10" s="1" t="s">
        <v>42</v>
      </c>
      <c r="D10" s="1" t="s">
        <v>629</v>
      </c>
      <c r="E10" s="2" t="s">
        <v>630</v>
      </c>
      <c r="F10" s="2" t="s">
        <v>631</v>
      </c>
      <c r="G10" s="2" t="s">
        <v>82</v>
      </c>
      <c r="H10" s="2" t="s">
        <v>83</v>
      </c>
      <c r="I10" s="9">
        <v>2</v>
      </c>
      <c r="J10" s="4">
        <v>15.8</v>
      </c>
    </row>
    <row r="11" spans="1:23">
      <c r="A11" s="2" t="s">
        <v>40</v>
      </c>
      <c r="B11" s="3" t="s">
        <v>625</v>
      </c>
      <c r="C11" s="1" t="s">
        <v>42</v>
      </c>
      <c r="D11" s="1" t="s">
        <v>632</v>
      </c>
      <c r="E11" s="2" t="s">
        <v>502</v>
      </c>
      <c r="F11" s="2" t="s">
        <v>503</v>
      </c>
      <c r="G11" s="2" t="s">
        <v>72</v>
      </c>
      <c r="H11" s="2" t="s">
        <v>73</v>
      </c>
      <c r="I11" s="9">
        <v>3</v>
      </c>
      <c r="J11" s="4">
        <v>30.66</v>
      </c>
    </row>
    <row r="12" spans="1:23">
      <c r="A12" s="2" t="s">
        <v>40</v>
      </c>
      <c r="B12" s="3" t="s">
        <v>625</v>
      </c>
      <c r="C12" s="1" t="s">
        <v>42</v>
      </c>
      <c r="D12" s="1" t="s">
        <v>633</v>
      </c>
      <c r="E12" s="2" t="s">
        <v>634</v>
      </c>
      <c r="F12" s="2" t="s">
        <v>635</v>
      </c>
      <c r="G12" s="2" t="s">
        <v>72</v>
      </c>
      <c r="H12" s="2" t="s">
        <v>73</v>
      </c>
      <c r="I12" s="9">
        <v>3</v>
      </c>
      <c r="J12" s="4">
        <v>30.66</v>
      </c>
    </row>
    <row r="13" spans="1:23">
      <c r="A13" s="2" t="s">
        <v>40</v>
      </c>
      <c r="B13" s="3" t="s">
        <v>625</v>
      </c>
      <c r="C13" s="1" t="s">
        <v>42</v>
      </c>
      <c r="D13" s="1" t="s">
        <v>636</v>
      </c>
      <c r="E13" s="2" t="s">
        <v>111</v>
      </c>
      <c r="F13" s="2" t="s">
        <v>112</v>
      </c>
      <c r="G13" s="2" t="s">
        <v>72</v>
      </c>
      <c r="H13" s="2" t="s">
        <v>73</v>
      </c>
      <c r="I13" s="9">
        <v>2</v>
      </c>
      <c r="J13" s="4">
        <v>20.440000000000001</v>
      </c>
    </row>
    <row r="14" spans="1:23">
      <c r="A14" s="2" t="s">
        <v>40</v>
      </c>
      <c r="B14" s="3" t="s">
        <v>625</v>
      </c>
      <c r="C14" s="1" t="s">
        <v>42</v>
      </c>
      <c r="D14" s="1" t="s">
        <v>637</v>
      </c>
      <c r="E14" s="2" t="s">
        <v>114</v>
      </c>
      <c r="F14" s="2" t="s">
        <v>115</v>
      </c>
      <c r="G14" s="2" t="s">
        <v>102</v>
      </c>
      <c r="H14" s="2" t="s">
        <v>103</v>
      </c>
      <c r="I14" s="9">
        <v>1</v>
      </c>
      <c r="J14" s="4">
        <v>10.220000000000001</v>
      </c>
    </row>
    <row r="15" spans="1:23">
      <c r="A15" s="2" t="s">
        <v>40</v>
      </c>
      <c r="B15" s="3" t="s">
        <v>625</v>
      </c>
      <c r="C15" s="1" t="s">
        <v>42</v>
      </c>
      <c r="D15" s="1" t="s">
        <v>638</v>
      </c>
      <c r="E15" s="2" t="s">
        <v>133</v>
      </c>
      <c r="F15" s="2" t="s">
        <v>134</v>
      </c>
      <c r="G15" s="2" t="s">
        <v>119</v>
      </c>
      <c r="H15" s="2" t="s">
        <v>120</v>
      </c>
      <c r="I15" s="9">
        <v>5</v>
      </c>
      <c r="J15" s="4">
        <v>51.1</v>
      </c>
    </row>
    <row r="16" spans="1:23">
      <c r="A16" s="2" t="s">
        <v>40</v>
      </c>
      <c r="B16" s="3" t="s">
        <v>625</v>
      </c>
      <c r="C16" s="1" t="s">
        <v>42</v>
      </c>
      <c r="D16" s="1" t="s">
        <v>639</v>
      </c>
      <c r="E16" s="2" t="s">
        <v>91</v>
      </c>
      <c r="F16" s="2" t="s">
        <v>92</v>
      </c>
      <c r="G16" s="2" t="s">
        <v>93</v>
      </c>
      <c r="H16" s="2" t="s">
        <v>94</v>
      </c>
      <c r="I16" s="9">
        <v>1</v>
      </c>
      <c r="J16" s="4">
        <v>10.220000000000001</v>
      </c>
    </row>
    <row r="17" spans="1:10">
      <c r="A17" s="2" t="s">
        <v>40</v>
      </c>
      <c r="B17" s="3" t="s">
        <v>625</v>
      </c>
      <c r="C17" s="1" t="s">
        <v>42</v>
      </c>
      <c r="D17" s="1" t="s">
        <v>640</v>
      </c>
      <c r="E17" s="2" t="s">
        <v>130</v>
      </c>
      <c r="F17" s="2" t="s">
        <v>131</v>
      </c>
      <c r="G17" s="2" t="s">
        <v>72</v>
      </c>
      <c r="H17" s="2" t="s">
        <v>73</v>
      </c>
      <c r="I17" s="9">
        <v>3</v>
      </c>
      <c r="J17" s="4">
        <v>30.66</v>
      </c>
    </row>
    <row r="18" spans="1:10">
      <c r="A18" s="2" t="s">
        <v>40</v>
      </c>
      <c r="B18" s="3" t="s">
        <v>625</v>
      </c>
      <c r="C18" s="1" t="s">
        <v>42</v>
      </c>
      <c r="D18" s="1" t="s">
        <v>641</v>
      </c>
      <c r="E18" s="2" t="s">
        <v>486</v>
      </c>
      <c r="F18" s="2" t="s">
        <v>487</v>
      </c>
      <c r="G18" s="2" t="s">
        <v>102</v>
      </c>
      <c r="H18" s="2" t="s">
        <v>103</v>
      </c>
      <c r="I18" s="9">
        <v>20</v>
      </c>
      <c r="J18" s="4">
        <v>204.4</v>
      </c>
    </row>
    <row r="19" spans="1:10">
      <c r="A19" s="2" t="s">
        <v>40</v>
      </c>
      <c r="B19" s="3" t="s">
        <v>625</v>
      </c>
      <c r="C19" s="1" t="s">
        <v>42</v>
      </c>
      <c r="D19" s="1" t="s">
        <v>626</v>
      </c>
      <c r="E19" s="2" t="s">
        <v>627</v>
      </c>
      <c r="F19" s="2" t="s">
        <v>628</v>
      </c>
      <c r="G19" s="2" t="s">
        <v>82</v>
      </c>
      <c r="H19" s="2" t="s">
        <v>83</v>
      </c>
      <c r="I19" s="9">
        <v>3</v>
      </c>
      <c r="J19" s="4">
        <v>30.66</v>
      </c>
    </row>
    <row r="20" spans="1:10">
      <c r="A20" s="2" t="s">
        <v>40</v>
      </c>
      <c r="B20" s="3" t="s">
        <v>625</v>
      </c>
      <c r="C20" s="1" t="s">
        <v>42</v>
      </c>
      <c r="D20" s="1" t="s">
        <v>642</v>
      </c>
      <c r="E20" s="2" t="s">
        <v>643</v>
      </c>
      <c r="F20" s="2" t="s">
        <v>644</v>
      </c>
      <c r="G20" s="2" t="s">
        <v>82</v>
      </c>
      <c r="H20" s="2" t="s">
        <v>83</v>
      </c>
      <c r="I20" s="9">
        <v>10</v>
      </c>
      <c r="J20" s="4">
        <v>102.2</v>
      </c>
    </row>
    <row r="21" spans="1:10">
      <c r="A21" s="2" t="s">
        <v>40</v>
      </c>
      <c r="B21" s="3" t="s">
        <v>625</v>
      </c>
      <c r="C21" s="1" t="s">
        <v>42</v>
      </c>
      <c r="D21" s="1" t="s">
        <v>645</v>
      </c>
      <c r="E21" s="2" t="s">
        <v>646</v>
      </c>
      <c r="F21" s="2" t="s">
        <v>647</v>
      </c>
      <c r="G21" s="2" t="s">
        <v>82</v>
      </c>
      <c r="H21" s="2" t="s">
        <v>83</v>
      </c>
      <c r="I21" s="9">
        <v>2</v>
      </c>
      <c r="J21" s="4">
        <v>20.440000000000001</v>
      </c>
    </row>
    <row r="22" spans="1:10">
      <c r="A22" s="2" t="s">
        <v>40</v>
      </c>
      <c r="B22" s="3" t="s">
        <v>625</v>
      </c>
      <c r="C22" s="1" t="s">
        <v>42</v>
      </c>
      <c r="D22" s="1" t="s">
        <v>648</v>
      </c>
      <c r="E22" s="2" t="s">
        <v>483</v>
      </c>
      <c r="F22" s="2" t="s">
        <v>484</v>
      </c>
      <c r="G22" s="2" t="s">
        <v>127</v>
      </c>
      <c r="H22" s="2" t="s">
        <v>128</v>
      </c>
      <c r="I22" s="9">
        <v>20</v>
      </c>
      <c r="J22" s="4">
        <v>204.4</v>
      </c>
    </row>
    <row r="23" spans="1:10">
      <c r="A23" s="2" t="s">
        <v>40</v>
      </c>
      <c r="B23" s="3" t="s">
        <v>625</v>
      </c>
      <c r="C23" s="1" t="s">
        <v>42</v>
      </c>
      <c r="D23" s="1" t="s">
        <v>649</v>
      </c>
      <c r="E23" s="2" t="s">
        <v>650</v>
      </c>
      <c r="F23" s="2" t="s">
        <v>651</v>
      </c>
      <c r="G23" s="2" t="s">
        <v>72</v>
      </c>
      <c r="H23" s="2" t="s">
        <v>73</v>
      </c>
      <c r="I23" s="9">
        <v>10</v>
      </c>
      <c r="J23" s="4">
        <v>102.2</v>
      </c>
    </row>
    <row r="24" spans="1:10">
      <c r="A24" s="2" t="s">
        <v>40</v>
      </c>
      <c r="B24" s="3" t="s">
        <v>625</v>
      </c>
      <c r="C24" s="1" t="s">
        <v>42</v>
      </c>
      <c r="D24" s="1" t="s">
        <v>652</v>
      </c>
      <c r="E24" s="2" t="s">
        <v>85</v>
      </c>
      <c r="F24" s="2" t="s">
        <v>86</v>
      </c>
      <c r="G24" s="2" t="s">
        <v>82</v>
      </c>
      <c r="H24" s="2" t="s">
        <v>83</v>
      </c>
      <c r="I24" s="9">
        <v>5</v>
      </c>
      <c r="J24" s="4">
        <v>51.1</v>
      </c>
    </row>
    <row r="25" spans="1:10">
      <c r="A25" s="2" t="s">
        <v>40</v>
      </c>
      <c r="B25" s="3" t="s">
        <v>625</v>
      </c>
      <c r="C25" s="1" t="s">
        <v>42</v>
      </c>
      <c r="D25" s="1" t="s">
        <v>653</v>
      </c>
      <c r="E25" s="2" t="s">
        <v>654</v>
      </c>
      <c r="F25" s="2" t="s">
        <v>655</v>
      </c>
      <c r="G25" s="2" t="s">
        <v>72</v>
      </c>
      <c r="H25" s="2" t="s">
        <v>73</v>
      </c>
      <c r="I25" s="9">
        <v>3</v>
      </c>
      <c r="J25" s="4">
        <v>30.66</v>
      </c>
    </row>
    <row r="26" spans="1:10">
      <c r="A26" s="2" t="s">
        <v>40</v>
      </c>
      <c r="B26" s="3" t="s">
        <v>625</v>
      </c>
      <c r="C26" s="1" t="s">
        <v>42</v>
      </c>
      <c r="D26" s="1" t="s">
        <v>656</v>
      </c>
      <c r="E26" s="2" t="s">
        <v>136</v>
      </c>
      <c r="F26" s="2" t="s">
        <v>137</v>
      </c>
      <c r="G26" s="2" t="s">
        <v>72</v>
      </c>
      <c r="H26" s="2" t="s">
        <v>73</v>
      </c>
      <c r="I26" s="9">
        <v>10</v>
      </c>
      <c r="J26" s="4">
        <v>102.2</v>
      </c>
    </row>
    <row r="27" spans="1:10">
      <c r="A27" s="2" t="s">
        <v>40</v>
      </c>
      <c r="B27" s="3" t="s">
        <v>625</v>
      </c>
      <c r="C27" s="1" t="s">
        <v>42</v>
      </c>
      <c r="D27" s="1" t="s">
        <v>657</v>
      </c>
      <c r="E27" s="2" t="s">
        <v>100</v>
      </c>
      <c r="F27" s="2" t="s">
        <v>101</v>
      </c>
      <c r="G27" s="2" t="s">
        <v>102</v>
      </c>
      <c r="H27" s="2" t="s">
        <v>103</v>
      </c>
      <c r="I27" s="9">
        <v>1</v>
      </c>
      <c r="J27" s="4">
        <v>10.220000000000001</v>
      </c>
    </row>
    <row r="28" spans="1:10">
      <c r="A28" s="2" t="s">
        <v>40</v>
      </c>
      <c r="B28" s="3" t="s">
        <v>625</v>
      </c>
      <c r="C28" s="1" t="s">
        <v>42</v>
      </c>
      <c r="D28" s="1" t="s">
        <v>658</v>
      </c>
      <c r="E28" s="2" t="s">
        <v>125</v>
      </c>
      <c r="F28" s="2" t="s">
        <v>126</v>
      </c>
      <c r="G28" s="2" t="s">
        <v>127</v>
      </c>
      <c r="H28" s="2" t="s">
        <v>128</v>
      </c>
      <c r="I28" s="9">
        <v>5</v>
      </c>
      <c r="J28" s="4">
        <v>51.1</v>
      </c>
    </row>
    <row r="29" spans="1:10">
      <c r="A29" s="2" t="s">
        <v>40</v>
      </c>
      <c r="B29" s="3" t="s">
        <v>625</v>
      </c>
      <c r="C29" s="1" t="s">
        <v>42</v>
      </c>
      <c r="D29" s="1" t="s">
        <v>659</v>
      </c>
      <c r="E29" s="2" t="s">
        <v>660</v>
      </c>
      <c r="F29" s="2" t="s">
        <v>661</v>
      </c>
      <c r="G29" s="2" t="s">
        <v>77</v>
      </c>
      <c r="H29" s="2" t="s">
        <v>78</v>
      </c>
      <c r="I29" s="9">
        <v>10</v>
      </c>
      <c r="J29" s="4">
        <v>102.2</v>
      </c>
    </row>
    <row r="30" spans="1:10">
      <c r="A30" s="2" t="s">
        <v>48</v>
      </c>
      <c r="B30" s="3" t="s">
        <v>625</v>
      </c>
      <c r="C30" s="1" t="s">
        <v>42</v>
      </c>
      <c r="D30" s="1" t="s">
        <v>662</v>
      </c>
      <c r="E30" s="2" t="s">
        <v>663</v>
      </c>
      <c r="F30" s="2" t="s">
        <v>664</v>
      </c>
      <c r="G30" s="2" t="s">
        <v>82</v>
      </c>
      <c r="H30" s="2" t="s">
        <v>83</v>
      </c>
      <c r="I30" s="9">
        <v>7</v>
      </c>
      <c r="J30" s="4">
        <v>80.64</v>
      </c>
    </row>
    <row r="31" spans="1:10">
      <c r="A31" s="2" t="s">
        <v>48</v>
      </c>
      <c r="B31" s="3" t="s">
        <v>625</v>
      </c>
      <c r="C31" s="1" t="s">
        <v>42</v>
      </c>
      <c r="D31" s="1" t="s">
        <v>665</v>
      </c>
      <c r="E31" s="2" t="s">
        <v>114</v>
      </c>
      <c r="F31" s="2" t="s">
        <v>115</v>
      </c>
      <c r="G31" s="2" t="s">
        <v>102</v>
      </c>
      <c r="H31" s="2" t="s">
        <v>103</v>
      </c>
      <c r="I31" s="9">
        <v>10</v>
      </c>
      <c r="J31" s="4">
        <v>115.2</v>
      </c>
    </row>
    <row r="32" spans="1:10">
      <c r="A32" s="2" t="s">
        <v>48</v>
      </c>
      <c r="B32" s="3" t="s">
        <v>625</v>
      </c>
      <c r="C32" s="1" t="s">
        <v>42</v>
      </c>
      <c r="D32" s="1" t="s">
        <v>666</v>
      </c>
      <c r="E32" s="2" t="s">
        <v>91</v>
      </c>
      <c r="F32" s="2" t="s">
        <v>92</v>
      </c>
      <c r="G32" s="2" t="s">
        <v>93</v>
      </c>
      <c r="H32" s="2" t="s">
        <v>94</v>
      </c>
      <c r="I32" s="9">
        <v>10</v>
      </c>
      <c r="J32" s="4">
        <v>115.2</v>
      </c>
    </row>
    <row r="33" spans="1:23">
      <c r="A33" s="2" t="s">
        <v>48</v>
      </c>
      <c r="B33" s="3" t="s">
        <v>625</v>
      </c>
      <c r="C33" s="1" t="s">
        <v>42</v>
      </c>
      <c r="D33" s="1" t="s">
        <v>667</v>
      </c>
      <c r="E33" s="2" t="s">
        <v>125</v>
      </c>
      <c r="F33" s="2" t="s">
        <v>126</v>
      </c>
      <c r="G33" s="2" t="s">
        <v>127</v>
      </c>
      <c r="H33" s="2" t="s">
        <v>128</v>
      </c>
      <c r="I33" s="9">
        <v>20</v>
      </c>
      <c r="J33" s="4">
        <v>230.4</v>
      </c>
    </row>
    <row r="34" spans="1:23">
      <c r="A34" s="2" t="s">
        <v>48</v>
      </c>
      <c r="B34" s="3" t="s">
        <v>668</v>
      </c>
      <c r="C34" s="1" t="s">
        <v>42</v>
      </c>
      <c r="D34" s="1" t="s">
        <v>669</v>
      </c>
      <c r="E34" s="2" t="s">
        <v>670</v>
      </c>
      <c r="F34" s="2" t="s">
        <v>671</v>
      </c>
      <c r="G34" s="2" t="s">
        <v>177</v>
      </c>
      <c r="H34" s="2" t="s">
        <v>178</v>
      </c>
      <c r="I34" s="9">
        <v>10</v>
      </c>
      <c r="J34" s="4">
        <v>115.2</v>
      </c>
    </row>
    <row r="35" spans="1:23">
      <c r="A35" s="2" t="s">
        <v>48</v>
      </c>
      <c r="B35" s="3" t="s">
        <v>625</v>
      </c>
      <c r="C35" s="1" t="s">
        <v>42</v>
      </c>
      <c r="D35" s="1" t="s">
        <v>672</v>
      </c>
      <c r="E35" s="2" t="s">
        <v>673</v>
      </c>
      <c r="F35" s="2" t="s">
        <v>674</v>
      </c>
      <c r="G35" s="2" t="s">
        <v>675</v>
      </c>
      <c r="H35" s="2" t="s">
        <v>676</v>
      </c>
      <c r="I35" s="9">
        <v>5</v>
      </c>
      <c r="J35" s="4">
        <v>58.65</v>
      </c>
    </row>
    <row r="36" spans="1:23">
      <c r="A36" s="2" t="s">
        <v>48</v>
      </c>
      <c r="B36" s="3" t="s">
        <v>625</v>
      </c>
      <c r="C36" s="1" t="s">
        <v>42</v>
      </c>
      <c r="D36" s="1" t="s">
        <v>677</v>
      </c>
      <c r="E36" s="2" t="s">
        <v>100</v>
      </c>
      <c r="F36" s="2" t="s">
        <v>101</v>
      </c>
      <c r="G36" s="2" t="s">
        <v>102</v>
      </c>
      <c r="H36" s="2" t="s">
        <v>103</v>
      </c>
      <c r="I36" s="9">
        <v>5</v>
      </c>
      <c r="J36" s="4">
        <v>57.6</v>
      </c>
    </row>
    <row r="37" spans="1:23">
      <c r="A37" s="2" t="s">
        <v>48</v>
      </c>
      <c r="B37" s="3" t="s">
        <v>625</v>
      </c>
      <c r="C37" s="1" t="s">
        <v>42</v>
      </c>
      <c r="D37" s="1" t="s">
        <v>678</v>
      </c>
      <c r="E37" s="2" t="s">
        <v>679</v>
      </c>
      <c r="F37" s="2" t="s">
        <v>680</v>
      </c>
      <c r="G37" s="2" t="s">
        <v>82</v>
      </c>
      <c r="H37" s="2" t="s">
        <v>83</v>
      </c>
      <c r="I37" s="9">
        <v>15</v>
      </c>
      <c r="J37" s="4">
        <v>172.8</v>
      </c>
    </row>
    <row r="38" spans="1:23">
      <c r="A38" s="2" t="s">
        <v>48</v>
      </c>
      <c r="B38" s="3" t="s">
        <v>625</v>
      </c>
      <c r="C38" s="1" t="s">
        <v>42</v>
      </c>
      <c r="D38" s="1" t="s">
        <v>681</v>
      </c>
      <c r="E38" s="2" t="s">
        <v>682</v>
      </c>
      <c r="F38" s="2" t="s">
        <v>683</v>
      </c>
      <c r="G38" s="2" t="s">
        <v>514</v>
      </c>
      <c r="H38" s="2" t="s">
        <v>515</v>
      </c>
      <c r="I38" s="9">
        <v>10</v>
      </c>
      <c r="J38" s="4">
        <v>115.2</v>
      </c>
    </row>
    <row r="39" spans="1:23">
      <c r="A39" s="2" t="s">
        <v>48</v>
      </c>
      <c r="B39" s="3" t="s">
        <v>625</v>
      </c>
      <c r="C39" s="1" t="s">
        <v>42</v>
      </c>
      <c r="D39" s="1" t="s">
        <v>642</v>
      </c>
      <c r="E39" s="2" t="s">
        <v>643</v>
      </c>
      <c r="F39" s="2" t="s">
        <v>644</v>
      </c>
      <c r="G39" s="2" t="s">
        <v>82</v>
      </c>
      <c r="H39" s="2" t="s">
        <v>83</v>
      </c>
      <c r="I39" s="9">
        <v>10</v>
      </c>
      <c r="J39" s="4">
        <v>115.2</v>
      </c>
    </row>
    <row r="40" spans="1:23">
      <c r="A40" s="2" t="s">
        <v>48</v>
      </c>
      <c r="B40" s="3" t="s">
        <v>625</v>
      </c>
      <c r="C40" s="1" t="s">
        <v>42</v>
      </c>
      <c r="D40" s="1" t="s">
        <v>684</v>
      </c>
      <c r="E40" s="2" t="s">
        <v>685</v>
      </c>
      <c r="F40" s="2" t="s">
        <v>686</v>
      </c>
      <c r="G40" s="2" t="s">
        <v>439</v>
      </c>
      <c r="H40" s="2" t="s">
        <v>440</v>
      </c>
      <c r="I40" s="9">
        <v>5</v>
      </c>
      <c r="J40" s="4">
        <v>58.65</v>
      </c>
    </row>
    <row r="41" spans="1:23">
      <c r="A41" s="2" t="s">
        <v>48</v>
      </c>
      <c r="B41" s="3" t="s">
        <v>625</v>
      </c>
      <c r="C41" s="1" t="s">
        <v>42</v>
      </c>
      <c r="D41" s="1" t="s">
        <v>645</v>
      </c>
      <c r="E41" s="2" t="s">
        <v>646</v>
      </c>
      <c r="F41" s="2" t="s">
        <v>647</v>
      </c>
      <c r="G41" s="2" t="s">
        <v>82</v>
      </c>
      <c r="H41" s="2" t="s">
        <v>83</v>
      </c>
      <c r="I41" s="9">
        <v>10</v>
      </c>
      <c r="J41" s="4">
        <v>115.2</v>
      </c>
    </row>
    <row r="42" spans="1:23">
      <c r="A42" s="2" t="s">
        <v>48</v>
      </c>
      <c r="B42" s="3" t="s">
        <v>625</v>
      </c>
      <c r="C42" s="1" t="s">
        <v>42</v>
      </c>
      <c r="D42" s="1" t="s">
        <v>687</v>
      </c>
      <c r="E42" s="2" t="s">
        <v>522</v>
      </c>
      <c r="F42" s="2" t="s">
        <v>523</v>
      </c>
      <c r="G42" s="2" t="s">
        <v>93</v>
      </c>
      <c r="H42" s="2" t="s">
        <v>94</v>
      </c>
      <c r="I42" s="9">
        <v>5</v>
      </c>
      <c r="J42" s="4">
        <v>57.6</v>
      </c>
    </row>
    <row r="43" spans="1:23">
      <c r="A43" s="2" t="s">
        <v>48</v>
      </c>
      <c r="B43" s="3" t="s">
        <v>625</v>
      </c>
      <c r="C43" s="1" t="s">
        <v>42</v>
      </c>
      <c r="D43" s="1" t="s">
        <v>648</v>
      </c>
      <c r="E43" s="2" t="s">
        <v>483</v>
      </c>
      <c r="F43" s="2" t="s">
        <v>484</v>
      </c>
      <c r="G43" s="2" t="s">
        <v>127</v>
      </c>
      <c r="H43" s="2" t="s">
        <v>128</v>
      </c>
      <c r="I43" s="9">
        <v>20</v>
      </c>
      <c r="J43" s="4">
        <v>230.4</v>
      </c>
    </row>
    <row r="44" spans="1:23">
      <c r="A44" s="2" t="s">
        <v>182</v>
      </c>
      <c r="B44" s="3" t="s">
        <v>625</v>
      </c>
      <c r="C44" s="1" t="s">
        <v>42</v>
      </c>
      <c r="D44" s="1" t="s">
        <v>688</v>
      </c>
      <c r="E44" s="2" t="s">
        <v>689</v>
      </c>
      <c r="F44" s="2" t="s">
        <v>690</v>
      </c>
      <c r="G44" s="2" t="s">
        <v>93</v>
      </c>
      <c r="H44" s="2" t="s">
        <v>94</v>
      </c>
      <c r="I44" s="9">
        <v>2</v>
      </c>
      <c r="J44" s="4">
        <v>17.78</v>
      </c>
    </row>
    <row r="45" spans="1:23">
      <c r="A45" s="2" t="s">
        <v>205</v>
      </c>
      <c r="B45" s="3" t="s">
        <v>625</v>
      </c>
      <c r="C45" s="1" t="s">
        <v>42</v>
      </c>
      <c r="D45" s="1" t="s">
        <v>691</v>
      </c>
      <c r="E45" s="2" t="s">
        <v>480</v>
      </c>
      <c r="F45" s="2" t="s">
        <v>481</v>
      </c>
      <c r="G45" s="2" t="s">
        <v>82</v>
      </c>
      <c r="H45" s="2" t="s">
        <v>83</v>
      </c>
      <c r="I45" s="9">
        <v>2</v>
      </c>
      <c r="J45" s="4">
        <v>19.100000000000001</v>
      </c>
    </row>
    <row r="46" spans="1:23">
      <c r="A46" s="2" t="s">
        <v>205</v>
      </c>
      <c r="B46" s="3" t="s">
        <v>625</v>
      </c>
      <c r="C46" s="1" t="s">
        <v>42</v>
      </c>
      <c r="D46" s="1" t="s">
        <v>692</v>
      </c>
      <c r="E46" s="2" t="s">
        <v>519</v>
      </c>
      <c r="F46" s="2" t="s">
        <v>520</v>
      </c>
      <c r="G46" s="2" t="s">
        <v>93</v>
      </c>
      <c r="H46" s="2" t="s">
        <v>94</v>
      </c>
      <c r="I46" s="9">
        <v>2</v>
      </c>
      <c r="J46" s="4">
        <v>19.100000000000001</v>
      </c>
    </row>
    <row r="47" spans="1:23">
      <c r="J47" s="5">
        <v>2921.26</v>
      </c>
    </row>
    <row r="48" spans="1:23">
      <c r="A48" s="72" t="s">
        <v>141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23">
      <c r="A49" s="2" t="s">
        <v>68</v>
      </c>
      <c r="B49" s="3" t="s">
        <v>668</v>
      </c>
      <c r="C49" s="1" t="s">
        <v>42</v>
      </c>
      <c r="D49" s="1" t="s">
        <v>693</v>
      </c>
      <c r="E49" s="2" t="s">
        <v>694</v>
      </c>
      <c r="F49" s="2" t="s">
        <v>695</v>
      </c>
      <c r="G49" s="2" t="s">
        <v>155</v>
      </c>
      <c r="H49" s="2" t="s">
        <v>156</v>
      </c>
      <c r="I49" s="9">
        <v>3</v>
      </c>
      <c r="J49" s="4">
        <v>23.7</v>
      </c>
    </row>
    <row r="50" spans="1:23">
      <c r="A50" s="2" t="s">
        <v>68</v>
      </c>
      <c r="B50" s="3" t="s">
        <v>668</v>
      </c>
      <c r="C50" s="1" t="s">
        <v>42</v>
      </c>
      <c r="D50" s="1" t="s">
        <v>696</v>
      </c>
      <c r="E50" s="2" t="s">
        <v>544</v>
      </c>
      <c r="F50" s="2" t="s">
        <v>545</v>
      </c>
      <c r="G50" s="2" t="s">
        <v>155</v>
      </c>
      <c r="H50" s="2" t="s">
        <v>156</v>
      </c>
      <c r="I50" s="9">
        <v>5</v>
      </c>
      <c r="J50" s="4">
        <v>39.5</v>
      </c>
    </row>
    <row r="51" spans="1:23">
      <c r="A51" s="2" t="s">
        <v>48</v>
      </c>
      <c r="B51" s="3" t="s">
        <v>668</v>
      </c>
      <c r="C51" s="1" t="s">
        <v>42</v>
      </c>
      <c r="D51" s="1" t="s">
        <v>697</v>
      </c>
      <c r="E51" s="2" t="s">
        <v>158</v>
      </c>
      <c r="F51" s="2" t="s">
        <v>159</v>
      </c>
      <c r="G51" s="2" t="s">
        <v>160</v>
      </c>
      <c r="H51" s="2" t="s">
        <v>161</v>
      </c>
      <c r="I51" s="9">
        <v>8</v>
      </c>
      <c r="J51" s="4">
        <v>92.16</v>
      </c>
    </row>
    <row r="52" spans="1:23">
      <c r="A52" s="2" t="s">
        <v>48</v>
      </c>
      <c r="B52" s="3" t="s">
        <v>668</v>
      </c>
      <c r="C52" s="1" t="s">
        <v>42</v>
      </c>
      <c r="D52" s="1" t="s">
        <v>698</v>
      </c>
      <c r="E52" s="2" t="s">
        <v>541</v>
      </c>
      <c r="F52" s="2" t="s">
        <v>542</v>
      </c>
      <c r="G52" s="2" t="s">
        <v>150</v>
      </c>
      <c r="H52" s="2" t="s">
        <v>151</v>
      </c>
      <c r="I52" s="9">
        <v>10</v>
      </c>
      <c r="J52" s="4">
        <v>115.2</v>
      </c>
    </row>
    <row r="53" spans="1:23">
      <c r="A53" s="2" t="s">
        <v>48</v>
      </c>
      <c r="B53" s="3" t="s">
        <v>699</v>
      </c>
      <c r="C53" s="1" t="s">
        <v>42</v>
      </c>
      <c r="D53" s="1" t="s">
        <v>700</v>
      </c>
      <c r="E53" s="2" t="s">
        <v>170</v>
      </c>
      <c r="F53" s="2" t="s">
        <v>171</v>
      </c>
      <c r="G53" s="2" t="s">
        <v>150</v>
      </c>
      <c r="H53" s="2" t="s">
        <v>151</v>
      </c>
      <c r="I53" s="9">
        <v>10</v>
      </c>
      <c r="J53" s="4">
        <v>115.2</v>
      </c>
    </row>
    <row r="54" spans="1:23">
      <c r="A54" s="2" t="s">
        <v>205</v>
      </c>
      <c r="B54" s="3" t="s">
        <v>668</v>
      </c>
      <c r="C54" s="1" t="s">
        <v>42</v>
      </c>
      <c r="D54" s="1" t="s">
        <v>693</v>
      </c>
      <c r="E54" s="2" t="s">
        <v>694</v>
      </c>
      <c r="F54" s="2" t="s">
        <v>695</v>
      </c>
      <c r="G54" s="2" t="s">
        <v>155</v>
      </c>
      <c r="H54" s="2" t="s">
        <v>156</v>
      </c>
      <c r="I54" s="9">
        <v>1</v>
      </c>
      <c r="J54" s="4">
        <v>9.5500000000000007</v>
      </c>
    </row>
    <row r="55" spans="1:23">
      <c r="J55" s="5">
        <f>SUM(J49:J54)</f>
        <v>395.31</v>
      </c>
    </row>
    <row r="56" spans="1:23">
      <c r="A56" s="72" t="s">
        <v>183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>
      <c r="A57" s="2" t="s">
        <v>40</v>
      </c>
      <c r="B57" s="3" t="s">
        <v>625</v>
      </c>
      <c r="C57" s="1" t="s">
        <v>42</v>
      </c>
      <c r="D57" s="1" t="s">
        <v>701</v>
      </c>
      <c r="E57" s="2" t="s">
        <v>702</v>
      </c>
      <c r="F57" s="2" t="s">
        <v>703</v>
      </c>
      <c r="G57" s="2" t="s">
        <v>187</v>
      </c>
      <c r="H57" s="2" t="s">
        <v>188</v>
      </c>
      <c r="I57" s="9">
        <v>2</v>
      </c>
      <c r="J57" s="4">
        <v>20.440000000000001</v>
      </c>
    </row>
    <row r="58" spans="1:23">
      <c r="A58" s="2" t="s">
        <v>40</v>
      </c>
      <c r="B58" s="3" t="s">
        <v>625</v>
      </c>
      <c r="C58" s="1" t="s">
        <v>42</v>
      </c>
      <c r="D58" s="1" t="s">
        <v>704</v>
      </c>
      <c r="E58" s="2" t="s">
        <v>705</v>
      </c>
      <c r="F58" s="2" t="s">
        <v>186</v>
      </c>
      <c r="G58" s="2" t="s">
        <v>187</v>
      </c>
      <c r="H58" s="2" t="s">
        <v>188</v>
      </c>
      <c r="I58" s="9">
        <v>10</v>
      </c>
      <c r="J58" s="4">
        <v>102.2</v>
      </c>
    </row>
    <row r="59" spans="1:23">
      <c r="A59" s="2" t="s">
        <v>48</v>
      </c>
      <c r="B59" s="3" t="s">
        <v>625</v>
      </c>
      <c r="C59" s="1" t="s">
        <v>42</v>
      </c>
      <c r="D59" s="1" t="s">
        <v>706</v>
      </c>
      <c r="E59" s="2" t="s">
        <v>707</v>
      </c>
      <c r="F59" s="2" t="s">
        <v>708</v>
      </c>
      <c r="G59" s="2" t="s">
        <v>187</v>
      </c>
      <c r="H59" s="2" t="s">
        <v>188</v>
      </c>
      <c r="I59" s="9">
        <v>8</v>
      </c>
      <c r="J59" s="4">
        <v>92.16</v>
      </c>
    </row>
    <row r="60" spans="1:23">
      <c r="J60" s="5">
        <v>214.8</v>
      </c>
    </row>
    <row r="61" spans="1:23">
      <c r="A61" s="72" t="s">
        <v>189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68</v>
      </c>
      <c r="B62" s="3" t="s">
        <v>617</v>
      </c>
      <c r="C62" s="1" t="s">
        <v>42</v>
      </c>
      <c r="D62" s="1" t="s">
        <v>709</v>
      </c>
      <c r="E62" s="2" t="s">
        <v>710</v>
      </c>
      <c r="F62" s="2" t="s">
        <v>711</v>
      </c>
      <c r="G62" s="2" t="s">
        <v>712</v>
      </c>
      <c r="H62" s="2" t="s">
        <v>713</v>
      </c>
      <c r="I62" s="9">
        <v>5</v>
      </c>
      <c r="J62" s="4">
        <v>39.5</v>
      </c>
    </row>
    <row r="63" spans="1:23">
      <c r="A63" s="2" t="s">
        <v>68</v>
      </c>
      <c r="B63" s="3" t="s">
        <v>617</v>
      </c>
      <c r="C63" s="1" t="s">
        <v>42</v>
      </c>
      <c r="D63" s="1" t="s">
        <v>714</v>
      </c>
      <c r="E63" s="2" t="s">
        <v>715</v>
      </c>
      <c r="F63" s="2" t="s">
        <v>716</v>
      </c>
      <c r="G63" s="2" t="s">
        <v>717</v>
      </c>
      <c r="H63" s="2" t="s">
        <v>718</v>
      </c>
      <c r="I63" s="9">
        <v>3</v>
      </c>
      <c r="J63" s="4">
        <v>23.7</v>
      </c>
    </row>
    <row r="64" spans="1:23">
      <c r="A64" s="2" t="s">
        <v>40</v>
      </c>
      <c r="B64" s="3" t="s">
        <v>617</v>
      </c>
      <c r="C64" s="1" t="s">
        <v>42</v>
      </c>
      <c r="D64" s="1" t="s">
        <v>714</v>
      </c>
      <c r="E64" s="2" t="s">
        <v>715</v>
      </c>
      <c r="F64" s="2" t="s">
        <v>716</v>
      </c>
      <c r="G64" s="2" t="s">
        <v>717</v>
      </c>
      <c r="H64" s="2" t="s">
        <v>718</v>
      </c>
      <c r="I64" s="9">
        <v>5</v>
      </c>
      <c r="J64" s="4">
        <v>51.1</v>
      </c>
    </row>
    <row r="65" spans="1:23">
      <c r="A65" s="2" t="s">
        <v>48</v>
      </c>
      <c r="B65" s="3" t="s">
        <v>617</v>
      </c>
      <c r="C65" s="1" t="s">
        <v>42</v>
      </c>
      <c r="D65" s="1" t="s">
        <v>709</v>
      </c>
      <c r="E65" s="2" t="s">
        <v>710</v>
      </c>
      <c r="F65" s="2" t="s">
        <v>711</v>
      </c>
      <c r="G65" s="2" t="s">
        <v>712</v>
      </c>
      <c r="H65" s="2" t="s">
        <v>713</v>
      </c>
      <c r="I65" s="9">
        <v>5</v>
      </c>
      <c r="J65" s="4">
        <v>58.65</v>
      </c>
    </row>
    <row r="66" spans="1:23">
      <c r="A66" s="2" t="s">
        <v>48</v>
      </c>
      <c r="B66" s="3" t="s">
        <v>617</v>
      </c>
      <c r="C66" s="1" t="s">
        <v>42</v>
      </c>
      <c r="D66" s="1" t="s">
        <v>719</v>
      </c>
      <c r="E66" s="2" t="s">
        <v>720</v>
      </c>
      <c r="F66" s="2" t="s">
        <v>721</v>
      </c>
      <c r="G66" s="2" t="s">
        <v>193</v>
      </c>
      <c r="H66" s="2" t="s">
        <v>194</v>
      </c>
      <c r="I66" s="9">
        <v>5</v>
      </c>
      <c r="J66" s="4">
        <v>58.65</v>
      </c>
    </row>
    <row r="67" spans="1:23">
      <c r="A67" s="2" t="s">
        <v>48</v>
      </c>
      <c r="B67" s="3" t="s">
        <v>617</v>
      </c>
      <c r="C67" s="1" t="s">
        <v>42</v>
      </c>
      <c r="D67" s="1" t="s">
        <v>714</v>
      </c>
      <c r="E67" s="2" t="s">
        <v>715</v>
      </c>
      <c r="F67" s="2" t="s">
        <v>716</v>
      </c>
      <c r="G67" s="2" t="s">
        <v>717</v>
      </c>
      <c r="H67" s="2" t="s">
        <v>718</v>
      </c>
      <c r="I67" s="9">
        <v>5</v>
      </c>
      <c r="J67" s="4">
        <v>58.65</v>
      </c>
    </row>
    <row r="68" spans="1:23">
      <c r="A68" s="2" t="s">
        <v>48</v>
      </c>
      <c r="B68" s="3" t="s">
        <v>617</v>
      </c>
      <c r="C68" s="1" t="s">
        <v>42</v>
      </c>
      <c r="D68" s="1" t="s">
        <v>722</v>
      </c>
      <c r="E68" s="2" t="s">
        <v>201</v>
      </c>
      <c r="F68" s="2" t="s">
        <v>202</v>
      </c>
      <c r="G68" s="2" t="s">
        <v>203</v>
      </c>
      <c r="H68" s="2" t="s">
        <v>204</v>
      </c>
      <c r="I68" s="9">
        <v>3</v>
      </c>
      <c r="J68" s="4">
        <v>35.19</v>
      </c>
    </row>
    <row r="69" spans="1:23">
      <c r="A69" s="2" t="s">
        <v>48</v>
      </c>
      <c r="B69" s="3" t="s">
        <v>617</v>
      </c>
      <c r="C69" s="1" t="s">
        <v>42</v>
      </c>
      <c r="D69" s="1" t="s">
        <v>723</v>
      </c>
      <c r="E69" s="2" t="s">
        <v>724</v>
      </c>
      <c r="F69" s="2" t="s">
        <v>725</v>
      </c>
      <c r="G69" s="2" t="s">
        <v>726</v>
      </c>
      <c r="H69" s="2" t="s">
        <v>727</v>
      </c>
      <c r="I69" s="9">
        <v>5</v>
      </c>
      <c r="J69" s="4">
        <v>58.65</v>
      </c>
    </row>
    <row r="70" spans="1:23">
      <c r="A70" s="2" t="s">
        <v>205</v>
      </c>
      <c r="B70" s="3" t="s">
        <v>617</v>
      </c>
      <c r="C70" s="1" t="s">
        <v>42</v>
      </c>
      <c r="D70" s="1" t="s">
        <v>728</v>
      </c>
      <c r="E70" s="2" t="s">
        <v>729</v>
      </c>
      <c r="F70" s="2" t="s">
        <v>730</v>
      </c>
      <c r="G70" s="2" t="s">
        <v>726</v>
      </c>
      <c r="H70" s="2" t="s">
        <v>727</v>
      </c>
      <c r="I70" s="9">
        <v>2</v>
      </c>
      <c r="J70" s="4">
        <v>19.100000000000001</v>
      </c>
    </row>
    <row r="71" spans="1:23">
      <c r="A71" s="2" t="s">
        <v>205</v>
      </c>
      <c r="B71" s="3" t="s">
        <v>617</v>
      </c>
      <c r="C71" s="1" t="s">
        <v>42</v>
      </c>
      <c r="D71" s="1" t="s">
        <v>731</v>
      </c>
      <c r="E71" s="2" t="s">
        <v>729</v>
      </c>
      <c r="F71" s="2" t="s">
        <v>730</v>
      </c>
      <c r="G71" s="2" t="s">
        <v>726</v>
      </c>
      <c r="H71" s="2" t="s">
        <v>727</v>
      </c>
      <c r="I71" s="9">
        <v>2</v>
      </c>
      <c r="J71" s="4">
        <v>19.100000000000001</v>
      </c>
    </row>
    <row r="72" spans="1:23">
      <c r="A72" s="2" t="s">
        <v>205</v>
      </c>
      <c r="B72" s="3" t="s">
        <v>617</v>
      </c>
      <c r="C72" s="1" t="s">
        <v>42</v>
      </c>
      <c r="D72" s="1" t="s">
        <v>722</v>
      </c>
      <c r="E72" s="2" t="s">
        <v>201</v>
      </c>
      <c r="F72" s="2" t="s">
        <v>202</v>
      </c>
      <c r="G72" s="2" t="s">
        <v>203</v>
      </c>
      <c r="H72" s="2" t="s">
        <v>204</v>
      </c>
      <c r="I72" s="9">
        <v>1</v>
      </c>
      <c r="J72" s="4">
        <v>9.5500000000000007</v>
      </c>
    </row>
    <row r="73" spans="1:23">
      <c r="J73" s="5">
        <v>431.84</v>
      </c>
    </row>
    <row r="74" spans="1:23">
      <c r="A74" s="72" t="s">
        <v>212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>
      <c r="A75" s="2" t="s">
        <v>68</v>
      </c>
      <c r="B75" s="3" t="s">
        <v>699</v>
      </c>
      <c r="C75" s="1" t="s">
        <v>42</v>
      </c>
      <c r="D75" s="1" t="s">
        <v>732</v>
      </c>
      <c r="E75" s="2" t="s">
        <v>227</v>
      </c>
      <c r="F75" s="2" t="s">
        <v>228</v>
      </c>
      <c r="G75" s="2" t="s">
        <v>216</v>
      </c>
      <c r="H75" s="2" t="s">
        <v>217</v>
      </c>
      <c r="I75" s="9">
        <v>5</v>
      </c>
      <c r="J75" s="4">
        <v>39.5</v>
      </c>
    </row>
    <row r="76" spans="1:23">
      <c r="A76" s="2" t="s">
        <v>68</v>
      </c>
      <c r="B76" s="3" t="s">
        <v>699</v>
      </c>
      <c r="C76" s="1" t="s">
        <v>42</v>
      </c>
      <c r="D76" s="1" t="s">
        <v>733</v>
      </c>
      <c r="E76" s="2" t="s">
        <v>219</v>
      </c>
      <c r="F76" s="2" t="s">
        <v>220</v>
      </c>
      <c r="G76" s="2" t="s">
        <v>221</v>
      </c>
      <c r="H76" s="2" t="s">
        <v>222</v>
      </c>
      <c r="I76" s="9">
        <v>3</v>
      </c>
      <c r="J76" s="4">
        <v>23.7</v>
      </c>
    </row>
    <row r="77" spans="1:23">
      <c r="A77" s="2" t="s">
        <v>68</v>
      </c>
      <c r="B77" s="3" t="s">
        <v>699</v>
      </c>
      <c r="C77" s="1" t="s">
        <v>42</v>
      </c>
      <c r="D77" s="1" t="s">
        <v>734</v>
      </c>
      <c r="E77" s="2" t="s">
        <v>238</v>
      </c>
      <c r="F77" s="2" t="s">
        <v>239</v>
      </c>
      <c r="G77" s="2" t="s">
        <v>216</v>
      </c>
      <c r="H77" s="2" t="s">
        <v>217</v>
      </c>
      <c r="I77" s="9">
        <v>5</v>
      </c>
      <c r="J77" s="4">
        <v>39.5</v>
      </c>
    </row>
    <row r="78" spans="1:23">
      <c r="A78" s="2" t="s">
        <v>40</v>
      </c>
      <c r="B78" s="3" t="s">
        <v>699</v>
      </c>
      <c r="C78" s="1" t="s">
        <v>42</v>
      </c>
      <c r="D78" s="1" t="s">
        <v>735</v>
      </c>
      <c r="E78" s="2" t="s">
        <v>260</v>
      </c>
      <c r="F78" s="2" t="s">
        <v>261</v>
      </c>
      <c r="G78" s="2" t="s">
        <v>216</v>
      </c>
      <c r="H78" s="2" t="s">
        <v>217</v>
      </c>
      <c r="I78" s="9">
        <v>3</v>
      </c>
      <c r="J78" s="4">
        <v>30.66</v>
      </c>
    </row>
    <row r="79" spans="1:23">
      <c r="A79" s="2" t="s">
        <v>40</v>
      </c>
      <c r="B79" s="3" t="s">
        <v>699</v>
      </c>
      <c r="C79" s="1" t="s">
        <v>42</v>
      </c>
      <c r="D79" s="1" t="s">
        <v>732</v>
      </c>
      <c r="E79" s="2" t="s">
        <v>227</v>
      </c>
      <c r="F79" s="2" t="s">
        <v>228</v>
      </c>
      <c r="G79" s="2" t="s">
        <v>216</v>
      </c>
      <c r="H79" s="2" t="s">
        <v>217</v>
      </c>
      <c r="I79" s="9">
        <v>5</v>
      </c>
      <c r="J79" s="4">
        <v>51.1</v>
      </c>
    </row>
    <row r="80" spans="1:23">
      <c r="A80" s="2" t="s">
        <v>40</v>
      </c>
      <c r="B80" s="3" t="s">
        <v>699</v>
      </c>
      <c r="C80" s="1" t="s">
        <v>42</v>
      </c>
      <c r="D80" s="1" t="s">
        <v>736</v>
      </c>
      <c r="E80" s="2" t="s">
        <v>280</v>
      </c>
      <c r="F80" s="2" t="s">
        <v>281</v>
      </c>
      <c r="G80" s="2" t="s">
        <v>216</v>
      </c>
      <c r="H80" s="2" t="s">
        <v>217</v>
      </c>
      <c r="I80" s="9">
        <v>6</v>
      </c>
      <c r="J80" s="4">
        <v>61.32</v>
      </c>
    </row>
    <row r="81" spans="1:23">
      <c r="A81" s="2" t="s">
        <v>40</v>
      </c>
      <c r="B81" s="3" t="s">
        <v>699</v>
      </c>
      <c r="C81" s="1" t="s">
        <v>42</v>
      </c>
      <c r="D81" s="1" t="s">
        <v>737</v>
      </c>
      <c r="E81" s="2" t="s">
        <v>738</v>
      </c>
      <c r="F81" s="2" t="s">
        <v>739</v>
      </c>
      <c r="G81" s="2" t="s">
        <v>251</v>
      </c>
      <c r="H81" s="2" t="s">
        <v>252</v>
      </c>
      <c r="I81" s="9">
        <v>15</v>
      </c>
      <c r="J81" s="4">
        <v>153.30000000000001</v>
      </c>
    </row>
    <row r="82" spans="1:23">
      <c r="A82" s="2" t="s">
        <v>48</v>
      </c>
      <c r="B82" s="3" t="s">
        <v>699</v>
      </c>
      <c r="C82" s="1" t="s">
        <v>42</v>
      </c>
      <c r="D82" s="1" t="s">
        <v>740</v>
      </c>
      <c r="E82" s="2" t="s">
        <v>284</v>
      </c>
      <c r="F82" s="2" t="s">
        <v>285</v>
      </c>
      <c r="G82" s="2" t="s">
        <v>216</v>
      </c>
      <c r="H82" s="2" t="s">
        <v>217</v>
      </c>
      <c r="I82" s="9">
        <v>10</v>
      </c>
      <c r="J82" s="4">
        <v>117.3</v>
      </c>
    </row>
    <row r="83" spans="1:23">
      <c r="A83" s="2" t="s">
        <v>48</v>
      </c>
      <c r="B83" s="3" t="s">
        <v>699</v>
      </c>
      <c r="C83" s="1" t="s">
        <v>42</v>
      </c>
      <c r="D83" s="1" t="s">
        <v>741</v>
      </c>
      <c r="E83" s="2" t="s">
        <v>742</v>
      </c>
      <c r="F83" s="2" t="s">
        <v>743</v>
      </c>
      <c r="G83" s="2" t="s">
        <v>216</v>
      </c>
      <c r="H83" s="2" t="s">
        <v>217</v>
      </c>
      <c r="I83" s="9">
        <v>2</v>
      </c>
      <c r="J83" s="4">
        <v>23.46</v>
      </c>
    </row>
    <row r="84" spans="1:23">
      <c r="A84" s="2" t="s">
        <v>48</v>
      </c>
      <c r="B84" s="3" t="s">
        <v>699</v>
      </c>
      <c r="C84" s="1" t="s">
        <v>42</v>
      </c>
      <c r="D84" s="1" t="s">
        <v>744</v>
      </c>
      <c r="E84" s="2" t="s">
        <v>255</v>
      </c>
      <c r="F84" s="2" t="s">
        <v>256</v>
      </c>
      <c r="G84" s="2" t="s">
        <v>257</v>
      </c>
      <c r="H84" s="2" t="s">
        <v>258</v>
      </c>
      <c r="I84" s="9">
        <v>1</v>
      </c>
      <c r="J84" s="4">
        <v>11.73</v>
      </c>
    </row>
    <row r="85" spans="1:23">
      <c r="A85" s="2" t="s">
        <v>48</v>
      </c>
      <c r="B85" s="3" t="s">
        <v>699</v>
      </c>
      <c r="C85" s="1" t="s">
        <v>42</v>
      </c>
      <c r="D85" s="1" t="s">
        <v>732</v>
      </c>
      <c r="E85" s="2" t="s">
        <v>227</v>
      </c>
      <c r="F85" s="2" t="s">
        <v>228</v>
      </c>
      <c r="G85" s="2" t="s">
        <v>216</v>
      </c>
      <c r="H85" s="2" t="s">
        <v>217</v>
      </c>
      <c r="I85" s="9">
        <v>5</v>
      </c>
      <c r="J85" s="4">
        <v>58.65</v>
      </c>
    </row>
    <row r="86" spans="1:23">
      <c r="A86" s="2" t="s">
        <v>48</v>
      </c>
      <c r="B86" s="3" t="s">
        <v>699</v>
      </c>
      <c r="C86" s="1" t="s">
        <v>42</v>
      </c>
      <c r="D86" s="1" t="s">
        <v>737</v>
      </c>
      <c r="E86" s="2" t="s">
        <v>738</v>
      </c>
      <c r="F86" s="2" t="s">
        <v>739</v>
      </c>
      <c r="G86" s="2" t="s">
        <v>251</v>
      </c>
      <c r="H86" s="2" t="s">
        <v>252</v>
      </c>
      <c r="I86" s="9">
        <v>15</v>
      </c>
      <c r="J86" s="4">
        <v>175.95</v>
      </c>
    </row>
    <row r="87" spans="1:23">
      <c r="A87" s="2" t="s">
        <v>48</v>
      </c>
      <c r="B87" s="3" t="s">
        <v>699</v>
      </c>
      <c r="C87" s="1" t="s">
        <v>42</v>
      </c>
      <c r="D87" s="1" t="s">
        <v>745</v>
      </c>
      <c r="E87" s="2" t="s">
        <v>246</v>
      </c>
      <c r="F87" s="2" t="s">
        <v>247</v>
      </c>
      <c r="G87" s="2" t="s">
        <v>243</v>
      </c>
      <c r="H87" s="2" t="s">
        <v>244</v>
      </c>
      <c r="I87" s="9">
        <v>5</v>
      </c>
      <c r="J87" s="4">
        <v>58.65</v>
      </c>
    </row>
    <row r="88" spans="1:23">
      <c r="A88" s="2" t="s">
        <v>48</v>
      </c>
      <c r="B88" s="3" t="s">
        <v>699</v>
      </c>
      <c r="C88" s="1" t="s">
        <v>42</v>
      </c>
      <c r="D88" s="1" t="s">
        <v>746</v>
      </c>
      <c r="E88" s="2" t="s">
        <v>747</v>
      </c>
      <c r="F88" s="2" t="s">
        <v>748</v>
      </c>
      <c r="G88" s="2" t="s">
        <v>216</v>
      </c>
      <c r="H88" s="2" t="s">
        <v>217</v>
      </c>
      <c r="I88" s="9">
        <v>1</v>
      </c>
      <c r="J88" s="4">
        <v>11.73</v>
      </c>
    </row>
    <row r="89" spans="1:23">
      <c r="A89" s="2" t="s">
        <v>182</v>
      </c>
      <c r="B89" s="3" t="s">
        <v>699</v>
      </c>
      <c r="C89" s="1" t="s">
        <v>42</v>
      </c>
      <c r="D89" s="1" t="s">
        <v>744</v>
      </c>
      <c r="E89" s="2" t="s">
        <v>255</v>
      </c>
      <c r="F89" s="2" t="s">
        <v>256</v>
      </c>
      <c r="G89" s="2" t="s">
        <v>257</v>
      </c>
      <c r="H89" s="2" t="s">
        <v>258</v>
      </c>
      <c r="I89" s="9">
        <v>3</v>
      </c>
      <c r="J89" s="4">
        <v>26.67</v>
      </c>
    </row>
    <row r="90" spans="1:23" ht="24">
      <c r="A90" s="2" t="s">
        <v>182</v>
      </c>
      <c r="B90" s="3" t="s">
        <v>699</v>
      </c>
      <c r="C90" s="1" t="s">
        <v>42</v>
      </c>
      <c r="D90" s="1" t="s">
        <v>749</v>
      </c>
      <c r="E90" s="2" t="s">
        <v>275</v>
      </c>
      <c r="F90" s="2" t="s">
        <v>276</v>
      </c>
      <c r="G90" s="2" t="s">
        <v>277</v>
      </c>
      <c r="H90" s="2" t="s">
        <v>278</v>
      </c>
      <c r="I90" s="9">
        <v>3</v>
      </c>
      <c r="J90" s="4">
        <v>26.67</v>
      </c>
    </row>
    <row r="91" spans="1:23">
      <c r="A91" s="2" t="s">
        <v>182</v>
      </c>
      <c r="B91" s="3" t="s">
        <v>699</v>
      </c>
      <c r="C91" s="1" t="s">
        <v>42</v>
      </c>
      <c r="D91" s="1" t="s">
        <v>736</v>
      </c>
      <c r="E91" s="2" t="s">
        <v>280</v>
      </c>
      <c r="F91" s="2" t="s">
        <v>281</v>
      </c>
      <c r="G91" s="2" t="s">
        <v>216</v>
      </c>
      <c r="H91" s="2" t="s">
        <v>217</v>
      </c>
      <c r="I91" s="9">
        <v>5</v>
      </c>
      <c r="J91" s="4">
        <v>44.45</v>
      </c>
    </row>
    <row r="92" spans="1:23">
      <c r="A92" s="2" t="s">
        <v>205</v>
      </c>
      <c r="B92" s="3" t="s">
        <v>699</v>
      </c>
      <c r="C92" s="1" t="s">
        <v>42</v>
      </c>
      <c r="D92" s="1" t="s">
        <v>750</v>
      </c>
      <c r="E92" s="2" t="s">
        <v>263</v>
      </c>
      <c r="F92" s="2" t="s">
        <v>264</v>
      </c>
      <c r="G92" s="2" t="s">
        <v>216</v>
      </c>
      <c r="H92" s="2" t="s">
        <v>217</v>
      </c>
      <c r="I92" s="9">
        <v>1</v>
      </c>
      <c r="J92" s="4">
        <v>9.5500000000000007</v>
      </c>
    </row>
    <row r="93" spans="1:23">
      <c r="A93" s="2" t="s">
        <v>205</v>
      </c>
      <c r="B93" s="3" t="s">
        <v>699</v>
      </c>
      <c r="C93" s="1" t="s">
        <v>42</v>
      </c>
      <c r="D93" s="1" t="s">
        <v>735</v>
      </c>
      <c r="E93" s="2" t="s">
        <v>260</v>
      </c>
      <c r="F93" s="2" t="s">
        <v>261</v>
      </c>
      <c r="G93" s="2" t="s">
        <v>216</v>
      </c>
      <c r="H93" s="2" t="s">
        <v>217</v>
      </c>
      <c r="I93" s="9">
        <v>2</v>
      </c>
      <c r="J93" s="4">
        <v>19.100000000000001</v>
      </c>
    </row>
    <row r="94" spans="1:23">
      <c r="J94" s="5">
        <v>982.99</v>
      </c>
    </row>
    <row r="95" spans="1:23">
      <c r="A95" s="72" t="s">
        <v>286</v>
      </c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</row>
    <row r="96" spans="1:23">
      <c r="A96" s="2" t="s">
        <v>48</v>
      </c>
      <c r="B96" s="3" t="s">
        <v>699</v>
      </c>
      <c r="C96" s="1" t="s">
        <v>42</v>
      </c>
      <c r="D96" s="1" t="s">
        <v>751</v>
      </c>
      <c r="E96" s="2" t="s">
        <v>302</v>
      </c>
      <c r="F96" s="2" t="s">
        <v>303</v>
      </c>
      <c r="G96" s="2" t="s">
        <v>304</v>
      </c>
      <c r="H96" s="2" t="s">
        <v>305</v>
      </c>
      <c r="I96" s="9">
        <v>2</v>
      </c>
      <c r="J96" s="4">
        <v>23.46</v>
      </c>
    </row>
    <row r="97" spans="1:23">
      <c r="A97" s="2" t="s">
        <v>182</v>
      </c>
      <c r="B97" s="3" t="s">
        <v>699</v>
      </c>
      <c r="C97" s="1" t="s">
        <v>42</v>
      </c>
      <c r="D97" s="1" t="s">
        <v>752</v>
      </c>
      <c r="E97" s="2" t="s">
        <v>307</v>
      </c>
      <c r="F97" s="2" t="s">
        <v>308</v>
      </c>
      <c r="G97" s="2" t="s">
        <v>304</v>
      </c>
      <c r="H97" s="2" t="s">
        <v>305</v>
      </c>
      <c r="I97" s="9">
        <v>4</v>
      </c>
      <c r="J97" s="4">
        <v>33.68</v>
      </c>
    </row>
    <row r="98" spans="1:23">
      <c r="J98" s="5">
        <v>57.14</v>
      </c>
    </row>
    <row r="99" spans="1:23">
      <c r="A99" s="72" t="s">
        <v>309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>
      <c r="A100" s="2" t="s">
        <v>68</v>
      </c>
      <c r="B100" s="3" t="s">
        <v>625</v>
      </c>
      <c r="C100" s="1" t="s">
        <v>42</v>
      </c>
      <c r="D100" s="1" t="s">
        <v>753</v>
      </c>
      <c r="E100" s="2" t="s">
        <v>754</v>
      </c>
      <c r="F100" s="2" t="s">
        <v>755</v>
      </c>
      <c r="G100" s="2" t="s">
        <v>313</v>
      </c>
      <c r="H100" s="2" t="s">
        <v>314</v>
      </c>
      <c r="I100" s="9">
        <v>5</v>
      </c>
      <c r="J100" s="4">
        <v>39.5</v>
      </c>
    </row>
    <row r="101" spans="1:23">
      <c r="A101" s="2" t="s">
        <v>68</v>
      </c>
      <c r="B101" s="3" t="s">
        <v>699</v>
      </c>
      <c r="C101" s="1" t="s">
        <v>42</v>
      </c>
      <c r="D101" s="1" t="s">
        <v>756</v>
      </c>
      <c r="E101" s="2" t="s">
        <v>757</v>
      </c>
      <c r="F101" s="2" t="s">
        <v>758</v>
      </c>
      <c r="G101" s="2" t="s">
        <v>313</v>
      </c>
      <c r="H101" s="2" t="s">
        <v>314</v>
      </c>
      <c r="I101" s="9">
        <v>2</v>
      </c>
      <c r="J101" s="4">
        <v>15.8</v>
      </c>
    </row>
    <row r="102" spans="1:23">
      <c r="A102" s="2" t="s">
        <v>68</v>
      </c>
      <c r="B102" s="3" t="s">
        <v>617</v>
      </c>
      <c r="C102" s="1" t="s">
        <v>42</v>
      </c>
      <c r="D102" s="1" t="s">
        <v>759</v>
      </c>
      <c r="E102" s="2" t="s">
        <v>760</v>
      </c>
      <c r="F102" s="2" t="s">
        <v>761</v>
      </c>
      <c r="G102" s="2" t="s">
        <v>313</v>
      </c>
      <c r="H102" s="2" t="s">
        <v>314</v>
      </c>
      <c r="I102" s="9">
        <v>2</v>
      </c>
      <c r="J102" s="4">
        <v>15.8</v>
      </c>
    </row>
    <row r="103" spans="1:23">
      <c r="A103" s="2" t="s">
        <v>40</v>
      </c>
      <c r="B103" s="3" t="s">
        <v>617</v>
      </c>
      <c r="C103" s="1" t="s">
        <v>42</v>
      </c>
      <c r="D103" s="1" t="s">
        <v>762</v>
      </c>
      <c r="E103" s="2" t="s">
        <v>763</v>
      </c>
      <c r="F103" s="2" t="s">
        <v>764</v>
      </c>
      <c r="G103" s="2" t="s">
        <v>313</v>
      </c>
      <c r="H103" s="2" t="s">
        <v>314</v>
      </c>
      <c r="I103" s="9">
        <v>7</v>
      </c>
      <c r="J103" s="4">
        <v>71.540000000000006</v>
      </c>
    </row>
    <row r="104" spans="1:23">
      <c r="A104" s="2" t="s">
        <v>40</v>
      </c>
      <c r="B104" s="3" t="s">
        <v>668</v>
      </c>
      <c r="C104" s="1" t="s">
        <v>42</v>
      </c>
      <c r="D104" s="1" t="s">
        <v>765</v>
      </c>
      <c r="E104" s="2" t="s">
        <v>766</v>
      </c>
      <c r="F104" s="2" t="s">
        <v>767</v>
      </c>
      <c r="G104" s="2" t="s">
        <v>362</v>
      </c>
      <c r="H104" s="2" t="s">
        <v>363</v>
      </c>
      <c r="I104" s="9">
        <v>10</v>
      </c>
      <c r="J104" s="4">
        <v>102.2</v>
      </c>
    </row>
    <row r="105" spans="1:23">
      <c r="A105" s="2" t="s">
        <v>48</v>
      </c>
      <c r="B105" s="3" t="s">
        <v>699</v>
      </c>
      <c r="C105" s="1" t="s">
        <v>42</v>
      </c>
      <c r="D105" s="1" t="s">
        <v>768</v>
      </c>
      <c r="E105" s="2" t="s">
        <v>390</v>
      </c>
      <c r="F105" s="2" t="s">
        <v>391</v>
      </c>
      <c r="G105" s="2" t="s">
        <v>313</v>
      </c>
      <c r="H105" s="2" t="s">
        <v>314</v>
      </c>
      <c r="I105" s="9">
        <v>7</v>
      </c>
      <c r="J105" s="4">
        <v>80.64</v>
      </c>
    </row>
    <row r="106" spans="1:23">
      <c r="A106" s="2" t="s">
        <v>40</v>
      </c>
      <c r="B106" s="3" t="s">
        <v>625</v>
      </c>
      <c r="C106" s="1" t="s">
        <v>42</v>
      </c>
      <c r="D106" s="1" t="s">
        <v>769</v>
      </c>
      <c r="E106" s="2" t="s">
        <v>770</v>
      </c>
      <c r="F106" s="2" t="s">
        <v>771</v>
      </c>
      <c r="G106" s="2" t="s">
        <v>375</v>
      </c>
      <c r="H106" s="2" t="s">
        <v>376</v>
      </c>
      <c r="I106" s="9">
        <v>5</v>
      </c>
      <c r="J106" s="4">
        <v>51.1</v>
      </c>
    </row>
    <row r="107" spans="1:23">
      <c r="A107" s="2" t="s">
        <v>40</v>
      </c>
      <c r="B107" s="3" t="s">
        <v>668</v>
      </c>
      <c r="C107" s="1" t="s">
        <v>42</v>
      </c>
      <c r="D107" s="1" t="s">
        <v>772</v>
      </c>
      <c r="E107" s="2" t="s">
        <v>773</v>
      </c>
      <c r="F107" s="2" t="s">
        <v>774</v>
      </c>
      <c r="G107" s="2" t="s">
        <v>313</v>
      </c>
      <c r="H107" s="2" t="s">
        <v>314</v>
      </c>
      <c r="I107" s="9">
        <v>10</v>
      </c>
      <c r="J107" s="4">
        <v>102.2</v>
      </c>
    </row>
    <row r="108" spans="1:23">
      <c r="A108" s="2" t="s">
        <v>40</v>
      </c>
      <c r="B108" s="3" t="s">
        <v>617</v>
      </c>
      <c r="C108" s="1" t="s">
        <v>42</v>
      </c>
      <c r="D108" s="1" t="s">
        <v>775</v>
      </c>
      <c r="E108" s="2" t="s">
        <v>594</v>
      </c>
      <c r="F108" s="2" t="s">
        <v>595</v>
      </c>
      <c r="G108" s="2" t="s">
        <v>313</v>
      </c>
      <c r="H108" s="2" t="s">
        <v>314</v>
      </c>
      <c r="I108" s="9">
        <v>20</v>
      </c>
      <c r="J108" s="4">
        <v>204.4</v>
      </c>
    </row>
    <row r="109" spans="1:23">
      <c r="A109" s="2" t="s">
        <v>40</v>
      </c>
      <c r="B109" s="3" t="s">
        <v>617</v>
      </c>
      <c r="C109" s="1" t="s">
        <v>42</v>
      </c>
      <c r="D109" s="1" t="s">
        <v>776</v>
      </c>
      <c r="E109" s="2" t="s">
        <v>384</v>
      </c>
      <c r="F109" s="2" t="s">
        <v>385</v>
      </c>
      <c r="G109" s="2" t="s">
        <v>313</v>
      </c>
      <c r="H109" s="2" t="s">
        <v>314</v>
      </c>
      <c r="I109" s="9">
        <v>3</v>
      </c>
      <c r="J109" s="4">
        <v>30.66</v>
      </c>
    </row>
    <row r="110" spans="1:23">
      <c r="A110" s="2" t="s">
        <v>40</v>
      </c>
      <c r="B110" s="3" t="s">
        <v>625</v>
      </c>
      <c r="C110" s="1" t="s">
        <v>42</v>
      </c>
      <c r="D110" s="1" t="s">
        <v>777</v>
      </c>
      <c r="E110" s="2" t="s">
        <v>316</v>
      </c>
      <c r="F110" s="2" t="s">
        <v>317</v>
      </c>
      <c r="G110" s="2" t="s">
        <v>313</v>
      </c>
      <c r="H110" s="2" t="s">
        <v>314</v>
      </c>
      <c r="I110" s="9">
        <v>20</v>
      </c>
      <c r="J110" s="4">
        <v>204.4</v>
      </c>
    </row>
    <row r="111" spans="1:23">
      <c r="A111" s="2" t="s">
        <v>40</v>
      </c>
      <c r="B111" s="3" t="s">
        <v>668</v>
      </c>
      <c r="C111" s="1" t="s">
        <v>42</v>
      </c>
      <c r="D111" s="1" t="s">
        <v>778</v>
      </c>
      <c r="E111" s="2" t="s">
        <v>426</v>
      </c>
      <c r="F111" s="2" t="s">
        <v>427</v>
      </c>
      <c r="G111" s="2" t="s">
        <v>313</v>
      </c>
      <c r="H111" s="2" t="s">
        <v>314</v>
      </c>
      <c r="I111" s="9">
        <v>5</v>
      </c>
      <c r="J111" s="4">
        <v>51.1</v>
      </c>
    </row>
    <row r="112" spans="1:23">
      <c r="A112" s="2" t="s">
        <v>40</v>
      </c>
      <c r="B112" s="3" t="s">
        <v>668</v>
      </c>
      <c r="C112" s="1" t="s">
        <v>42</v>
      </c>
      <c r="D112" s="1" t="s">
        <v>779</v>
      </c>
      <c r="E112" s="2" t="s">
        <v>780</v>
      </c>
      <c r="F112" s="2" t="s">
        <v>781</v>
      </c>
      <c r="G112" s="2" t="s">
        <v>343</v>
      </c>
      <c r="H112" s="2" t="s">
        <v>344</v>
      </c>
      <c r="I112" s="9">
        <v>30</v>
      </c>
      <c r="J112" s="4">
        <v>306.60000000000002</v>
      </c>
    </row>
    <row r="113" spans="1:10">
      <c r="A113" s="2" t="s">
        <v>40</v>
      </c>
      <c r="B113" s="3" t="s">
        <v>625</v>
      </c>
      <c r="C113" s="1" t="s">
        <v>42</v>
      </c>
      <c r="D113" s="1" t="s">
        <v>782</v>
      </c>
      <c r="E113" s="2" t="s">
        <v>783</v>
      </c>
      <c r="F113" s="2" t="s">
        <v>784</v>
      </c>
      <c r="G113" s="2" t="s">
        <v>313</v>
      </c>
      <c r="H113" s="2" t="s">
        <v>314</v>
      </c>
      <c r="I113" s="9">
        <v>10</v>
      </c>
      <c r="J113" s="4">
        <v>102.2</v>
      </c>
    </row>
    <row r="114" spans="1:10">
      <c r="A114" s="2" t="s">
        <v>40</v>
      </c>
      <c r="B114" s="3" t="s">
        <v>625</v>
      </c>
      <c r="C114" s="1" t="s">
        <v>42</v>
      </c>
      <c r="D114" s="1" t="s">
        <v>785</v>
      </c>
      <c r="E114" s="2" t="s">
        <v>786</v>
      </c>
      <c r="F114" s="2" t="s">
        <v>787</v>
      </c>
      <c r="G114" s="2" t="s">
        <v>313</v>
      </c>
      <c r="H114" s="2" t="s">
        <v>314</v>
      </c>
      <c r="I114" s="9">
        <v>6</v>
      </c>
      <c r="J114" s="4">
        <v>61.32</v>
      </c>
    </row>
    <row r="115" spans="1:10">
      <c r="A115" s="2" t="s">
        <v>40</v>
      </c>
      <c r="B115" s="3" t="s">
        <v>617</v>
      </c>
      <c r="C115" s="1" t="s">
        <v>42</v>
      </c>
      <c r="D115" s="1" t="s">
        <v>788</v>
      </c>
      <c r="E115" s="2" t="s">
        <v>789</v>
      </c>
      <c r="F115" s="2" t="s">
        <v>790</v>
      </c>
      <c r="G115" s="2" t="s">
        <v>313</v>
      </c>
      <c r="H115" s="2" t="s">
        <v>314</v>
      </c>
      <c r="I115" s="9">
        <v>10</v>
      </c>
      <c r="J115" s="4">
        <v>102.2</v>
      </c>
    </row>
    <row r="116" spans="1:10">
      <c r="A116" s="2" t="s">
        <v>40</v>
      </c>
      <c r="B116" s="3" t="s">
        <v>617</v>
      </c>
      <c r="C116" s="1" t="s">
        <v>42</v>
      </c>
      <c r="D116" s="1" t="s">
        <v>791</v>
      </c>
      <c r="E116" s="2" t="s">
        <v>792</v>
      </c>
      <c r="F116" s="2" t="s">
        <v>793</v>
      </c>
      <c r="G116" s="2" t="s">
        <v>313</v>
      </c>
      <c r="H116" s="2" t="s">
        <v>314</v>
      </c>
      <c r="I116" s="9">
        <v>5</v>
      </c>
      <c r="J116" s="4">
        <v>51.1</v>
      </c>
    </row>
    <row r="117" spans="1:10">
      <c r="A117" s="2" t="s">
        <v>40</v>
      </c>
      <c r="B117" s="3" t="s">
        <v>699</v>
      </c>
      <c r="C117" s="1" t="s">
        <v>42</v>
      </c>
      <c r="D117" s="1" t="s">
        <v>756</v>
      </c>
      <c r="E117" s="2" t="s">
        <v>757</v>
      </c>
      <c r="F117" s="2" t="s">
        <v>758</v>
      </c>
      <c r="G117" s="2" t="s">
        <v>313</v>
      </c>
      <c r="H117" s="2" t="s">
        <v>314</v>
      </c>
      <c r="I117" s="9">
        <v>2</v>
      </c>
      <c r="J117" s="4">
        <v>20.440000000000001</v>
      </c>
    </row>
    <row r="118" spans="1:10">
      <c r="A118" s="2" t="s">
        <v>40</v>
      </c>
      <c r="B118" s="3" t="s">
        <v>617</v>
      </c>
      <c r="C118" s="1" t="s">
        <v>42</v>
      </c>
      <c r="D118" s="1" t="s">
        <v>794</v>
      </c>
      <c r="E118" s="2" t="s">
        <v>795</v>
      </c>
      <c r="F118" s="2" t="s">
        <v>796</v>
      </c>
      <c r="G118" s="2" t="s">
        <v>313</v>
      </c>
      <c r="H118" s="2" t="s">
        <v>314</v>
      </c>
      <c r="I118" s="9">
        <v>30</v>
      </c>
      <c r="J118" s="4">
        <v>306.60000000000002</v>
      </c>
    </row>
    <row r="119" spans="1:10">
      <c r="A119" s="2" t="s">
        <v>40</v>
      </c>
      <c r="B119" s="3" t="s">
        <v>617</v>
      </c>
      <c r="C119" s="1" t="s">
        <v>42</v>
      </c>
      <c r="D119" s="1" t="s">
        <v>797</v>
      </c>
      <c r="E119" s="2" t="s">
        <v>414</v>
      </c>
      <c r="F119" s="2" t="s">
        <v>415</v>
      </c>
      <c r="G119" s="2" t="s">
        <v>313</v>
      </c>
      <c r="H119" s="2" t="s">
        <v>314</v>
      </c>
      <c r="I119" s="9">
        <v>5</v>
      </c>
      <c r="J119" s="4">
        <v>51.1</v>
      </c>
    </row>
    <row r="120" spans="1:10">
      <c r="A120" s="2" t="s">
        <v>40</v>
      </c>
      <c r="B120" s="3" t="s">
        <v>617</v>
      </c>
      <c r="C120" s="1" t="s">
        <v>42</v>
      </c>
      <c r="D120" s="1" t="s">
        <v>798</v>
      </c>
      <c r="E120" s="2" t="s">
        <v>799</v>
      </c>
      <c r="F120" s="2" t="s">
        <v>800</v>
      </c>
      <c r="G120" s="2" t="s">
        <v>313</v>
      </c>
      <c r="H120" s="2" t="s">
        <v>314</v>
      </c>
      <c r="I120" s="9">
        <v>50</v>
      </c>
      <c r="J120" s="4">
        <v>511</v>
      </c>
    </row>
    <row r="121" spans="1:10">
      <c r="A121" s="2" t="s">
        <v>40</v>
      </c>
      <c r="B121" s="3" t="s">
        <v>699</v>
      </c>
      <c r="C121" s="1" t="s">
        <v>42</v>
      </c>
      <c r="D121" s="1" t="s">
        <v>801</v>
      </c>
      <c r="E121" s="2" t="s">
        <v>597</v>
      </c>
      <c r="F121" s="2" t="s">
        <v>598</v>
      </c>
      <c r="G121" s="2" t="s">
        <v>313</v>
      </c>
      <c r="H121" s="2" t="s">
        <v>314</v>
      </c>
      <c r="I121" s="9">
        <v>10</v>
      </c>
      <c r="J121" s="4">
        <v>102.2</v>
      </c>
    </row>
    <row r="122" spans="1:10">
      <c r="A122" s="2" t="s">
        <v>40</v>
      </c>
      <c r="B122" s="3" t="s">
        <v>802</v>
      </c>
      <c r="C122" s="1" t="s">
        <v>42</v>
      </c>
      <c r="D122" s="1" t="s">
        <v>803</v>
      </c>
      <c r="E122" s="2" t="s">
        <v>804</v>
      </c>
      <c r="F122" s="2" t="s">
        <v>805</v>
      </c>
      <c r="G122" s="2" t="s">
        <v>313</v>
      </c>
      <c r="H122" s="2" t="s">
        <v>314</v>
      </c>
      <c r="I122" s="9">
        <v>5</v>
      </c>
      <c r="J122" s="4">
        <v>51.1</v>
      </c>
    </row>
    <row r="123" spans="1:10">
      <c r="A123" s="2" t="s">
        <v>40</v>
      </c>
      <c r="B123" s="3" t="s">
        <v>617</v>
      </c>
      <c r="C123" s="1" t="s">
        <v>42</v>
      </c>
      <c r="D123" s="1" t="s">
        <v>806</v>
      </c>
      <c r="E123" s="2" t="s">
        <v>378</v>
      </c>
      <c r="F123" s="2" t="s">
        <v>379</v>
      </c>
      <c r="G123" s="2" t="s">
        <v>313</v>
      </c>
      <c r="H123" s="2" t="s">
        <v>314</v>
      </c>
      <c r="I123" s="9">
        <v>10</v>
      </c>
      <c r="J123" s="4">
        <v>102.2</v>
      </c>
    </row>
    <row r="124" spans="1:10">
      <c r="A124" s="2" t="s">
        <v>40</v>
      </c>
      <c r="B124" s="3" t="s">
        <v>617</v>
      </c>
      <c r="C124" s="1" t="s">
        <v>42</v>
      </c>
      <c r="D124" s="1" t="s">
        <v>807</v>
      </c>
      <c r="E124" s="2" t="s">
        <v>808</v>
      </c>
      <c r="F124" s="2" t="s">
        <v>809</v>
      </c>
      <c r="G124" s="2" t="s">
        <v>313</v>
      </c>
      <c r="H124" s="2" t="s">
        <v>314</v>
      </c>
      <c r="I124" s="9">
        <v>10</v>
      </c>
      <c r="J124" s="4">
        <v>102.2</v>
      </c>
    </row>
    <row r="125" spans="1:10">
      <c r="A125" s="2" t="s">
        <v>40</v>
      </c>
      <c r="B125" s="3" t="s">
        <v>699</v>
      </c>
      <c r="C125" s="1" t="s">
        <v>42</v>
      </c>
      <c r="D125" s="1" t="s">
        <v>810</v>
      </c>
      <c r="E125" s="2" t="s">
        <v>319</v>
      </c>
      <c r="F125" s="2" t="s">
        <v>320</v>
      </c>
      <c r="G125" s="2" t="s">
        <v>313</v>
      </c>
      <c r="H125" s="2" t="s">
        <v>314</v>
      </c>
      <c r="I125" s="9">
        <v>10</v>
      </c>
      <c r="J125" s="4">
        <v>102.2</v>
      </c>
    </row>
    <row r="126" spans="1:10">
      <c r="A126" s="2" t="s">
        <v>40</v>
      </c>
      <c r="B126" s="3" t="s">
        <v>617</v>
      </c>
      <c r="C126" s="1" t="s">
        <v>42</v>
      </c>
      <c r="D126" s="1" t="s">
        <v>811</v>
      </c>
      <c r="E126" s="2" t="s">
        <v>581</v>
      </c>
      <c r="F126" s="2" t="s">
        <v>582</v>
      </c>
      <c r="G126" s="2" t="s">
        <v>313</v>
      </c>
      <c r="H126" s="2" t="s">
        <v>314</v>
      </c>
      <c r="I126" s="9">
        <v>10</v>
      </c>
      <c r="J126" s="4">
        <v>102.2</v>
      </c>
    </row>
    <row r="127" spans="1:10">
      <c r="A127" s="2" t="s">
        <v>48</v>
      </c>
      <c r="B127" s="3" t="s">
        <v>625</v>
      </c>
      <c r="C127" s="1" t="s">
        <v>42</v>
      </c>
      <c r="D127" s="1" t="s">
        <v>812</v>
      </c>
      <c r="E127" s="2" t="s">
        <v>322</v>
      </c>
      <c r="F127" s="2" t="s">
        <v>323</v>
      </c>
      <c r="G127" s="2" t="s">
        <v>313</v>
      </c>
      <c r="H127" s="2" t="s">
        <v>314</v>
      </c>
      <c r="I127" s="9">
        <v>5</v>
      </c>
      <c r="J127" s="4">
        <v>57.6</v>
      </c>
    </row>
    <row r="128" spans="1:10">
      <c r="A128" s="2" t="s">
        <v>48</v>
      </c>
      <c r="B128" s="3" t="s">
        <v>699</v>
      </c>
      <c r="C128" s="1" t="s">
        <v>42</v>
      </c>
      <c r="D128" s="1" t="s">
        <v>756</v>
      </c>
      <c r="E128" s="2" t="s">
        <v>757</v>
      </c>
      <c r="F128" s="2" t="s">
        <v>758</v>
      </c>
      <c r="G128" s="2" t="s">
        <v>313</v>
      </c>
      <c r="H128" s="2" t="s">
        <v>314</v>
      </c>
      <c r="I128" s="9">
        <v>2</v>
      </c>
      <c r="J128" s="4">
        <v>23.04</v>
      </c>
    </row>
    <row r="129" spans="1:23">
      <c r="A129" s="2" t="s">
        <v>48</v>
      </c>
      <c r="B129" s="3" t="s">
        <v>617</v>
      </c>
      <c r="C129" s="1" t="s">
        <v>42</v>
      </c>
      <c r="D129" s="1" t="s">
        <v>813</v>
      </c>
      <c r="E129" s="2" t="s">
        <v>349</v>
      </c>
      <c r="F129" s="2" t="s">
        <v>350</v>
      </c>
      <c r="G129" s="2" t="s">
        <v>351</v>
      </c>
      <c r="H129" s="2" t="s">
        <v>352</v>
      </c>
      <c r="I129" s="9">
        <v>5</v>
      </c>
      <c r="J129" s="4">
        <v>57.6</v>
      </c>
    </row>
    <row r="130" spans="1:23">
      <c r="A130" s="2" t="s">
        <v>48</v>
      </c>
      <c r="B130" s="3" t="s">
        <v>802</v>
      </c>
      <c r="C130" s="1" t="s">
        <v>42</v>
      </c>
      <c r="D130" s="1" t="s">
        <v>814</v>
      </c>
      <c r="E130" s="2" t="s">
        <v>420</v>
      </c>
      <c r="F130" s="2" t="s">
        <v>421</v>
      </c>
      <c r="G130" s="2" t="s">
        <v>313</v>
      </c>
      <c r="H130" s="2" t="s">
        <v>314</v>
      </c>
      <c r="I130" s="9">
        <v>2</v>
      </c>
      <c r="J130" s="4">
        <v>23.04</v>
      </c>
    </row>
    <row r="131" spans="1:23">
      <c r="A131" s="2" t="s">
        <v>48</v>
      </c>
      <c r="B131" s="3" t="s">
        <v>625</v>
      </c>
      <c r="C131" s="1" t="s">
        <v>42</v>
      </c>
      <c r="D131" s="1" t="s">
        <v>815</v>
      </c>
      <c r="E131" s="2" t="s">
        <v>816</v>
      </c>
      <c r="F131" s="2" t="s">
        <v>817</v>
      </c>
      <c r="G131" s="2" t="s">
        <v>313</v>
      </c>
      <c r="H131" s="2" t="s">
        <v>314</v>
      </c>
      <c r="I131" s="9">
        <v>5</v>
      </c>
      <c r="J131" s="4">
        <v>57.6</v>
      </c>
    </row>
    <row r="132" spans="1:23">
      <c r="A132" s="2" t="s">
        <v>48</v>
      </c>
      <c r="B132" s="3" t="s">
        <v>668</v>
      </c>
      <c r="C132" s="1" t="s">
        <v>42</v>
      </c>
      <c r="D132" s="1" t="s">
        <v>772</v>
      </c>
      <c r="E132" s="2" t="s">
        <v>773</v>
      </c>
      <c r="F132" s="2" t="s">
        <v>774</v>
      </c>
      <c r="G132" s="2" t="s">
        <v>313</v>
      </c>
      <c r="H132" s="2" t="s">
        <v>314</v>
      </c>
      <c r="I132" s="9">
        <v>5</v>
      </c>
      <c r="J132" s="4">
        <v>57.6</v>
      </c>
    </row>
    <row r="133" spans="1:23">
      <c r="A133" s="2" t="s">
        <v>48</v>
      </c>
      <c r="B133" s="3" t="s">
        <v>625</v>
      </c>
      <c r="C133" s="1" t="s">
        <v>42</v>
      </c>
      <c r="D133" s="1" t="s">
        <v>782</v>
      </c>
      <c r="E133" s="2" t="s">
        <v>783</v>
      </c>
      <c r="F133" s="2" t="s">
        <v>784</v>
      </c>
      <c r="G133" s="2" t="s">
        <v>313</v>
      </c>
      <c r="H133" s="2" t="s">
        <v>314</v>
      </c>
      <c r="I133" s="9">
        <v>6</v>
      </c>
      <c r="J133" s="4">
        <v>69.12</v>
      </c>
    </row>
    <row r="134" spans="1:23">
      <c r="A134" s="2" t="s">
        <v>48</v>
      </c>
      <c r="B134" s="3" t="s">
        <v>625</v>
      </c>
      <c r="C134" s="1" t="s">
        <v>42</v>
      </c>
      <c r="D134" s="1" t="s">
        <v>769</v>
      </c>
      <c r="E134" s="2" t="s">
        <v>770</v>
      </c>
      <c r="F134" s="2" t="s">
        <v>771</v>
      </c>
      <c r="G134" s="2" t="s">
        <v>375</v>
      </c>
      <c r="H134" s="2" t="s">
        <v>376</v>
      </c>
      <c r="I134" s="9">
        <v>5</v>
      </c>
      <c r="J134" s="4">
        <v>57.6</v>
      </c>
    </row>
    <row r="135" spans="1:23">
      <c r="A135" s="2" t="s">
        <v>48</v>
      </c>
      <c r="B135" s="3" t="s">
        <v>617</v>
      </c>
      <c r="C135" s="1" t="s">
        <v>42</v>
      </c>
      <c r="D135" s="1" t="s">
        <v>806</v>
      </c>
      <c r="E135" s="2" t="s">
        <v>378</v>
      </c>
      <c r="F135" s="2" t="s">
        <v>379</v>
      </c>
      <c r="G135" s="2" t="s">
        <v>313</v>
      </c>
      <c r="H135" s="2" t="s">
        <v>314</v>
      </c>
      <c r="I135" s="9">
        <v>10</v>
      </c>
      <c r="J135" s="4">
        <v>115.2</v>
      </c>
    </row>
    <row r="136" spans="1:23">
      <c r="A136" s="2" t="s">
        <v>48</v>
      </c>
      <c r="B136" s="3" t="s">
        <v>617</v>
      </c>
      <c r="C136" s="1" t="s">
        <v>42</v>
      </c>
      <c r="D136" s="1" t="s">
        <v>776</v>
      </c>
      <c r="E136" s="2" t="s">
        <v>384</v>
      </c>
      <c r="F136" s="2" t="s">
        <v>385</v>
      </c>
      <c r="G136" s="2" t="s">
        <v>313</v>
      </c>
      <c r="H136" s="2" t="s">
        <v>314</v>
      </c>
      <c r="I136" s="9">
        <v>4</v>
      </c>
      <c r="J136" s="4">
        <v>46.08</v>
      </c>
    </row>
    <row r="137" spans="1:23">
      <c r="A137" s="2" t="s">
        <v>48</v>
      </c>
      <c r="B137" s="3" t="s">
        <v>617</v>
      </c>
      <c r="C137" s="1" t="s">
        <v>42</v>
      </c>
      <c r="D137" s="1" t="s">
        <v>788</v>
      </c>
      <c r="E137" s="2" t="s">
        <v>789</v>
      </c>
      <c r="F137" s="2" t="s">
        <v>790</v>
      </c>
      <c r="G137" s="2" t="s">
        <v>313</v>
      </c>
      <c r="H137" s="2" t="s">
        <v>314</v>
      </c>
      <c r="I137" s="9">
        <v>5</v>
      </c>
      <c r="J137" s="4">
        <v>57.6</v>
      </c>
    </row>
    <row r="138" spans="1:23">
      <c r="A138" s="2" t="s">
        <v>48</v>
      </c>
      <c r="B138" s="3" t="s">
        <v>625</v>
      </c>
      <c r="C138" s="1" t="s">
        <v>42</v>
      </c>
      <c r="D138" s="1" t="s">
        <v>818</v>
      </c>
      <c r="E138" s="2" t="s">
        <v>600</v>
      </c>
      <c r="F138" s="2" t="s">
        <v>601</v>
      </c>
      <c r="G138" s="2" t="s">
        <v>313</v>
      </c>
      <c r="H138" s="2" t="s">
        <v>314</v>
      </c>
      <c r="I138" s="9">
        <v>10</v>
      </c>
      <c r="J138" s="4">
        <v>115.2</v>
      </c>
    </row>
    <row r="139" spans="1:23">
      <c r="A139" s="2" t="s">
        <v>48</v>
      </c>
      <c r="B139" s="3" t="s">
        <v>617</v>
      </c>
      <c r="C139" s="1" t="s">
        <v>42</v>
      </c>
      <c r="D139" s="1" t="s">
        <v>798</v>
      </c>
      <c r="E139" s="2" t="s">
        <v>799</v>
      </c>
      <c r="F139" s="2" t="s">
        <v>800</v>
      </c>
      <c r="G139" s="2" t="s">
        <v>313</v>
      </c>
      <c r="H139" s="2" t="s">
        <v>314</v>
      </c>
      <c r="I139" s="9">
        <v>6</v>
      </c>
      <c r="J139" s="4">
        <v>69.12</v>
      </c>
    </row>
    <row r="140" spans="1:23">
      <c r="A140" s="2" t="s">
        <v>205</v>
      </c>
      <c r="B140" s="3" t="s">
        <v>625</v>
      </c>
      <c r="C140" s="1" t="s">
        <v>42</v>
      </c>
      <c r="D140" s="1" t="s">
        <v>753</v>
      </c>
      <c r="E140" s="2" t="s">
        <v>754</v>
      </c>
      <c r="F140" s="2" t="s">
        <v>755</v>
      </c>
      <c r="G140" s="2" t="s">
        <v>313</v>
      </c>
      <c r="H140" s="2" t="s">
        <v>314</v>
      </c>
      <c r="I140" s="9">
        <v>1</v>
      </c>
      <c r="J140" s="4">
        <v>9.5500000000000007</v>
      </c>
    </row>
    <row r="141" spans="1:23">
      <c r="J141" s="5">
        <f>SUM(J100:J140)</f>
        <v>3859.949999999998</v>
      </c>
    </row>
    <row r="142" spans="1:23">
      <c r="A142" s="72" t="s">
        <v>429</v>
      </c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</row>
    <row r="143" spans="1:23">
      <c r="A143" s="2" t="s">
        <v>48</v>
      </c>
      <c r="B143" s="3" t="s">
        <v>699</v>
      </c>
      <c r="C143" s="1" t="s">
        <v>42</v>
      </c>
      <c r="D143" s="1" t="s">
        <v>819</v>
      </c>
      <c r="E143" s="2" t="s">
        <v>431</v>
      </c>
      <c r="F143" s="2" t="s">
        <v>432</v>
      </c>
      <c r="G143" s="2" t="s">
        <v>433</v>
      </c>
      <c r="H143" s="2" t="s">
        <v>434</v>
      </c>
      <c r="I143" s="9">
        <v>3</v>
      </c>
      <c r="J143" s="4">
        <v>35.19</v>
      </c>
    </row>
    <row r="144" spans="1:23">
      <c r="J144" s="5">
        <v>35.19</v>
      </c>
    </row>
    <row r="145" spans="1:23">
      <c r="A145" s="72" t="s">
        <v>435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</row>
    <row r="146" spans="1:23">
      <c r="A146" s="2" t="s">
        <v>40</v>
      </c>
      <c r="B146" s="3" t="s">
        <v>625</v>
      </c>
      <c r="C146" s="1" t="s">
        <v>42</v>
      </c>
      <c r="D146" s="1" t="s">
        <v>820</v>
      </c>
      <c r="E146" s="2" t="s">
        <v>437</v>
      </c>
      <c r="F146" s="2" t="s">
        <v>438</v>
      </c>
      <c r="G146" s="2" t="s">
        <v>439</v>
      </c>
      <c r="H146" s="2" t="s">
        <v>440</v>
      </c>
      <c r="I146" s="9">
        <v>20</v>
      </c>
      <c r="J146" s="4">
        <v>204.4</v>
      </c>
    </row>
    <row r="147" spans="1:23">
      <c r="A147" s="2" t="s">
        <v>40</v>
      </c>
      <c r="B147" s="3" t="s">
        <v>625</v>
      </c>
      <c r="C147" s="1" t="s">
        <v>42</v>
      </c>
      <c r="D147" s="1" t="s">
        <v>821</v>
      </c>
      <c r="E147" s="2" t="s">
        <v>822</v>
      </c>
      <c r="F147" s="2" t="s">
        <v>823</v>
      </c>
      <c r="G147" s="2" t="s">
        <v>439</v>
      </c>
      <c r="H147" s="2" t="s">
        <v>440</v>
      </c>
      <c r="I147" s="9">
        <v>5</v>
      </c>
      <c r="J147" s="4">
        <v>51.1</v>
      </c>
    </row>
    <row r="148" spans="1:23">
      <c r="A148" s="2" t="s">
        <v>40</v>
      </c>
      <c r="B148" s="3" t="s">
        <v>625</v>
      </c>
      <c r="C148" s="1" t="s">
        <v>42</v>
      </c>
      <c r="D148" s="1" t="s">
        <v>824</v>
      </c>
      <c r="E148" s="2" t="s">
        <v>825</v>
      </c>
      <c r="F148" s="2" t="s">
        <v>826</v>
      </c>
      <c r="G148" s="2" t="s">
        <v>439</v>
      </c>
      <c r="H148" s="2" t="s">
        <v>440</v>
      </c>
      <c r="I148" s="9">
        <v>10</v>
      </c>
      <c r="J148" s="4">
        <v>102.2</v>
      </c>
    </row>
    <row r="149" spans="1:23">
      <c r="A149" s="2" t="s">
        <v>48</v>
      </c>
      <c r="B149" s="3" t="s">
        <v>625</v>
      </c>
      <c r="C149" s="1" t="s">
        <v>42</v>
      </c>
      <c r="D149" s="1" t="s">
        <v>824</v>
      </c>
      <c r="E149" s="2" t="s">
        <v>825</v>
      </c>
      <c r="F149" s="2" t="s">
        <v>826</v>
      </c>
      <c r="G149" s="2" t="s">
        <v>439</v>
      </c>
      <c r="H149" s="2" t="s">
        <v>440</v>
      </c>
      <c r="I149" s="9">
        <v>5</v>
      </c>
      <c r="J149" s="4">
        <v>58.65</v>
      </c>
    </row>
    <row r="150" spans="1:23">
      <c r="J150" s="5">
        <v>416.35</v>
      </c>
    </row>
    <row r="151" spans="1:23">
      <c r="A151" s="72" t="s">
        <v>444</v>
      </c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</row>
    <row r="152" spans="1:23">
      <c r="A152" s="2" t="s">
        <v>68</v>
      </c>
      <c r="B152" s="3" t="s">
        <v>617</v>
      </c>
      <c r="C152" s="1" t="s">
        <v>42</v>
      </c>
      <c r="D152" s="1" t="s">
        <v>827</v>
      </c>
      <c r="E152" s="2" t="s">
        <v>828</v>
      </c>
      <c r="F152" s="2" t="s">
        <v>829</v>
      </c>
      <c r="G152" s="2" t="s">
        <v>468</v>
      </c>
      <c r="H152" s="2" t="s">
        <v>469</v>
      </c>
      <c r="I152" s="9">
        <v>10</v>
      </c>
      <c r="J152" s="4">
        <v>79</v>
      </c>
    </row>
    <row r="153" spans="1:23">
      <c r="A153" s="2" t="s">
        <v>68</v>
      </c>
      <c r="B153" s="3" t="s">
        <v>617</v>
      </c>
      <c r="C153" s="1" t="s">
        <v>42</v>
      </c>
      <c r="D153" s="1" t="s">
        <v>830</v>
      </c>
      <c r="E153" s="2" t="s">
        <v>607</v>
      </c>
      <c r="F153" s="2" t="s">
        <v>608</v>
      </c>
      <c r="G153" s="2" t="s">
        <v>609</v>
      </c>
      <c r="H153" s="2" t="s">
        <v>610</v>
      </c>
      <c r="I153" s="9">
        <v>30</v>
      </c>
      <c r="J153" s="4">
        <v>237</v>
      </c>
    </row>
    <row r="154" spans="1:23">
      <c r="A154" s="2" t="s">
        <v>68</v>
      </c>
      <c r="B154" s="3" t="s">
        <v>699</v>
      </c>
      <c r="C154" s="1" t="s">
        <v>42</v>
      </c>
      <c r="D154" s="1" t="s">
        <v>831</v>
      </c>
      <c r="E154" s="2" t="s">
        <v>832</v>
      </c>
      <c r="F154" s="2" t="s">
        <v>833</v>
      </c>
      <c r="G154" s="2" t="s">
        <v>448</v>
      </c>
      <c r="H154" s="2" t="s">
        <v>449</v>
      </c>
      <c r="I154" s="9">
        <v>2</v>
      </c>
      <c r="J154" s="4">
        <v>15.8</v>
      </c>
    </row>
    <row r="155" spans="1:23">
      <c r="A155" s="2" t="s">
        <v>68</v>
      </c>
      <c r="B155" s="3" t="s">
        <v>668</v>
      </c>
      <c r="C155" s="1" t="s">
        <v>42</v>
      </c>
      <c r="D155" s="1" t="s">
        <v>834</v>
      </c>
      <c r="E155" s="2" t="s">
        <v>835</v>
      </c>
      <c r="F155" s="2" t="s">
        <v>836</v>
      </c>
      <c r="G155" s="2" t="s">
        <v>837</v>
      </c>
      <c r="H155" s="2" t="s">
        <v>838</v>
      </c>
      <c r="I155" s="9">
        <v>2</v>
      </c>
      <c r="J155" s="4">
        <v>15.8</v>
      </c>
    </row>
    <row r="156" spans="1:23">
      <c r="A156" s="2" t="s">
        <v>68</v>
      </c>
      <c r="B156" s="3" t="s">
        <v>802</v>
      </c>
      <c r="C156" s="1" t="s">
        <v>42</v>
      </c>
      <c r="D156" s="1" t="s">
        <v>839</v>
      </c>
      <c r="E156" s="2" t="s">
        <v>615</v>
      </c>
      <c r="F156" s="2" t="s">
        <v>616</v>
      </c>
      <c r="G156" s="2" t="s">
        <v>468</v>
      </c>
      <c r="H156" s="2" t="s">
        <v>469</v>
      </c>
      <c r="I156" s="9">
        <v>2</v>
      </c>
      <c r="J156" s="4">
        <v>15.8</v>
      </c>
    </row>
    <row r="157" spans="1:23">
      <c r="A157" s="2" t="s">
        <v>40</v>
      </c>
      <c r="B157" s="3" t="s">
        <v>802</v>
      </c>
      <c r="C157" s="1" t="s">
        <v>42</v>
      </c>
      <c r="D157" s="1" t="s">
        <v>840</v>
      </c>
      <c r="E157" s="2" t="s">
        <v>841</v>
      </c>
      <c r="F157" s="2" t="s">
        <v>842</v>
      </c>
      <c r="G157" s="2" t="s">
        <v>843</v>
      </c>
      <c r="H157" s="2" t="s">
        <v>844</v>
      </c>
      <c r="I157" s="9">
        <v>15</v>
      </c>
      <c r="J157" s="4">
        <v>153.30000000000001</v>
      </c>
    </row>
    <row r="158" spans="1:23">
      <c r="A158" s="2" t="s">
        <v>40</v>
      </c>
      <c r="B158" s="3" t="s">
        <v>802</v>
      </c>
      <c r="C158" s="1" t="s">
        <v>42</v>
      </c>
      <c r="D158" s="1" t="s">
        <v>845</v>
      </c>
      <c r="E158" s="2" t="s">
        <v>846</v>
      </c>
      <c r="F158" s="2" t="s">
        <v>847</v>
      </c>
      <c r="G158" s="2" t="s">
        <v>367</v>
      </c>
      <c r="H158" s="2" t="s">
        <v>368</v>
      </c>
      <c r="I158" s="9">
        <v>15</v>
      </c>
      <c r="J158" s="4">
        <v>153.30000000000001</v>
      </c>
    </row>
    <row r="159" spans="1:23">
      <c r="A159" s="2" t="s">
        <v>40</v>
      </c>
      <c r="B159" s="3" t="s">
        <v>699</v>
      </c>
      <c r="C159" s="1" t="s">
        <v>42</v>
      </c>
      <c r="D159" s="1" t="s">
        <v>848</v>
      </c>
      <c r="E159" s="2" t="s">
        <v>849</v>
      </c>
      <c r="F159" s="2" t="s">
        <v>850</v>
      </c>
      <c r="G159" s="2" t="s">
        <v>851</v>
      </c>
      <c r="H159" s="2" t="s">
        <v>852</v>
      </c>
      <c r="I159" s="9">
        <v>20</v>
      </c>
      <c r="J159" s="4">
        <v>204.4</v>
      </c>
    </row>
    <row r="160" spans="1:23">
      <c r="A160" s="2" t="s">
        <v>40</v>
      </c>
      <c r="B160" s="3" t="s">
        <v>699</v>
      </c>
      <c r="C160" s="1" t="s">
        <v>42</v>
      </c>
      <c r="D160" s="1" t="s">
        <v>853</v>
      </c>
      <c r="E160" s="2" t="s">
        <v>854</v>
      </c>
      <c r="F160" s="2" t="s">
        <v>855</v>
      </c>
      <c r="G160" s="2" t="s">
        <v>856</v>
      </c>
      <c r="H160" s="2" t="s">
        <v>857</v>
      </c>
      <c r="I160" s="9">
        <v>40</v>
      </c>
      <c r="J160" s="4">
        <v>408.8</v>
      </c>
    </row>
    <row r="161" spans="1:10">
      <c r="A161" s="2" t="s">
        <v>40</v>
      </c>
      <c r="B161" s="3" t="s">
        <v>699</v>
      </c>
      <c r="C161" s="1" t="s">
        <v>42</v>
      </c>
      <c r="D161" s="1" t="s">
        <v>831</v>
      </c>
      <c r="E161" s="2" t="s">
        <v>832</v>
      </c>
      <c r="F161" s="2" t="s">
        <v>833</v>
      </c>
      <c r="G161" s="2" t="s">
        <v>448</v>
      </c>
      <c r="H161" s="2" t="s">
        <v>449</v>
      </c>
      <c r="I161" s="9">
        <v>20</v>
      </c>
      <c r="J161" s="4">
        <v>204.4</v>
      </c>
    </row>
    <row r="162" spans="1:10">
      <c r="A162" s="2" t="s">
        <v>40</v>
      </c>
      <c r="B162" s="3" t="s">
        <v>802</v>
      </c>
      <c r="C162" s="1" t="s">
        <v>42</v>
      </c>
      <c r="D162" s="1" t="s">
        <v>839</v>
      </c>
      <c r="E162" s="2" t="s">
        <v>615</v>
      </c>
      <c r="F162" s="2" t="s">
        <v>616</v>
      </c>
      <c r="G162" s="2" t="s">
        <v>468</v>
      </c>
      <c r="H162" s="2" t="s">
        <v>469</v>
      </c>
      <c r="I162" s="9">
        <v>20</v>
      </c>
      <c r="J162" s="4">
        <v>204.4</v>
      </c>
    </row>
    <row r="163" spans="1:10">
      <c r="A163" s="2" t="s">
        <v>40</v>
      </c>
      <c r="B163" s="3" t="s">
        <v>625</v>
      </c>
      <c r="C163" s="1" t="s">
        <v>42</v>
      </c>
      <c r="D163" s="1" t="s">
        <v>858</v>
      </c>
      <c r="E163" s="2" t="s">
        <v>859</v>
      </c>
      <c r="F163" s="2" t="s">
        <v>860</v>
      </c>
      <c r="G163" s="2" t="s">
        <v>861</v>
      </c>
      <c r="H163" s="2" t="s">
        <v>862</v>
      </c>
      <c r="I163" s="9">
        <v>20</v>
      </c>
      <c r="J163" s="4">
        <v>204.4</v>
      </c>
    </row>
    <row r="164" spans="1:10">
      <c r="A164" s="2" t="s">
        <v>40</v>
      </c>
      <c r="B164" s="3" t="s">
        <v>617</v>
      </c>
      <c r="C164" s="1" t="s">
        <v>42</v>
      </c>
      <c r="D164" s="1" t="s">
        <v>830</v>
      </c>
      <c r="E164" s="2" t="s">
        <v>607</v>
      </c>
      <c r="F164" s="2" t="s">
        <v>608</v>
      </c>
      <c r="G164" s="2" t="s">
        <v>609</v>
      </c>
      <c r="H164" s="2" t="s">
        <v>610</v>
      </c>
      <c r="I164" s="9">
        <v>240</v>
      </c>
      <c r="J164" s="4">
        <v>2452.8000000000002</v>
      </c>
    </row>
    <row r="165" spans="1:10" ht="24">
      <c r="A165" s="2" t="s">
        <v>40</v>
      </c>
      <c r="B165" s="3" t="s">
        <v>617</v>
      </c>
      <c r="C165" s="1" t="s">
        <v>42</v>
      </c>
      <c r="D165" s="1" t="s">
        <v>863</v>
      </c>
      <c r="E165" s="2" t="s">
        <v>461</v>
      </c>
      <c r="F165" s="2" t="s">
        <v>462</v>
      </c>
      <c r="G165" s="2" t="s">
        <v>463</v>
      </c>
      <c r="H165" s="2" t="s">
        <v>464</v>
      </c>
      <c r="I165" s="9">
        <v>10</v>
      </c>
      <c r="J165" s="4">
        <v>102.2</v>
      </c>
    </row>
    <row r="166" spans="1:10">
      <c r="A166" s="2" t="s">
        <v>40</v>
      </c>
      <c r="B166" s="3" t="s">
        <v>617</v>
      </c>
      <c r="C166" s="1" t="s">
        <v>42</v>
      </c>
      <c r="D166" s="1" t="s">
        <v>864</v>
      </c>
      <c r="E166" s="2" t="s">
        <v>865</v>
      </c>
      <c r="F166" s="2" t="s">
        <v>866</v>
      </c>
      <c r="G166" s="2" t="s">
        <v>867</v>
      </c>
      <c r="H166" s="2" t="s">
        <v>868</v>
      </c>
      <c r="I166" s="9">
        <v>20</v>
      </c>
      <c r="J166" s="4">
        <v>204.4</v>
      </c>
    </row>
    <row r="167" spans="1:10">
      <c r="A167" s="2" t="s">
        <v>40</v>
      </c>
      <c r="B167" s="3" t="s">
        <v>617</v>
      </c>
      <c r="C167" s="1" t="s">
        <v>42</v>
      </c>
      <c r="D167" s="1" t="s">
        <v>827</v>
      </c>
      <c r="E167" s="2" t="s">
        <v>828</v>
      </c>
      <c r="F167" s="2" t="s">
        <v>829</v>
      </c>
      <c r="G167" s="2" t="s">
        <v>468</v>
      </c>
      <c r="H167" s="2" t="s">
        <v>469</v>
      </c>
      <c r="I167" s="9">
        <v>10</v>
      </c>
      <c r="J167" s="4">
        <v>102.2</v>
      </c>
    </row>
    <row r="168" spans="1:10">
      <c r="A168" s="2" t="s">
        <v>48</v>
      </c>
      <c r="B168" s="3" t="s">
        <v>625</v>
      </c>
      <c r="C168" s="1" t="s">
        <v>42</v>
      </c>
      <c r="D168" s="1" t="s">
        <v>869</v>
      </c>
      <c r="E168" s="2" t="s">
        <v>870</v>
      </c>
      <c r="F168" s="2" t="s">
        <v>871</v>
      </c>
      <c r="G168" s="2" t="s">
        <v>872</v>
      </c>
      <c r="H168" s="2" t="s">
        <v>873</v>
      </c>
      <c r="I168" s="9">
        <v>5</v>
      </c>
      <c r="J168" s="4">
        <v>58.65</v>
      </c>
    </row>
    <row r="169" spans="1:10">
      <c r="A169" s="2" t="s">
        <v>48</v>
      </c>
      <c r="B169" s="3" t="s">
        <v>699</v>
      </c>
      <c r="C169" s="1" t="s">
        <v>42</v>
      </c>
      <c r="D169" s="1" t="s">
        <v>848</v>
      </c>
      <c r="E169" s="2" t="s">
        <v>849</v>
      </c>
      <c r="F169" s="2" t="s">
        <v>850</v>
      </c>
      <c r="G169" s="2" t="s">
        <v>851</v>
      </c>
      <c r="H169" s="2" t="s">
        <v>852</v>
      </c>
      <c r="I169" s="9">
        <v>2</v>
      </c>
      <c r="J169" s="4">
        <v>23.46</v>
      </c>
    </row>
    <row r="170" spans="1:10">
      <c r="J170" s="5">
        <v>4840.1099999999997</v>
      </c>
    </row>
    <row r="171" spans="1:10">
      <c r="J171" s="5">
        <v>14359.23</v>
      </c>
    </row>
  </sheetData>
  <autoFilter ref="A1:W171" xr:uid="{704B1F68-3414-AC4F-A7CF-43E9464CF705}"/>
  <mergeCells count="11">
    <mergeCell ref="A74:W74"/>
    <mergeCell ref="A2:W2"/>
    <mergeCell ref="A8:W8"/>
    <mergeCell ref="A48:W48"/>
    <mergeCell ref="A56:W56"/>
    <mergeCell ref="A61:W61"/>
    <mergeCell ref="A95:W95"/>
    <mergeCell ref="A99:W99"/>
    <mergeCell ref="A142:W142"/>
    <mergeCell ref="A145:W145"/>
    <mergeCell ref="A151:W1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2465-73C8-FB40-BBA7-82D1E2B1BA98}">
  <dimension ref="A1:W138"/>
  <sheetViews>
    <sheetView workbookViewId="0"/>
    <sheetView workbookViewId="1"/>
  </sheetViews>
  <sheetFormatPr defaultColWidth="8.85546875" defaultRowHeight="12.95"/>
  <cols>
    <col min="1" max="1" width="34.42578125" customWidth="1"/>
    <col min="2" max="2" width="9.140625" customWidth="1"/>
    <col min="3" max="3" width="4" customWidth="1"/>
    <col min="4" max="4" width="7" customWidth="1"/>
    <col min="5" max="5" width="39.42578125" customWidth="1"/>
    <col min="6" max="6" width="26.42578125" customWidth="1"/>
    <col min="7" max="7" width="7.140625" customWidth="1"/>
    <col min="8" max="8" width="15.28515625" customWidth="1"/>
    <col min="9" max="9" width="7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3" t="s">
        <v>54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874</v>
      </c>
      <c r="C3" s="1" t="s">
        <v>42</v>
      </c>
      <c r="D3" s="1" t="s">
        <v>875</v>
      </c>
      <c r="E3" s="2" t="s">
        <v>57</v>
      </c>
      <c r="F3" s="2" t="s">
        <v>58</v>
      </c>
      <c r="G3" s="2" t="s">
        <v>59</v>
      </c>
      <c r="H3" s="2" t="s">
        <v>60</v>
      </c>
      <c r="I3" s="9">
        <v>10</v>
      </c>
      <c r="J3" s="4">
        <v>115.2</v>
      </c>
    </row>
    <row r="4" spans="1:23">
      <c r="J4" s="65">
        <f>SUM(J3)</f>
        <v>115.2</v>
      </c>
    </row>
    <row r="5" spans="1:23">
      <c r="A5" s="72" t="s">
        <v>39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48</v>
      </c>
      <c r="B6" s="3" t="s">
        <v>874</v>
      </c>
      <c r="C6" s="1" t="s">
        <v>42</v>
      </c>
      <c r="D6" s="1" t="s">
        <v>876</v>
      </c>
      <c r="E6" s="2" t="s">
        <v>877</v>
      </c>
      <c r="F6" s="2" t="s">
        <v>878</v>
      </c>
      <c r="G6" s="2" t="s">
        <v>622</v>
      </c>
      <c r="H6" s="2" t="s">
        <v>623</v>
      </c>
      <c r="I6" s="9">
        <v>3</v>
      </c>
      <c r="J6" s="4">
        <v>35.19</v>
      </c>
    </row>
    <row r="7" spans="1:23">
      <c r="A7" s="2" t="s">
        <v>48</v>
      </c>
      <c r="B7" s="3" t="s">
        <v>874</v>
      </c>
      <c r="C7" s="1" t="s">
        <v>42</v>
      </c>
      <c r="D7" s="1" t="s">
        <v>879</v>
      </c>
      <c r="E7" s="2" t="s">
        <v>880</v>
      </c>
      <c r="F7" s="2" t="s">
        <v>881</v>
      </c>
      <c r="G7" s="2" t="s">
        <v>882</v>
      </c>
      <c r="H7" s="2" t="s">
        <v>883</v>
      </c>
      <c r="I7" s="9">
        <v>3</v>
      </c>
      <c r="J7" s="4">
        <v>35.19</v>
      </c>
    </row>
    <row r="8" spans="1:23">
      <c r="A8" s="2" t="s">
        <v>48</v>
      </c>
      <c r="B8" s="3" t="s">
        <v>874</v>
      </c>
      <c r="C8" s="1" t="s">
        <v>42</v>
      </c>
      <c r="D8" s="1" t="s">
        <v>884</v>
      </c>
      <c r="E8" s="2" t="s">
        <v>885</v>
      </c>
      <c r="F8" s="2" t="s">
        <v>886</v>
      </c>
      <c r="G8" s="2" t="s">
        <v>622</v>
      </c>
      <c r="H8" s="2" t="s">
        <v>623</v>
      </c>
      <c r="I8" s="9">
        <v>4</v>
      </c>
      <c r="J8" s="4">
        <v>46.92</v>
      </c>
    </row>
    <row r="9" spans="1:23">
      <c r="A9" s="2" t="s">
        <v>48</v>
      </c>
      <c r="B9" s="3" t="s">
        <v>874</v>
      </c>
      <c r="C9" s="1" t="s">
        <v>42</v>
      </c>
      <c r="D9" s="1" t="s">
        <v>887</v>
      </c>
      <c r="E9" s="2" t="s">
        <v>44</v>
      </c>
      <c r="F9" s="2" t="s">
        <v>45</v>
      </c>
      <c r="G9" s="2" t="s">
        <v>46</v>
      </c>
      <c r="H9" s="2" t="s">
        <v>47</v>
      </c>
      <c r="I9" s="9">
        <v>3</v>
      </c>
      <c r="J9" s="4">
        <v>35.19</v>
      </c>
    </row>
    <row r="10" spans="1:23">
      <c r="A10" s="2" t="s">
        <v>48</v>
      </c>
      <c r="B10" s="3" t="s">
        <v>874</v>
      </c>
      <c r="C10" s="1" t="s">
        <v>42</v>
      </c>
      <c r="D10" s="1" t="s">
        <v>888</v>
      </c>
      <c r="E10" s="2" t="s">
        <v>476</v>
      </c>
      <c r="F10" s="2" t="s">
        <v>477</v>
      </c>
      <c r="G10" s="2" t="s">
        <v>52</v>
      </c>
      <c r="H10" s="2" t="s">
        <v>53</v>
      </c>
      <c r="I10" s="9">
        <v>5</v>
      </c>
      <c r="J10" s="4">
        <v>58.65</v>
      </c>
    </row>
    <row r="11" spans="1:23">
      <c r="A11" s="2" t="s">
        <v>48</v>
      </c>
      <c r="B11" s="3" t="s">
        <v>874</v>
      </c>
      <c r="C11" s="1" t="s">
        <v>42</v>
      </c>
      <c r="D11" s="1" t="s">
        <v>889</v>
      </c>
      <c r="E11" s="2" t="s">
        <v>890</v>
      </c>
      <c r="F11" s="2" t="s">
        <v>891</v>
      </c>
      <c r="G11" s="2" t="s">
        <v>46</v>
      </c>
      <c r="H11" s="2" t="s">
        <v>47</v>
      </c>
      <c r="I11" s="9">
        <v>5</v>
      </c>
      <c r="J11" s="4">
        <v>58.65</v>
      </c>
    </row>
    <row r="12" spans="1:23">
      <c r="J12" s="5">
        <v>269.79000000000002</v>
      </c>
    </row>
    <row r="13" spans="1:23">
      <c r="A13" s="72" t="s">
        <v>67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1:23">
      <c r="A14" s="2" t="s">
        <v>68</v>
      </c>
      <c r="B14" s="3" t="s">
        <v>892</v>
      </c>
      <c r="C14" s="1" t="s">
        <v>42</v>
      </c>
      <c r="D14" s="1" t="s">
        <v>893</v>
      </c>
      <c r="E14" s="2" t="s">
        <v>894</v>
      </c>
      <c r="F14" s="2" t="s">
        <v>895</v>
      </c>
      <c r="G14" s="2" t="s">
        <v>82</v>
      </c>
      <c r="H14" s="2" t="s">
        <v>83</v>
      </c>
      <c r="I14" s="9">
        <v>10</v>
      </c>
      <c r="J14" s="4">
        <v>79</v>
      </c>
    </row>
    <row r="15" spans="1:23">
      <c r="A15" s="2" t="s">
        <v>68</v>
      </c>
      <c r="B15" s="3" t="s">
        <v>892</v>
      </c>
      <c r="C15" s="1" t="s">
        <v>42</v>
      </c>
      <c r="D15" s="1" t="s">
        <v>896</v>
      </c>
      <c r="E15" s="2" t="s">
        <v>480</v>
      </c>
      <c r="F15" s="2" t="s">
        <v>481</v>
      </c>
      <c r="G15" s="2" t="s">
        <v>82</v>
      </c>
      <c r="H15" s="2" t="s">
        <v>83</v>
      </c>
      <c r="I15" s="9">
        <v>5</v>
      </c>
      <c r="J15" s="4">
        <v>39.5</v>
      </c>
    </row>
    <row r="16" spans="1:23">
      <c r="A16" s="2" t="s">
        <v>68</v>
      </c>
      <c r="B16" s="3" t="s">
        <v>892</v>
      </c>
      <c r="C16" s="1" t="s">
        <v>42</v>
      </c>
      <c r="D16" s="1" t="s">
        <v>897</v>
      </c>
      <c r="E16" s="2" t="s">
        <v>679</v>
      </c>
      <c r="F16" s="2" t="s">
        <v>680</v>
      </c>
      <c r="G16" s="2" t="s">
        <v>82</v>
      </c>
      <c r="H16" s="2" t="s">
        <v>83</v>
      </c>
      <c r="I16" s="9">
        <v>2</v>
      </c>
      <c r="J16" s="4">
        <v>15.8</v>
      </c>
    </row>
    <row r="17" spans="1:10">
      <c r="A17" s="2" t="s">
        <v>48</v>
      </c>
      <c r="B17" s="3" t="s">
        <v>892</v>
      </c>
      <c r="C17" s="1" t="s">
        <v>42</v>
      </c>
      <c r="D17" s="1" t="s">
        <v>898</v>
      </c>
      <c r="E17" s="2" t="s">
        <v>509</v>
      </c>
      <c r="F17" s="2" t="s">
        <v>510</v>
      </c>
      <c r="G17" s="2" t="s">
        <v>82</v>
      </c>
      <c r="H17" s="2" t="s">
        <v>83</v>
      </c>
      <c r="I17" s="9">
        <v>20</v>
      </c>
      <c r="J17" s="4">
        <v>230.4</v>
      </c>
    </row>
    <row r="18" spans="1:10">
      <c r="A18" s="2" t="s">
        <v>48</v>
      </c>
      <c r="B18" s="3" t="s">
        <v>892</v>
      </c>
      <c r="C18" s="1" t="s">
        <v>42</v>
      </c>
      <c r="D18" s="1" t="s">
        <v>899</v>
      </c>
      <c r="E18" s="2" t="s">
        <v>900</v>
      </c>
      <c r="F18" s="2" t="s">
        <v>901</v>
      </c>
      <c r="G18" s="2" t="s">
        <v>82</v>
      </c>
      <c r="H18" s="2" t="s">
        <v>83</v>
      </c>
      <c r="I18" s="9">
        <v>5</v>
      </c>
      <c r="J18" s="4">
        <v>57.6</v>
      </c>
    </row>
    <row r="19" spans="1:10">
      <c r="A19" s="2" t="s">
        <v>48</v>
      </c>
      <c r="B19" s="3" t="s">
        <v>892</v>
      </c>
      <c r="C19" s="1" t="s">
        <v>42</v>
      </c>
      <c r="D19" s="1" t="s">
        <v>902</v>
      </c>
      <c r="E19" s="2" t="s">
        <v>903</v>
      </c>
      <c r="F19" s="2" t="s">
        <v>904</v>
      </c>
      <c r="G19" s="2" t="s">
        <v>82</v>
      </c>
      <c r="H19" s="2" t="s">
        <v>83</v>
      </c>
      <c r="I19" s="9">
        <v>15</v>
      </c>
      <c r="J19" s="4">
        <v>172.8</v>
      </c>
    </row>
    <row r="20" spans="1:10">
      <c r="A20" s="2" t="s">
        <v>48</v>
      </c>
      <c r="B20" s="3" t="s">
        <v>892</v>
      </c>
      <c r="C20" s="1" t="s">
        <v>42</v>
      </c>
      <c r="D20" s="1" t="s">
        <v>905</v>
      </c>
      <c r="E20" s="2" t="s">
        <v>525</v>
      </c>
      <c r="F20" s="2" t="s">
        <v>526</v>
      </c>
      <c r="G20" s="2" t="s">
        <v>82</v>
      </c>
      <c r="H20" s="2" t="s">
        <v>83</v>
      </c>
      <c r="I20" s="9">
        <v>20</v>
      </c>
      <c r="J20" s="4">
        <v>230.4</v>
      </c>
    </row>
    <row r="21" spans="1:10">
      <c r="A21" s="2" t="s">
        <v>48</v>
      </c>
      <c r="B21" s="3" t="s">
        <v>892</v>
      </c>
      <c r="C21" s="1" t="s">
        <v>42</v>
      </c>
      <c r="D21" s="1" t="s">
        <v>906</v>
      </c>
      <c r="E21" s="2" t="s">
        <v>117</v>
      </c>
      <c r="F21" s="2" t="s">
        <v>118</v>
      </c>
      <c r="G21" s="2" t="s">
        <v>119</v>
      </c>
      <c r="H21" s="2" t="s">
        <v>120</v>
      </c>
      <c r="I21" s="9">
        <v>10</v>
      </c>
      <c r="J21" s="4">
        <v>115.2</v>
      </c>
    </row>
    <row r="22" spans="1:10">
      <c r="A22" s="2" t="s">
        <v>48</v>
      </c>
      <c r="B22" s="3" t="s">
        <v>892</v>
      </c>
      <c r="C22" s="1" t="s">
        <v>42</v>
      </c>
      <c r="D22" s="1" t="s">
        <v>907</v>
      </c>
      <c r="E22" s="2" t="s">
        <v>486</v>
      </c>
      <c r="F22" s="2" t="s">
        <v>487</v>
      </c>
      <c r="G22" s="2" t="s">
        <v>102</v>
      </c>
      <c r="H22" s="2" t="s">
        <v>103</v>
      </c>
      <c r="I22" s="9">
        <v>20</v>
      </c>
      <c r="J22" s="4">
        <v>230.4</v>
      </c>
    </row>
    <row r="23" spans="1:10">
      <c r="A23" s="2" t="s">
        <v>48</v>
      </c>
      <c r="B23" s="3" t="s">
        <v>892</v>
      </c>
      <c r="C23" s="1" t="s">
        <v>42</v>
      </c>
      <c r="D23" s="1" t="s">
        <v>908</v>
      </c>
      <c r="E23" s="2" t="s">
        <v>909</v>
      </c>
      <c r="F23" s="2" t="s">
        <v>910</v>
      </c>
      <c r="G23" s="2" t="s">
        <v>82</v>
      </c>
      <c r="H23" s="2" t="s">
        <v>83</v>
      </c>
      <c r="I23" s="9">
        <v>30</v>
      </c>
      <c r="J23" s="4">
        <v>345.6</v>
      </c>
    </row>
    <row r="24" spans="1:10">
      <c r="A24" s="2" t="s">
        <v>48</v>
      </c>
      <c r="B24" s="3" t="s">
        <v>892</v>
      </c>
      <c r="C24" s="1" t="s">
        <v>42</v>
      </c>
      <c r="D24" s="1" t="s">
        <v>911</v>
      </c>
      <c r="E24" s="2" t="s">
        <v>912</v>
      </c>
      <c r="F24" s="2" t="s">
        <v>913</v>
      </c>
      <c r="G24" s="2" t="s">
        <v>82</v>
      </c>
      <c r="H24" s="2" t="s">
        <v>83</v>
      </c>
      <c r="I24" s="9">
        <v>2</v>
      </c>
      <c r="J24" s="4">
        <v>23.04</v>
      </c>
    </row>
    <row r="25" spans="1:10">
      <c r="A25" s="2" t="s">
        <v>48</v>
      </c>
      <c r="B25" s="3" t="s">
        <v>892</v>
      </c>
      <c r="C25" s="1" t="s">
        <v>42</v>
      </c>
      <c r="D25" s="1" t="s">
        <v>914</v>
      </c>
      <c r="E25" s="2" t="s">
        <v>75</v>
      </c>
      <c r="F25" s="2" t="s">
        <v>76</v>
      </c>
      <c r="G25" s="2" t="s">
        <v>77</v>
      </c>
      <c r="H25" s="2" t="s">
        <v>78</v>
      </c>
      <c r="I25" s="9">
        <v>20</v>
      </c>
      <c r="J25" s="4">
        <v>230.4</v>
      </c>
    </row>
    <row r="26" spans="1:10">
      <c r="A26" s="2" t="s">
        <v>48</v>
      </c>
      <c r="B26" s="3" t="s">
        <v>892</v>
      </c>
      <c r="C26" s="1" t="s">
        <v>42</v>
      </c>
      <c r="D26" s="1" t="s">
        <v>915</v>
      </c>
      <c r="E26" s="2" t="s">
        <v>916</v>
      </c>
      <c r="F26" s="2" t="s">
        <v>917</v>
      </c>
      <c r="G26" s="2" t="s">
        <v>82</v>
      </c>
      <c r="H26" s="2" t="s">
        <v>83</v>
      </c>
      <c r="I26" s="9">
        <v>50</v>
      </c>
      <c r="J26" s="4">
        <v>576</v>
      </c>
    </row>
    <row r="27" spans="1:10">
      <c r="A27" s="2" t="s">
        <v>48</v>
      </c>
      <c r="B27" s="3" t="s">
        <v>892</v>
      </c>
      <c r="C27" s="1" t="s">
        <v>42</v>
      </c>
      <c r="D27" s="1" t="s">
        <v>918</v>
      </c>
      <c r="E27" s="2" t="s">
        <v>528</v>
      </c>
      <c r="F27" s="2" t="s">
        <v>529</v>
      </c>
      <c r="G27" s="2" t="s">
        <v>93</v>
      </c>
      <c r="H27" s="2" t="s">
        <v>94</v>
      </c>
      <c r="I27" s="9">
        <v>10</v>
      </c>
      <c r="J27" s="4">
        <v>115.2</v>
      </c>
    </row>
    <row r="28" spans="1:10">
      <c r="A28" s="2" t="s">
        <v>48</v>
      </c>
      <c r="B28" s="3" t="s">
        <v>892</v>
      </c>
      <c r="C28" s="1" t="s">
        <v>42</v>
      </c>
      <c r="D28" s="1" t="s">
        <v>919</v>
      </c>
      <c r="E28" s="2" t="s">
        <v>650</v>
      </c>
      <c r="F28" s="2" t="s">
        <v>651</v>
      </c>
      <c r="G28" s="2" t="s">
        <v>72</v>
      </c>
      <c r="H28" s="2" t="s">
        <v>73</v>
      </c>
      <c r="I28" s="9">
        <v>20</v>
      </c>
      <c r="J28" s="4">
        <v>230.4</v>
      </c>
    </row>
    <row r="29" spans="1:10">
      <c r="A29" s="2" t="s">
        <v>48</v>
      </c>
      <c r="B29" s="3" t="s">
        <v>892</v>
      </c>
      <c r="C29" s="1" t="s">
        <v>42</v>
      </c>
      <c r="D29" s="1" t="s">
        <v>896</v>
      </c>
      <c r="E29" s="2" t="s">
        <v>480</v>
      </c>
      <c r="F29" s="2" t="s">
        <v>481</v>
      </c>
      <c r="G29" s="2" t="s">
        <v>82</v>
      </c>
      <c r="H29" s="2" t="s">
        <v>83</v>
      </c>
      <c r="I29" s="9">
        <v>30</v>
      </c>
      <c r="J29" s="4">
        <v>345.6</v>
      </c>
    </row>
    <row r="30" spans="1:10">
      <c r="A30" s="2" t="s">
        <v>48</v>
      </c>
      <c r="B30" s="3" t="s">
        <v>892</v>
      </c>
      <c r="C30" s="1" t="s">
        <v>42</v>
      </c>
      <c r="D30" s="1" t="s">
        <v>920</v>
      </c>
      <c r="E30" s="2" t="s">
        <v>88</v>
      </c>
      <c r="F30" s="2" t="s">
        <v>89</v>
      </c>
      <c r="G30" s="2" t="s">
        <v>82</v>
      </c>
      <c r="H30" s="2" t="s">
        <v>83</v>
      </c>
      <c r="I30" s="9">
        <v>20</v>
      </c>
      <c r="J30" s="4">
        <v>230.4</v>
      </c>
    </row>
    <row r="31" spans="1:10">
      <c r="A31" s="2" t="s">
        <v>48</v>
      </c>
      <c r="B31" s="3" t="s">
        <v>892</v>
      </c>
      <c r="C31" s="1" t="s">
        <v>42</v>
      </c>
      <c r="D31" s="1" t="s">
        <v>921</v>
      </c>
      <c r="E31" s="2" t="s">
        <v>922</v>
      </c>
      <c r="F31" s="2" t="s">
        <v>923</v>
      </c>
      <c r="G31" s="2" t="s">
        <v>82</v>
      </c>
      <c r="H31" s="2" t="s">
        <v>83</v>
      </c>
      <c r="I31" s="9">
        <v>10</v>
      </c>
      <c r="J31" s="4">
        <v>115.2</v>
      </c>
    </row>
    <row r="32" spans="1:10">
      <c r="A32" s="2" t="s">
        <v>48</v>
      </c>
      <c r="B32" s="3" t="s">
        <v>892</v>
      </c>
      <c r="C32" s="1" t="s">
        <v>42</v>
      </c>
      <c r="D32" s="1" t="s">
        <v>924</v>
      </c>
      <c r="E32" s="2" t="s">
        <v>505</v>
      </c>
      <c r="F32" s="2" t="s">
        <v>506</v>
      </c>
      <c r="G32" s="2" t="s">
        <v>93</v>
      </c>
      <c r="H32" s="2" t="s">
        <v>94</v>
      </c>
      <c r="I32" s="9">
        <v>5</v>
      </c>
      <c r="J32" s="4">
        <v>57.6</v>
      </c>
    </row>
    <row r="33" spans="1:23">
      <c r="A33" s="2" t="s">
        <v>48</v>
      </c>
      <c r="B33" s="3" t="s">
        <v>892</v>
      </c>
      <c r="C33" s="1" t="s">
        <v>42</v>
      </c>
      <c r="D33" s="1" t="s">
        <v>925</v>
      </c>
      <c r="E33" s="2" t="s">
        <v>105</v>
      </c>
      <c r="F33" s="2" t="s">
        <v>106</v>
      </c>
      <c r="G33" s="2" t="s">
        <v>93</v>
      </c>
      <c r="H33" s="2" t="s">
        <v>94</v>
      </c>
      <c r="I33" s="9">
        <v>4</v>
      </c>
      <c r="J33" s="4">
        <v>46.08</v>
      </c>
    </row>
    <row r="34" spans="1:23">
      <c r="A34" s="2" t="s">
        <v>48</v>
      </c>
      <c r="B34" s="3" t="s">
        <v>892</v>
      </c>
      <c r="C34" s="1" t="s">
        <v>42</v>
      </c>
      <c r="D34" s="1" t="s">
        <v>926</v>
      </c>
      <c r="E34" s="2" t="s">
        <v>663</v>
      </c>
      <c r="F34" s="2" t="s">
        <v>664</v>
      </c>
      <c r="G34" s="2" t="s">
        <v>82</v>
      </c>
      <c r="H34" s="2" t="s">
        <v>83</v>
      </c>
      <c r="I34" s="9">
        <v>15</v>
      </c>
      <c r="J34" s="4">
        <v>172.8</v>
      </c>
    </row>
    <row r="35" spans="1:23">
      <c r="A35" s="2" t="s">
        <v>182</v>
      </c>
      <c r="B35" s="3" t="s">
        <v>892</v>
      </c>
      <c r="C35" s="1" t="s">
        <v>42</v>
      </c>
      <c r="D35" s="1" t="s">
        <v>927</v>
      </c>
      <c r="E35" s="2" t="s">
        <v>928</v>
      </c>
      <c r="F35" s="2" t="s">
        <v>929</v>
      </c>
      <c r="G35" s="2" t="s">
        <v>93</v>
      </c>
      <c r="H35" s="2" t="s">
        <v>94</v>
      </c>
      <c r="I35" s="9">
        <v>5</v>
      </c>
      <c r="J35" s="4">
        <v>44.45</v>
      </c>
    </row>
    <row r="36" spans="1:23">
      <c r="A36" s="2" t="s">
        <v>182</v>
      </c>
      <c r="B36" s="3" t="s">
        <v>892</v>
      </c>
      <c r="C36" s="1" t="s">
        <v>42</v>
      </c>
      <c r="D36" s="1" t="s">
        <v>930</v>
      </c>
      <c r="E36" s="2" t="s">
        <v>646</v>
      </c>
      <c r="F36" s="2" t="s">
        <v>647</v>
      </c>
      <c r="G36" s="2" t="s">
        <v>82</v>
      </c>
      <c r="H36" s="2" t="s">
        <v>83</v>
      </c>
      <c r="I36" s="9">
        <v>2</v>
      </c>
      <c r="J36" s="4">
        <v>17.78</v>
      </c>
    </row>
    <row r="37" spans="1:23">
      <c r="A37" s="2" t="s">
        <v>205</v>
      </c>
      <c r="B37" s="3" t="s">
        <v>892</v>
      </c>
      <c r="C37" s="1" t="s">
        <v>42</v>
      </c>
      <c r="D37" s="1" t="s">
        <v>893</v>
      </c>
      <c r="E37" s="2" t="s">
        <v>894</v>
      </c>
      <c r="F37" s="2" t="s">
        <v>895</v>
      </c>
      <c r="G37" s="2" t="s">
        <v>82</v>
      </c>
      <c r="H37" s="2" t="s">
        <v>83</v>
      </c>
      <c r="I37" s="9">
        <v>2</v>
      </c>
      <c r="J37" s="4">
        <v>19.100000000000001</v>
      </c>
    </row>
    <row r="38" spans="1:23">
      <c r="A38" s="2" t="s">
        <v>205</v>
      </c>
      <c r="B38" s="3" t="s">
        <v>892</v>
      </c>
      <c r="C38" s="1" t="s">
        <v>42</v>
      </c>
      <c r="D38" s="1" t="s">
        <v>931</v>
      </c>
      <c r="E38" s="2" t="s">
        <v>932</v>
      </c>
      <c r="F38" s="2" t="s">
        <v>933</v>
      </c>
      <c r="G38" s="2" t="s">
        <v>82</v>
      </c>
      <c r="H38" s="2" t="s">
        <v>83</v>
      </c>
      <c r="I38" s="9">
        <v>5</v>
      </c>
      <c r="J38" s="4">
        <v>47.75</v>
      </c>
    </row>
    <row r="39" spans="1:23">
      <c r="J39" s="5">
        <v>3788.5</v>
      </c>
    </row>
    <row r="40" spans="1:23">
      <c r="A40" s="72" t="s">
        <v>141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1:23">
      <c r="A41" s="2" t="s">
        <v>68</v>
      </c>
      <c r="B41" s="3" t="s">
        <v>934</v>
      </c>
      <c r="C41" s="1" t="s">
        <v>42</v>
      </c>
      <c r="D41" s="1" t="s">
        <v>935</v>
      </c>
      <c r="E41" s="2" t="s">
        <v>936</v>
      </c>
      <c r="F41" s="2" t="s">
        <v>937</v>
      </c>
      <c r="G41" s="2" t="s">
        <v>150</v>
      </c>
      <c r="H41" s="2" t="s">
        <v>151</v>
      </c>
      <c r="I41" s="9">
        <v>5</v>
      </c>
      <c r="J41" s="4">
        <v>39.5</v>
      </c>
    </row>
    <row r="42" spans="1:23">
      <c r="A42" s="2" t="s">
        <v>68</v>
      </c>
      <c r="B42" s="3" t="s">
        <v>934</v>
      </c>
      <c r="C42" s="1" t="s">
        <v>42</v>
      </c>
      <c r="D42" s="1" t="s">
        <v>938</v>
      </c>
      <c r="E42" s="2" t="s">
        <v>694</v>
      </c>
      <c r="F42" s="2" t="s">
        <v>695</v>
      </c>
      <c r="G42" s="2" t="s">
        <v>155</v>
      </c>
      <c r="H42" s="2" t="s">
        <v>156</v>
      </c>
      <c r="I42" s="9">
        <v>1</v>
      </c>
      <c r="J42" s="4">
        <v>7.9</v>
      </c>
    </row>
    <row r="43" spans="1:23">
      <c r="A43" s="2" t="s">
        <v>68</v>
      </c>
      <c r="B43" s="3" t="s">
        <v>934</v>
      </c>
      <c r="C43" s="1" t="s">
        <v>42</v>
      </c>
      <c r="D43" s="1" t="s">
        <v>939</v>
      </c>
      <c r="E43" s="2" t="s">
        <v>940</v>
      </c>
      <c r="F43" s="2" t="s">
        <v>941</v>
      </c>
      <c r="G43" s="2" t="s">
        <v>942</v>
      </c>
      <c r="H43" s="2" t="s">
        <v>943</v>
      </c>
      <c r="I43" s="9">
        <v>150</v>
      </c>
      <c r="J43" s="4">
        <v>1185</v>
      </c>
    </row>
    <row r="44" spans="1:23">
      <c r="A44" s="2" t="s">
        <v>68</v>
      </c>
      <c r="B44" s="3" t="s">
        <v>934</v>
      </c>
      <c r="C44" s="1" t="s">
        <v>42</v>
      </c>
      <c r="D44" s="1" t="s">
        <v>944</v>
      </c>
      <c r="E44" s="2" t="s">
        <v>153</v>
      </c>
      <c r="F44" s="2" t="s">
        <v>154</v>
      </c>
      <c r="G44" s="2" t="s">
        <v>155</v>
      </c>
      <c r="H44" s="2" t="s">
        <v>156</v>
      </c>
      <c r="I44" s="9">
        <v>1</v>
      </c>
      <c r="J44" s="4">
        <v>7.9</v>
      </c>
    </row>
    <row r="45" spans="1:23">
      <c r="A45" s="2" t="s">
        <v>68</v>
      </c>
      <c r="B45" s="3" t="s">
        <v>934</v>
      </c>
      <c r="C45" s="1" t="s">
        <v>42</v>
      </c>
      <c r="D45" s="1" t="s">
        <v>945</v>
      </c>
      <c r="E45" s="2" t="s">
        <v>544</v>
      </c>
      <c r="F45" s="2" t="s">
        <v>545</v>
      </c>
      <c r="G45" s="2" t="s">
        <v>155</v>
      </c>
      <c r="H45" s="2" t="s">
        <v>156</v>
      </c>
      <c r="I45" s="9">
        <v>10</v>
      </c>
      <c r="J45" s="4">
        <v>79</v>
      </c>
    </row>
    <row r="46" spans="1:23">
      <c r="A46" s="2" t="s">
        <v>68</v>
      </c>
      <c r="B46" s="3" t="s">
        <v>934</v>
      </c>
      <c r="C46" s="1" t="s">
        <v>42</v>
      </c>
      <c r="D46" s="1" t="s">
        <v>946</v>
      </c>
      <c r="E46" s="2" t="s">
        <v>148</v>
      </c>
      <c r="F46" s="2" t="s">
        <v>149</v>
      </c>
      <c r="G46" s="2" t="s">
        <v>150</v>
      </c>
      <c r="H46" s="2" t="s">
        <v>151</v>
      </c>
      <c r="I46" s="9">
        <v>2</v>
      </c>
      <c r="J46" s="4">
        <v>15.8</v>
      </c>
    </row>
    <row r="47" spans="1:23">
      <c r="A47" s="2" t="s">
        <v>48</v>
      </c>
      <c r="B47" s="3" t="s">
        <v>934</v>
      </c>
      <c r="C47" s="1" t="s">
        <v>42</v>
      </c>
      <c r="D47" s="1" t="s">
        <v>947</v>
      </c>
      <c r="E47" s="2" t="s">
        <v>544</v>
      </c>
      <c r="F47" s="2" t="s">
        <v>545</v>
      </c>
      <c r="G47" s="2" t="s">
        <v>155</v>
      </c>
      <c r="H47" s="2" t="s">
        <v>156</v>
      </c>
      <c r="I47" s="9">
        <v>10</v>
      </c>
      <c r="J47" s="4">
        <v>115.2</v>
      </c>
    </row>
    <row r="48" spans="1:23">
      <c r="A48" s="2" t="s">
        <v>48</v>
      </c>
      <c r="B48" s="3" t="s">
        <v>934</v>
      </c>
      <c r="C48" s="1" t="s">
        <v>42</v>
      </c>
      <c r="D48" s="1" t="s">
        <v>948</v>
      </c>
      <c r="E48" s="2" t="s">
        <v>936</v>
      </c>
      <c r="F48" s="2" t="s">
        <v>937</v>
      </c>
      <c r="G48" s="2" t="s">
        <v>150</v>
      </c>
      <c r="H48" s="2" t="s">
        <v>151</v>
      </c>
      <c r="I48" s="9">
        <v>20</v>
      </c>
      <c r="J48" s="4">
        <v>230.4</v>
      </c>
    </row>
    <row r="49" spans="1:23">
      <c r="A49" s="2" t="s">
        <v>48</v>
      </c>
      <c r="B49" s="3" t="s">
        <v>949</v>
      </c>
      <c r="C49" s="1" t="s">
        <v>42</v>
      </c>
      <c r="D49" s="1" t="s">
        <v>950</v>
      </c>
      <c r="E49" s="2" t="s">
        <v>951</v>
      </c>
      <c r="F49" s="2" t="s">
        <v>952</v>
      </c>
      <c r="G49" s="2" t="s">
        <v>160</v>
      </c>
      <c r="H49" s="2" t="s">
        <v>161</v>
      </c>
      <c r="I49" s="9">
        <v>10</v>
      </c>
      <c r="J49" s="4">
        <v>115.2</v>
      </c>
    </row>
    <row r="50" spans="1:23">
      <c r="A50" s="2" t="s">
        <v>48</v>
      </c>
      <c r="B50" s="3" t="s">
        <v>934</v>
      </c>
      <c r="C50" s="1" t="s">
        <v>42</v>
      </c>
      <c r="D50" s="1" t="s">
        <v>953</v>
      </c>
      <c r="E50" s="2" t="s">
        <v>954</v>
      </c>
      <c r="F50" s="2" t="s">
        <v>955</v>
      </c>
      <c r="G50" s="2" t="s">
        <v>150</v>
      </c>
      <c r="H50" s="2" t="s">
        <v>151</v>
      </c>
      <c r="I50" s="9">
        <v>5</v>
      </c>
      <c r="J50" s="4">
        <v>57.6</v>
      </c>
    </row>
    <row r="51" spans="1:23">
      <c r="A51" s="2" t="s">
        <v>48</v>
      </c>
      <c r="B51" s="3" t="s">
        <v>934</v>
      </c>
      <c r="C51" s="1" t="s">
        <v>42</v>
      </c>
      <c r="D51" s="1" t="s">
        <v>939</v>
      </c>
      <c r="E51" s="2" t="s">
        <v>940</v>
      </c>
      <c r="F51" s="2" t="s">
        <v>941</v>
      </c>
      <c r="G51" s="2" t="s">
        <v>942</v>
      </c>
      <c r="H51" s="2" t="s">
        <v>943</v>
      </c>
      <c r="I51" s="9">
        <v>1200</v>
      </c>
      <c r="J51" s="4">
        <v>14076</v>
      </c>
    </row>
    <row r="52" spans="1:23">
      <c r="A52" s="2" t="s">
        <v>48</v>
      </c>
      <c r="B52" s="3" t="s">
        <v>934</v>
      </c>
      <c r="C52" s="1" t="s">
        <v>42</v>
      </c>
      <c r="D52" s="1" t="s">
        <v>956</v>
      </c>
      <c r="E52" s="2" t="s">
        <v>957</v>
      </c>
      <c r="F52" s="2" t="s">
        <v>958</v>
      </c>
      <c r="G52" s="2" t="s">
        <v>150</v>
      </c>
      <c r="H52" s="2" t="s">
        <v>151</v>
      </c>
      <c r="I52" s="9">
        <v>20</v>
      </c>
      <c r="J52" s="4">
        <v>230.4</v>
      </c>
    </row>
    <row r="53" spans="1:23">
      <c r="A53" s="2" t="s">
        <v>48</v>
      </c>
      <c r="B53" s="3" t="s">
        <v>934</v>
      </c>
      <c r="C53" s="1" t="s">
        <v>42</v>
      </c>
      <c r="D53" s="1" t="s">
        <v>959</v>
      </c>
      <c r="E53" s="2" t="s">
        <v>170</v>
      </c>
      <c r="F53" s="2" t="s">
        <v>171</v>
      </c>
      <c r="G53" s="2" t="s">
        <v>150</v>
      </c>
      <c r="H53" s="2" t="s">
        <v>151</v>
      </c>
      <c r="I53" s="9">
        <v>10</v>
      </c>
      <c r="J53" s="4">
        <v>115.2</v>
      </c>
    </row>
    <row r="54" spans="1:23">
      <c r="A54" s="2" t="s">
        <v>182</v>
      </c>
      <c r="B54" s="3" t="s">
        <v>934</v>
      </c>
      <c r="C54" s="1" t="s">
        <v>42</v>
      </c>
      <c r="D54" s="1" t="s">
        <v>939</v>
      </c>
      <c r="E54" s="2" t="s">
        <v>940</v>
      </c>
      <c r="F54" s="2" t="s">
        <v>941</v>
      </c>
      <c r="G54" s="2" t="s">
        <v>942</v>
      </c>
      <c r="H54" s="2" t="s">
        <v>943</v>
      </c>
      <c r="I54" s="9">
        <v>100</v>
      </c>
      <c r="J54" s="4">
        <v>889</v>
      </c>
    </row>
    <row r="55" spans="1:23">
      <c r="A55" s="2" t="s">
        <v>205</v>
      </c>
      <c r="B55" s="3" t="s">
        <v>934</v>
      </c>
      <c r="C55" s="1" t="s">
        <v>42</v>
      </c>
      <c r="D55" s="1" t="s">
        <v>939</v>
      </c>
      <c r="E55" s="2" t="s">
        <v>940</v>
      </c>
      <c r="F55" s="2" t="s">
        <v>941</v>
      </c>
      <c r="G55" s="2" t="s">
        <v>942</v>
      </c>
      <c r="H55" s="2" t="s">
        <v>943</v>
      </c>
      <c r="I55" s="9">
        <v>30</v>
      </c>
      <c r="J55" s="4">
        <v>286.5</v>
      </c>
    </row>
    <row r="56" spans="1:23">
      <c r="J56" s="5">
        <v>17450.599999999999</v>
      </c>
    </row>
    <row r="57" spans="1:23">
      <c r="A57" s="72" t="s">
        <v>189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>
      <c r="A58" s="2" t="s">
        <v>68</v>
      </c>
      <c r="B58" s="3" t="s">
        <v>960</v>
      </c>
      <c r="C58" s="1" t="s">
        <v>42</v>
      </c>
      <c r="D58" s="1" t="s">
        <v>961</v>
      </c>
      <c r="E58" s="2" t="s">
        <v>715</v>
      </c>
      <c r="F58" s="2" t="s">
        <v>716</v>
      </c>
      <c r="G58" s="2" t="s">
        <v>717</v>
      </c>
      <c r="H58" s="2" t="s">
        <v>718</v>
      </c>
      <c r="I58" s="9">
        <v>2</v>
      </c>
      <c r="J58" s="4">
        <v>15.8</v>
      </c>
    </row>
    <row r="59" spans="1:23">
      <c r="A59" s="2" t="s">
        <v>40</v>
      </c>
      <c r="B59" s="3" t="s">
        <v>960</v>
      </c>
      <c r="C59" s="1" t="s">
        <v>42</v>
      </c>
      <c r="D59" s="1" t="s">
        <v>961</v>
      </c>
      <c r="E59" s="2" t="s">
        <v>715</v>
      </c>
      <c r="F59" s="2" t="s">
        <v>716</v>
      </c>
      <c r="G59" s="2" t="s">
        <v>717</v>
      </c>
      <c r="H59" s="2" t="s">
        <v>718</v>
      </c>
      <c r="I59" s="9">
        <v>10</v>
      </c>
      <c r="J59" s="4">
        <v>102.2</v>
      </c>
    </row>
    <row r="60" spans="1:23">
      <c r="A60" s="2" t="s">
        <v>48</v>
      </c>
      <c r="B60" s="3" t="s">
        <v>949</v>
      </c>
      <c r="C60" s="1" t="s">
        <v>42</v>
      </c>
      <c r="D60" s="1" t="s">
        <v>962</v>
      </c>
      <c r="E60" s="2" t="s">
        <v>963</v>
      </c>
      <c r="F60" s="2" t="s">
        <v>964</v>
      </c>
      <c r="G60" s="2" t="s">
        <v>193</v>
      </c>
      <c r="H60" s="2" t="s">
        <v>194</v>
      </c>
      <c r="I60" s="9">
        <v>3</v>
      </c>
      <c r="J60" s="4">
        <v>35.19</v>
      </c>
    </row>
    <row r="61" spans="1:23">
      <c r="A61" s="2" t="s">
        <v>48</v>
      </c>
      <c r="B61" s="3" t="s">
        <v>874</v>
      </c>
      <c r="C61" s="1" t="s">
        <v>42</v>
      </c>
      <c r="D61" s="1" t="s">
        <v>965</v>
      </c>
      <c r="E61" s="2" t="s">
        <v>729</v>
      </c>
      <c r="F61" s="2" t="s">
        <v>730</v>
      </c>
      <c r="G61" s="2" t="s">
        <v>726</v>
      </c>
      <c r="H61" s="2" t="s">
        <v>727</v>
      </c>
      <c r="I61" s="9">
        <v>10</v>
      </c>
      <c r="J61" s="4">
        <v>117.3</v>
      </c>
    </row>
    <row r="62" spans="1:23">
      <c r="A62" s="2" t="s">
        <v>48</v>
      </c>
      <c r="B62" s="3" t="s">
        <v>874</v>
      </c>
      <c r="C62" s="1" t="s">
        <v>42</v>
      </c>
      <c r="D62" s="1" t="s">
        <v>966</v>
      </c>
      <c r="E62" s="2" t="s">
        <v>552</v>
      </c>
      <c r="F62" s="2" t="s">
        <v>553</v>
      </c>
      <c r="G62" s="2" t="s">
        <v>313</v>
      </c>
      <c r="H62" s="2" t="s">
        <v>314</v>
      </c>
      <c r="I62" s="9">
        <v>10</v>
      </c>
      <c r="J62" s="4">
        <v>115.2</v>
      </c>
    </row>
    <row r="63" spans="1:23">
      <c r="J63" s="5">
        <v>385.69</v>
      </c>
    </row>
    <row r="64" spans="1:23">
      <c r="A64" s="72" t="s">
        <v>212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>
      <c r="A65" s="2" t="s">
        <v>48</v>
      </c>
      <c r="B65" s="3" t="s">
        <v>949</v>
      </c>
      <c r="C65" s="1" t="s">
        <v>42</v>
      </c>
      <c r="D65" s="1" t="s">
        <v>967</v>
      </c>
      <c r="E65" s="2" t="s">
        <v>255</v>
      </c>
      <c r="F65" s="2" t="s">
        <v>256</v>
      </c>
      <c r="G65" s="2" t="s">
        <v>257</v>
      </c>
      <c r="H65" s="2" t="s">
        <v>258</v>
      </c>
      <c r="I65" s="9">
        <v>2</v>
      </c>
      <c r="J65" s="4">
        <v>23.46</v>
      </c>
    </row>
    <row r="66" spans="1:23">
      <c r="A66" s="2" t="s">
        <v>48</v>
      </c>
      <c r="B66" s="3" t="s">
        <v>949</v>
      </c>
      <c r="C66" s="1" t="s">
        <v>42</v>
      </c>
      <c r="D66" s="1" t="s">
        <v>968</v>
      </c>
      <c r="E66" s="2" t="s">
        <v>747</v>
      </c>
      <c r="F66" s="2" t="s">
        <v>748</v>
      </c>
      <c r="G66" s="2" t="s">
        <v>216</v>
      </c>
      <c r="H66" s="2" t="s">
        <v>217</v>
      </c>
      <c r="I66" s="9">
        <v>1</v>
      </c>
      <c r="J66" s="4">
        <v>11.73</v>
      </c>
    </row>
    <row r="67" spans="1:23">
      <c r="A67" s="2" t="s">
        <v>48</v>
      </c>
      <c r="B67" s="3" t="s">
        <v>949</v>
      </c>
      <c r="C67" s="1" t="s">
        <v>42</v>
      </c>
      <c r="D67" s="1" t="s">
        <v>969</v>
      </c>
      <c r="E67" s="2" t="s">
        <v>219</v>
      </c>
      <c r="F67" s="2" t="s">
        <v>220</v>
      </c>
      <c r="G67" s="2" t="s">
        <v>221</v>
      </c>
      <c r="H67" s="2" t="s">
        <v>222</v>
      </c>
      <c r="I67" s="9">
        <v>5</v>
      </c>
      <c r="J67" s="4">
        <v>58.65</v>
      </c>
    </row>
    <row r="68" spans="1:23">
      <c r="A68" s="2" t="s">
        <v>48</v>
      </c>
      <c r="B68" s="3" t="s">
        <v>949</v>
      </c>
      <c r="C68" s="1" t="s">
        <v>42</v>
      </c>
      <c r="D68" s="1" t="s">
        <v>970</v>
      </c>
      <c r="E68" s="2" t="s">
        <v>971</v>
      </c>
      <c r="F68" s="2" t="s">
        <v>972</v>
      </c>
      <c r="G68" s="2" t="s">
        <v>216</v>
      </c>
      <c r="H68" s="2" t="s">
        <v>217</v>
      </c>
      <c r="I68" s="9">
        <v>5</v>
      </c>
      <c r="J68" s="4">
        <v>58.65</v>
      </c>
    </row>
    <row r="69" spans="1:23">
      <c r="A69" s="2" t="s">
        <v>48</v>
      </c>
      <c r="B69" s="3" t="s">
        <v>949</v>
      </c>
      <c r="C69" s="1" t="s">
        <v>42</v>
      </c>
      <c r="D69" s="1" t="s">
        <v>973</v>
      </c>
      <c r="E69" s="2" t="s">
        <v>263</v>
      </c>
      <c r="F69" s="2" t="s">
        <v>264</v>
      </c>
      <c r="G69" s="2" t="s">
        <v>216</v>
      </c>
      <c r="H69" s="2" t="s">
        <v>217</v>
      </c>
      <c r="I69" s="9">
        <v>3</v>
      </c>
      <c r="J69" s="4">
        <v>35.19</v>
      </c>
    </row>
    <row r="70" spans="1:23">
      <c r="A70" s="2" t="s">
        <v>182</v>
      </c>
      <c r="B70" s="3" t="s">
        <v>949</v>
      </c>
      <c r="C70" s="1" t="s">
        <v>42</v>
      </c>
      <c r="D70" s="1" t="s">
        <v>974</v>
      </c>
      <c r="E70" s="2" t="s">
        <v>272</v>
      </c>
      <c r="F70" s="2" t="s">
        <v>273</v>
      </c>
      <c r="G70" s="2" t="s">
        <v>216</v>
      </c>
      <c r="H70" s="2" t="s">
        <v>217</v>
      </c>
      <c r="I70" s="9">
        <v>2</v>
      </c>
      <c r="J70" s="4">
        <v>17.78</v>
      </c>
    </row>
    <row r="71" spans="1:23">
      <c r="A71" s="2" t="s">
        <v>182</v>
      </c>
      <c r="B71" s="3" t="s">
        <v>949</v>
      </c>
      <c r="C71" s="1" t="s">
        <v>42</v>
      </c>
      <c r="D71" s="1" t="s">
        <v>973</v>
      </c>
      <c r="E71" s="2" t="s">
        <v>263</v>
      </c>
      <c r="F71" s="2" t="s">
        <v>264</v>
      </c>
      <c r="G71" s="2" t="s">
        <v>216</v>
      </c>
      <c r="H71" s="2" t="s">
        <v>217</v>
      </c>
      <c r="I71" s="9">
        <v>2</v>
      </c>
      <c r="J71" s="4">
        <v>17.78</v>
      </c>
    </row>
    <row r="72" spans="1:23">
      <c r="A72" s="2" t="s">
        <v>182</v>
      </c>
      <c r="B72" s="3" t="s">
        <v>949</v>
      </c>
      <c r="C72" s="1" t="s">
        <v>42</v>
      </c>
      <c r="D72" s="1" t="s">
        <v>975</v>
      </c>
      <c r="E72" s="2" t="s">
        <v>976</v>
      </c>
      <c r="F72" s="2" t="s">
        <v>977</v>
      </c>
      <c r="G72" s="2" t="s">
        <v>216</v>
      </c>
      <c r="H72" s="2" t="s">
        <v>217</v>
      </c>
      <c r="I72" s="9">
        <v>1</v>
      </c>
      <c r="J72" s="4">
        <v>8.89</v>
      </c>
    </row>
    <row r="73" spans="1:23">
      <c r="A73" s="2" t="s">
        <v>205</v>
      </c>
      <c r="B73" s="3" t="s">
        <v>949</v>
      </c>
      <c r="C73" s="1" t="s">
        <v>42</v>
      </c>
      <c r="D73" s="1" t="s">
        <v>973</v>
      </c>
      <c r="E73" s="2" t="s">
        <v>263</v>
      </c>
      <c r="F73" s="2" t="s">
        <v>264</v>
      </c>
      <c r="G73" s="2" t="s">
        <v>216</v>
      </c>
      <c r="H73" s="2" t="s">
        <v>217</v>
      </c>
      <c r="I73" s="9">
        <v>2</v>
      </c>
      <c r="J73" s="4">
        <v>19.100000000000001</v>
      </c>
    </row>
    <row r="74" spans="1:23">
      <c r="J74" s="5">
        <v>251.23</v>
      </c>
    </row>
    <row r="75" spans="1:23">
      <c r="A75" s="72" t="s">
        <v>286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>
      <c r="A76" s="2" t="s">
        <v>48</v>
      </c>
      <c r="B76" s="3" t="s">
        <v>949</v>
      </c>
      <c r="C76" s="1" t="s">
        <v>42</v>
      </c>
      <c r="D76" s="1" t="s">
        <v>978</v>
      </c>
      <c r="E76" s="2" t="s">
        <v>302</v>
      </c>
      <c r="F76" s="2" t="s">
        <v>303</v>
      </c>
      <c r="G76" s="2" t="s">
        <v>304</v>
      </c>
      <c r="H76" s="2" t="s">
        <v>305</v>
      </c>
      <c r="I76" s="9">
        <v>3</v>
      </c>
      <c r="J76" s="4">
        <v>34.56</v>
      </c>
    </row>
    <row r="77" spans="1:23">
      <c r="A77" s="2" t="s">
        <v>48</v>
      </c>
      <c r="B77" s="3" t="s">
        <v>949</v>
      </c>
      <c r="C77" s="1" t="s">
        <v>42</v>
      </c>
      <c r="D77" s="1" t="s">
        <v>979</v>
      </c>
      <c r="E77" s="2" t="s">
        <v>299</v>
      </c>
      <c r="F77" s="2" t="s">
        <v>300</v>
      </c>
      <c r="G77" s="2" t="s">
        <v>290</v>
      </c>
      <c r="H77" s="2" t="s">
        <v>291</v>
      </c>
      <c r="I77" s="9">
        <v>2</v>
      </c>
      <c r="J77" s="4">
        <v>23.46</v>
      </c>
    </row>
    <row r="78" spans="1:23">
      <c r="A78" s="2" t="s">
        <v>182</v>
      </c>
      <c r="B78" s="3" t="s">
        <v>949</v>
      </c>
      <c r="C78" s="1" t="s">
        <v>42</v>
      </c>
      <c r="D78" s="1" t="s">
        <v>980</v>
      </c>
      <c r="E78" s="2" t="s">
        <v>981</v>
      </c>
      <c r="F78" s="2" t="s">
        <v>982</v>
      </c>
      <c r="G78" s="2" t="s">
        <v>296</v>
      </c>
      <c r="H78" s="2" t="s">
        <v>297</v>
      </c>
      <c r="I78" s="9">
        <v>5</v>
      </c>
      <c r="J78" s="4">
        <v>42.1</v>
      </c>
    </row>
    <row r="79" spans="1:23">
      <c r="A79" s="2" t="s">
        <v>182</v>
      </c>
      <c r="B79" s="3" t="s">
        <v>949</v>
      </c>
      <c r="C79" s="1" t="s">
        <v>42</v>
      </c>
      <c r="D79" s="1" t="s">
        <v>983</v>
      </c>
      <c r="E79" s="2" t="s">
        <v>307</v>
      </c>
      <c r="F79" s="2" t="s">
        <v>308</v>
      </c>
      <c r="G79" s="2" t="s">
        <v>304</v>
      </c>
      <c r="H79" s="2" t="s">
        <v>305</v>
      </c>
      <c r="I79" s="9">
        <v>4</v>
      </c>
      <c r="J79" s="4">
        <v>35.56</v>
      </c>
    </row>
    <row r="80" spans="1:23">
      <c r="A80" s="2" t="s">
        <v>182</v>
      </c>
      <c r="B80" s="3" t="s">
        <v>949</v>
      </c>
      <c r="C80" s="1" t="s">
        <v>42</v>
      </c>
      <c r="D80" s="1" t="s">
        <v>984</v>
      </c>
      <c r="E80" s="2" t="s">
        <v>294</v>
      </c>
      <c r="F80" s="2" t="s">
        <v>295</v>
      </c>
      <c r="G80" s="2" t="s">
        <v>296</v>
      </c>
      <c r="H80" s="2" t="s">
        <v>297</v>
      </c>
      <c r="I80" s="9">
        <v>4</v>
      </c>
      <c r="J80" s="4">
        <v>33.68</v>
      </c>
    </row>
    <row r="81" spans="1:23">
      <c r="J81" s="5">
        <v>169.36</v>
      </c>
    </row>
    <row r="82" spans="1:23">
      <c r="A82" s="72" t="s">
        <v>309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</row>
    <row r="83" spans="1:23">
      <c r="A83" s="2" t="s">
        <v>68</v>
      </c>
      <c r="B83" s="3" t="s">
        <v>892</v>
      </c>
      <c r="C83" s="1" t="s">
        <v>42</v>
      </c>
      <c r="D83" s="1" t="s">
        <v>985</v>
      </c>
      <c r="E83" s="2" t="s">
        <v>325</v>
      </c>
      <c r="F83" s="2" t="s">
        <v>326</v>
      </c>
      <c r="G83" s="2" t="s">
        <v>313</v>
      </c>
      <c r="H83" s="2" t="s">
        <v>314</v>
      </c>
      <c r="I83" s="9">
        <v>2</v>
      </c>
      <c r="J83" s="4">
        <v>15.8</v>
      </c>
    </row>
    <row r="84" spans="1:23">
      <c r="A84" s="2" t="s">
        <v>68</v>
      </c>
      <c r="B84" s="3" t="s">
        <v>892</v>
      </c>
      <c r="C84" s="1" t="s">
        <v>42</v>
      </c>
      <c r="D84" s="1" t="s">
        <v>986</v>
      </c>
      <c r="E84" s="2" t="s">
        <v>987</v>
      </c>
      <c r="F84" s="2" t="s">
        <v>988</v>
      </c>
      <c r="G84" s="2" t="s">
        <v>313</v>
      </c>
      <c r="H84" s="2" t="s">
        <v>314</v>
      </c>
      <c r="I84" s="9">
        <v>10</v>
      </c>
      <c r="J84" s="4">
        <v>79</v>
      </c>
    </row>
    <row r="85" spans="1:23">
      <c r="A85" s="2" t="s">
        <v>68</v>
      </c>
      <c r="B85" s="3" t="s">
        <v>934</v>
      </c>
      <c r="C85" s="1" t="s">
        <v>42</v>
      </c>
      <c r="D85" s="1" t="s">
        <v>989</v>
      </c>
      <c r="E85" s="2" t="s">
        <v>322</v>
      </c>
      <c r="F85" s="2" t="s">
        <v>323</v>
      </c>
      <c r="G85" s="2" t="s">
        <v>313</v>
      </c>
      <c r="H85" s="2" t="s">
        <v>314</v>
      </c>
      <c r="I85" s="9">
        <v>2</v>
      </c>
      <c r="J85" s="4">
        <v>15.8</v>
      </c>
    </row>
    <row r="86" spans="1:23">
      <c r="A86" s="2" t="s">
        <v>68</v>
      </c>
      <c r="B86" s="3" t="s">
        <v>960</v>
      </c>
      <c r="C86" s="1" t="s">
        <v>42</v>
      </c>
      <c r="D86" s="1" t="s">
        <v>990</v>
      </c>
      <c r="E86" s="2" t="s">
        <v>581</v>
      </c>
      <c r="F86" s="2" t="s">
        <v>582</v>
      </c>
      <c r="G86" s="2" t="s">
        <v>313</v>
      </c>
      <c r="H86" s="2" t="s">
        <v>314</v>
      </c>
      <c r="I86" s="9">
        <v>3</v>
      </c>
      <c r="J86" s="4">
        <v>23.7</v>
      </c>
    </row>
    <row r="87" spans="1:23">
      <c r="A87" s="2" t="s">
        <v>68</v>
      </c>
      <c r="B87" s="3" t="s">
        <v>892</v>
      </c>
      <c r="C87" s="1" t="s">
        <v>42</v>
      </c>
      <c r="D87" s="1" t="s">
        <v>991</v>
      </c>
      <c r="E87" s="2" t="s">
        <v>567</v>
      </c>
      <c r="F87" s="2" t="s">
        <v>568</v>
      </c>
      <c r="G87" s="2" t="s">
        <v>367</v>
      </c>
      <c r="H87" s="2" t="s">
        <v>368</v>
      </c>
      <c r="I87" s="9">
        <v>8</v>
      </c>
      <c r="J87" s="4">
        <v>63.2</v>
      </c>
    </row>
    <row r="88" spans="1:23">
      <c r="A88" s="2" t="s">
        <v>68</v>
      </c>
      <c r="B88" s="3" t="s">
        <v>892</v>
      </c>
      <c r="C88" s="1" t="s">
        <v>42</v>
      </c>
      <c r="D88" s="1" t="s">
        <v>992</v>
      </c>
      <c r="E88" s="2" t="s">
        <v>322</v>
      </c>
      <c r="F88" s="2" t="s">
        <v>323</v>
      </c>
      <c r="G88" s="2" t="s">
        <v>313</v>
      </c>
      <c r="H88" s="2" t="s">
        <v>314</v>
      </c>
      <c r="I88" s="9">
        <v>3</v>
      </c>
      <c r="J88" s="4">
        <v>23.7</v>
      </c>
    </row>
    <row r="89" spans="1:23">
      <c r="A89" s="2" t="s">
        <v>68</v>
      </c>
      <c r="B89" s="3" t="s">
        <v>892</v>
      </c>
      <c r="C89" s="1" t="s">
        <v>42</v>
      </c>
      <c r="D89" s="1" t="s">
        <v>993</v>
      </c>
      <c r="E89" s="2" t="s">
        <v>754</v>
      </c>
      <c r="F89" s="2" t="s">
        <v>755</v>
      </c>
      <c r="G89" s="2" t="s">
        <v>313</v>
      </c>
      <c r="H89" s="2" t="s">
        <v>314</v>
      </c>
      <c r="I89" s="9">
        <v>5</v>
      </c>
      <c r="J89" s="4">
        <v>39.5</v>
      </c>
    </row>
    <row r="90" spans="1:23">
      <c r="A90" s="2" t="s">
        <v>40</v>
      </c>
      <c r="B90" s="3" t="s">
        <v>960</v>
      </c>
      <c r="C90" s="1" t="s">
        <v>42</v>
      </c>
      <c r="D90" s="1" t="s">
        <v>994</v>
      </c>
      <c r="E90" s="2" t="s">
        <v>995</v>
      </c>
      <c r="F90" s="2" t="s">
        <v>996</v>
      </c>
      <c r="G90" s="2" t="s">
        <v>313</v>
      </c>
      <c r="H90" s="2" t="s">
        <v>314</v>
      </c>
      <c r="I90" s="9">
        <v>20</v>
      </c>
      <c r="J90" s="4">
        <v>204.4</v>
      </c>
    </row>
    <row r="91" spans="1:23">
      <c r="A91" s="2" t="s">
        <v>40</v>
      </c>
      <c r="B91" s="3" t="s">
        <v>960</v>
      </c>
      <c r="C91" s="1" t="s">
        <v>42</v>
      </c>
      <c r="D91" s="1" t="s">
        <v>997</v>
      </c>
      <c r="E91" s="2" t="s">
        <v>998</v>
      </c>
      <c r="F91" s="2" t="s">
        <v>999</v>
      </c>
      <c r="G91" s="2" t="s">
        <v>313</v>
      </c>
      <c r="H91" s="2" t="s">
        <v>314</v>
      </c>
      <c r="I91" s="9">
        <v>10</v>
      </c>
      <c r="J91" s="4">
        <v>102.2</v>
      </c>
    </row>
    <row r="92" spans="1:23">
      <c r="A92" s="2" t="s">
        <v>40</v>
      </c>
      <c r="B92" s="3" t="s">
        <v>960</v>
      </c>
      <c r="C92" s="1" t="s">
        <v>42</v>
      </c>
      <c r="D92" s="1" t="s">
        <v>1000</v>
      </c>
      <c r="E92" s="2" t="s">
        <v>567</v>
      </c>
      <c r="F92" s="2" t="s">
        <v>568</v>
      </c>
      <c r="G92" s="2" t="s">
        <v>367</v>
      </c>
      <c r="H92" s="2" t="s">
        <v>368</v>
      </c>
      <c r="I92" s="9">
        <v>10</v>
      </c>
      <c r="J92" s="4">
        <v>102.2</v>
      </c>
    </row>
    <row r="93" spans="1:23">
      <c r="A93" s="2" t="s">
        <v>40</v>
      </c>
      <c r="B93" s="3" t="s">
        <v>960</v>
      </c>
      <c r="C93" s="1" t="s">
        <v>42</v>
      </c>
      <c r="D93" s="1" t="s">
        <v>1001</v>
      </c>
      <c r="E93" s="2" t="s">
        <v>1002</v>
      </c>
      <c r="F93" s="2" t="s">
        <v>1003</v>
      </c>
      <c r="G93" s="2" t="s">
        <v>313</v>
      </c>
      <c r="H93" s="2" t="s">
        <v>314</v>
      </c>
      <c r="I93" s="9">
        <v>6</v>
      </c>
      <c r="J93" s="4">
        <v>61.32</v>
      </c>
    </row>
    <row r="94" spans="1:23">
      <c r="A94" s="2" t="s">
        <v>40</v>
      </c>
      <c r="B94" s="3" t="s">
        <v>960</v>
      </c>
      <c r="C94" s="1" t="s">
        <v>42</v>
      </c>
      <c r="D94" s="1" t="s">
        <v>1004</v>
      </c>
      <c r="E94" s="2" t="s">
        <v>420</v>
      </c>
      <c r="F94" s="2" t="s">
        <v>421</v>
      </c>
      <c r="G94" s="2" t="s">
        <v>313</v>
      </c>
      <c r="H94" s="2" t="s">
        <v>314</v>
      </c>
      <c r="I94" s="9">
        <v>20</v>
      </c>
      <c r="J94" s="4">
        <v>204.4</v>
      </c>
    </row>
    <row r="95" spans="1:23">
      <c r="A95" s="2" t="s">
        <v>48</v>
      </c>
      <c r="B95" s="3" t="s">
        <v>960</v>
      </c>
      <c r="C95" s="1" t="s">
        <v>42</v>
      </c>
      <c r="D95" s="1" t="s">
        <v>994</v>
      </c>
      <c r="E95" s="2" t="s">
        <v>995</v>
      </c>
      <c r="F95" s="2" t="s">
        <v>996</v>
      </c>
      <c r="G95" s="2" t="s">
        <v>313</v>
      </c>
      <c r="H95" s="2" t="s">
        <v>314</v>
      </c>
      <c r="I95" s="9">
        <v>10</v>
      </c>
      <c r="J95" s="4">
        <v>115.2</v>
      </c>
    </row>
    <row r="96" spans="1:23">
      <c r="A96" s="2" t="s">
        <v>48</v>
      </c>
      <c r="B96" s="3" t="s">
        <v>960</v>
      </c>
      <c r="C96" s="1" t="s">
        <v>42</v>
      </c>
      <c r="D96" s="1" t="s">
        <v>1004</v>
      </c>
      <c r="E96" s="2" t="s">
        <v>420</v>
      </c>
      <c r="F96" s="2" t="s">
        <v>421</v>
      </c>
      <c r="G96" s="2" t="s">
        <v>313</v>
      </c>
      <c r="H96" s="2" t="s">
        <v>314</v>
      </c>
      <c r="I96" s="9">
        <v>6</v>
      </c>
      <c r="J96" s="4">
        <v>69.12</v>
      </c>
    </row>
    <row r="97" spans="1:10">
      <c r="A97" s="2" t="s">
        <v>48</v>
      </c>
      <c r="B97" s="3" t="s">
        <v>960</v>
      </c>
      <c r="C97" s="1" t="s">
        <v>42</v>
      </c>
      <c r="D97" s="1" t="s">
        <v>990</v>
      </c>
      <c r="E97" s="2" t="s">
        <v>581</v>
      </c>
      <c r="F97" s="2" t="s">
        <v>582</v>
      </c>
      <c r="G97" s="2" t="s">
        <v>313</v>
      </c>
      <c r="H97" s="2" t="s">
        <v>314</v>
      </c>
      <c r="I97" s="9">
        <v>6</v>
      </c>
      <c r="J97" s="4">
        <v>69.12</v>
      </c>
    </row>
    <row r="98" spans="1:10">
      <c r="A98" s="2" t="s">
        <v>48</v>
      </c>
      <c r="B98" s="3" t="s">
        <v>960</v>
      </c>
      <c r="C98" s="1" t="s">
        <v>42</v>
      </c>
      <c r="D98" s="1" t="s">
        <v>1005</v>
      </c>
      <c r="E98" s="2" t="s">
        <v>1006</v>
      </c>
      <c r="F98" s="2" t="s">
        <v>1007</v>
      </c>
      <c r="G98" s="2" t="s">
        <v>313</v>
      </c>
      <c r="H98" s="2" t="s">
        <v>314</v>
      </c>
      <c r="I98" s="9">
        <v>10</v>
      </c>
      <c r="J98" s="4">
        <v>115.2</v>
      </c>
    </row>
    <row r="99" spans="1:10">
      <c r="A99" s="2" t="s">
        <v>48</v>
      </c>
      <c r="B99" s="3" t="s">
        <v>874</v>
      </c>
      <c r="C99" s="1" t="s">
        <v>42</v>
      </c>
      <c r="D99" s="1" t="s">
        <v>1008</v>
      </c>
      <c r="E99" s="2" t="s">
        <v>584</v>
      </c>
      <c r="F99" s="2" t="s">
        <v>585</v>
      </c>
      <c r="G99" s="2" t="s">
        <v>586</v>
      </c>
      <c r="H99" s="2" t="s">
        <v>587</v>
      </c>
      <c r="I99" s="9">
        <v>10</v>
      </c>
      <c r="J99" s="4">
        <v>115.2</v>
      </c>
    </row>
    <row r="100" spans="1:10">
      <c r="A100" s="2" t="s">
        <v>48</v>
      </c>
      <c r="B100" s="3" t="s">
        <v>934</v>
      </c>
      <c r="C100" s="1" t="s">
        <v>42</v>
      </c>
      <c r="D100" s="1" t="s">
        <v>1009</v>
      </c>
      <c r="E100" s="2" t="s">
        <v>387</v>
      </c>
      <c r="F100" s="2" t="s">
        <v>388</v>
      </c>
      <c r="G100" s="2" t="s">
        <v>313</v>
      </c>
      <c r="H100" s="2" t="s">
        <v>314</v>
      </c>
      <c r="I100" s="9">
        <v>8</v>
      </c>
      <c r="J100" s="4">
        <v>92.16</v>
      </c>
    </row>
    <row r="101" spans="1:10">
      <c r="A101" s="2" t="s">
        <v>48</v>
      </c>
      <c r="B101" s="3" t="s">
        <v>874</v>
      </c>
      <c r="C101" s="1" t="s">
        <v>42</v>
      </c>
      <c r="D101" s="1" t="s">
        <v>1010</v>
      </c>
      <c r="E101" s="2" t="s">
        <v>1011</v>
      </c>
      <c r="F101" s="2" t="s">
        <v>1012</v>
      </c>
      <c r="G101" s="2" t="s">
        <v>313</v>
      </c>
      <c r="H101" s="2" t="s">
        <v>314</v>
      </c>
      <c r="I101" s="9">
        <v>5</v>
      </c>
      <c r="J101" s="4">
        <v>57.6</v>
      </c>
    </row>
    <row r="102" spans="1:10">
      <c r="A102" s="2" t="s">
        <v>48</v>
      </c>
      <c r="B102" s="3" t="s">
        <v>892</v>
      </c>
      <c r="C102" s="1" t="s">
        <v>42</v>
      </c>
      <c r="D102" s="1" t="s">
        <v>1013</v>
      </c>
      <c r="E102" s="2" t="s">
        <v>558</v>
      </c>
      <c r="F102" s="2" t="s">
        <v>559</v>
      </c>
      <c r="G102" s="2" t="s">
        <v>367</v>
      </c>
      <c r="H102" s="2" t="s">
        <v>368</v>
      </c>
      <c r="I102" s="9">
        <v>10</v>
      </c>
      <c r="J102" s="4">
        <v>115.2</v>
      </c>
    </row>
    <row r="103" spans="1:10">
      <c r="A103" s="2" t="s">
        <v>48</v>
      </c>
      <c r="B103" s="3" t="s">
        <v>934</v>
      </c>
      <c r="C103" s="1" t="s">
        <v>42</v>
      </c>
      <c r="D103" s="1" t="s">
        <v>1014</v>
      </c>
      <c r="E103" s="2" t="s">
        <v>346</v>
      </c>
      <c r="F103" s="2" t="s">
        <v>347</v>
      </c>
      <c r="G103" s="2" t="s">
        <v>313</v>
      </c>
      <c r="H103" s="2" t="s">
        <v>314</v>
      </c>
      <c r="I103" s="9">
        <v>5</v>
      </c>
      <c r="J103" s="4">
        <v>57.6</v>
      </c>
    </row>
    <row r="104" spans="1:10">
      <c r="A104" s="2" t="s">
        <v>48</v>
      </c>
      <c r="B104" s="3" t="s">
        <v>892</v>
      </c>
      <c r="C104" s="1" t="s">
        <v>42</v>
      </c>
      <c r="D104" s="1" t="s">
        <v>986</v>
      </c>
      <c r="E104" s="2" t="s">
        <v>987</v>
      </c>
      <c r="F104" s="2" t="s">
        <v>988</v>
      </c>
      <c r="G104" s="2" t="s">
        <v>313</v>
      </c>
      <c r="H104" s="2" t="s">
        <v>314</v>
      </c>
      <c r="I104" s="9">
        <v>20</v>
      </c>
      <c r="J104" s="4">
        <v>230.4</v>
      </c>
    </row>
    <row r="105" spans="1:10">
      <c r="A105" s="2" t="s">
        <v>48</v>
      </c>
      <c r="B105" s="3" t="s">
        <v>934</v>
      </c>
      <c r="C105" s="1" t="s">
        <v>42</v>
      </c>
      <c r="D105" s="1" t="s">
        <v>1015</v>
      </c>
      <c r="E105" s="2" t="s">
        <v>411</v>
      </c>
      <c r="F105" s="2" t="s">
        <v>412</v>
      </c>
      <c r="G105" s="2" t="s">
        <v>313</v>
      </c>
      <c r="H105" s="2" t="s">
        <v>314</v>
      </c>
      <c r="I105" s="9">
        <v>5</v>
      </c>
      <c r="J105" s="4">
        <v>57.6</v>
      </c>
    </row>
    <row r="106" spans="1:10">
      <c r="A106" s="2" t="s">
        <v>48</v>
      </c>
      <c r="B106" s="3" t="s">
        <v>934</v>
      </c>
      <c r="C106" s="1" t="s">
        <v>42</v>
      </c>
      <c r="D106" s="1" t="s">
        <v>1016</v>
      </c>
      <c r="E106" s="2" t="s">
        <v>789</v>
      </c>
      <c r="F106" s="2" t="s">
        <v>790</v>
      </c>
      <c r="G106" s="2" t="s">
        <v>313</v>
      </c>
      <c r="H106" s="2" t="s">
        <v>314</v>
      </c>
      <c r="I106" s="9">
        <v>6</v>
      </c>
      <c r="J106" s="4">
        <v>69.12</v>
      </c>
    </row>
    <row r="107" spans="1:10">
      <c r="A107" s="2" t="s">
        <v>48</v>
      </c>
      <c r="B107" s="3" t="s">
        <v>934</v>
      </c>
      <c r="C107" s="1" t="s">
        <v>42</v>
      </c>
      <c r="D107" s="1" t="s">
        <v>1017</v>
      </c>
      <c r="E107" s="2" t="s">
        <v>357</v>
      </c>
      <c r="F107" s="2" t="s">
        <v>358</v>
      </c>
      <c r="G107" s="2" t="s">
        <v>313</v>
      </c>
      <c r="H107" s="2" t="s">
        <v>314</v>
      </c>
      <c r="I107" s="9">
        <v>2</v>
      </c>
      <c r="J107" s="4">
        <v>23.04</v>
      </c>
    </row>
    <row r="108" spans="1:10">
      <c r="A108" s="2" t="s">
        <v>48</v>
      </c>
      <c r="B108" s="3" t="s">
        <v>892</v>
      </c>
      <c r="C108" s="1" t="s">
        <v>42</v>
      </c>
      <c r="D108" s="1" t="s">
        <v>985</v>
      </c>
      <c r="E108" s="2" t="s">
        <v>325</v>
      </c>
      <c r="F108" s="2" t="s">
        <v>326</v>
      </c>
      <c r="G108" s="2" t="s">
        <v>313</v>
      </c>
      <c r="H108" s="2" t="s">
        <v>314</v>
      </c>
      <c r="I108" s="9">
        <v>20</v>
      </c>
      <c r="J108" s="4">
        <v>230.4</v>
      </c>
    </row>
    <row r="109" spans="1:10">
      <c r="A109" s="2" t="s">
        <v>48</v>
      </c>
      <c r="B109" s="3" t="s">
        <v>949</v>
      </c>
      <c r="C109" s="1" t="s">
        <v>42</v>
      </c>
      <c r="D109" s="1" t="s">
        <v>1018</v>
      </c>
      <c r="E109" s="2" t="s">
        <v>322</v>
      </c>
      <c r="F109" s="2" t="s">
        <v>323</v>
      </c>
      <c r="G109" s="2" t="s">
        <v>313</v>
      </c>
      <c r="H109" s="2" t="s">
        <v>314</v>
      </c>
      <c r="I109" s="9">
        <v>5</v>
      </c>
      <c r="J109" s="4">
        <v>57.6</v>
      </c>
    </row>
    <row r="110" spans="1:10">
      <c r="A110" s="2" t="s">
        <v>48</v>
      </c>
      <c r="B110" s="3" t="s">
        <v>934</v>
      </c>
      <c r="C110" s="1" t="s">
        <v>42</v>
      </c>
      <c r="D110" s="1" t="s">
        <v>1019</v>
      </c>
      <c r="E110" s="2" t="s">
        <v>384</v>
      </c>
      <c r="F110" s="2" t="s">
        <v>385</v>
      </c>
      <c r="G110" s="2" t="s">
        <v>313</v>
      </c>
      <c r="H110" s="2" t="s">
        <v>314</v>
      </c>
      <c r="I110" s="9">
        <v>4</v>
      </c>
      <c r="J110" s="4">
        <v>46.08</v>
      </c>
    </row>
    <row r="111" spans="1:10">
      <c r="A111" s="2" t="s">
        <v>48</v>
      </c>
      <c r="B111" s="3" t="s">
        <v>949</v>
      </c>
      <c r="C111" s="1" t="s">
        <v>42</v>
      </c>
      <c r="D111" s="1" t="s">
        <v>1020</v>
      </c>
      <c r="E111" s="2" t="s">
        <v>1021</v>
      </c>
      <c r="F111" s="2" t="s">
        <v>1022</v>
      </c>
      <c r="G111" s="2" t="s">
        <v>367</v>
      </c>
      <c r="H111" s="2" t="s">
        <v>368</v>
      </c>
      <c r="I111" s="9">
        <v>2</v>
      </c>
      <c r="J111" s="4">
        <v>23.04</v>
      </c>
    </row>
    <row r="112" spans="1:10">
      <c r="A112" s="2" t="s">
        <v>48</v>
      </c>
      <c r="B112" s="3" t="s">
        <v>949</v>
      </c>
      <c r="C112" s="1" t="s">
        <v>42</v>
      </c>
      <c r="D112" s="1" t="s">
        <v>1023</v>
      </c>
      <c r="E112" s="2" t="s">
        <v>808</v>
      </c>
      <c r="F112" s="2" t="s">
        <v>809</v>
      </c>
      <c r="G112" s="2" t="s">
        <v>313</v>
      </c>
      <c r="H112" s="2" t="s">
        <v>314</v>
      </c>
      <c r="I112" s="9">
        <v>5</v>
      </c>
      <c r="J112" s="4">
        <v>57.6</v>
      </c>
    </row>
    <row r="113" spans="1:23">
      <c r="A113" s="2" t="s">
        <v>48</v>
      </c>
      <c r="B113" s="3" t="s">
        <v>892</v>
      </c>
      <c r="C113" s="1" t="s">
        <v>42</v>
      </c>
      <c r="D113" s="1" t="s">
        <v>993</v>
      </c>
      <c r="E113" s="2" t="s">
        <v>754</v>
      </c>
      <c r="F113" s="2" t="s">
        <v>755</v>
      </c>
      <c r="G113" s="2" t="s">
        <v>313</v>
      </c>
      <c r="H113" s="2" t="s">
        <v>314</v>
      </c>
      <c r="I113" s="9">
        <v>20</v>
      </c>
      <c r="J113" s="4">
        <v>230.4</v>
      </c>
    </row>
    <row r="114" spans="1:23">
      <c r="A114" s="2" t="s">
        <v>48</v>
      </c>
      <c r="B114" s="3" t="s">
        <v>874</v>
      </c>
      <c r="C114" s="1" t="s">
        <v>42</v>
      </c>
      <c r="D114" s="1" t="s">
        <v>1024</v>
      </c>
      <c r="E114" s="2" t="s">
        <v>1025</v>
      </c>
      <c r="F114" s="2" t="s">
        <v>1026</v>
      </c>
      <c r="G114" s="2" t="s">
        <v>313</v>
      </c>
      <c r="H114" s="2" t="s">
        <v>314</v>
      </c>
      <c r="I114" s="9">
        <v>10</v>
      </c>
      <c r="J114" s="4">
        <v>115.2</v>
      </c>
    </row>
    <row r="115" spans="1:23">
      <c r="A115" s="2" t="s">
        <v>48</v>
      </c>
      <c r="B115" s="3" t="s">
        <v>892</v>
      </c>
      <c r="C115" s="1" t="s">
        <v>42</v>
      </c>
      <c r="D115" s="1" t="s">
        <v>1027</v>
      </c>
      <c r="E115" s="2" t="s">
        <v>1028</v>
      </c>
      <c r="F115" s="2" t="s">
        <v>1029</v>
      </c>
      <c r="G115" s="2" t="s">
        <v>1030</v>
      </c>
      <c r="H115" s="2" t="s">
        <v>1031</v>
      </c>
      <c r="I115" s="9">
        <v>10</v>
      </c>
      <c r="J115" s="4">
        <v>115.2</v>
      </c>
    </row>
    <row r="116" spans="1:23">
      <c r="A116" s="2" t="s">
        <v>48</v>
      </c>
      <c r="B116" s="3" t="s">
        <v>934</v>
      </c>
      <c r="C116" s="1" t="s">
        <v>42</v>
      </c>
      <c r="D116" s="1" t="s">
        <v>1032</v>
      </c>
      <c r="E116" s="2" t="s">
        <v>396</v>
      </c>
      <c r="F116" s="2" t="s">
        <v>397</v>
      </c>
      <c r="G116" s="2" t="s">
        <v>313</v>
      </c>
      <c r="H116" s="2" t="s">
        <v>314</v>
      </c>
      <c r="I116" s="9">
        <v>5</v>
      </c>
      <c r="J116" s="4">
        <v>57.6</v>
      </c>
    </row>
    <row r="117" spans="1:23">
      <c r="A117" s="2" t="s">
        <v>48</v>
      </c>
      <c r="B117" s="3" t="s">
        <v>949</v>
      </c>
      <c r="C117" s="1" t="s">
        <v>42</v>
      </c>
      <c r="D117" s="1" t="s">
        <v>1033</v>
      </c>
      <c r="E117" s="2" t="s">
        <v>396</v>
      </c>
      <c r="F117" s="2" t="s">
        <v>397</v>
      </c>
      <c r="G117" s="2" t="s">
        <v>313</v>
      </c>
      <c r="H117" s="2" t="s">
        <v>314</v>
      </c>
      <c r="I117" s="9">
        <v>4</v>
      </c>
      <c r="J117" s="4">
        <v>46.08</v>
      </c>
    </row>
    <row r="118" spans="1:23">
      <c r="A118" s="2" t="s">
        <v>48</v>
      </c>
      <c r="B118" s="3" t="s">
        <v>949</v>
      </c>
      <c r="C118" s="1" t="s">
        <v>42</v>
      </c>
      <c r="D118" s="1" t="s">
        <v>1034</v>
      </c>
      <c r="E118" s="2" t="s">
        <v>1035</v>
      </c>
      <c r="F118" s="2" t="s">
        <v>1036</v>
      </c>
      <c r="G118" s="2" t="s">
        <v>362</v>
      </c>
      <c r="H118" s="2" t="s">
        <v>363</v>
      </c>
      <c r="I118" s="9">
        <v>4</v>
      </c>
      <c r="J118" s="4">
        <v>46.08</v>
      </c>
    </row>
    <row r="119" spans="1:23">
      <c r="A119" s="2" t="s">
        <v>48</v>
      </c>
      <c r="B119" s="3" t="s">
        <v>934</v>
      </c>
      <c r="C119" s="1" t="s">
        <v>42</v>
      </c>
      <c r="D119" s="1" t="s">
        <v>1037</v>
      </c>
      <c r="E119" s="2" t="s">
        <v>378</v>
      </c>
      <c r="F119" s="2" t="s">
        <v>379</v>
      </c>
      <c r="G119" s="2" t="s">
        <v>313</v>
      </c>
      <c r="H119" s="2" t="s">
        <v>314</v>
      </c>
      <c r="I119" s="9">
        <v>10</v>
      </c>
      <c r="J119" s="4">
        <v>115.2</v>
      </c>
    </row>
    <row r="120" spans="1:23">
      <c r="A120" s="2" t="s">
        <v>48</v>
      </c>
      <c r="B120" s="3" t="s">
        <v>892</v>
      </c>
      <c r="C120" s="1" t="s">
        <v>42</v>
      </c>
      <c r="D120" s="1" t="s">
        <v>1038</v>
      </c>
      <c r="E120" s="2" t="s">
        <v>804</v>
      </c>
      <c r="F120" s="2" t="s">
        <v>805</v>
      </c>
      <c r="G120" s="2" t="s">
        <v>313</v>
      </c>
      <c r="H120" s="2" t="s">
        <v>314</v>
      </c>
      <c r="I120" s="9">
        <v>10</v>
      </c>
      <c r="J120" s="4">
        <v>115.2</v>
      </c>
    </row>
    <row r="121" spans="1:23">
      <c r="A121" s="2" t="s">
        <v>205</v>
      </c>
      <c r="B121" s="3" t="s">
        <v>934</v>
      </c>
      <c r="C121" s="1" t="s">
        <v>42</v>
      </c>
      <c r="D121" s="1" t="s">
        <v>1039</v>
      </c>
      <c r="E121" s="2" t="s">
        <v>390</v>
      </c>
      <c r="F121" s="2" t="s">
        <v>391</v>
      </c>
      <c r="G121" s="2" t="s">
        <v>313</v>
      </c>
      <c r="H121" s="2" t="s">
        <v>314</v>
      </c>
      <c r="I121" s="9">
        <v>3</v>
      </c>
      <c r="J121" s="4">
        <v>28.65</v>
      </c>
    </row>
    <row r="122" spans="1:23">
      <c r="A122" s="2" t="s">
        <v>182</v>
      </c>
      <c r="B122" s="3" t="s">
        <v>892</v>
      </c>
      <c r="C122" s="1" t="s">
        <v>42</v>
      </c>
      <c r="D122" s="1" t="s">
        <v>1040</v>
      </c>
      <c r="E122" s="2" t="s">
        <v>420</v>
      </c>
      <c r="F122" s="2" t="s">
        <v>421</v>
      </c>
      <c r="G122" s="2" t="s">
        <v>313</v>
      </c>
      <c r="H122" s="2" t="s">
        <v>314</v>
      </c>
      <c r="I122" s="9">
        <v>2</v>
      </c>
      <c r="J122" s="4">
        <v>16.84</v>
      </c>
    </row>
    <row r="123" spans="1:23">
      <c r="J123" s="5">
        <f>SUM(J83:J122)</f>
        <v>3422.9499999999989</v>
      </c>
    </row>
    <row r="124" spans="1:23">
      <c r="A124" s="72" t="s">
        <v>429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</row>
    <row r="125" spans="1:23">
      <c r="A125" s="2" t="s">
        <v>48</v>
      </c>
      <c r="B125" s="3" t="s">
        <v>949</v>
      </c>
      <c r="C125" s="1" t="s">
        <v>42</v>
      </c>
      <c r="D125" s="1" t="s">
        <v>1041</v>
      </c>
      <c r="E125" s="2" t="s">
        <v>431</v>
      </c>
      <c r="F125" s="2" t="s">
        <v>432</v>
      </c>
      <c r="G125" s="2" t="s">
        <v>433</v>
      </c>
      <c r="H125" s="2" t="s">
        <v>434</v>
      </c>
      <c r="I125" s="9">
        <v>3</v>
      </c>
      <c r="J125" s="4">
        <v>35.19</v>
      </c>
    </row>
    <row r="126" spans="1:23">
      <c r="A126" s="2" t="s">
        <v>182</v>
      </c>
      <c r="B126" s="3" t="s">
        <v>949</v>
      </c>
      <c r="C126" s="1" t="s">
        <v>42</v>
      </c>
      <c r="D126" s="1" t="s">
        <v>1042</v>
      </c>
      <c r="E126" s="2" t="s">
        <v>1043</v>
      </c>
      <c r="F126" s="2" t="s">
        <v>1044</v>
      </c>
      <c r="G126" s="2" t="s">
        <v>433</v>
      </c>
      <c r="H126" s="2" t="s">
        <v>434</v>
      </c>
      <c r="I126" s="9">
        <v>1</v>
      </c>
      <c r="J126" s="4">
        <v>8.89</v>
      </c>
    </row>
    <row r="127" spans="1:23">
      <c r="J127" s="5">
        <v>44.08</v>
      </c>
    </row>
    <row r="128" spans="1:23">
      <c r="A128" s="72" t="s">
        <v>435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</row>
    <row r="129" spans="1:23" ht="24">
      <c r="A129" s="2" t="s">
        <v>48</v>
      </c>
      <c r="B129" s="3" t="s">
        <v>892</v>
      </c>
      <c r="C129" s="1" t="s">
        <v>42</v>
      </c>
      <c r="D129" s="1" t="s">
        <v>1045</v>
      </c>
      <c r="E129" s="2" t="s">
        <v>604</v>
      </c>
      <c r="F129" s="2" t="s">
        <v>605</v>
      </c>
      <c r="G129" s="2" t="s">
        <v>439</v>
      </c>
      <c r="H129" s="2" t="s">
        <v>440</v>
      </c>
      <c r="I129" s="9">
        <v>5</v>
      </c>
      <c r="J129" s="4">
        <v>58.65</v>
      </c>
    </row>
    <row r="130" spans="1:23">
      <c r="A130" s="2" t="s">
        <v>48</v>
      </c>
      <c r="B130" s="3" t="s">
        <v>892</v>
      </c>
      <c r="C130" s="1" t="s">
        <v>42</v>
      </c>
      <c r="D130" s="1" t="s">
        <v>1046</v>
      </c>
      <c r="E130" s="2" t="s">
        <v>825</v>
      </c>
      <c r="F130" s="2" t="s">
        <v>826</v>
      </c>
      <c r="G130" s="2" t="s">
        <v>439</v>
      </c>
      <c r="H130" s="2" t="s">
        <v>440</v>
      </c>
      <c r="I130" s="9">
        <v>2</v>
      </c>
      <c r="J130" s="4">
        <v>23.46</v>
      </c>
    </row>
    <row r="131" spans="1:23">
      <c r="J131" s="5">
        <v>82.11</v>
      </c>
    </row>
    <row r="132" spans="1:23">
      <c r="A132" s="72" t="s">
        <v>444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</row>
    <row r="133" spans="1:23">
      <c r="A133" s="2" t="s">
        <v>68</v>
      </c>
      <c r="B133" s="3" t="s">
        <v>960</v>
      </c>
      <c r="C133" s="1" t="s">
        <v>42</v>
      </c>
      <c r="D133" s="1" t="s">
        <v>1047</v>
      </c>
      <c r="E133" s="2" t="s">
        <v>1048</v>
      </c>
      <c r="F133" s="2" t="s">
        <v>1049</v>
      </c>
      <c r="G133" s="2" t="s">
        <v>468</v>
      </c>
      <c r="H133" s="2" t="s">
        <v>469</v>
      </c>
      <c r="I133" s="9">
        <v>20</v>
      </c>
      <c r="J133" s="4">
        <v>158</v>
      </c>
    </row>
    <row r="134" spans="1:23">
      <c r="A134" s="2" t="s">
        <v>40</v>
      </c>
      <c r="B134" s="3" t="s">
        <v>960</v>
      </c>
      <c r="C134" s="1" t="s">
        <v>42</v>
      </c>
      <c r="D134" s="1" t="s">
        <v>1047</v>
      </c>
      <c r="E134" s="2" t="s">
        <v>1048</v>
      </c>
      <c r="F134" s="2" t="s">
        <v>1049</v>
      </c>
      <c r="G134" s="2" t="s">
        <v>468</v>
      </c>
      <c r="H134" s="2" t="s">
        <v>469</v>
      </c>
      <c r="I134" s="9">
        <v>20</v>
      </c>
      <c r="J134" s="4">
        <v>204.4</v>
      </c>
    </row>
    <row r="135" spans="1:23">
      <c r="A135" s="2" t="s">
        <v>48</v>
      </c>
      <c r="B135" s="3" t="s">
        <v>960</v>
      </c>
      <c r="C135" s="1" t="s">
        <v>42</v>
      </c>
      <c r="D135" s="1" t="s">
        <v>1047</v>
      </c>
      <c r="E135" s="2" t="s">
        <v>1048</v>
      </c>
      <c r="F135" s="2" t="s">
        <v>1049</v>
      </c>
      <c r="G135" s="2" t="s">
        <v>468</v>
      </c>
      <c r="H135" s="2" t="s">
        <v>469</v>
      </c>
      <c r="I135" s="9">
        <v>10</v>
      </c>
      <c r="J135" s="4">
        <v>117.3</v>
      </c>
    </row>
    <row r="136" spans="1:23">
      <c r="A136" s="2" t="s">
        <v>205</v>
      </c>
      <c r="B136" s="3" t="s">
        <v>874</v>
      </c>
      <c r="C136" s="1" t="s">
        <v>42</v>
      </c>
      <c r="D136" s="1" t="s">
        <v>1050</v>
      </c>
      <c r="E136" s="2" t="s">
        <v>607</v>
      </c>
      <c r="F136" s="2" t="s">
        <v>608</v>
      </c>
      <c r="G136" s="2" t="s">
        <v>609</v>
      </c>
      <c r="H136" s="2" t="s">
        <v>610</v>
      </c>
      <c r="I136" s="9">
        <v>50</v>
      </c>
      <c r="J136" s="4">
        <v>477.5</v>
      </c>
    </row>
    <row r="137" spans="1:23">
      <c r="J137" s="5">
        <v>957.2</v>
      </c>
    </row>
    <row r="138" spans="1:23">
      <c r="J138" s="5">
        <v>26936.71</v>
      </c>
    </row>
  </sheetData>
  <autoFilter ref="A1:W138" xr:uid="{BD2E2465-73C8-FB40-BBA7-82D1E2B1BA98}"/>
  <mergeCells count="11">
    <mergeCell ref="A75:W75"/>
    <mergeCell ref="A82:W82"/>
    <mergeCell ref="A124:W124"/>
    <mergeCell ref="A128:W128"/>
    <mergeCell ref="A132:W132"/>
    <mergeCell ref="A64:W64"/>
    <mergeCell ref="A2:W2"/>
    <mergeCell ref="A5:W5"/>
    <mergeCell ref="A13:W13"/>
    <mergeCell ref="A40:W40"/>
    <mergeCell ref="A57:W5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6EB1-3D0E-F140-B73A-7D5BFF0D909D}">
  <dimension ref="A1:W200"/>
  <sheetViews>
    <sheetView workbookViewId="0"/>
    <sheetView workbookViewId="1"/>
  </sheetViews>
  <sheetFormatPr defaultColWidth="8.85546875" defaultRowHeight="12.95"/>
  <cols>
    <col min="1" max="1" width="33.42578125" customWidth="1"/>
    <col min="2" max="2" width="8.42578125" customWidth="1"/>
    <col min="3" max="3" width="5.85546875" customWidth="1"/>
    <col min="4" max="4" width="7" customWidth="1"/>
    <col min="5" max="5" width="44" customWidth="1"/>
    <col min="6" max="6" width="26.85546875" customWidth="1"/>
    <col min="7" max="7" width="10.42578125" customWidth="1"/>
    <col min="8" max="8" width="20.14062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3.1" customHeight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 ht="17.850000000000001" customHeight="1">
      <c r="A2" s="73" t="s">
        <v>54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t="11.85" customHeight="1">
      <c r="A3" s="2" t="s">
        <v>48</v>
      </c>
      <c r="B3" s="3" t="s">
        <v>1051</v>
      </c>
      <c r="C3" s="1" t="s">
        <v>42</v>
      </c>
      <c r="D3" s="1" t="s">
        <v>1052</v>
      </c>
      <c r="E3" s="2" t="s">
        <v>63</v>
      </c>
      <c r="F3" s="2" t="s">
        <v>64</v>
      </c>
      <c r="G3" s="2" t="s">
        <v>65</v>
      </c>
      <c r="H3" s="2" t="s">
        <v>66</v>
      </c>
      <c r="I3" s="4">
        <v>8</v>
      </c>
      <c r="J3" s="4">
        <v>92.16</v>
      </c>
    </row>
    <row r="4" spans="1:23" ht="17.850000000000001" customHeight="1">
      <c r="J4" s="5">
        <f>SUM(J3)</f>
        <v>92.16</v>
      </c>
    </row>
    <row r="5" spans="1:23" ht="17.100000000000001" customHeight="1">
      <c r="A5" s="72" t="s">
        <v>39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 ht="11.85" customHeight="1">
      <c r="A6" s="2" t="s">
        <v>40</v>
      </c>
      <c r="B6" s="3" t="s">
        <v>1053</v>
      </c>
      <c r="C6" s="1" t="s">
        <v>42</v>
      </c>
      <c r="D6" s="1" t="s">
        <v>1054</v>
      </c>
      <c r="E6" s="2" t="s">
        <v>1055</v>
      </c>
      <c r="F6" s="2" t="s">
        <v>1056</v>
      </c>
      <c r="G6" s="2" t="s">
        <v>622</v>
      </c>
      <c r="H6" s="2" t="s">
        <v>623</v>
      </c>
      <c r="I6" s="4">
        <v>3</v>
      </c>
      <c r="J6" s="4">
        <v>30.66</v>
      </c>
    </row>
    <row r="7" spans="1:23" ht="18.600000000000001" customHeight="1">
      <c r="A7" s="2" t="s">
        <v>48</v>
      </c>
      <c r="B7" s="3" t="s">
        <v>1053</v>
      </c>
      <c r="C7" s="1" t="s">
        <v>42</v>
      </c>
      <c r="D7" s="1" t="s">
        <v>1057</v>
      </c>
      <c r="E7" s="2" t="s">
        <v>1058</v>
      </c>
      <c r="F7" s="2" t="s">
        <v>1059</v>
      </c>
      <c r="G7" s="2" t="s">
        <v>46</v>
      </c>
      <c r="H7" s="2" t="s">
        <v>47</v>
      </c>
      <c r="I7" s="4">
        <v>10</v>
      </c>
      <c r="J7" s="4">
        <v>117.3</v>
      </c>
    </row>
    <row r="8" spans="1:23" ht="11.1" customHeight="1">
      <c r="A8" s="2" t="s">
        <v>48</v>
      </c>
      <c r="B8" s="3" t="s">
        <v>1053</v>
      </c>
      <c r="C8" s="1" t="s">
        <v>42</v>
      </c>
      <c r="D8" s="1" t="s">
        <v>1060</v>
      </c>
      <c r="E8" s="2" t="s">
        <v>44</v>
      </c>
      <c r="F8" s="2" t="s">
        <v>45</v>
      </c>
      <c r="G8" s="2" t="s">
        <v>46</v>
      </c>
      <c r="H8" s="2" t="s">
        <v>47</v>
      </c>
      <c r="I8" s="4">
        <v>2</v>
      </c>
      <c r="J8" s="4">
        <v>23.46</v>
      </c>
    </row>
    <row r="9" spans="1:23" ht="11.85" customHeight="1">
      <c r="A9" s="2" t="s">
        <v>48</v>
      </c>
      <c r="B9" s="3" t="s">
        <v>1053</v>
      </c>
      <c r="C9" s="1" t="s">
        <v>42</v>
      </c>
      <c r="D9" s="1" t="s">
        <v>1054</v>
      </c>
      <c r="E9" s="2" t="s">
        <v>1055</v>
      </c>
      <c r="F9" s="2" t="s">
        <v>1056</v>
      </c>
      <c r="G9" s="2" t="s">
        <v>622</v>
      </c>
      <c r="H9" s="2" t="s">
        <v>623</v>
      </c>
      <c r="I9" s="4">
        <v>7</v>
      </c>
      <c r="J9" s="4">
        <v>82.11</v>
      </c>
    </row>
    <row r="10" spans="1:23" ht="11.85" customHeight="1">
      <c r="A10" s="2" t="s">
        <v>48</v>
      </c>
      <c r="B10" s="3" t="s">
        <v>1053</v>
      </c>
      <c r="C10" s="1" t="s">
        <v>42</v>
      </c>
      <c r="D10" s="1" t="s">
        <v>1061</v>
      </c>
      <c r="E10" s="2" t="s">
        <v>877</v>
      </c>
      <c r="F10" s="2" t="s">
        <v>878</v>
      </c>
      <c r="G10" s="2" t="s">
        <v>622</v>
      </c>
      <c r="H10" s="2" t="s">
        <v>623</v>
      </c>
      <c r="I10" s="4">
        <v>5</v>
      </c>
      <c r="J10" s="4">
        <v>58.65</v>
      </c>
    </row>
    <row r="11" spans="1:23" ht="17.100000000000001" customHeight="1">
      <c r="J11" s="5">
        <v>312.18</v>
      </c>
    </row>
    <row r="12" spans="1:23" ht="17.850000000000001" customHeight="1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 ht="11.85" customHeight="1">
      <c r="A13" s="2" t="s">
        <v>68</v>
      </c>
      <c r="B13" s="3" t="s">
        <v>1062</v>
      </c>
      <c r="C13" s="1" t="s">
        <v>42</v>
      </c>
      <c r="D13" s="1" t="s">
        <v>1063</v>
      </c>
      <c r="E13" s="2" t="s">
        <v>1064</v>
      </c>
      <c r="F13" s="2" t="s">
        <v>1065</v>
      </c>
      <c r="G13" s="2" t="s">
        <v>498</v>
      </c>
      <c r="H13" s="2" t="s">
        <v>499</v>
      </c>
      <c r="I13" s="4">
        <v>1</v>
      </c>
      <c r="J13" s="4">
        <v>7.9</v>
      </c>
    </row>
    <row r="14" spans="1:23" ht="17.850000000000001" customHeight="1">
      <c r="A14" s="2" t="s">
        <v>68</v>
      </c>
      <c r="B14" s="3" t="s">
        <v>1062</v>
      </c>
      <c r="C14" s="1" t="s">
        <v>42</v>
      </c>
      <c r="D14" s="1" t="s">
        <v>1066</v>
      </c>
      <c r="E14" s="2" t="s">
        <v>1067</v>
      </c>
      <c r="F14" s="2" t="s">
        <v>1068</v>
      </c>
      <c r="G14" s="2" t="s">
        <v>82</v>
      </c>
      <c r="H14" s="2" t="s">
        <v>83</v>
      </c>
      <c r="I14" s="4">
        <v>1</v>
      </c>
      <c r="J14" s="4">
        <v>7.9</v>
      </c>
    </row>
    <row r="15" spans="1:23" ht="26.1" customHeight="1">
      <c r="A15" s="2" t="s">
        <v>68</v>
      </c>
      <c r="B15" s="3" t="s">
        <v>1062</v>
      </c>
      <c r="C15" s="1" t="s">
        <v>42</v>
      </c>
      <c r="D15" s="1" t="s">
        <v>1069</v>
      </c>
      <c r="E15" s="2" t="s">
        <v>486</v>
      </c>
      <c r="F15" s="2" t="s">
        <v>487</v>
      </c>
      <c r="G15" s="2" t="s">
        <v>102</v>
      </c>
      <c r="H15" s="2" t="s">
        <v>103</v>
      </c>
      <c r="I15" s="4">
        <v>3</v>
      </c>
      <c r="J15" s="4">
        <v>23.7</v>
      </c>
    </row>
    <row r="16" spans="1:23" ht="18.600000000000001" customHeight="1">
      <c r="A16" s="2" t="s">
        <v>68</v>
      </c>
      <c r="B16" s="3" t="s">
        <v>1062</v>
      </c>
      <c r="C16" s="1" t="s">
        <v>42</v>
      </c>
      <c r="D16" s="1" t="s">
        <v>1070</v>
      </c>
      <c r="E16" s="2" t="s">
        <v>1071</v>
      </c>
      <c r="F16" s="2" t="s">
        <v>1072</v>
      </c>
      <c r="G16" s="2" t="s">
        <v>82</v>
      </c>
      <c r="H16" s="2" t="s">
        <v>83</v>
      </c>
      <c r="I16" s="4">
        <v>1</v>
      </c>
      <c r="J16" s="4">
        <v>7.9</v>
      </c>
    </row>
    <row r="17" spans="1:10" ht="11.1" customHeight="1">
      <c r="A17" s="2" t="s">
        <v>68</v>
      </c>
      <c r="B17" s="3" t="s">
        <v>1062</v>
      </c>
      <c r="C17" s="1" t="s">
        <v>42</v>
      </c>
      <c r="D17" s="1" t="s">
        <v>1073</v>
      </c>
      <c r="E17" s="2" t="s">
        <v>932</v>
      </c>
      <c r="F17" s="2" t="s">
        <v>933</v>
      </c>
      <c r="G17" s="2" t="s">
        <v>82</v>
      </c>
      <c r="H17" s="2" t="s">
        <v>83</v>
      </c>
      <c r="I17" s="4">
        <v>5</v>
      </c>
      <c r="J17" s="4">
        <v>39.5</v>
      </c>
    </row>
    <row r="18" spans="1:10" ht="18.600000000000001" customHeight="1">
      <c r="A18" s="2" t="s">
        <v>68</v>
      </c>
      <c r="B18" s="3" t="s">
        <v>1062</v>
      </c>
      <c r="C18" s="1" t="s">
        <v>42</v>
      </c>
      <c r="D18" s="1" t="s">
        <v>1074</v>
      </c>
      <c r="E18" s="2" t="s">
        <v>512</v>
      </c>
      <c r="F18" s="2" t="s">
        <v>513</v>
      </c>
      <c r="G18" s="2" t="s">
        <v>514</v>
      </c>
      <c r="H18" s="2" t="s">
        <v>515</v>
      </c>
      <c r="I18" s="4">
        <v>1</v>
      </c>
      <c r="J18" s="4">
        <v>7.9</v>
      </c>
    </row>
    <row r="19" spans="1:10" ht="17.850000000000001" customHeight="1">
      <c r="A19" s="2" t="s">
        <v>68</v>
      </c>
      <c r="B19" s="3" t="s">
        <v>1062</v>
      </c>
      <c r="C19" s="1" t="s">
        <v>42</v>
      </c>
      <c r="D19" s="1" t="s">
        <v>1075</v>
      </c>
      <c r="E19" s="2" t="s">
        <v>1076</v>
      </c>
      <c r="F19" s="2" t="s">
        <v>1077</v>
      </c>
      <c r="G19" s="2" t="s">
        <v>1078</v>
      </c>
      <c r="H19" s="2" t="s">
        <v>1079</v>
      </c>
      <c r="I19" s="4">
        <v>2</v>
      </c>
      <c r="J19" s="4">
        <v>15.8</v>
      </c>
    </row>
    <row r="20" spans="1:10" ht="11.85" customHeight="1">
      <c r="A20" s="2" t="s">
        <v>40</v>
      </c>
      <c r="B20" s="3" t="s">
        <v>1062</v>
      </c>
      <c r="C20" s="1" t="s">
        <v>42</v>
      </c>
      <c r="D20" s="1" t="s">
        <v>1073</v>
      </c>
      <c r="E20" s="2" t="s">
        <v>932</v>
      </c>
      <c r="F20" s="2" t="s">
        <v>933</v>
      </c>
      <c r="G20" s="2" t="s">
        <v>82</v>
      </c>
      <c r="H20" s="2" t="s">
        <v>83</v>
      </c>
      <c r="I20" s="4">
        <v>5</v>
      </c>
      <c r="J20" s="4">
        <v>51.1</v>
      </c>
    </row>
    <row r="21" spans="1:10" ht="17.850000000000001" customHeight="1">
      <c r="A21" s="2" t="s">
        <v>40</v>
      </c>
      <c r="B21" s="3" t="s">
        <v>1062</v>
      </c>
      <c r="C21" s="1" t="s">
        <v>42</v>
      </c>
      <c r="D21" s="1" t="s">
        <v>1080</v>
      </c>
      <c r="E21" s="2" t="s">
        <v>480</v>
      </c>
      <c r="F21" s="2" t="s">
        <v>481</v>
      </c>
      <c r="G21" s="2" t="s">
        <v>82</v>
      </c>
      <c r="H21" s="2" t="s">
        <v>83</v>
      </c>
      <c r="I21" s="4">
        <v>3</v>
      </c>
      <c r="J21" s="4">
        <v>30.66</v>
      </c>
    </row>
    <row r="22" spans="1:10" ht="18.600000000000001" customHeight="1">
      <c r="A22" s="2" t="s">
        <v>40</v>
      </c>
      <c r="B22" s="3" t="s">
        <v>1062</v>
      </c>
      <c r="C22" s="1" t="s">
        <v>42</v>
      </c>
      <c r="D22" s="1" t="s">
        <v>1081</v>
      </c>
      <c r="E22" s="2" t="s">
        <v>70</v>
      </c>
      <c r="F22" s="2" t="s">
        <v>71</v>
      </c>
      <c r="G22" s="2" t="s">
        <v>72</v>
      </c>
      <c r="H22" s="2" t="s">
        <v>73</v>
      </c>
      <c r="I22" s="4">
        <v>20</v>
      </c>
      <c r="J22" s="4">
        <v>204.4</v>
      </c>
    </row>
    <row r="23" spans="1:10" ht="17.850000000000001" customHeight="1">
      <c r="A23" s="2" t="s">
        <v>40</v>
      </c>
      <c r="B23" s="3" t="s">
        <v>1051</v>
      </c>
      <c r="C23" s="1" t="s">
        <v>42</v>
      </c>
      <c r="D23" s="1" t="s">
        <v>1082</v>
      </c>
      <c r="E23" s="2" t="s">
        <v>670</v>
      </c>
      <c r="F23" s="2" t="s">
        <v>671</v>
      </c>
      <c r="G23" s="2" t="s">
        <v>177</v>
      </c>
      <c r="H23" s="2" t="s">
        <v>178</v>
      </c>
      <c r="I23" s="4">
        <v>10</v>
      </c>
      <c r="J23" s="4">
        <v>102.2</v>
      </c>
    </row>
    <row r="24" spans="1:10" ht="11.85" customHeight="1">
      <c r="A24" s="2" t="s">
        <v>40</v>
      </c>
      <c r="B24" s="3" t="s">
        <v>1062</v>
      </c>
      <c r="C24" s="1" t="s">
        <v>42</v>
      </c>
      <c r="D24" s="1" t="s">
        <v>1083</v>
      </c>
      <c r="E24" s="2" t="s">
        <v>489</v>
      </c>
      <c r="F24" s="2" t="s">
        <v>490</v>
      </c>
      <c r="G24" s="2" t="s">
        <v>72</v>
      </c>
      <c r="H24" s="2" t="s">
        <v>73</v>
      </c>
      <c r="I24" s="4">
        <v>5</v>
      </c>
      <c r="J24" s="4">
        <v>51.1</v>
      </c>
    </row>
    <row r="25" spans="1:10" ht="11.85" customHeight="1">
      <c r="A25" s="2" t="s">
        <v>48</v>
      </c>
      <c r="B25" s="3" t="s">
        <v>1062</v>
      </c>
      <c r="C25" s="1" t="s">
        <v>42</v>
      </c>
      <c r="D25" s="1" t="s">
        <v>1084</v>
      </c>
      <c r="E25" s="2" t="s">
        <v>1085</v>
      </c>
      <c r="F25" s="2" t="s">
        <v>1086</v>
      </c>
      <c r="G25" s="2" t="s">
        <v>82</v>
      </c>
      <c r="H25" s="2" t="s">
        <v>83</v>
      </c>
      <c r="I25" s="4">
        <v>20</v>
      </c>
      <c r="J25" s="4">
        <v>230.4</v>
      </c>
    </row>
    <row r="26" spans="1:10" ht="17.850000000000001" customHeight="1">
      <c r="A26" s="2" t="s">
        <v>48</v>
      </c>
      <c r="B26" s="3" t="s">
        <v>1051</v>
      </c>
      <c r="C26" s="1" t="s">
        <v>42</v>
      </c>
      <c r="D26" s="1" t="s">
        <v>1087</v>
      </c>
      <c r="E26" s="2" t="s">
        <v>670</v>
      </c>
      <c r="F26" s="2" t="s">
        <v>671</v>
      </c>
      <c r="G26" s="2" t="s">
        <v>177</v>
      </c>
      <c r="H26" s="2" t="s">
        <v>178</v>
      </c>
      <c r="I26" s="4">
        <v>10</v>
      </c>
      <c r="J26" s="4">
        <v>115.2</v>
      </c>
    </row>
    <row r="27" spans="1:10" ht="11.85" customHeight="1">
      <c r="A27" s="2" t="s">
        <v>48</v>
      </c>
      <c r="B27" s="3" t="s">
        <v>1062</v>
      </c>
      <c r="C27" s="1" t="s">
        <v>42</v>
      </c>
      <c r="D27" s="1" t="s">
        <v>1088</v>
      </c>
      <c r="E27" s="2" t="s">
        <v>91</v>
      </c>
      <c r="F27" s="2" t="s">
        <v>92</v>
      </c>
      <c r="G27" s="2" t="s">
        <v>93</v>
      </c>
      <c r="H27" s="2" t="s">
        <v>94</v>
      </c>
      <c r="I27" s="4">
        <v>5</v>
      </c>
      <c r="J27" s="4">
        <v>57.6</v>
      </c>
    </row>
    <row r="28" spans="1:10" ht="11.85" customHeight="1">
      <c r="A28" s="2" t="s">
        <v>48</v>
      </c>
      <c r="B28" s="3" t="s">
        <v>1062</v>
      </c>
      <c r="C28" s="1" t="s">
        <v>42</v>
      </c>
      <c r="D28" s="1" t="s">
        <v>1089</v>
      </c>
      <c r="E28" s="2" t="s">
        <v>139</v>
      </c>
      <c r="F28" s="2" t="s">
        <v>140</v>
      </c>
      <c r="G28" s="2" t="s">
        <v>72</v>
      </c>
      <c r="H28" s="2" t="s">
        <v>73</v>
      </c>
      <c r="I28" s="4">
        <v>20</v>
      </c>
      <c r="J28" s="4">
        <v>230.4</v>
      </c>
    </row>
    <row r="29" spans="1:10" ht="18.600000000000001" customHeight="1">
      <c r="A29" s="2" t="s">
        <v>48</v>
      </c>
      <c r="B29" s="3" t="s">
        <v>1062</v>
      </c>
      <c r="C29" s="1" t="s">
        <v>42</v>
      </c>
      <c r="D29" s="1" t="s">
        <v>1090</v>
      </c>
      <c r="E29" s="2" t="s">
        <v>85</v>
      </c>
      <c r="F29" s="2" t="s">
        <v>86</v>
      </c>
      <c r="G29" s="2" t="s">
        <v>82</v>
      </c>
      <c r="H29" s="2" t="s">
        <v>83</v>
      </c>
      <c r="I29" s="4">
        <v>10</v>
      </c>
      <c r="J29" s="4">
        <v>115.2</v>
      </c>
    </row>
    <row r="30" spans="1:10" ht="11.1" customHeight="1">
      <c r="A30" s="2" t="s">
        <v>48</v>
      </c>
      <c r="B30" s="3" t="s">
        <v>1062</v>
      </c>
      <c r="C30" s="1" t="s">
        <v>42</v>
      </c>
      <c r="D30" s="1" t="s">
        <v>1091</v>
      </c>
      <c r="E30" s="2" t="s">
        <v>114</v>
      </c>
      <c r="F30" s="2" t="s">
        <v>115</v>
      </c>
      <c r="G30" s="2" t="s">
        <v>102</v>
      </c>
      <c r="H30" s="2" t="s">
        <v>103</v>
      </c>
      <c r="I30" s="4">
        <v>5</v>
      </c>
      <c r="J30" s="4">
        <v>57.6</v>
      </c>
    </row>
    <row r="31" spans="1:10" ht="11.85" customHeight="1">
      <c r="A31" s="2" t="s">
        <v>48</v>
      </c>
      <c r="B31" s="3" t="s">
        <v>1062</v>
      </c>
      <c r="C31" s="1" t="s">
        <v>42</v>
      </c>
      <c r="D31" s="1" t="s">
        <v>1092</v>
      </c>
      <c r="E31" s="2" t="s">
        <v>125</v>
      </c>
      <c r="F31" s="2" t="s">
        <v>126</v>
      </c>
      <c r="G31" s="2" t="s">
        <v>127</v>
      </c>
      <c r="H31" s="2" t="s">
        <v>128</v>
      </c>
      <c r="I31" s="4">
        <v>10</v>
      </c>
      <c r="J31" s="4">
        <v>115.2</v>
      </c>
    </row>
    <row r="32" spans="1:10" ht="11.85" customHeight="1">
      <c r="A32" s="2" t="s">
        <v>48</v>
      </c>
      <c r="B32" s="3" t="s">
        <v>1062</v>
      </c>
      <c r="C32" s="1" t="s">
        <v>42</v>
      </c>
      <c r="D32" s="1" t="s">
        <v>1093</v>
      </c>
      <c r="E32" s="2" t="s">
        <v>634</v>
      </c>
      <c r="F32" s="2" t="s">
        <v>635</v>
      </c>
      <c r="G32" s="2" t="s">
        <v>72</v>
      </c>
      <c r="H32" s="2" t="s">
        <v>73</v>
      </c>
      <c r="I32" s="4">
        <v>5</v>
      </c>
      <c r="J32" s="4">
        <v>57.6</v>
      </c>
    </row>
    <row r="33" spans="1:10" ht="17.850000000000001" customHeight="1">
      <c r="A33" s="2" t="s">
        <v>48</v>
      </c>
      <c r="B33" s="3" t="s">
        <v>1062</v>
      </c>
      <c r="C33" s="1" t="s">
        <v>42</v>
      </c>
      <c r="D33" s="1" t="s">
        <v>1094</v>
      </c>
      <c r="E33" s="2" t="s">
        <v>108</v>
      </c>
      <c r="F33" s="2" t="s">
        <v>109</v>
      </c>
      <c r="G33" s="2" t="s">
        <v>72</v>
      </c>
      <c r="H33" s="2" t="s">
        <v>73</v>
      </c>
      <c r="I33" s="4">
        <v>5</v>
      </c>
      <c r="J33" s="4">
        <v>57.6</v>
      </c>
    </row>
    <row r="34" spans="1:10" ht="11.85" customHeight="1">
      <c r="A34" s="2" t="s">
        <v>48</v>
      </c>
      <c r="B34" s="3" t="s">
        <v>1062</v>
      </c>
      <c r="C34" s="1" t="s">
        <v>42</v>
      </c>
      <c r="D34" s="1" t="s">
        <v>1095</v>
      </c>
      <c r="E34" s="2" t="s">
        <v>525</v>
      </c>
      <c r="F34" s="2" t="s">
        <v>526</v>
      </c>
      <c r="G34" s="2" t="s">
        <v>82</v>
      </c>
      <c r="H34" s="2" t="s">
        <v>83</v>
      </c>
      <c r="I34" s="4">
        <v>10</v>
      </c>
      <c r="J34" s="4">
        <v>115.2</v>
      </c>
    </row>
    <row r="35" spans="1:10" ht="17.850000000000001" customHeight="1">
      <c r="A35" s="2" t="s">
        <v>48</v>
      </c>
      <c r="B35" s="3" t="s">
        <v>1062</v>
      </c>
      <c r="C35" s="1" t="s">
        <v>42</v>
      </c>
      <c r="D35" s="1" t="s">
        <v>1081</v>
      </c>
      <c r="E35" s="2" t="s">
        <v>70</v>
      </c>
      <c r="F35" s="2" t="s">
        <v>71</v>
      </c>
      <c r="G35" s="2" t="s">
        <v>72</v>
      </c>
      <c r="H35" s="2" t="s">
        <v>73</v>
      </c>
      <c r="I35" s="4">
        <v>20</v>
      </c>
      <c r="J35" s="4">
        <v>230.4</v>
      </c>
    </row>
    <row r="36" spans="1:10" ht="18.600000000000001" customHeight="1">
      <c r="A36" s="2" t="s">
        <v>48</v>
      </c>
      <c r="B36" s="3" t="s">
        <v>1062</v>
      </c>
      <c r="C36" s="1" t="s">
        <v>42</v>
      </c>
      <c r="D36" s="1" t="s">
        <v>1096</v>
      </c>
      <c r="E36" s="2" t="s">
        <v>1097</v>
      </c>
      <c r="F36" s="2" t="s">
        <v>1098</v>
      </c>
      <c r="G36" s="2" t="s">
        <v>93</v>
      </c>
      <c r="H36" s="2" t="s">
        <v>94</v>
      </c>
      <c r="I36" s="4">
        <v>5</v>
      </c>
      <c r="J36" s="4">
        <v>57.6</v>
      </c>
    </row>
    <row r="37" spans="1:10" ht="11.85" customHeight="1">
      <c r="A37" s="2" t="s">
        <v>48</v>
      </c>
      <c r="B37" s="3" t="s">
        <v>1062</v>
      </c>
      <c r="C37" s="1" t="s">
        <v>42</v>
      </c>
      <c r="D37" s="1" t="s">
        <v>1099</v>
      </c>
      <c r="E37" s="2" t="s">
        <v>136</v>
      </c>
      <c r="F37" s="2" t="s">
        <v>137</v>
      </c>
      <c r="G37" s="2" t="s">
        <v>72</v>
      </c>
      <c r="H37" s="2" t="s">
        <v>73</v>
      </c>
      <c r="I37" s="4">
        <v>5</v>
      </c>
      <c r="J37" s="4">
        <v>57.6</v>
      </c>
    </row>
    <row r="38" spans="1:10" ht="11.1" customHeight="1">
      <c r="A38" s="2" t="s">
        <v>48</v>
      </c>
      <c r="B38" s="3" t="s">
        <v>1062</v>
      </c>
      <c r="C38" s="1" t="s">
        <v>42</v>
      </c>
      <c r="D38" s="1" t="s">
        <v>1073</v>
      </c>
      <c r="E38" s="2" t="s">
        <v>932</v>
      </c>
      <c r="F38" s="2" t="s">
        <v>933</v>
      </c>
      <c r="G38" s="2" t="s">
        <v>82</v>
      </c>
      <c r="H38" s="2" t="s">
        <v>83</v>
      </c>
      <c r="I38" s="4">
        <v>20</v>
      </c>
      <c r="J38" s="4">
        <v>230.4</v>
      </c>
    </row>
    <row r="39" spans="1:10" ht="18.600000000000001" customHeight="1">
      <c r="A39" s="2" t="s">
        <v>48</v>
      </c>
      <c r="B39" s="3" t="s">
        <v>1062</v>
      </c>
      <c r="C39" s="1" t="s">
        <v>42</v>
      </c>
      <c r="D39" s="1" t="s">
        <v>1070</v>
      </c>
      <c r="E39" s="2" t="s">
        <v>1071</v>
      </c>
      <c r="F39" s="2" t="s">
        <v>1072</v>
      </c>
      <c r="G39" s="2" t="s">
        <v>82</v>
      </c>
      <c r="H39" s="2" t="s">
        <v>83</v>
      </c>
      <c r="I39" s="4">
        <v>20</v>
      </c>
      <c r="J39" s="4">
        <v>230.4</v>
      </c>
    </row>
    <row r="40" spans="1:10" ht="11.85" customHeight="1">
      <c r="A40" s="2" t="s">
        <v>48</v>
      </c>
      <c r="B40" s="3" t="s">
        <v>1062</v>
      </c>
      <c r="C40" s="1" t="s">
        <v>42</v>
      </c>
      <c r="D40" s="1" t="s">
        <v>1100</v>
      </c>
      <c r="E40" s="2" t="s">
        <v>1101</v>
      </c>
      <c r="F40" s="2" t="s">
        <v>1102</v>
      </c>
      <c r="G40" s="2" t="s">
        <v>82</v>
      </c>
      <c r="H40" s="2" t="s">
        <v>83</v>
      </c>
      <c r="I40" s="4">
        <v>10</v>
      </c>
      <c r="J40" s="4">
        <v>115.2</v>
      </c>
    </row>
    <row r="41" spans="1:10" ht="11.1" customHeight="1">
      <c r="A41" s="2" t="s">
        <v>48</v>
      </c>
      <c r="B41" s="3" t="s">
        <v>1062</v>
      </c>
      <c r="C41" s="1" t="s">
        <v>42</v>
      </c>
      <c r="D41" s="1" t="s">
        <v>1083</v>
      </c>
      <c r="E41" s="2" t="s">
        <v>489</v>
      </c>
      <c r="F41" s="2" t="s">
        <v>490</v>
      </c>
      <c r="G41" s="2" t="s">
        <v>72</v>
      </c>
      <c r="H41" s="2" t="s">
        <v>73</v>
      </c>
      <c r="I41" s="4">
        <v>10</v>
      </c>
      <c r="J41" s="4">
        <v>115.2</v>
      </c>
    </row>
    <row r="42" spans="1:10" ht="11.85" customHeight="1">
      <c r="A42" s="2" t="s">
        <v>48</v>
      </c>
      <c r="B42" s="3" t="s">
        <v>1062</v>
      </c>
      <c r="C42" s="1" t="s">
        <v>42</v>
      </c>
      <c r="D42" s="1" t="s">
        <v>1103</v>
      </c>
      <c r="E42" s="2" t="s">
        <v>509</v>
      </c>
      <c r="F42" s="2" t="s">
        <v>510</v>
      </c>
      <c r="G42" s="2" t="s">
        <v>82</v>
      </c>
      <c r="H42" s="2" t="s">
        <v>83</v>
      </c>
      <c r="I42" s="4">
        <v>20</v>
      </c>
      <c r="J42" s="4">
        <v>230.4</v>
      </c>
    </row>
    <row r="43" spans="1:10" ht="11.85" customHeight="1">
      <c r="A43" s="2" t="s">
        <v>48</v>
      </c>
      <c r="B43" s="3" t="s">
        <v>1062</v>
      </c>
      <c r="C43" s="1" t="s">
        <v>42</v>
      </c>
      <c r="D43" s="1" t="s">
        <v>1104</v>
      </c>
      <c r="E43" s="2" t="s">
        <v>894</v>
      </c>
      <c r="F43" s="2" t="s">
        <v>895</v>
      </c>
      <c r="G43" s="2" t="s">
        <v>82</v>
      </c>
      <c r="H43" s="2" t="s">
        <v>83</v>
      </c>
      <c r="I43" s="4">
        <v>100</v>
      </c>
      <c r="J43" s="4">
        <v>1152</v>
      </c>
    </row>
    <row r="44" spans="1:10" ht="17.850000000000001" customHeight="1">
      <c r="A44" s="2" t="s">
        <v>48</v>
      </c>
      <c r="B44" s="3" t="s">
        <v>1062</v>
      </c>
      <c r="C44" s="1" t="s">
        <v>42</v>
      </c>
      <c r="D44" s="1" t="s">
        <v>1105</v>
      </c>
      <c r="E44" s="2" t="s">
        <v>519</v>
      </c>
      <c r="F44" s="2" t="s">
        <v>520</v>
      </c>
      <c r="G44" s="2" t="s">
        <v>93</v>
      </c>
      <c r="H44" s="2" t="s">
        <v>94</v>
      </c>
      <c r="I44" s="4">
        <v>20</v>
      </c>
      <c r="J44" s="4">
        <v>230.4</v>
      </c>
    </row>
    <row r="45" spans="1:10" ht="18.600000000000001" customHeight="1">
      <c r="A45" s="2" t="s">
        <v>48</v>
      </c>
      <c r="B45" s="3" t="s">
        <v>1062</v>
      </c>
      <c r="C45" s="1" t="s">
        <v>42</v>
      </c>
      <c r="D45" s="1" t="s">
        <v>1106</v>
      </c>
      <c r="E45" s="2" t="s">
        <v>689</v>
      </c>
      <c r="F45" s="2" t="s">
        <v>690</v>
      </c>
      <c r="G45" s="2" t="s">
        <v>93</v>
      </c>
      <c r="H45" s="2" t="s">
        <v>94</v>
      </c>
      <c r="I45" s="4">
        <v>15</v>
      </c>
      <c r="J45" s="4">
        <v>172.8</v>
      </c>
    </row>
    <row r="46" spans="1:10" ht="11.1" customHeight="1">
      <c r="A46" s="2" t="s">
        <v>48</v>
      </c>
      <c r="B46" s="3" t="s">
        <v>1062</v>
      </c>
      <c r="C46" s="1" t="s">
        <v>42</v>
      </c>
      <c r="D46" s="1" t="s">
        <v>1107</v>
      </c>
      <c r="E46" s="2" t="s">
        <v>630</v>
      </c>
      <c r="F46" s="2" t="s">
        <v>631</v>
      </c>
      <c r="G46" s="2" t="s">
        <v>82</v>
      </c>
      <c r="H46" s="2" t="s">
        <v>83</v>
      </c>
      <c r="I46" s="4">
        <v>20</v>
      </c>
      <c r="J46" s="4">
        <v>230.4</v>
      </c>
    </row>
    <row r="47" spans="1:10" ht="11.85" customHeight="1">
      <c r="A47" s="2" t="s">
        <v>48</v>
      </c>
      <c r="B47" s="3" t="s">
        <v>1062</v>
      </c>
      <c r="C47" s="1" t="s">
        <v>42</v>
      </c>
      <c r="D47" s="1" t="s">
        <v>1108</v>
      </c>
      <c r="E47" s="2" t="s">
        <v>663</v>
      </c>
      <c r="F47" s="2" t="s">
        <v>664</v>
      </c>
      <c r="G47" s="2" t="s">
        <v>82</v>
      </c>
      <c r="H47" s="2" t="s">
        <v>83</v>
      </c>
      <c r="I47" s="4">
        <v>7</v>
      </c>
      <c r="J47" s="4">
        <v>80.64</v>
      </c>
    </row>
    <row r="48" spans="1:10" ht="11.85" customHeight="1">
      <c r="A48" s="2" t="s">
        <v>48</v>
      </c>
      <c r="B48" s="3" t="s">
        <v>1062</v>
      </c>
      <c r="C48" s="1" t="s">
        <v>42</v>
      </c>
      <c r="D48" s="1" t="s">
        <v>1109</v>
      </c>
      <c r="E48" s="2" t="s">
        <v>1110</v>
      </c>
      <c r="F48" s="2" t="s">
        <v>1111</v>
      </c>
      <c r="G48" s="2" t="s">
        <v>93</v>
      </c>
      <c r="H48" s="2" t="s">
        <v>94</v>
      </c>
      <c r="I48" s="4">
        <v>2</v>
      </c>
      <c r="J48" s="4">
        <v>23.04</v>
      </c>
    </row>
    <row r="49" spans="1:10" ht="17.850000000000001" customHeight="1">
      <c r="A49" s="2" t="s">
        <v>48</v>
      </c>
      <c r="B49" s="3" t="s">
        <v>1062</v>
      </c>
      <c r="C49" s="1" t="s">
        <v>42</v>
      </c>
      <c r="D49" s="1" t="s">
        <v>1112</v>
      </c>
      <c r="E49" s="2" t="s">
        <v>1113</v>
      </c>
      <c r="F49" s="2" t="s">
        <v>1114</v>
      </c>
      <c r="G49" s="2" t="s">
        <v>93</v>
      </c>
      <c r="H49" s="2" t="s">
        <v>94</v>
      </c>
      <c r="I49" s="4">
        <v>2</v>
      </c>
      <c r="J49" s="4">
        <v>23.04</v>
      </c>
    </row>
    <row r="50" spans="1:10" ht="18.600000000000001" customHeight="1">
      <c r="A50" s="2" t="s">
        <v>48</v>
      </c>
      <c r="B50" s="3" t="s">
        <v>1062</v>
      </c>
      <c r="C50" s="1" t="s">
        <v>42</v>
      </c>
      <c r="D50" s="1" t="s">
        <v>1115</v>
      </c>
      <c r="E50" s="2" t="s">
        <v>105</v>
      </c>
      <c r="F50" s="2" t="s">
        <v>106</v>
      </c>
      <c r="G50" s="2" t="s">
        <v>93</v>
      </c>
      <c r="H50" s="2" t="s">
        <v>94</v>
      </c>
      <c r="I50" s="4">
        <v>5</v>
      </c>
      <c r="J50" s="4">
        <v>57.6</v>
      </c>
    </row>
    <row r="51" spans="1:10" ht="11.1" customHeight="1">
      <c r="A51" s="2" t="s">
        <v>48</v>
      </c>
      <c r="B51" s="3" t="s">
        <v>1062</v>
      </c>
      <c r="C51" s="1" t="s">
        <v>42</v>
      </c>
      <c r="D51" s="1" t="s">
        <v>1063</v>
      </c>
      <c r="E51" s="2" t="s">
        <v>1064</v>
      </c>
      <c r="F51" s="2" t="s">
        <v>1065</v>
      </c>
      <c r="G51" s="2" t="s">
        <v>498</v>
      </c>
      <c r="H51" s="2" t="s">
        <v>499</v>
      </c>
      <c r="I51" s="4">
        <v>2</v>
      </c>
      <c r="J51" s="4">
        <v>23.46</v>
      </c>
    </row>
    <row r="52" spans="1:10" ht="18.600000000000001" customHeight="1">
      <c r="A52" s="2" t="s">
        <v>48</v>
      </c>
      <c r="B52" s="3" t="s">
        <v>1062</v>
      </c>
      <c r="C52" s="1" t="s">
        <v>42</v>
      </c>
      <c r="D52" s="1" t="s">
        <v>1116</v>
      </c>
      <c r="E52" s="2" t="s">
        <v>522</v>
      </c>
      <c r="F52" s="2" t="s">
        <v>523</v>
      </c>
      <c r="G52" s="2" t="s">
        <v>93</v>
      </c>
      <c r="H52" s="2" t="s">
        <v>94</v>
      </c>
      <c r="I52" s="4">
        <v>6</v>
      </c>
      <c r="J52" s="4">
        <v>69.12</v>
      </c>
    </row>
    <row r="53" spans="1:10" ht="17.850000000000001" customHeight="1">
      <c r="A53" s="2" t="s">
        <v>48</v>
      </c>
      <c r="B53" s="3" t="s">
        <v>1062</v>
      </c>
      <c r="C53" s="1" t="s">
        <v>42</v>
      </c>
      <c r="D53" s="1" t="s">
        <v>1117</v>
      </c>
      <c r="E53" s="2" t="s">
        <v>1118</v>
      </c>
      <c r="F53" s="2" t="s">
        <v>1119</v>
      </c>
      <c r="G53" s="2" t="s">
        <v>93</v>
      </c>
      <c r="H53" s="2" t="s">
        <v>94</v>
      </c>
      <c r="I53" s="4">
        <v>3</v>
      </c>
      <c r="J53" s="4">
        <v>34.56</v>
      </c>
    </row>
    <row r="54" spans="1:10" ht="18.600000000000001" customHeight="1">
      <c r="A54" s="2" t="s">
        <v>48</v>
      </c>
      <c r="B54" s="3" t="s">
        <v>1062</v>
      </c>
      <c r="C54" s="1" t="s">
        <v>42</v>
      </c>
      <c r="D54" s="1" t="s">
        <v>1120</v>
      </c>
      <c r="E54" s="2" t="s">
        <v>1121</v>
      </c>
      <c r="F54" s="2" t="s">
        <v>1122</v>
      </c>
      <c r="G54" s="2" t="s">
        <v>82</v>
      </c>
      <c r="H54" s="2" t="s">
        <v>83</v>
      </c>
      <c r="I54" s="4">
        <v>10</v>
      </c>
      <c r="J54" s="4">
        <v>115.2</v>
      </c>
    </row>
    <row r="55" spans="1:10" ht="11.1" customHeight="1">
      <c r="A55" s="2" t="s">
        <v>48</v>
      </c>
      <c r="B55" s="3" t="s">
        <v>1062</v>
      </c>
      <c r="C55" s="1" t="s">
        <v>42</v>
      </c>
      <c r="D55" s="1" t="s">
        <v>1123</v>
      </c>
      <c r="E55" s="2" t="s">
        <v>900</v>
      </c>
      <c r="F55" s="2" t="s">
        <v>901</v>
      </c>
      <c r="G55" s="2" t="s">
        <v>82</v>
      </c>
      <c r="H55" s="2" t="s">
        <v>83</v>
      </c>
      <c r="I55" s="4">
        <v>5</v>
      </c>
      <c r="J55" s="4">
        <v>57.6</v>
      </c>
    </row>
    <row r="56" spans="1:10" ht="11.85" customHeight="1">
      <c r="A56" s="2" t="s">
        <v>48</v>
      </c>
      <c r="B56" s="3" t="s">
        <v>1062</v>
      </c>
      <c r="C56" s="1" t="s">
        <v>42</v>
      </c>
      <c r="D56" s="1" t="s">
        <v>1124</v>
      </c>
      <c r="E56" s="2" t="s">
        <v>130</v>
      </c>
      <c r="F56" s="2" t="s">
        <v>131</v>
      </c>
      <c r="G56" s="2" t="s">
        <v>72</v>
      </c>
      <c r="H56" s="2" t="s">
        <v>73</v>
      </c>
      <c r="I56" s="4">
        <v>10</v>
      </c>
      <c r="J56" s="4">
        <v>115.2</v>
      </c>
    </row>
    <row r="57" spans="1:10" ht="11.85" customHeight="1">
      <c r="A57" s="2" t="s">
        <v>48</v>
      </c>
      <c r="B57" s="3" t="s">
        <v>1062</v>
      </c>
      <c r="C57" s="1" t="s">
        <v>42</v>
      </c>
      <c r="D57" s="1" t="s">
        <v>1125</v>
      </c>
      <c r="E57" s="2" t="s">
        <v>1126</v>
      </c>
      <c r="F57" s="2" t="s">
        <v>1127</v>
      </c>
      <c r="G57" s="2" t="s">
        <v>82</v>
      </c>
      <c r="H57" s="2" t="s">
        <v>83</v>
      </c>
      <c r="I57" s="4">
        <v>6</v>
      </c>
      <c r="J57" s="4">
        <v>69.12</v>
      </c>
    </row>
    <row r="58" spans="1:10" ht="17.850000000000001" customHeight="1">
      <c r="A58" s="2" t="s">
        <v>48</v>
      </c>
      <c r="B58" s="3" t="s">
        <v>1062</v>
      </c>
      <c r="C58" s="1" t="s">
        <v>42</v>
      </c>
      <c r="D58" s="1" t="s">
        <v>1128</v>
      </c>
      <c r="E58" s="2" t="s">
        <v>1129</v>
      </c>
      <c r="F58" s="2" t="s">
        <v>1130</v>
      </c>
      <c r="G58" s="2" t="s">
        <v>93</v>
      </c>
      <c r="H58" s="2" t="s">
        <v>94</v>
      </c>
      <c r="I58" s="4">
        <v>10</v>
      </c>
      <c r="J58" s="4">
        <v>115.2</v>
      </c>
    </row>
    <row r="59" spans="1:10" ht="18.600000000000001" customHeight="1">
      <c r="A59" s="2" t="s">
        <v>48</v>
      </c>
      <c r="B59" s="3" t="s">
        <v>1062</v>
      </c>
      <c r="C59" s="1" t="s">
        <v>42</v>
      </c>
      <c r="D59" s="1" t="s">
        <v>1075</v>
      </c>
      <c r="E59" s="2" t="s">
        <v>1076</v>
      </c>
      <c r="F59" s="2" t="s">
        <v>1077</v>
      </c>
      <c r="G59" s="2" t="s">
        <v>1078</v>
      </c>
      <c r="H59" s="2" t="s">
        <v>1079</v>
      </c>
      <c r="I59" s="4">
        <v>50</v>
      </c>
      <c r="J59" s="4">
        <v>576</v>
      </c>
    </row>
    <row r="60" spans="1:10" ht="11.1" customHeight="1">
      <c r="A60" s="2" t="s">
        <v>182</v>
      </c>
      <c r="B60" s="3" t="s">
        <v>1062</v>
      </c>
      <c r="C60" s="1" t="s">
        <v>42</v>
      </c>
      <c r="D60" s="1" t="s">
        <v>1131</v>
      </c>
      <c r="E60" s="2" t="s">
        <v>1110</v>
      </c>
      <c r="F60" s="2" t="s">
        <v>1111</v>
      </c>
      <c r="G60" s="2" t="s">
        <v>93</v>
      </c>
      <c r="H60" s="2" t="s">
        <v>94</v>
      </c>
      <c r="I60" s="4">
        <v>2</v>
      </c>
      <c r="J60" s="4">
        <v>16.760000000000002</v>
      </c>
    </row>
    <row r="61" spans="1:10" ht="18.600000000000001" customHeight="1">
      <c r="A61" s="2" t="s">
        <v>182</v>
      </c>
      <c r="B61" s="3" t="s">
        <v>1062</v>
      </c>
      <c r="C61" s="1" t="s">
        <v>42</v>
      </c>
      <c r="D61" s="1" t="s">
        <v>1132</v>
      </c>
      <c r="E61" s="2" t="s">
        <v>646</v>
      </c>
      <c r="F61" s="2" t="s">
        <v>647</v>
      </c>
      <c r="G61" s="2" t="s">
        <v>82</v>
      </c>
      <c r="H61" s="2" t="s">
        <v>83</v>
      </c>
      <c r="I61" s="4">
        <v>1</v>
      </c>
      <c r="J61" s="4">
        <v>8.89</v>
      </c>
    </row>
    <row r="62" spans="1:10" ht="11.85" customHeight="1">
      <c r="A62" s="2" t="s">
        <v>182</v>
      </c>
      <c r="B62" s="3" t="s">
        <v>1062</v>
      </c>
      <c r="C62" s="1" t="s">
        <v>42</v>
      </c>
      <c r="D62" s="1" t="s">
        <v>1063</v>
      </c>
      <c r="E62" s="2" t="s">
        <v>1064</v>
      </c>
      <c r="F62" s="2" t="s">
        <v>1065</v>
      </c>
      <c r="G62" s="2" t="s">
        <v>498</v>
      </c>
      <c r="H62" s="2" t="s">
        <v>499</v>
      </c>
      <c r="I62" s="4">
        <v>1</v>
      </c>
      <c r="J62" s="4">
        <v>8.89</v>
      </c>
    </row>
    <row r="63" spans="1:10" ht="17.850000000000001" customHeight="1">
      <c r="A63" s="2" t="s">
        <v>182</v>
      </c>
      <c r="B63" s="3" t="s">
        <v>1062</v>
      </c>
      <c r="C63" s="1" t="s">
        <v>42</v>
      </c>
      <c r="D63" s="1" t="s">
        <v>1105</v>
      </c>
      <c r="E63" s="2" t="s">
        <v>519</v>
      </c>
      <c r="F63" s="2" t="s">
        <v>520</v>
      </c>
      <c r="G63" s="2" t="s">
        <v>93</v>
      </c>
      <c r="H63" s="2" t="s">
        <v>94</v>
      </c>
      <c r="I63" s="4">
        <v>4</v>
      </c>
      <c r="J63" s="4">
        <v>35.56</v>
      </c>
    </row>
    <row r="64" spans="1:10" ht="11.85" customHeight="1">
      <c r="A64" s="2" t="s">
        <v>205</v>
      </c>
      <c r="B64" s="3" t="s">
        <v>1062</v>
      </c>
      <c r="C64" s="1" t="s">
        <v>42</v>
      </c>
      <c r="D64" s="1" t="s">
        <v>1063</v>
      </c>
      <c r="E64" s="2" t="s">
        <v>1064</v>
      </c>
      <c r="F64" s="2" t="s">
        <v>1065</v>
      </c>
      <c r="G64" s="2" t="s">
        <v>498</v>
      </c>
      <c r="H64" s="2" t="s">
        <v>499</v>
      </c>
      <c r="I64" s="4">
        <v>2</v>
      </c>
      <c r="J64" s="4">
        <v>19.100000000000001</v>
      </c>
    </row>
    <row r="65" spans="1:23" ht="17.850000000000001" customHeight="1">
      <c r="J65" s="5">
        <v>6203.84</v>
      </c>
    </row>
    <row r="66" spans="1:23" ht="17.100000000000001" customHeight="1">
      <c r="A66" s="72" t="s">
        <v>141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1:23" ht="18.600000000000001" customHeight="1">
      <c r="A67" s="2" t="s">
        <v>68</v>
      </c>
      <c r="B67" s="3" t="s">
        <v>1133</v>
      </c>
      <c r="C67" s="1" t="s">
        <v>42</v>
      </c>
      <c r="D67" s="1" t="s">
        <v>1134</v>
      </c>
      <c r="E67" s="2" t="s">
        <v>940</v>
      </c>
      <c r="F67" s="2" t="s">
        <v>941</v>
      </c>
      <c r="G67" s="2" t="s">
        <v>942</v>
      </c>
      <c r="H67" s="2" t="s">
        <v>943</v>
      </c>
      <c r="I67" s="4">
        <v>20</v>
      </c>
      <c r="J67" s="4">
        <v>158</v>
      </c>
    </row>
    <row r="68" spans="1:23" ht="11.85" customHeight="1">
      <c r="A68" s="2" t="s">
        <v>68</v>
      </c>
      <c r="B68" s="3" t="s">
        <v>1051</v>
      </c>
      <c r="C68" s="1" t="s">
        <v>42</v>
      </c>
      <c r="D68" s="1" t="s">
        <v>1135</v>
      </c>
      <c r="E68" s="2" t="s">
        <v>936</v>
      </c>
      <c r="F68" s="2" t="s">
        <v>937</v>
      </c>
      <c r="G68" s="2" t="s">
        <v>150</v>
      </c>
      <c r="H68" s="2" t="s">
        <v>151</v>
      </c>
      <c r="I68" s="4">
        <v>5</v>
      </c>
      <c r="J68" s="4">
        <v>39.5</v>
      </c>
    </row>
    <row r="69" spans="1:23" ht="17.850000000000001" customHeight="1">
      <c r="A69" s="2" t="s">
        <v>40</v>
      </c>
      <c r="B69" s="3" t="s">
        <v>1051</v>
      </c>
      <c r="C69" s="1" t="s">
        <v>42</v>
      </c>
      <c r="D69" s="1" t="s">
        <v>1136</v>
      </c>
      <c r="E69" s="2" t="s">
        <v>175</v>
      </c>
      <c r="F69" s="2" t="s">
        <v>176</v>
      </c>
      <c r="G69" s="2" t="s">
        <v>177</v>
      </c>
      <c r="H69" s="2" t="s">
        <v>178</v>
      </c>
      <c r="I69" s="4">
        <v>3</v>
      </c>
      <c r="J69" s="4">
        <v>30.66</v>
      </c>
    </row>
    <row r="70" spans="1:23" ht="11.85" customHeight="1">
      <c r="A70" s="2" t="s">
        <v>40</v>
      </c>
      <c r="B70" s="3" t="s">
        <v>1051</v>
      </c>
      <c r="C70" s="1" t="s">
        <v>42</v>
      </c>
      <c r="D70" s="1" t="s">
        <v>1135</v>
      </c>
      <c r="E70" s="2" t="s">
        <v>936</v>
      </c>
      <c r="F70" s="2" t="s">
        <v>937</v>
      </c>
      <c r="G70" s="2" t="s">
        <v>150</v>
      </c>
      <c r="H70" s="2" t="s">
        <v>151</v>
      </c>
      <c r="I70" s="4">
        <v>5</v>
      </c>
      <c r="J70" s="4">
        <v>51.1</v>
      </c>
    </row>
    <row r="71" spans="1:23" ht="11.85" customHeight="1">
      <c r="A71" s="2" t="s">
        <v>40</v>
      </c>
      <c r="B71" s="3" t="s">
        <v>1051</v>
      </c>
      <c r="C71" s="1" t="s">
        <v>42</v>
      </c>
      <c r="D71" s="1" t="s">
        <v>1137</v>
      </c>
      <c r="E71" s="2" t="s">
        <v>694</v>
      </c>
      <c r="F71" s="2" t="s">
        <v>695</v>
      </c>
      <c r="G71" s="2" t="s">
        <v>155</v>
      </c>
      <c r="H71" s="2" t="s">
        <v>156</v>
      </c>
      <c r="I71" s="4">
        <v>2</v>
      </c>
      <c r="J71" s="4">
        <v>20.440000000000001</v>
      </c>
    </row>
    <row r="72" spans="1:23" ht="11.85" customHeight="1">
      <c r="A72" s="2" t="s">
        <v>68</v>
      </c>
      <c r="B72" s="3" t="s">
        <v>1133</v>
      </c>
      <c r="C72" s="1" t="s">
        <v>42</v>
      </c>
      <c r="D72" s="1" t="s">
        <v>1138</v>
      </c>
      <c r="E72" s="2" t="s">
        <v>158</v>
      </c>
      <c r="F72" s="2" t="s">
        <v>159</v>
      </c>
      <c r="G72" s="2" t="s">
        <v>160</v>
      </c>
      <c r="H72" s="2" t="s">
        <v>161</v>
      </c>
      <c r="I72" s="4">
        <v>3</v>
      </c>
      <c r="J72" s="4">
        <v>23.7</v>
      </c>
    </row>
    <row r="73" spans="1:23" ht="11.1" customHeight="1">
      <c r="A73" s="2" t="s">
        <v>48</v>
      </c>
      <c r="B73" s="3" t="s">
        <v>1051</v>
      </c>
      <c r="C73" s="1" t="s">
        <v>42</v>
      </c>
      <c r="D73" s="1" t="s">
        <v>1135</v>
      </c>
      <c r="E73" s="2" t="s">
        <v>936</v>
      </c>
      <c r="F73" s="2" t="s">
        <v>937</v>
      </c>
      <c r="G73" s="2" t="s">
        <v>150</v>
      </c>
      <c r="H73" s="2" t="s">
        <v>151</v>
      </c>
      <c r="I73" s="4">
        <v>3</v>
      </c>
      <c r="J73" s="4">
        <v>35.19</v>
      </c>
    </row>
    <row r="74" spans="1:23" ht="11.85" customHeight="1">
      <c r="A74" s="2" t="s">
        <v>48</v>
      </c>
      <c r="B74" s="3" t="s">
        <v>1051</v>
      </c>
      <c r="C74" s="1" t="s">
        <v>42</v>
      </c>
      <c r="D74" s="1" t="s">
        <v>1139</v>
      </c>
      <c r="E74" s="2" t="s">
        <v>936</v>
      </c>
      <c r="F74" s="2" t="s">
        <v>937</v>
      </c>
      <c r="G74" s="2" t="s">
        <v>150</v>
      </c>
      <c r="H74" s="2" t="s">
        <v>151</v>
      </c>
      <c r="I74" s="4">
        <v>20</v>
      </c>
      <c r="J74" s="4">
        <v>230.4</v>
      </c>
    </row>
    <row r="75" spans="1:23" ht="11.85" customHeight="1">
      <c r="A75" s="2" t="s">
        <v>48</v>
      </c>
      <c r="B75" s="3" t="s">
        <v>1051</v>
      </c>
      <c r="C75" s="1" t="s">
        <v>42</v>
      </c>
      <c r="D75" s="1" t="s">
        <v>1140</v>
      </c>
      <c r="E75" s="2" t="s">
        <v>1141</v>
      </c>
      <c r="F75" s="2" t="s">
        <v>1142</v>
      </c>
      <c r="G75" s="2" t="s">
        <v>167</v>
      </c>
      <c r="H75" s="2" t="s">
        <v>168</v>
      </c>
      <c r="I75" s="4">
        <v>10</v>
      </c>
      <c r="J75" s="4">
        <v>115.2</v>
      </c>
    </row>
    <row r="76" spans="1:23" ht="11.85" customHeight="1">
      <c r="A76" s="2" t="s">
        <v>48</v>
      </c>
      <c r="B76" s="3" t="s">
        <v>1133</v>
      </c>
      <c r="C76" s="1" t="s">
        <v>42</v>
      </c>
      <c r="D76" s="1" t="s">
        <v>1143</v>
      </c>
      <c r="E76" s="2" t="s">
        <v>170</v>
      </c>
      <c r="F76" s="2" t="s">
        <v>171</v>
      </c>
      <c r="G76" s="2" t="s">
        <v>150</v>
      </c>
      <c r="H76" s="2" t="s">
        <v>151</v>
      </c>
      <c r="I76" s="4">
        <v>10</v>
      </c>
      <c r="J76" s="4">
        <v>115.2</v>
      </c>
    </row>
    <row r="77" spans="1:23" ht="11.1" customHeight="1">
      <c r="A77" s="2" t="s">
        <v>48</v>
      </c>
      <c r="B77" s="3" t="s">
        <v>1051</v>
      </c>
      <c r="C77" s="1" t="s">
        <v>42</v>
      </c>
      <c r="D77" s="1" t="s">
        <v>1144</v>
      </c>
      <c r="E77" s="2" t="s">
        <v>954</v>
      </c>
      <c r="F77" s="2" t="s">
        <v>955</v>
      </c>
      <c r="G77" s="2" t="s">
        <v>150</v>
      </c>
      <c r="H77" s="2" t="s">
        <v>151</v>
      </c>
      <c r="I77" s="4">
        <v>6</v>
      </c>
      <c r="J77" s="4">
        <v>69.12</v>
      </c>
    </row>
    <row r="78" spans="1:23" ht="18.600000000000001" customHeight="1">
      <c r="A78" s="2" t="s">
        <v>48</v>
      </c>
      <c r="B78" s="3" t="s">
        <v>1133</v>
      </c>
      <c r="C78" s="1" t="s">
        <v>42</v>
      </c>
      <c r="D78" s="1" t="s">
        <v>1145</v>
      </c>
      <c r="E78" s="2" t="s">
        <v>538</v>
      </c>
      <c r="F78" s="2" t="s">
        <v>539</v>
      </c>
      <c r="G78" s="2" t="s">
        <v>150</v>
      </c>
      <c r="H78" s="2" t="s">
        <v>151</v>
      </c>
      <c r="I78" s="4">
        <v>10</v>
      </c>
      <c r="J78" s="4">
        <v>115.2</v>
      </c>
    </row>
    <row r="79" spans="1:23" ht="11.1" customHeight="1">
      <c r="A79" s="2" t="s">
        <v>48</v>
      </c>
      <c r="B79" s="3" t="s">
        <v>1051</v>
      </c>
      <c r="C79" s="1" t="s">
        <v>42</v>
      </c>
      <c r="D79" s="1" t="s">
        <v>1146</v>
      </c>
      <c r="E79" s="2" t="s">
        <v>165</v>
      </c>
      <c r="F79" s="2" t="s">
        <v>166</v>
      </c>
      <c r="G79" s="2" t="s">
        <v>167</v>
      </c>
      <c r="H79" s="2" t="s">
        <v>168</v>
      </c>
      <c r="I79" s="4">
        <v>10</v>
      </c>
      <c r="J79" s="4">
        <v>115.2</v>
      </c>
    </row>
    <row r="80" spans="1:23" ht="11.85" customHeight="1">
      <c r="A80" s="2" t="s">
        <v>48</v>
      </c>
      <c r="B80" s="3" t="s">
        <v>1051</v>
      </c>
      <c r="C80" s="1" t="s">
        <v>42</v>
      </c>
      <c r="D80" s="1" t="s">
        <v>1147</v>
      </c>
      <c r="E80" s="2" t="s">
        <v>1148</v>
      </c>
      <c r="F80" s="2" t="s">
        <v>1149</v>
      </c>
      <c r="G80" s="2" t="s">
        <v>155</v>
      </c>
      <c r="H80" s="2" t="s">
        <v>156</v>
      </c>
      <c r="I80" s="4">
        <v>10</v>
      </c>
      <c r="J80" s="4">
        <v>115.2</v>
      </c>
    </row>
    <row r="81" spans="1:23" ht="18.600000000000001" customHeight="1">
      <c r="A81" s="2" t="s">
        <v>48</v>
      </c>
      <c r="B81" s="3" t="s">
        <v>1051</v>
      </c>
      <c r="C81" s="1" t="s">
        <v>42</v>
      </c>
      <c r="D81" s="1" t="s">
        <v>1150</v>
      </c>
      <c r="E81" s="2" t="s">
        <v>175</v>
      </c>
      <c r="F81" s="2" t="s">
        <v>176</v>
      </c>
      <c r="G81" s="2" t="s">
        <v>177</v>
      </c>
      <c r="H81" s="2" t="s">
        <v>178</v>
      </c>
      <c r="I81" s="4">
        <v>4</v>
      </c>
      <c r="J81" s="4">
        <v>46.08</v>
      </c>
    </row>
    <row r="82" spans="1:23" ht="17.850000000000001" customHeight="1">
      <c r="A82" s="2" t="s">
        <v>48</v>
      </c>
      <c r="B82" s="3" t="s">
        <v>1051</v>
      </c>
      <c r="C82" s="1" t="s">
        <v>42</v>
      </c>
      <c r="D82" s="1" t="s">
        <v>1151</v>
      </c>
      <c r="E82" s="2" t="s">
        <v>148</v>
      </c>
      <c r="F82" s="2" t="s">
        <v>149</v>
      </c>
      <c r="G82" s="2" t="s">
        <v>150</v>
      </c>
      <c r="H82" s="2" t="s">
        <v>151</v>
      </c>
      <c r="I82" s="4">
        <v>20</v>
      </c>
      <c r="J82" s="4">
        <v>230.4</v>
      </c>
    </row>
    <row r="83" spans="1:23" ht="11.85" customHeight="1">
      <c r="A83" s="2" t="s">
        <v>48</v>
      </c>
      <c r="B83" s="3" t="s">
        <v>1051</v>
      </c>
      <c r="C83" s="1" t="s">
        <v>42</v>
      </c>
      <c r="D83" s="1" t="s">
        <v>1152</v>
      </c>
      <c r="E83" s="2" t="s">
        <v>957</v>
      </c>
      <c r="F83" s="2" t="s">
        <v>958</v>
      </c>
      <c r="G83" s="2" t="s">
        <v>150</v>
      </c>
      <c r="H83" s="2" t="s">
        <v>151</v>
      </c>
      <c r="I83" s="4">
        <v>20</v>
      </c>
      <c r="J83" s="4">
        <v>230.4</v>
      </c>
    </row>
    <row r="84" spans="1:23" ht="11.85" customHeight="1">
      <c r="A84" s="2" t="s">
        <v>48</v>
      </c>
      <c r="B84" s="3" t="s">
        <v>1051</v>
      </c>
      <c r="C84" s="1" t="s">
        <v>42</v>
      </c>
      <c r="D84" s="1" t="s">
        <v>1153</v>
      </c>
      <c r="E84" s="2" t="s">
        <v>153</v>
      </c>
      <c r="F84" s="2" t="s">
        <v>154</v>
      </c>
      <c r="G84" s="2" t="s">
        <v>155</v>
      </c>
      <c r="H84" s="2" t="s">
        <v>156</v>
      </c>
      <c r="I84" s="4">
        <v>4</v>
      </c>
      <c r="J84" s="4">
        <v>46.08</v>
      </c>
    </row>
    <row r="85" spans="1:23" ht="17.850000000000001" customHeight="1">
      <c r="A85" s="2" t="s">
        <v>48</v>
      </c>
      <c r="B85" s="3" t="s">
        <v>1051</v>
      </c>
      <c r="C85" s="1" t="s">
        <v>42</v>
      </c>
      <c r="D85" s="1" t="s">
        <v>1154</v>
      </c>
      <c r="E85" s="2" t="s">
        <v>538</v>
      </c>
      <c r="F85" s="2" t="s">
        <v>539</v>
      </c>
      <c r="G85" s="2" t="s">
        <v>150</v>
      </c>
      <c r="H85" s="2" t="s">
        <v>151</v>
      </c>
      <c r="I85" s="4">
        <v>10</v>
      </c>
      <c r="J85" s="4">
        <v>115.2</v>
      </c>
    </row>
    <row r="86" spans="1:23" ht="11.85" customHeight="1">
      <c r="A86" s="2" t="s">
        <v>48</v>
      </c>
      <c r="B86" s="3" t="s">
        <v>1051</v>
      </c>
      <c r="C86" s="1" t="s">
        <v>42</v>
      </c>
      <c r="D86" s="1" t="s">
        <v>1155</v>
      </c>
      <c r="E86" s="2" t="s">
        <v>541</v>
      </c>
      <c r="F86" s="2" t="s">
        <v>542</v>
      </c>
      <c r="G86" s="2" t="s">
        <v>150</v>
      </c>
      <c r="H86" s="2" t="s">
        <v>151</v>
      </c>
      <c r="I86" s="4">
        <v>10</v>
      </c>
      <c r="J86" s="4">
        <v>115.2</v>
      </c>
    </row>
    <row r="87" spans="1:23" ht="17.850000000000001" customHeight="1">
      <c r="A87" s="2" t="s">
        <v>48</v>
      </c>
      <c r="B87" s="3" t="s">
        <v>1051</v>
      </c>
      <c r="C87" s="1" t="s">
        <v>42</v>
      </c>
      <c r="D87" s="1" t="s">
        <v>1136</v>
      </c>
      <c r="E87" s="2" t="s">
        <v>175</v>
      </c>
      <c r="F87" s="2" t="s">
        <v>176</v>
      </c>
      <c r="G87" s="2" t="s">
        <v>177</v>
      </c>
      <c r="H87" s="2" t="s">
        <v>178</v>
      </c>
      <c r="I87" s="4">
        <v>3</v>
      </c>
      <c r="J87" s="4">
        <v>35.19</v>
      </c>
    </row>
    <row r="88" spans="1:23" ht="11.85" customHeight="1">
      <c r="A88" s="2" t="s">
        <v>48</v>
      </c>
      <c r="B88" s="3" t="s">
        <v>1051</v>
      </c>
      <c r="C88" s="1" t="s">
        <v>42</v>
      </c>
      <c r="D88" s="1" t="s">
        <v>1156</v>
      </c>
      <c r="E88" s="2" t="s">
        <v>544</v>
      </c>
      <c r="F88" s="2" t="s">
        <v>545</v>
      </c>
      <c r="G88" s="2" t="s">
        <v>155</v>
      </c>
      <c r="H88" s="2" t="s">
        <v>156</v>
      </c>
      <c r="I88" s="4">
        <v>5</v>
      </c>
      <c r="J88" s="4">
        <v>57.6</v>
      </c>
    </row>
    <row r="89" spans="1:23" ht="11.85" customHeight="1">
      <c r="A89" s="2" t="s">
        <v>48</v>
      </c>
      <c r="B89" s="3" t="s">
        <v>1051</v>
      </c>
      <c r="C89" s="1" t="s">
        <v>42</v>
      </c>
      <c r="D89" s="1" t="s">
        <v>1157</v>
      </c>
      <c r="E89" s="2" t="s">
        <v>547</v>
      </c>
      <c r="F89" s="2" t="s">
        <v>548</v>
      </c>
      <c r="G89" s="2" t="s">
        <v>150</v>
      </c>
      <c r="H89" s="2" t="s">
        <v>151</v>
      </c>
      <c r="I89" s="4">
        <v>5</v>
      </c>
      <c r="J89" s="4">
        <v>57.6</v>
      </c>
    </row>
    <row r="90" spans="1:23" ht="11.1" customHeight="1">
      <c r="A90" s="2" t="s">
        <v>182</v>
      </c>
      <c r="B90" s="3" t="s">
        <v>1051</v>
      </c>
      <c r="C90" s="1" t="s">
        <v>42</v>
      </c>
      <c r="D90" s="1" t="s">
        <v>1144</v>
      </c>
      <c r="E90" s="2" t="s">
        <v>954</v>
      </c>
      <c r="F90" s="2" t="s">
        <v>955</v>
      </c>
      <c r="G90" s="2" t="s">
        <v>150</v>
      </c>
      <c r="H90" s="2" t="s">
        <v>151</v>
      </c>
      <c r="I90" s="4">
        <v>2</v>
      </c>
      <c r="J90" s="4">
        <v>16.84</v>
      </c>
    </row>
    <row r="91" spans="1:23" ht="18.600000000000001" customHeight="1">
      <c r="A91" s="2" t="s">
        <v>182</v>
      </c>
      <c r="B91" s="3" t="s">
        <v>1051</v>
      </c>
      <c r="C91" s="1" t="s">
        <v>42</v>
      </c>
      <c r="D91" s="1" t="s">
        <v>1150</v>
      </c>
      <c r="E91" s="2" t="s">
        <v>175</v>
      </c>
      <c r="F91" s="2" t="s">
        <v>176</v>
      </c>
      <c r="G91" s="2" t="s">
        <v>177</v>
      </c>
      <c r="H91" s="2" t="s">
        <v>178</v>
      </c>
      <c r="I91" s="4">
        <v>4</v>
      </c>
      <c r="J91" s="4">
        <v>33.68</v>
      </c>
    </row>
    <row r="92" spans="1:23" ht="17.850000000000001" customHeight="1">
      <c r="A92" s="2" t="s">
        <v>182</v>
      </c>
      <c r="B92" s="3" t="s">
        <v>1133</v>
      </c>
      <c r="C92" s="1" t="s">
        <v>42</v>
      </c>
      <c r="D92" s="1" t="s">
        <v>1134</v>
      </c>
      <c r="E92" s="2" t="s">
        <v>940</v>
      </c>
      <c r="F92" s="2" t="s">
        <v>941</v>
      </c>
      <c r="G92" s="2" t="s">
        <v>942</v>
      </c>
      <c r="H92" s="2" t="s">
        <v>943</v>
      </c>
      <c r="I92" s="4">
        <v>20</v>
      </c>
      <c r="J92" s="4">
        <v>177.8</v>
      </c>
    </row>
    <row r="93" spans="1:23" ht="18.600000000000001" customHeight="1">
      <c r="A93" s="2" t="s">
        <v>205</v>
      </c>
      <c r="B93" s="3" t="s">
        <v>1133</v>
      </c>
      <c r="C93" s="1" t="s">
        <v>42</v>
      </c>
      <c r="D93" s="1" t="s">
        <v>1134</v>
      </c>
      <c r="E93" s="2" t="s">
        <v>940</v>
      </c>
      <c r="F93" s="2" t="s">
        <v>941</v>
      </c>
      <c r="G93" s="2" t="s">
        <v>942</v>
      </c>
      <c r="H93" s="2" t="s">
        <v>943</v>
      </c>
      <c r="I93" s="4">
        <v>30</v>
      </c>
      <c r="J93" s="4">
        <v>286.5</v>
      </c>
    </row>
    <row r="94" spans="1:23" ht="17.100000000000001" customHeight="1">
      <c r="J94" s="5">
        <f>SUM(J67:J93)</f>
        <v>2682.6800000000003</v>
      </c>
    </row>
    <row r="95" spans="1:23" ht="17.850000000000001" customHeight="1">
      <c r="A95" s="72" t="s">
        <v>183</v>
      </c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</row>
    <row r="96" spans="1:23" ht="11.85" customHeight="1">
      <c r="A96" s="2" t="s">
        <v>48</v>
      </c>
      <c r="B96" s="3" t="s">
        <v>1053</v>
      </c>
      <c r="C96" s="1" t="s">
        <v>42</v>
      </c>
      <c r="D96" s="1" t="s">
        <v>1158</v>
      </c>
      <c r="E96" s="2" t="s">
        <v>702</v>
      </c>
      <c r="F96" s="2" t="s">
        <v>703</v>
      </c>
      <c r="G96" s="2" t="s">
        <v>187</v>
      </c>
      <c r="H96" s="2" t="s">
        <v>188</v>
      </c>
      <c r="I96" s="4">
        <v>3</v>
      </c>
      <c r="J96" s="4">
        <v>34.56</v>
      </c>
    </row>
    <row r="97" spans="1:23" ht="17.100000000000001" customHeight="1">
      <c r="J97" s="5">
        <v>34.56</v>
      </c>
    </row>
    <row r="98" spans="1:23" ht="17.850000000000001" customHeight="1">
      <c r="A98" s="72" t="s">
        <v>189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 ht="11.85" customHeight="1">
      <c r="A99" s="2" t="s">
        <v>68</v>
      </c>
      <c r="B99" s="3" t="s">
        <v>1053</v>
      </c>
      <c r="C99" s="1" t="s">
        <v>42</v>
      </c>
      <c r="D99" s="1" t="s">
        <v>1159</v>
      </c>
      <c r="E99" s="2" t="s">
        <v>191</v>
      </c>
      <c r="F99" s="2" t="s">
        <v>192</v>
      </c>
      <c r="G99" s="2" t="s">
        <v>193</v>
      </c>
      <c r="H99" s="2" t="s">
        <v>194</v>
      </c>
      <c r="I99" s="4">
        <v>6</v>
      </c>
      <c r="J99" s="4">
        <v>47.4</v>
      </c>
    </row>
    <row r="100" spans="1:23" ht="11.1" customHeight="1">
      <c r="A100" s="2" t="s">
        <v>48</v>
      </c>
      <c r="B100" s="3" t="s">
        <v>1053</v>
      </c>
      <c r="C100" s="1" t="s">
        <v>42</v>
      </c>
      <c r="D100" s="1" t="s">
        <v>1160</v>
      </c>
      <c r="E100" s="2" t="s">
        <v>1161</v>
      </c>
      <c r="F100" s="2" t="s">
        <v>1162</v>
      </c>
      <c r="G100" s="2" t="s">
        <v>210</v>
      </c>
      <c r="H100" s="2" t="s">
        <v>211</v>
      </c>
      <c r="I100" s="4">
        <v>2</v>
      </c>
      <c r="J100" s="4">
        <v>23.46</v>
      </c>
    </row>
    <row r="101" spans="1:23" ht="11.85" customHeight="1">
      <c r="A101" s="2" t="s">
        <v>48</v>
      </c>
      <c r="B101" s="3" t="s">
        <v>1062</v>
      </c>
      <c r="C101" s="1" t="s">
        <v>42</v>
      </c>
      <c r="D101" s="1" t="s">
        <v>1163</v>
      </c>
      <c r="E101" s="2" t="s">
        <v>196</v>
      </c>
      <c r="F101" s="2" t="s">
        <v>197</v>
      </c>
      <c r="G101" s="2" t="s">
        <v>198</v>
      </c>
      <c r="H101" s="2" t="s">
        <v>199</v>
      </c>
      <c r="I101" s="4">
        <v>5</v>
      </c>
      <c r="J101" s="4">
        <v>58.65</v>
      </c>
    </row>
    <row r="102" spans="1:23" ht="11.85" customHeight="1">
      <c r="A102" s="2" t="s">
        <v>48</v>
      </c>
      <c r="B102" s="3" t="s">
        <v>1053</v>
      </c>
      <c r="C102" s="1" t="s">
        <v>42</v>
      </c>
      <c r="D102" s="1" t="s">
        <v>1164</v>
      </c>
      <c r="E102" s="2" t="s">
        <v>1165</v>
      </c>
      <c r="F102" s="2" t="s">
        <v>1166</v>
      </c>
      <c r="G102" s="2" t="s">
        <v>193</v>
      </c>
      <c r="H102" s="2" t="s">
        <v>194</v>
      </c>
      <c r="I102" s="4">
        <v>2</v>
      </c>
      <c r="J102" s="4">
        <v>23.04</v>
      </c>
    </row>
    <row r="103" spans="1:23" ht="11.85" customHeight="1">
      <c r="A103" s="2" t="s">
        <v>48</v>
      </c>
      <c r="B103" s="3" t="s">
        <v>1053</v>
      </c>
      <c r="C103" s="1" t="s">
        <v>42</v>
      </c>
      <c r="D103" s="1" t="s">
        <v>1167</v>
      </c>
      <c r="E103" s="2" t="s">
        <v>1168</v>
      </c>
      <c r="F103" s="2" t="s">
        <v>1169</v>
      </c>
      <c r="G103" s="2" t="s">
        <v>712</v>
      </c>
      <c r="H103" s="2" t="s">
        <v>713</v>
      </c>
      <c r="I103" s="4">
        <v>6</v>
      </c>
      <c r="J103" s="4">
        <v>70.38</v>
      </c>
    </row>
    <row r="104" spans="1:23" ht="17.850000000000001" customHeight="1">
      <c r="A104" s="2" t="s">
        <v>182</v>
      </c>
      <c r="B104" s="3" t="s">
        <v>1053</v>
      </c>
      <c r="C104" s="1" t="s">
        <v>42</v>
      </c>
      <c r="D104" s="1" t="s">
        <v>1170</v>
      </c>
      <c r="E104" s="2" t="s">
        <v>729</v>
      </c>
      <c r="F104" s="2" t="s">
        <v>730</v>
      </c>
      <c r="G104" s="2" t="s">
        <v>726</v>
      </c>
      <c r="H104" s="2" t="s">
        <v>727</v>
      </c>
      <c r="I104" s="4">
        <v>2</v>
      </c>
      <c r="J104" s="4">
        <v>17.78</v>
      </c>
    </row>
    <row r="105" spans="1:23" ht="11.85" customHeight="1">
      <c r="A105" s="2" t="s">
        <v>182</v>
      </c>
      <c r="B105" s="3" t="s">
        <v>1053</v>
      </c>
      <c r="C105" s="1" t="s">
        <v>42</v>
      </c>
      <c r="D105" s="1" t="s">
        <v>1160</v>
      </c>
      <c r="E105" s="2" t="s">
        <v>1161</v>
      </c>
      <c r="F105" s="2" t="s">
        <v>1162</v>
      </c>
      <c r="G105" s="2" t="s">
        <v>210</v>
      </c>
      <c r="H105" s="2" t="s">
        <v>211</v>
      </c>
      <c r="I105" s="4">
        <v>2</v>
      </c>
      <c r="J105" s="4">
        <v>17.78</v>
      </c>
    </row>
    <row r="106" spans="1:23" ht="11.85" customHeight="1">
      <c r="A106" s="2" t="s">
        <v>182</v>
      </c>
      <c r="B106" s="3" t="s">
        <v>1053</v>
      </c>
      <c r="C106" s="1" t="s">
        <v>42</v>
      </c>
      <c r="D106" s="1" t="s">
        <v>1167</v>
      </c>
      <c r="E106" s="2" t="s">
        <v>1168</v>
      </c>
      <c r="F106" s="2" t="s">
        <v>1169</v>
      </c>
      <c r="G106" s="2" t="s">
        <v>712</v>
      </c>
      <c r="H106" s="2" t="s">
        <v>713</v>
      </c>
      <c r="I106" s="4">
        <v>2</v>
      </c>
      <c r="J106" s="4">
        <v>17.78</v>
      </c>
    </row>
    <row r="107" spans="1:23" ht="17.850000000000001" customHeight="1">
      <c r="A107" s="2" t="s">
        <v>182</v>
      </c>
      <c r="B107" s="3" t="s">
        <v>1053</v>
      </c>
      <c r="C107" s="1" t="s">
        <v>42</v>
      </c>
      <c r="D107" s="1" t="s">
        <v>1171</v>
      </c>
      <c r="E107" s="2" t="s">
        <v>729</v>
      </c>
      <c r="F107" s="2" t="s">
        <v>730</v>
      </c>
      <c r="G107" s="2" t="s">
        <v>726</v>
      </c>
      <c r="H107" s="2" t="s">
        <v>727</v>
      </c>
      <c r="I107" s="4">
        <v>3</v>
      </c>
      <c r="J107" s="4">
        <v>26.67</v>
      </c>
    </row>
    <row r="108" spans="1:23" ht="11.85" customHeight="1">
      <c r="A108" s="2" t="s">
        <v>205</v>
      </c>
      <c r="B108" s="3" t="s">
        <v>1053</v>
      </c>
      <c r="C108" s="1" t="s">
        <v>42</v>
      </c>
      <c r="D108" s="1" t="s">
        <v>1159</v>
      </c>
      <c r="E108" s="2" t="s">
        <v>191</v>
      </c>
      <c r="F108" s="2" t="s">
        <v>192</v>
      </c>
      <c r="G108" s="2" t="s">
        <v>193</v>
      </c>
      <c r="H108" s="2" t="s">
        <v>194</v>
      </c>
      <c r="I108" s="4">
        <v>1</v>
      </c>
      <c r="J108" s="4">
        <v>9.5500000000000007</v>
      </c>
    </row>
    <row r="109" spans="1:23" ht="17.850000000000001" customHeight="1">
      <c r="J109" s="5">
        <v>312.49</v>
      </c>
    </row>
    <row r="110" spans="1:23" ht="17.100000000000001" customHeight="1">
      <c r="A110" s="72" t="s">
        <v>212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</row>
    <row r="111" spans="1:23" ht="11.85" customHeight="1">
      <c r="A111" s="2" t="s">
        <v>48</v>
      </c>
      <c r="B111" s="3" t="s">
        <v>1133</v>
      </c>
      <c r="C111" s="1" t="s">
        <v>42</v>
      </c>
      <c r="D111" s="1" t="s">
        <v>1172</v>
      </c>
      <c r="E111" s="2" t="s">
        <v>1173</v>
      </c>
      <c r="F111" s="2" t="s">
        <v>1174</v>
      </c>
      <c r="G111" s="2" t="s">
        <v>216</v>
      </c>
      <c r="H111" s="2" t="s">
        <v>217</v>
      </c>
      <c r="I111" s="4">
        <v>2</v>
      </c>
      <c r="J111" s="4">
        <v>23.46</v>
      </c>
    </row>
    <row r="112" spans="1:23" ht="11.85" customHeight="1">
      <c r="A112" s="2" t="s">
        <v>48</v>
      </c>
      <c r="B112" s="3" t="s">
        <v>1133</v>
      </c>
      <c r="C112" s="1" t="s">
        <v>42</v>
      </c>
      <c r="D112" s="1" t="s">
        <v>1175</v>
      </c>
      <c r="E112" s="2" t="s">
        <v>224</v>
      </c>
      <c r="F112" s="2" t="s">
        <v>225</v>
      </c>
      <c r="G112" s="2" t="s">
        <v>216</v>
      </c>
      <c r="H112" s="2" t="s">
        <v>217</v>
      </c>
      <c r="I112" s="4">
        <v>3</v>
      </c>
      <c r="J112" s="4">
        <v>35.19</v>
      </c>
    </row>
    <row r="113" spans="1:10" ht="11.85" customHeight="1">
      <c r="A113" s="2" t="s">
        <v>48</v>
      </c>
      <c r="B113" s="3" t="s">
        <v>1133</v>
      </c>
      <c r="C113" s="1" t="s">
        <v>42</v>
      </c>
      <c r="D113" s="1" t="s">
        <v>1176</v>
      </c>
      <c r="E113" s="2" t="s">
        <v>263</v>
      </c>
      <c r="F113" s="2" t="s">
        <v>264</v>
      </c>
      <c r="G113" s="2" t="s">
        <v>216</v>
      </c>
      <c r="H113" s="2" t="s">
        <v>217</v>
      </c>
      <c r="I113" s="4">
        <v>5</v>
      </c>
      <c r="J113" s="4">
        <v>58.65</v>
      </c>
    </row>
    <row r="114" spans="1:10" ht="11.1" customHeight="1">
      <c r="A114" s="2" t="s">
        <v>48</v>
      </c>
      <c r="B114" s="3" t="s">
        <v>1133</v>
      </c>
      <c r="C114" s="1" t="s">
        <v>42</v>
      </c>
      <c r="D114" s="1" t="s">
        <v>1177</v>
      </c>
      <c r="E114" s="2" t="s">
        <v>260</v>
      </c>
      <c r="F114" s="2" t="s">
        <v>261</v>
      </c>
      <c r="G114" s="2" t="s">
        <v>216</v>
      </c>
      <c r="H114" s="2" t="s">
        <v>217</v>
      </c>
      <c r="I114" s="4">
        <v>3</v>
      </c>
      <c r="J114" s="4">
        <v>35.19</v>
      </c>
    </row>
    <row r="115" spans="1:10" ht="18.600000000000001" customHeight="1">
      <c r="A115" s="2" t="s">
        <v>48</v>
      </c>
      <c r="B115" s="3" t="s">
        <v>1133</v>
      </c>
      <c r="C115" s="1" t="s">
        <v>42</v>
      </c>
      <c r="D115" s="1" t="s">
        <v>1178</v>
      </c>
      <c r="E115" s="2" t="s">
        <v>275</v>
      </c>
      <c r="F115" s="2" t="s">
        <v>276</v>
      </c>
      <c r="G115" s="2" t="s">
        <v>277</v>
      </c>
      <c r="H115" s="2" t="s">
        <v>278</v>
      </c>
      <c r="I115" s="4">
        <v>3</v>
      </c>
      <c r="J115" s="4">
        <v>35.19</v>
      </c>
    </row>
    <row r="116" spans="1:10" ht="11.1" customHeight="1">
      <c r="A116" s="2" t="s">
        <v>48</v>
      </c>
      <c r="B116" s="3" t="s">
        <v>1133</v>
      </c>
      <c r="C116" s="1" t="s">
        <v>42</v>
      </c>
      <c r="D116" s="1" t="s">
        <v>1179</v>
      </c>
      <c r="E116" s="2" t="s">
        <v>269</v>
      </c>
      <c r="F116" s="2" t="s">
        <v>270</v>
      </c>
      <c r="G116" s="2" t="s">
        <v>216</v>
      </c>
      <c r="H116" s="2" t="s">
        <v>217</v>
      </c>
      <c r="I116" s="4">
        <v>2</v>
      </c>
      <c r="J116" s="4">
        <v>23.46</v>
      </c>
    </row>
    <row r="117" spans="1:10" ht="18.600000000000001" customHeight="1">
      <c r="A117" s="2" t="s">
        <v>48</v>
      </c>
      <c r="B117" s="3" t="s">
        <v>1133</v>
      </c>
      <c r="C117" s="1" t="s">
        <v>42</v>
      </c>
      <c r="D117" s="1" t="s">
        <v>1180</v>
      </c>
      <c r="E117" s="2" t="s">
        <v>214</v>
      </c>
      <c r="F117" s="2" t="s">
        <v>215</v>
      </c>
      <c r="G117" s="2" t="s">
        <v>216</v>
      </c>
      <c r="H117" s="2" t="s">
        <v>217</v>
      </c>
      <c r="I117" s="4">
        <v>3</v>
      </c>
      <c r="J117" s="4">
        <v>35.19</v>
      </c>
    </row>
    <row r="118" spans="1:10" ht="11.85" customHeight="1">
      <c r="A118" s="2" t="s">
        <v>48</v>
      </c>
      <c r="B118" s="3" t="s">
        <v>1133</v>
      </c>
      <c r="C118" s="1" t="s">
        <v>42</v>
      </c>
      <c r="D118" s="1" t="s">
        <v>1181</v>
      </c>
      <c r="E118" s="2" t="s">
        <v>272</v>
      </c>
      <c r="F118" s="2" t="s">
        <v>273</v>
      </c>
      <c r="G118" s="2" t="s">
        <v>216</v>
      </c>
      <c r="H118" s="2" t="s">
        <v>217</v>
      </c>
      <c r="I118" s="4">
        <v>5</v>
      </c>
      <c r="J118" s="4">
        <v>58.65</v>
      </c>
    </row>
    <row r="119" spans="1:10" ht="11.1" customHeight="1">
      <c r="A119" s="2" t="s">
        <v>48</v>
      </c>
      <c r="B119" s="3" t="s">
        <v>1053</v>
      </c>
      <c r="C119" s="1" t="s">
        <v>42</v>
      </c>
      <c r="D119" s="1" t="s">
        <v>1182</v>
      </c>
      <c r="E119" s="2" t="s">
        <v>1183</v>
      </c>
      <c r="F119" s="2" t="s">
        <v>1184</v>
      </c>
      <c r="G119" s="2" t="s">
        <v>257</v>
      </c>
      <c r="H119" s="2" t="s">
        <v>258</v>
      </c>
      <c r="I119" s="4">
        <v>30</v>
      </c>
      <c r="J119" s="4">
        <v>351.9</v>
      </c>
    </row>
    <row r="120" spans="1:10" ht="11.85" customHeight="1">
      <c r="A120" s="2" t="s">
        <v>48</v>
      </c>
      <c r="B120" s="3" t="s">
        <v>1133</v>
      </c>
      <c r="C120" s="1" t="s">
        <v>42</v>
      </c>
      <c r="D120" s="1" t="s">
        <v>1185</v>
      </c>
      <c r="E120" s="2" t="s">
        <v>255</v>
      </c>
      <c r="F120" s="2" t="s">
        <v>256</v>
      </c>
      <c r="G120" s="2" t="s">
        <v>257</v>
      </c>
      <c r="H120" s="2" t="s">
        <v>258</v>
      </c>
      <c r="I120" s="4">
        <v>1</v>
      </c>
      <c r="J120" s="4">
        <v>11.73</v>
      </c>
    </row>
    <row r="121" spans="1:10" ht="11.85" customHeight="1">
      <c r="A121" s="2" t="s">
        <v>48</v>
      </c>
      <c r="B121" s="3" t="s">
        <v>1133</v>
      </c>
      <c r="C121" s="1" t="s">
        <v>42</v>
      </c>
      <c r="D121" s="1" t="s">
        <v>1186</v>
      </c>
      <c r="E121" s="2" t="s">
        <v>1187</v>
      </c>
      <c r="F121" s="2" t="s">
        <v>1188</v>
      </c>
      <c r="G121" s="2" t="s">
        <v>216</v>
      </c>
      <c r="H121" s="2" t="s">
        <v>217</v>
      </c>
      <c r="I121" s="4">
        <v>5</v>
      </c>
      <c r="J121" s="4">
        <v>58.65</v>
      </c>
    </row>
    <row r="122" spans="1:10" ht="11.85" customHeight="1">
      <c r="A122" s="2" t="s">
        <v>48</v>
      </c>
      <c r="B122" s="3" t="s">
        <v>1133</v>
      </c>
      <c r="C122" s="1" t="s">
        <v>42</v>
      </c>
      <c r="D122" s="1" t="s">
        <v>1189</v>
      </c>
      <c r="E122" s="2" t="s">
        <v>747</v>
      </c>
      <c r="F122" s="2" t="s">
        <v>748</v>
      </c>
      <c r="G122" s="2" t="s">
        <v>216</v>
      </c>
      <c r="H122" s="2" t="s">
        <v>217</v>
      </c>
      <c r="I122" s="4">
        <v>1</v>
      </c>
      <c r="J122" s="4">
        <v>11.73</v>
      </c>
    </row>
    <row r="123" spans="1:10" ht="11.1" customHeight="1">
      <c r="A123" s="2" t="s">
        <v>48</v>
      </c>
      <c r="B123" s="3" t="s">
        <v>1133</v>
      </c>
      <c r="C123" s="1" t="s">
        <v>42</v>
      </c>
      <c r="D123" s="1" t="s">
        <v>1190</v>
      </c>
      <c r="E123" s="2" t="s">
        <v>976</v>
      </c>
      <c r="F123" s="2" t="s">
        <v>977</v>
      </c>
      <c r="G123" s="2" t="s">
        <v>216</v>
      </c>
      <c r="H123" s="2" t="s">
        <v>217</v>
      </c>
      <c r="I123" s="4">
        <v>5</v>
      </c>
      <c r="J123" s="4">
        <v>58.65</v>
      </c>
    </row>
    <row r="124" spans="1:10" ht="18.600000000000001" customHeight="1">
      <c r="A124" s="2" t="s">
        <v>48</v>
      </c>
      <c r="B124" s="3" t="s">
        <v>1133</v>
      </c>
      <c r="C124" s="1" t="s">
        <v>42</v>
      </c>
      <c r="D124" s="1" t="s">
        <v>1191</v>
      </c>
      <c r="E124" s="2" t="s">
        <v>742</v>
      </c>
      <c r="F124" s="2" t="s">
        <v>743</v>
      </c>
      <c r="G124" s="2" t="s">
        <v>216</v>
      </c>
      <c r="H124" s="2" t="s">
        <v>217</v>
      </c>
      <c r="I124" s="4">
        <v>3</v>
      </c>
      <c r="J124" s="4">
        <v>35.19</v>
      </c>
    </row>
    <row r="125" spans="1:10" ht="11.85" customHeight="1">
      <c r="A125" s="2" t="s">
        <v>182</v>
      </c>
      <c r="B125" s="3" t="s">
        <v>1133</v>
      </c>
      <c r="C125" s="1" t="s">
        <v>42</v>
      </c>
      <c r="D125" s="1" t="s">
        <v>1192</v>
      </c>
      <c r="E125" s="2" t="s">
        <v>238</v>
      </c>
      <c r="F125" s="2" t="s">
        <v>239</v>
      </c>
      <c r="G125" s="2" t="s">
        <v>216</v>
      </c>
      <c r="H125" s="2" t="s">
        <v>217</v>
      </c>
      <c r="I125" s="4">
        <v>5</v>
      </c>
      <c r="J125" s="4">
        <v>44.45</v>
      </c>
    </row>
    <row r="126" spans="1:10" ht="11.1" customHeight="1">
      <c r="A126" s="2" t="s">
        <v>182</v>
      </c>
      <c r="B126" s="3" t="s">
        <v>1133</v>
      </c>
      <c r="C126" s="1" t="s">
        <v>42</v>
      </c>
      <c r="D126" s="1" t="s">
        <v>1176</v>
      </c>
      <c r="E126" s="2" t="s">
        <v>263</v>
      </c>
      <c r="F126" s="2" t="s">
        <v>264</v>
      </c>
      <c r="G126" s="2" t="s">
        <v>216</v>
      </c>
      <c r="H126" s="2" t="s">
        <v>217</v>
      </c>
      <c r="I126" s="4">
        <v>3</v>
      </c>
      <c r="J126" s="4">
        <v>26.67</v>
      </c>
    </row>
    <row r="127" spans="1:10" ht="11.85" customHeight="1">
      <c r="A127" s="2" t="s">
        <v>182</v>
      </c>
      <c r="B127" s="3" t="s">
        <v>1133</v>
      </c>
      <c r="C127" s="1" t="s">
        <v>42</v>
      </c>
      <c r="D127" s="1" t="s">
        <v>1185</v>
      </c>
      <c r="E127" s="2" t="s">
        <v>255</v>
      </c>
      <c r="F127" s="2" t="s">
        <v>256</v>
      </c>
      <c r="G127" s="2" t="s">
        <v>257</v>
      </c>
      <c r="H127" s="2" t="s">
        <v>258</v>
      </c>
      <c r="I127" s="4">
        <v>2</v>
      </c>
      <c r="J127" s="4">
        <v>17.78</v>
      </c>
    </row>
    <row r="128" spans="1:10" ht="11.85" customHeight="1">
      <c r="A128" s="2" t="s">
        <v>182</v>
      </c>
      <c r="B128" s="3" t="s">
        <v>1053</v>
      </c>
      <c r="C128" s="1" t="s">
        <v>42</v>
      </c>
      <c r="D128" s="1" t="s">
        <v>1182</v>
      </c>
      <c r="E128" s="2" t="s">
        <v>1183</v>
      </c>
      <c r="F128" s="2" t="s">
        <v>1184</v>
      </c>
      <c r="G128" s="2" t="s">
        <v>257</v>
      </c>
      <c r="H128" s="2" t="s">
        <v>258</v>
      </c>
      <c r="I128" s="4">
        <v>30</v>
      </c>
      <c r="J128" s="4">
        <v>266.7</v>
      </c>
    </row>
    <row r="129" spans="1:23" ht="11.1" customHeight="1">
      <c r="A129" s="2" t="s">
        <v>182</v>
      </c>
      <c r="B129" s="3" t="s">
        <v>1133</v>
      </c>
      <c r="C129" s="1" t="s">
        <v>42</v>
      </c>
      <c r="D129" s="1" t="s">
        <v>1172</v>
      </c>
      <c r="E129" s="2" t="s">
        <v>1173</v>
      </c>
      <c r="F129" s="2" t="s">
        <v>1174</v>
      </c>
      <c r="G129" s="2" t="s">
        <v>216</v>
      </c>
      <c r="H129" s="2" t="s">
        <v>217</v>
      </c>
      <c r="I129" s="4">
        <v>1</v>
      </c>
      <c r="J129" s="4">
        <v>8.89</v>
      </c>
    </row>
    <row r="130" spans="1:23" ht="11.85" customHeight="1">
      <c r="A130" s="2" t="s">
        <v>182</v>
      </c>
      <c r="B130" s="3" t="s">
        <v>1133</v>
      </c>
      <c r="C130" s="1" t="s">
        <v>42</v>
      </c>
      <c r="D130" s="1" t="s">
        <v>1181</v>
      </c>
      <c r="E130" s="2" t="s">
        <v>272</v>
      </c>
      <c r="F130" s="2" t="s">
        <v>273</v>
      </c>
      <c r="G130" s="2" t="s">
        <v>216</v>
      </c>
      <c r="H130" s="2" t="s">
        <v>217</v>
      </c>
      <c r="I130" s="4">
        <v>2</v>
      </c>
      <c r="J130" s="4">
        <v>17.78</v>
      </c>
    </row>
    <row r="131" spans="1:23" ht="18.600000000000001" customHeight="1">
      <c r="A131" s="2" t="s">
        <v>182</v>
      </c>
      <c r="B131" s="3" t="s">
        <v>1133</v>
      </c>
      <c r="C131" s="1" t="s">
        <v>42</v>
      </c>
      <c r="D131" s="1" t="s">
        <v>1178</v>
      </c>
      <c r="E131" s="2" t="s">
        <v>275</v>
      </c>
      <c r="F131" s="2" t="s">
        <v>276</v>
      </c>
      <c r="G131" s="2" t="s">
        <v>277</v>
      </c>
      <c r="H131" s="2" t="s">
        <v>278</v>
      </c>
      <c r="I131" s="4">
        <v>3</v>
      </c>
      <c r="J131" s="4">
        <v>26.67</v>
      </c>
    </row>
    <row r="132" spans="1:23" ht="17.100000000000001" customHeight="1">
      <c r="J132" s="5">
        <v>1241.77</v>
      </c>
    </row>
    <row r="133" spans="1:23" ht="17.850000000000001" customHeight="1">
      <c r="A133" s="72" t="s">
        <v>286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</row>
    <row r="134" spans="1:23" ht="11.85" customHeight="1">
      <c r="A134" s="2" t="s">
        <v>48</v>
      </c>
      <c r="B134" s="3" t="s">
        <v>1133</v>
      </c>
      <c r="C134" s="1" t="s">
        <v>42</v>
      </c>
      <c r="D134" s="1" t="s">
        <v>1193</v>
      </c>
      <c r="E134" s="2" t="s">
        <v>288</v>
      </c>
      <c r="F134" s="2" t="s">
        <v>289</v>
      </c>
      <c r="G134" s="2" t="s">
        <v>290</v>
      </c>
      <c r="H134" s="2" t="s">
        <v>291</v>
      </c>
      <c r="I134" s="4">
        <v>10</v>
      </c>
      <c r="J134" s="4">
        <v>117.3</v>
      </c>
    </row>
    <row r="135" spans="1:23" ht="11.1" customHeight="1">
      <c r="A135" s="2" t="s">
        <v>48</v>
      </c>
      <c r="B135" s="3" t="s">
        <v>1133</v>
      </c>
      <c r="C135" s="1" t="s">
        <v>42</v>
      </c>
      <c r="D135" s="1" t="s">
        <v>1194</v>
      </c>
      <c r="E135" s="2" t="s">
        <v>302</v>
      </c>
      <c r="F135" s="2" t="s">
        <v>303</v>
      </c>
      <c r="G135" s="2" t="s">
        <v>304</v>
      </c>
      <c r="H135" s="2" t="s">
        <v>305</v>
      </c>
      <c r="I135" s="4">
        <v>1</v>
      </c>
      <c r="J135" s="4">
        <v>11.73</v>
      </c>
    </row>
    <row r="136" spans="1:23" ht="11.85" customHeight="1">
      <c r="A136" s="2" t="s">
        <v>182</v>
      </c>
      <c r="B136" s="3" t="s">
        <v>1133</v>
      </c>
      <c r="C136" s="1" t="s">
        <v>42</v>
      </c>
      <c r="D136" s="1" t="s">
        <v>1193</v>
      </c>
      <c r="E136" s="2" t="s">
        <v>288</v>
      </c>
      <c r="F136" s="2" t="s">
        <v>289</v>
      </c>
      <c r="G136" s="2" t="s">
        <v>290</v>
      </c>
      <c r="H136" s="2" t="s">
        <v>291</v>
      </c>
      <c r="I136" s="4">
        <v>15</v>
      </c>
      <c r="J136" s="4">
        <v>126.3</v>
      </c>
    </row>
    <row r="137" spans="1:23" ht="17.850000000000001" customHeight="1">
      <c r="J137" s="5">
        <v>255.33</v>
      </c>
    </row>
    <row r="138" spans="1:23" ht="17.100000000000001" customHeight="1">
      <c r="A138" s="72" t="s">
        <v>309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</row>
    <row r="139" spans="1:23" ht="11.85" customHeight="1">
      <c r="A139" s="2" t="s">
        <v>68</v>
      </c>
      <c r="B139" s="3" t="s">
        <v>1062</v>
      </c>
      <c r="C139" s="1" t="s">
        <v>42</v>
      </c>
      <c r="D139" s="1" t="s">
        <v>1195</v>
      </c>
      <c r="E139" s="2" t="s">
        <v>411</v>
      </c>
      <c r="F139" s="2" t="s">
        <v>412</v>
      </c>
      <c r="G139" s="2" t="s">
        <v>313</v>
      </c>
      <c r="H139" s="2" t="s">
        <v>314</v>
      </c>
      <c r="I139" s="4">
        <v>5</v>
      </c>
      <c r="J139" s="4">
        <v>39.5</v>
      </c>
    </row>
    <row r="140" spans="1:23" ht="18.600000000000001" customHeight="1">
      <c r="A140" s="2" t="s">
        <v>68</v>
      </c>
      <c r="B140" s="3" t="s">
        <v>1051</v>
      </c>
      <c r="C140" s="1" t="s">
        <v>42</v>
      </c>
      <c r="D140" s="1" t="s">
        <v>1196</v>
      </c>
      <c r="E140" s="2" t="s">
        <v>995</v>
      </c>
      <c r="F140" s="2" t="s">
        <v>996</v>
      </c>
      <c r="G140" s="2" t="s">
        <v>313</v>
      </c>
      <c r="H140" s="2" t="s">
        <v>314</v>
      </c>
      <c r="I140" s="4">
        <v>3</v>
      </c>
      <c r="J140" s="4">
        <v>23.7</v>
      </c>
    </row>
    <row r="141" spans="1:23" ht="17.850000000000001" customHeight="1">
      <c r="A141" s="2" t="s">
        <v>68</v>
      </c>
      <c r="B141" s="3" t="s">
        <v>1197</v>
      </c>
      <c r="C141" s="1" t="s">
        <v>42</v>
      </c>
      <c r="D141" s="1" t="s">
        <v>1198</v>
      </c>
      <c r="E141" s="2" t="s">
        <v>1199</v>
      </c>
      <c r="F141" s="2" t="s">
        <v>1200</v>
      </c>
      <c r="G141" s="2" t="s">
        <v>367</v>
      </c>
      <c r="H141" s="2" t="s">
        <v>368</v>
      </c>
      <c r="I141" s="4">
        <v>2</v>
      </c>
      <c r="J141" s="4">
        <v>15.8</v>
      </c>
    </row>
    <row r="142" spans="1:23" ht="11.85" customHeight="1">
      <c r="A142" s="2" t="s">
        <v>68</v>
      </c>
      <c r="B142" s="3" t="s">
        <v>1062</v>
      </c>
      <c r="C142" s="1" t="s">
        <v>42</v>
      </c>
      <c r="D142" s="1" t="s">
        <v>1201</v>
      </c>
      <c r="E142" s="2" t="s">
        <v>1028</v>
      </c>
      <c r="F142" s="2" t="s">
        <v>1029</v>
      </c>
      <c r="G142" s="2" t="s">
        <v>1030</v>
      </c>
      <c r="H142" s="2" t="s">
        <v>1031</v>
      </c>
      <c r="I142" s="4">
        <v>1</v>
      </c>
      <c r="J142" s="4">
        <v>7.9</v>
      </c>
    </row>
    <row r="143" spans="1:23" ht="11.85" customHeight="1">
      <c r="A143" s="2" t="s">
        <v>68</v>
      </c>
      <c r="B143" s="3" t="s">
        <v>1197</v>
      </c>
      <c r="C143" s="1" t="s">
        <v>42</v>
      </c>
      <c r="D143" s="1" t="s">
        <v>1202</v>
      </c>
      <c r="E143" s="2" t="s">
        <v>1203</v>
      </c>
      <c r="F143" s="2" t="s">
        <v>1204</v>
      </c>
      <c r="G143" s="2" t="s">
        <v>313</v>
      </c>
      <c r="H143" s="2" t="s">
        <v>314</v>
      </c>
      <c r="I143" s="4">
        <v>5</v>
      </c>
      <c r="J143" s="4">
        <v>39.5</v>
      </c>
    </row>
    <row r="144" spans="1:23" ht="11.85" customHeight="1">
      <c r="A144" s="2" t="s">
        <v>40</v>
      </c>
      <c r="B144" s="3" t="s">
        <v>1051</v>
      </c>
      <c r="C144" s="1" t="s">
        <v>42</v>
      </c>
      <c r="D144" s="1" t="s">
        <v>1205</v>
      </c>
      <c r="E144" s="2" t="s">
        <v>1011</v>
      </c>
      <c r="F144" s="2" t="s">
        <v>1012</v>
      </c>
      <c r="G144" s="2" t="s">
        <v>313</v>
      </c>
      <c r="H144" s="2" t="s">
        <v>314</v>
      </c>
      <c r="I144" s="4">
        <v>5</v>
      </c>
      <c r="J144" s="4">
        <v>51.1</v>
      </c>
    </row>
    <row r="145" spans="1:10" ht="17.850000000000001" customHeight="1">
      <c r="A145" s="2" t="s">
        <v>40</v>
      </c>
      <c r="B145" s="3" t="s">
        <v>1051</v>
      </c>
      <c r="C145" s="1" t="s">
        <v>42</v>
      </c>
      <c r="D145" s="1" t="s">
        <v>1196</v>
      </c>
      <c r="E145" s="2" t="s">
        <v>995</v>
      </c>
      <c r="F145" s="2" t="s">
        <v>996</v>
      </c>
      <c r="G145" s="2" t="s">
        <v>313</v>
      </c>
      <c r="H145" s="2" t="s">
        <v>314</v>
      </c>
      <c r="I145" s="4">
        <v>10</v>
      </c>
      <c r="J145" s="4">
        <v>102.2</v>
      </c>
    </row>
    <row r="146" spans="1:10" ht="17.850000000000001" customHeight="1">
      <c r="A146" s="2" t="s">
        <v>40</v>
      </c>
      <c r="B146" s="3" t="s">
        <v>1062</v>
      </c>
      <c r="C146" s="1" t="s">
        <v>42</v>
      </c>
      <c r="D146" s="1" t="s">
        <v>1206</v>
      </c>
      <c r="E146" s="2" t="s">
        <v>578</v>
      </c>
      <c r="F146" s="2" t="s">
        <v>579</v>
      </c>
      <c r="G146" s="2" t="s">
        <v>313</v>
      </c>
      <c r="H146" s="2" t="s">
        <v>314</v>
      </c>
      <c r="I146" s="4">
        <v>10</v>
      </c>
      <c r="J146" s="4">
        <v>102.2</v>
      </c>
    </row>
    <row r="147" spans="1:10" ht="18.600000000000001" customHeight="1">
      <c r="A147" s="2" t="s">
        <v>40</v>
      </c>
      <c r="B147" s="3" t="s">
        <v>1062</v>
      </c>
      <c r="C147" s="1" t="s">
        <v>42</v>
      </c>
      <c r="D147" s="1" t="s">
        <v>1207</v>
      </c>
      <c r="E147" s="2" t="s">
        <v>1006</v>
      </c>
      <c r="F147" s="2" t="s">
        <v>1007</v>
      </c>
      <c r="G147" s="2" t="s">
        <v>313</v>
      </c>
      <c r="H147" s="2" t="s">
        <v>314</v>
      </c>
      <c r="I147" s="4">
        <v>50</v>
      </c>
      <c r="J147" s="4">
        <v>511</v>
      </c>
    </row>
    <row r="148" spans="1:10" ht="17.850000000000001" customHeight="1">
      <c r="A148" s="2" t="s">
        <v>40</v>
      </c>
      <c r="B148" s="3" t="s">
        <v>1062</v>
      </c>
      <c r="C148" s="1" t="s">
        <v>42</v>
      </c>
      <c r="D148" s="1" t="s">
        <v>1208</v>
      </c>
      <c r="E148" s="2" t="s">
        <v>1209</v>
      </c>
      <c r="F148" s="2" t="s">
        <v>1210</v>
      </c>
      <c r="G148" s="2" t="s">
        <v>313</v>
      </c>
      <c r="H148" s="2" t="s">
        <v>314</v>
      </c>
      <c r="I148" s="4">
        <v>50</v>
      </c>
      <c r="J148" s="4">
        <v>511</v>
      </c>
    </row>
    <row r="149" spans="1:10" ht="18.600000000000001" customHeight="1">
      <c r="A149" s="2" t="s">
        <v>40</v>
      </c>
      <c r="B149" s="3" t="s">
        <v>1062</v>
      </c>
      <c r="C149" s="1" t="s">
        <v>42</v>
      </c>
      <c r="D149" s="1" t="s">
        <v>1211</v>
      </c>
      <c r="E149" s="2" t="s">
        <v>1006</v>
      </c>
      <c r="F149" s="2" t="s">
        <v>1007</v>
      </c>
      <c r="G149" s="2" t="s">
        <v>313</v>
      </c>
      <c r="H149" s="2" t="s">
        <v>314</v>
      </c>
      <c r="I149" s="4">
        <v>50</v>
      </c>
      <c r="J149" s="4">
        <v>511</v>
      </c>
    </row>
    <row r="150" spans="1:10" ht="11.1" customHeight="1">
      <c r="A150" s="2" t="s">
        <v>40</v>
      </c>
      <c r="B150" s="3" t="s">
        <v>1062</v>
      </c>
      <c r="C150" s="1" t="s">
        <v>42</v>
      </c>
      <c r="D150" s="1" t="s">
        <v>1212</v>
      </c>
      <c r="E150" s="2" t="s">
        <v>754</v>
      </c>
      <c r="F150" s="2" t="s">
        <v>755</v>
      </c>
      <c r="G150" s="2" t="s">
        <v>313</v>
      </c>
      <c r="H150" s="2" t="s">
        <v>314</v>
      </c>
      <c r="I150" s="4">
        <v>50</v>
      </c>
      <c r="J150" s="4">
        <v>511</v>
      </c>
    </row>
    <row r="151" spans="1:10" ht="18.600000000000001" customHeight="1">
      <c r="A151" s="2" t="s">
        <v>40</v>
      </c>
      <c r="B151" s="3" t="s">
        <v>1051</v>
      </c>
      <c r="C151" s="1" t="s">
        <v>42</v>
      </c>
      <c r="D151" s="1" t="s">
        <v>1213</v>
      </c>
      <c r="E151" s="2" t="s">
        <v>1214</v>
      </c>
      <c r="F151" s="2" t="s">
        <v>1215</v>
      </c>
      <c r="G151" s="2" t="s">
        <v>313</v>
      </c>
      <c r="H151" s="2" t="s">
        <v>314</v>
      </c>
      <c r="I151" s="4">
        <v>20</v>
      </c>
      <c r="J151" s="4">
        <v>204.4</v>
      </c>
    </row>
    <row r="152" spans="1:10" ht="17.850000000000001" customHeight="1">
      <c r="A152" s="2" t="s">
        <v>40</v>
      </c>
      <c r="B152" s="3" t="s">
        <v>1062</v>
      </c>
      <c r="C152" s="1" t="s">
        <v>42</v>
      </c>
      <c r="D152" s="1" t="s">
        <v>1216</v>
      </c>
      <c r="E152" s="2" t="s">
        <v>570</v>
      </c>
      <c r="F152" s="2" t="s">
        <v>571</v>
      </c>
      <c r="G152" s="2" t="s">
        <v>313</v>
      </c>
      <c r="H152" s="2" t="s">
        <v>314</v>
      </c>
      <c r="I152" s="4">
        <v>10</v>
      </c>
      <c r="J152" s="4">
        <v>102.2</v>
      </c>
    </row>
    <row r="153" spans="1:10" ht="11.85" customHeight="1">
      <c r="A153" s="2" t="s">
        <v>40</v>
      </c>
      <c r="B153" s="3" t="s">
        <v>1062</v>
      </c>
      <c r="C153" s="1" t="s">
        <v>42</v>
      </c>
      <c r="D153" s="1" t="s">
        <v>1201</v>
      </c>
      <c r="E153" s="2" t="s">
        <v>1028</v>
      </c>
      <c r="F153" s="2" t="s">
        <v>1029</v>
      </c>
      <c r="G153" s="2" t="s">
        <v>1030</v>
      </c>
      <c r="H153" s="2" t="s">
        <v>1031</v>
      </c>
      <c r="I153" s="4">
        <v>10</v>
      </c>
      <c r="J153" s="4">
        <v>102.2</v>
      </c>
    </row>
    <row r="154" spans="1:10" ht="11.85" customHeight="1">
      <c r="A154" s="2" t="s">
        <v>40</v>
      </c>
      <c r="B154" s="3" t="s">
        <v>1051</v>
      </c>
      <c r="C154" s="1" t="s">
        <v>42</v>
      </c>
      <c r="D154" s="1" t="s">
        <v>1217</v>
      </c>
      <c r="E154" s="2" t="s">
        <v>1218</v>
      </c>
      <c r="F154" s="2" t="s">
        <v>1219</v>
      </c>
      <c r="G154" s="2" t="s">
        <v>367</v>
      </c>
      <c r="H154" s="2" t="s">
        <v>368</v>
      </c>
      <c r="I154" s="4">
        <v>10</v>
      </c>
      <c r="J154" s="4">
        <v>102.2</v>
      </c>
    </row>
    <row r="155" spans="1:10" ht="11.1" customHeight="1">
      <c r="A155" s="2" t="s">
        <v>40</v>
      </c>
      <c r="B155" s="3" t="s">
        <v>1053</v>
      </c>
      <c r="C155" s="1" t="s">
        <v>42</v>
      </c>
      <c r="D155" s="1" t="s">
        <v>1220</v>
      </c>
      <c r="E155" s="2" t="s">
        <v>337</v>
      </c>
      <c r="F155" s="2" t="s">
        <v>338</v>
      </c>
      <c r="G155" s="2" t="s">
        <v>313</v>
      </c>
      <c r="H155" s="2" t="s">
        <v>314</v>
      </c>
      <c r="I155" s="4">
        <v>25</v>
      </c>
      <c r="J155" s="4">
        <v>255.5</v>
      </c>
    </row>
    <row r="156" spans="1:10" ht="17.850000000000001" customHeight="1">
      <c r="A156" s="2" t="s">
        <v>40</v>
      </c>
      <c r="B156" s="3" t="s">
        <v>1062</v>
      </c>
      <c r="C156" s="1" t="s">
        <v>42</v>
      </c>
      <c r="D156" s="1" t="s">
        <v>1221</v>
      </c>
      <c r="E156" s="2" t="s">
        <v>1222</v>
      </c>
      <c r="F156" s="2" t="s">
        <v>1223</v>
      </c>
      <c r="G156" s="2" t="s">
        <v>313</v>
      </c>
      <c r="H156" s="2" t="s">
        <v>314</v>
      </c>
      <c r="I156" s="4">
        <v>20</v>
      </c>
      <c r="J156" s="4">
        <v>204.4</v>
      </c>
    </row>
    <row r="157" spans="1:10" ht="18.600000000000001" customHeight="1">
      <c r="A157" s="2" t="s">
        <v>40</v>
      </c>
      <c r="B157" s="3" t="s">
        <v>1051</v>
      </c>
      <c r="C157" s="1" t="s">
        <v>42</v>
      </c>
      <c r="D157" s="1" t="s">
        <v>1224</v>
      </c>
      <c r="E157" s="2" t="s">
        <v>390</v>
      </c>
      <c r="F157" s="2" t="s">
        <v>391</v>
      </c>
      <c r="G157" s="2" t="s">
        <v>313</v>
      </c>
      <c r="H157" s="2" t="s">
        <v>314</v>
      </c>
      <c r="I157" s="4">
        <v>30</v>
      </c>
      <c r="J157" s="4">
        <v>306.60000000000002</v>
      </c>
    </row>
    <row r="158" spans="1:10" ht="17.850000000000001" customHeight="1">
      <c r="A158" s="2" t="s">
        <v>40</v>
      </c>
      <c r="B158" s="3" t="s">
        <v>1062</v>
      </c>
      <c r="C158" s="1" t="s">
        <v>1225</v>
      </c>
      <c r="D158" s="1" t="s">
        <v>1226</v>
      </c>
      <c r="E158" s="2" t="s">
        <v>1006</v>
      </c>
      <c r="F158" s="2" t="s">
        <v>1007</v>
      </c>
      <c r="G158" s="2" t="s">
        <v>313</v>
      </c>
      <c r="H158" s="2" t="s">
        <v>314</v>
      </c>
      <c r="I158" s="4">
        <v>-50</v>
      </c>
      <c r="J158" s="4">
        <v>-511</v>
      </c>
    </row>
    <row r="159" spans="1:10" ht="18.600000000000001" customHeight="1">
      <c r="A159" s="2" t="s">
        <v>48</v>
      </c>
      <c r="B159" s="3" t="s">
        <v>1053</v>
      </c>
      <c r="C159" s="1" t="s">
        <v>42</v>
      </c>
      <c r="D159" s="1" t="s">
        <v>1227</v>
      </c>
      <c r="E159" s="2" t="s">
        <v>390</v>
      </c>
      <c r="F159" s="2" t="s">
        <v>391</v>
      </c>
      <c r="G159" s="2" t="s">
        <v>313</v>
      </c>
      <c r="H159" s="2" t="s">
        <v>314</v>
      </c>
      <c r="I159" s="4">
        <v>7</v>
      </c>
      <c r="J159" s="4">
        <v>80.64</v>
      </c>
    </row>
    <row r="160" spans="1:10" ht="11.1" customHeight="1">
      <c r="A160" s="2" t="s">
        <v>48</v>
      </c>
      <c r="B160" s="3" t="s">
        <v>1197</v>
      </c>
      <c r="C160" s="1" t="s">
        <v>42</v>
      </c>
      <c r="D160" s="1" t="s">
        <v>1228</v>
      </c>
      <c r="E160" s="2" t="s">
        <v>404</v>
      </c>
      <c r="F160" s="2" t="s">
        <v>405</v>
      </c>
      <c r="G160" s="2" t="s">
        <v>351</v>
      </c>
      <c r="H160" s="2" t="s">
        <v>352</v>
      </c>
      <c r="I160" s="4">
        <v>2</v>
      </c>
      <c r="J160" s="4">
        <v>23.04</v>
      </c>
    </row>
    <row r="161" spans="1:10" ht="11.85" customHeight="1">
      <c r="A161" s="2" t="s">
        <v>48</v>
      </c>
      <c r="B161" s="3" t="s">
        <v>1053</v>
      </c>
      <c r="C161" s="1" t="s">
        <v>42</v>
      </c>
      <c r="D161" s="1" t="s">
        <v>1229</v>
      </c>
      <c r="E161" s="2" t="s">
        <v>763</v>
      </c>
      <c r="F161" s="2" t="s">
        <v>764</v>
      </c>
      <c r="G161" s="2" t="s">
        <v>313</v>
      </c>
      <c r="H161" s="2" t="s">
        <v>314</v>
      </c>
      <c r="I161" s="4">
        <v>3</v>
      </c>
      <c r="J161" s="4">
        <v>34.56</v>
      </c>
    </row>
    <row r="162" spans="1:10" ht="17.850000000000001" customHeight="1">
      <c r="A162" s="2" t="s">
        <v>48</v>
      </c>
      <c r="B162" s="3" t="s">
        <v>1062</v>
      </c>
      <c r="C162" s="1" t="s">
        <v>42</v>
      </c>
      <c r="D162" s="1" t="s">
        <v>1221</v>
      </c>
      <c r="E162" s="2" t="s">
        <v>1222</v>
      </c>
      <c r="F162" s="2" t="s">
        <v>1223</v>
      </c>
      <c r="G162" s="2" t="s">
        <v>313</v>
      </c>
      <c r="H162" s="2" t="s">
        <v>314</v>
      </c>
      <c r="I162" s="4">
        <v>3</v>
      </c>
      <c r="J162" s="4">
        <v>34.56</v>
      </c>
    </row>
    <row r="163" spans="1:10" ht="11.85" customHeight="1">
      <c r="A163" s="2" t="s">
        <v>48</v>
      </c>
      <c r="B163" s="3" t="s">
        <v>1062</v>
      </c>
      <c r="C163" s="1" t="s">
        <v>42</v>
      </c>
      <c r="D163" s="1" t="s">
        <v>1230</v>
      </c>
      <c r="E163" s="2" t="s">
        <v>1231</v>
      </c>
      <c r="F163" s="2" t="s">
        <v>1232</v>
      </c>
      <c r="G163" s="2" t="s">
        <v>375</v>
      </c>
      <c r="H163" s="2" t="s">
        <v>376</v>
      </c>
      <c r="I163" s="4">
        <v>10</v>
      </c>
      <c r="J163" s="4">
        <v>115.2</v>
      </c>
    </row>
    <row r="164" spans="1:10" ht="11.85" customHeight="1">
      <c r="A164" s="2" t="s">
        <v>48</v>
      </c>
      <c r="B164" s="3" t="s">
        <v>1197</v>
      </c>
      <c r="C164" s="1" t="s">
        <v>42</v>
      </c>
      <c r="D164" s="1" t="s">
        <v>1202</v>
      </c>
      <c r="E164" s="2" t="s">
        <v>1203</v>
      </c>
      <c r="F164" s="2" t="s">
        <v>1204</v>
      </c>
      <c r="G164" s="2" t="s">
        <v>313</v>
      </c>
      <c r="H164" s="2" t="s">
        <v>314</v>
      </c>
      <c r="I164" s="4">
        <v>5</v>
      </c>
      <c r="J164" s="4">
        <v>57.6</v>
      </c>
    </row>
    <row r="165" spans="1:10" ht="11.85" customHeight="1">
      <c r="A165" s="2" t="s">
        <v>48</v>
      </c>
      <c r="B165" s="3" t="s">
        <v>1197</v>
      </c>
      <c r="C165" s="1" t="s">
        <v>42</v>
      </c>
      <c r="D165" s="1" t="s">
        <v>1233</v>
      </c>
      <c r="E165" s="2" t="s">
        <v>396</v>
      </c>
      <c r="F165" s="2" t="s">
        <v>397</v>
      </c>
      <c r="G165" s="2" t="s">
        <v>313</v>
      </c>
      <c r="H165" s="2" t="s">
        <v>314</v>
      </c>
      <c r="I165" s="4">
        <v>10</v>
      </c>
      <c r="J165" s="4">
        <v>117.3</v>
      </c>
    </row>
    <row r="166" spans="1:10" ht="17.850000000000001" customHeight="1">
      <c r="A166" s="2" t="s">
        <v>48</v>
      </c>
      <c r="B166" s="3" t="s">
        <v>1197</v>
      </c>
      <c r="C166" s="1" t="s">
        <v>42</v>
      </c>
      <c r="D166" s="1" t="s">
        <v>1198</v>
      </c>
      <c r="E166" s="2" t="s">
        <v>1199</v>
      </c>
      <c r="F166" s="2" t="s">
        <v>1200</v>
      </c>
      <c r="G166" s="2" t="s">
        <v>367</v>
      </c>
      <c r="H166" s="2" t="s">
        <v>368</v>
      </c>
      <c r="I166" s="4">
        <v>2</v>
      </c>
      <c r="J166" s="4">
        <v>23.04</v>
      </c>
    </row>
    <row r="167" spans="1:10" ht="17.850000000000001" customHeight="1">
      <c r="A167" s="2" t="s">
        <v>48</v>
      </c>
      <c r="B167" s="3" t="s">
        <v>1062</v>
      </c>
      <c r="C167" s="1" t="s">
        <v>42</v>
      </c>
      <c r="D167" s="1" t="s">
        <v>1234</v>
      </c>
      <c r="E167" s="2" t="s">
        <v>311</v>
      </c>
      <c r="F167" s="2" t="s">
        <v>312</v>
      </c>
      <c r="G167" s="2" t="s">
        <v>313</v>
      </c>
      <c r="H167" s="2" t="s">
        <v>314</v>
      </c>
      <c r="I167" s="4">
        <v>20</v>
      </c>
      <c r="J167" s="4">
        <v>230.4</v>
      </c>
    </row>
    <row r="168" spans="1:10" ht="11.85" customHeight="1">
      <c r="A168" s="2" t="s">
        <v>48</v>
      </c>
      <c r="B168" s="3" t="s">
        <v>1051</v>
      </c>
      <c r="C168" s="1" t="s">
        <v>42</v>
      </c>
      <c r="D168" s="1" t="s">
        <v>1235</v>
      </c>
      <c r="E168" s="2" t="s">
        <v>597</v>
      </c>
      <c r="F168" s="2" t="s">
        <v>598</v>
      </c>
      <c r="G168" s="2" t="s">
        <v>313</v>
      </c>
      <c r="H168" s="2" t="s">
        <v>314</v>
      </c>
      <c r="I168" s="4">
        <v>3</v>
      </c>
      <c r="J168" s="4">
        <v>34.56</v>
      </c>
    </row>
    <row r="169" spans="1:10" ht="18.600000000000001" customHeight="1">
      <c r="A169" s="2" t="s">
        <v>48</v>
      </c>
      <c r="B169" s="3" t="s">
        <v>1062</v>
      </c>
      <c r="C169" s="1" t="s">
        <v>42</v>
      </c>
      <c r="D169" s="1" t="s">
        <v>1236</v>
      </c>
      <c r="E169" s="2" t="s">
        <v>346</v>
      </c>
      <c r="F169" s="2" t="s">
        <v>347</v>
      </c>
      <c r="G169" s="2" t="s">
        <v>313</v>
      </c>
      <c r="H169" s="2" t="s">
        <v>314</v>
      </c>
      <c r="I169" s="4">
        <v>4</v>
      </c>
      <c r="J169" s="4">
        <v>46.08</v>
      </c>
    </row>
    <row r="170" spans="1:10" ht="11.1" customHeight="1">
      <c r="A170" s="2" t="s">
        <v>48</v>
      </c>
      <c r="B170" s="3" t="s">
        <v>1051</v>
      </c>
      <c r="C170" s="1" t="s">
        <v>42</v>
      </c>
      <c r="D170" s="1" t="s">
        <v>1237</v>
      </c>
      <c r="E170" s="2" t="s">
        <v>420</v>
      </c>
      <c r="F170" s="2" t="s">
        <v>421</v>
      </c>
      <c r="G170" s="2" t="s">
        <v>313</v>
      </c>
      <c r="H170" s="2" t="s">
        <v>314</v>
      </c>
      <c r="I170" s="4">
        <v>6</v>
      </c>
      <c r="J170" s="4">
        <v>69.12</v>
      </c>
    </row>
    <row r="171" spans="1:10" ht="18.600000000000001" customHeight="1">
      <c r="A171" s="2" t="s">
        <v>48</v>
      </c>
      <c r="B171" s="3" t="s">
        <v>1062</v>
      </c>
      <c r="C171" s="1" t="s">
        <v>42</v>
      </c>
      <c r="D171" s="1" t="s">
        <v>1216</v>
      </c>
      <c r="E171" s="2" t="s">
        <v>570</v>
      </c>
      <c r="F171" s="2" t="s">
        <v>571</v>
      </c>
      <c r="G171" s="2" t="s">
        <v>313</v>
      </c>
      <c r="H171" s="2" t="s">
        <v>314</v>
      </c>
      <c r="I171" s="4">
        <v>6</v>
      </c>
      <c r="J171" s="4">
        <v>69.12</v>
      </c>
    </row>
    <row r="172" spans="1:10" ht="17.850000000000001" customHeight="1">
      <c r="A172" s="2" t="s">
        <v>48</v>
      </c>
      <c r="B172" s="3" t="s">
        <v>1051</v>
      </c>
      <c r="C172" s="1" t="s">
        <v>42</v>
      </c>
      <c r="D172" s="1" t="s">
        <v>1238</v>
      </c>
      <c r="E172" s="2" t="s">
        <v>331</v>
      </c>
      <c r="F172" s="2" t="s">
        <v>332</v>
      </c>
      <c r="G172" s="2" t="s">
        <v>313</v>
      </c>
      <c r="H172" s="2" t="s">
        <v>314</v>
      </c>
      <c r="I172" s="4">
        <v>2</v>
      </c>
      <c r="J172" s="4">
        <v>23.04</v>
      </c>
    </row>
    <row r="173" spans="1:10" ht="11.85" customHeight="1">
      <c r="A173" s="2" t="s">
        <v>48</v>
      </c>
      <c r="B173" s="3" t="s">
        <v>1053</v>
      </c>
      <c r="C173" s="1" t="s">
        <v>42</v>
      </c>
      <c r="D173" s="1" t="s">
        <v>1220</v>
      </c>
      <c r="E173" s="2" t="s">
        <v>337</v>
      </c>
      <c r="F173" s="2" t="s">
        <v>338</v>
      </c>
      <c r="G173" s="2" t="s">
        <v>313</v>
      </c>
      <c r="H173" s="2" t="s">
        <v>314</v>
      </c>
      <c r="I173" s="4">
        <v>171</v>
      </c>
      <c r="J173" s="4">
        <v>1969.92</v>
      </c>
    </row>
    <row r="174" spans="1:10" ht="11.85" customHeight="1">
      <c r="A174" s="2" t="s">
        <v>48</v>
      </c>
      <c r="B174" s="3" t="s">
        <v>1053</v>
      </c>
      <c r="C174" s="1" t="s">
        <v>42</v>
      </c>
      <c r="D174" s="1" t="s">
        <v>1239</v>
      </c>
      <c r="E174" s="2" t="s">
        <v>1240</v>
      </c>
      <c r="F174" s="2" t="s">
        <v>1241</v>
      </c>
      <c r="G174" s="2" t="s">
        <v>313</v>
      </c>
      <c r="H174" s="2" t="s">
        <v>314</v>
      </c>
      <c r="I174" s="4">
        <v>5</v>
      </c>
      <c r="J174" s="4">
        <v>57.6</v>
      </c>
    </row>
    <row r="175" spans="1:10" ht="17.850000000000001" customHeight="1">
      <c r="A175" s="2" t="s">
        <v>48</v>
      </c>
      <c r="B175" s="3" t="s">
        <v>1053</v>
      </c>
      <c r="C175" s="1" t="s">
        <v>42</v>
      </c>
      <c r="D175" s="1" t="s">
        <v>1242</v>
      </c>
      <c r="E175" s="2" t="s">
        <v>1006</v>
      </c>
      <c r="F175" s="2" t="s">
        <v>1007</v>
      </c>
      <c r="G175" s="2" t="s">
        <v>313</v>
      </c>
      <c r="H175" s="2" t="s">
        <v>314</v>
      </c>
      <c r="I175" s="4">
        <v>10</v>
      </c>
      <c r="J175" s="4">
        <v>115.2</v>
      </c>
    </row>
    <row r="176" spans="1:10" ht="11.85" customHeight="1">
      <c r="A176" s="2" t="s">
        <v>48</v>
      </c>
      <c r="B176" s="3" t="s">
        <v>1053</v>
      </c>
      <c r="C176" s="1" t="s">
        <v>42</v>
      </c>
      <c r="D176" s="1" t="s">
        <v>1243</v>
      </c>
      <c r="E176" s="2" t="s">
        <v>337</v>
      </c>
      <c r="F176" s="2" t="s">
        <v>338</v>
      </c>
      <c r="G176" s="2" t="s">
        <v>313</v>
      </c>
      <c r="H176" s="2" t="s">
        <v>314</v>
      </c>
      <c r="I176" s="4">
        <v>16</v>
      </c>
      <c r="J176" s="4">
        <v>184.32</v>
      </c>
    </row>
    <row r="177" spans="1:23" ht="17.850000000000001" customHeight="1">
      <c r="A177" s="2" t="s">
        <v>48</v>
      </c>
      <c r="B177" s="3" t="s">
        <v>1133</v>
      </c>
      <c r="C177" s="1" t="s">
        <v>42</v>
      </c>
      <c r="D177" s="1" t="s">
        <v>1244</v>
      </c>
      <c r="E177" s="2" t="s">
        <v>417</v>
      </c>
      <c r="F177" s="2" t="s">
        <v>418</v>
      </c>
      <c r="G177" s="2" t="s">
        <v>313</v>
      </c>
      <c r="H177" s="2" t="s">
        <v>314</v>
      </c>
      <c r="I177" s="4">
        <v>2</v>
      </c>
      <c r="J177" s="4">
        <v>23.04</v>
      </c>
    </row>
    <row r="178" spans="1:23" ht="11.85" customHeight="1">
      <c r="A178" s="2" t="s">
        <v>48</v>
      </c>
      <c r="B178" s="3" t="s">
        <v>1133</v>
      </c>
      <c r="C178" s="1" t="s">
        <v>42</v>
      </c>
      <c r="D178" s="1" t="s">
        <v>1245</v>
      </c>
      <c r="E178" s="2" t="s">
        <v>426</v>
      </c>
      <c r="F178" s="2" t="s">
        <v>427</v>
      </c>
      <c r="G178" s="2" t="s">
        <v>313</v>
      </c>
      <c r="H178" s="2" t="s">
        <v>314</v>
      </c>
      <c r="I178" s="4">
        <v>3</v>
      </c>
      <c r="J178" s="4">
        <v>34.56</v>
      </c>
    </row>
    <row r="179" spans="1:23" ht="17.850000000000001" customHeight="1">
      <c r="A179" s="2" t="s">
        <v>48</v>
      </c>
      <c r="B179" s="3" t="s">
        <v>1053</v>
      </c>
      <c r="C179" s="1" t="s">
        <v>42</v>
      </c>
      <c r="D179" s="1" t="s">
        <v>1246</v>
      </c>
      <c r="E179" s="2" t="s">
        <v>1247</v>
      </c>
      <c r="F179" s="2" t="s">
        <v>1248</v>
      </c>
      <c r="G179" s="2" t="s">
        <v>313</v>
      </c>
      <c r="H179" s="2" t="s">
        <v>314</v>
      </c>
      <c r="I179" s="4">
        <v>10</v>
      </c>
      <c r="J179" s="4">
        <v>115.2</v>
      </c>
    </row>
    <row r="180" spans="1:23" ht="11.85" customHeight="1">
      <c r="A180" s="2" t="s">
        <v>182</v>
      </c>
      <c r="B180" s="3" t="s">
        <v>1062</v>
      </c>
      <c r="C180" s="1" t="s">
        <v>42</v>
      </c>
      <c r="D180" s="1" t="s">
        <v>1212</v>
      </c>
      <c r="E180" s="2" t="s">
        <v>754</v>
      </c>
      <c r="F180" s="2" t="s">
        <v>755</v>
      </c>
      <c r="G180" s="2" t="s">
        <v>313</v>
      </c>
      <c r="H180" s="2" t="s">
        <v>314</v>
      </c>
      <c r="I180" s="4">
        <v>1</v>
      </c>
      <c r="J180" s="4">
        <v>8.89</v>
      </c>
    </row>
    <row r="181" spans="1:23" ht="17.850000000000001" customHeight="1">
      <c r="J181" s="5">
        <f>SUM(J139:J180)</f>
        <v>6659.3899999999994</v>
      </c>
    </row>
    <row r="182" spans="1:23" ht="17.850000000000001" customHeight="1">
      <c r="A182" s="72" t="s">
        <v>429</v>
      </c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</row>
    <row r="183" spans="1:23" ht="11.85" customHeight="1">
      <c r="A183" s="2" t="s">
        <v>40</v>
      </c>
      <c r="B183" s="3" t="s">
        <v>1051</v>
      </c>
      <c r="C183" s="1" t="s">
        <v>42</v>
      </c>
      <c r="D183" s="1" t="s">
        <v>1249</v>
      </c>
      <c r="E183" s="2" t="s">
        <v>1250</v>
      </c>
      <c r="F183" s="2" t="s">
        <v>1251</v>
      </c>
      <c r="G183" s="2" t="s">
        <v>1252</v>
      </c>
      <c r="H183" s="2" t="s">
        <v>1253</v>
      </c>
      <c r="I183" s="4">
        <v>5</v>
      </c>
      <c r="J183" s="4">
        <v>51.1</v>
      </c>
    </row>
    <row r="184" spans="1:23" ht="11.85" customHeight="1">
      <c r="A184" s="2" t="s">
        <v>48</v>
      </c>
      <c r="B184" s="3" t="s">
        <v>1053</v>
      </c>
      <c r="C184" s="1" t="s">
        <v>42</v>
      </c>
      <c r="D184" s="1" t="s">
        <v>1254</v>
      </c>
      <c r="E184" s="2" t="s">
        <v>1255</v>
      </c>
      <c r="F184" s="2" t="s">
        <v>1256</v>
      </c>
      <c r="G184" s="2" t="s">
        <v>1252</v>
      </c>
      <c r="H184" s="2" t="s">
        <v>1253</v>
      </c>
      <c r="I184" s="4">
        <v>30</v>
      </c>
      <c r="J184" s="4">
        <v>351.9</v>
      </c>
    </row>
    <row r="185" spans="1:23" ht="11.1" customHeight="1">
      <c r="A185" s="2" t="s">
        <v>48</v>
      </c>
      <c r="B185" s="3" t="s">
        <v>1051</v>
      </c>
      <c r="C185" s="1" t="s">
        <v>42</v>
      </c>
      <c r="D185" s="1" t="s">
        <v>1249</v>
      </c>
      <c r="E185" s="2" t="s">
        <v>1250</v>
      </c>
      <c r="F185" s="2" t="s">
        <v>1251</v>
      </c>
      <c r="G185" s="2" t="s">
        <v>1252</v>
      </c>
      <c r="H185" s="2" t="s">
        <v>1253</v>
      </c>
      <c r="I185" s="4">
        <v>30</v>
      </c>
      <c r="J185" s="4">
        <v>345.6</v>
      </c>
    </row>
    <row r="186" spans="1:23" ht="11.85" customHeight="1">
      <c r="A186" s="2" t="s">
        <v>48</v>
      </c>
      <c r="B186" s="3" t="s">
        <v>1133</v>
      </c>
      <c r="C186" s="1" t="s">
        <v>42</v>
      </c>
      <c r="D186" s="1" t="s">
        <v>1257</v>
      </c>
      <c r="E186" s="2" t="s">
        <v>1258</v>
      </c>
      <c r="F186" s="2" t="s">
        <v>1259</v>
      </c>
      <c r="G186" s="2" t="s">
        <v>1252</v>
      </c>
      <c r="H186" s="2" t="s">
        <v>1253</v>
      </c>
      <c r="I186" s="4">
        <v>10</v>
      </c>
      <c r="J186" s="4">
        <v>115.2</v>
      </c>
    </row>
    <row r="187" spans="1:23" ht="17.850000000000001" customHeight="1">
      <c r="J187" s="5">
        <v>863.8</v>
      </c>
    </row>
    <row r="188" spans="1:23" ht="17.100000000000001" customHeight="1">
      <c r="A188" s="72" t="s">
        <v>435</v>
      </c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</row>
    <row r="189" spans="1:23" ht="18.600000000000001" customHeight="1">
      <c r="A189" s="2" t="s">
        <v>40</v>
      </c>
      <c r="B189" s="3" t="s">
        <v>1062</v>
      </c>
      <c r="C189" s="1" t="s">
        <v>42</v>
      </c>
      <c r="D189" s="1" t="s">
        <v>1260</v>
      </c>
      <c r="E189" s="2" t="s">
        <v>825</v>
      </c>
      <c r="F189" s="2" t="s">
        <v>826</v>
      </c>
      <c r="G189" s="2" t="s">
        <v>439</v>
      </c>
      <c r="H189" s="2" t="s">
        <v>440</v>
      </c>
      <c r="I189" s="4">
        <v>10</v>
      </c>
      <c r="J189" s="4">
        <v>102.2</v>
      </c>
    </row>
    <row r="190" spans="1:23" ht="17.850000000000001" customHeight="1">
      <c r="A190" s="2" t="s">
        <v>40</v>
      </c>
      <c r="B190" s="3" t="s">
        <v>1062</v>
      </c>
      <c r="C190" s="1" t="s">
        <v>42</v>
      </c>
      <c r="D190" s="1" t="s">
        <v>1261</v>
      </c>
      <c r="E190" s="2" t="s">
        <v>1262</v>
      </c>
      <c r="F190" s="2" t="s">
        <v>1263</v>
      </c>
      <c r="G190" s="2" t="s">
        <v>439</v>
      </c>
      <c r="H190" s="2" t="s">
        <v>440</v>
      </c>
      <c r="I190" s="4">
        <v>10</v>
      </c>
      <c r="J190" s="4">
        <v>102.2</v>
      </c>
    </row>
    <row r="191" spans="1:23" ht="18.600000000000001" customHeight="1">
      <c r="A191" s="2" t="s">
        <v>40</v>
      </c>
      <c r="B191" s="3" t="s">
        <v>1062</v>
      </c>
      <c r="C191" s="1" t="s">
        <v>42</v>
      </c>
      <c r="D191" s="1" t="s">
        <v>1264</v>
      </c>
      <c r="E191" s="2" t="s">
        <v>1265</v>
      </c>
      <c r="F191" s="2" t="s">
        <v>1266</v>
      </c>
      <c r="G191" s="2" t="s">
        <v>439</v>
      </c>
      <c r="H191" s="2" t="s">
        <v>440</v>
      </c>
      <c r="I191" s="4">
        <v>10</v>
      </c>
      <c r="J191" s="4">
        <v>102.2</v>
      </c>
    </row>
    <row r="192" spans="1:23" ht="11.1" customHeight="1">
      <c r="A192" s="2" t="s">
        <v>48</v>
      </c>
      <c r="B192" s="3" t="s">
        <v>1062</v>
      </c>
      <c r="C192" s="1" t="s">
        <v>42</v>
      </c>
      <c r="D192" s="1" t="s">
        <v>1267</v>
      </c>
      <c r="E192" s="2" t="s">
        <v>1268</v>
      </c>
      <c r="F192" s="2" t="s">
        <v>1269</v>
      </c>
      <c r="G192" s="2" t="s">
        <v>1270</v>
      </c>
      <c r="H192" s="2" t="s">
        <v>1271</v>
      </c>
      <c r="I192" s="4">
        <v>5</v>
      </c>
      <c r="J192" s="4">
        <v>58.65</v>
      </c>
    </row>
    <row r="193" spans="1:23" ht="17.850000000000001" customHeight="1">
      <c r="J193" s="5">
        <v>365.25</v>
      </c>
    </row>
    <row r="194" spans="1:23" ht="17.850000000000001" customHeight="1">
      <c r="A194" s="72" t="s">
        <v>444</v>
      </c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</row>
    <row r="195" spans="1:23" ht="11.1" customHeight="1">
      <c r="A195" s="2" t="s">
        <v>68</v>
      </c>
      <c r="B195" s="3" t="s">
        <v>1053</v>
      </c>
      <c r="C195" s="1" t="s">
        <v>42</v>
      </c>
      <c r="D195" s="1" t="s">
        <v>1272</v>
      </c>
      <c r="E195" s="2" t="s">
        <v>607</v>
      </c>
      <c r="F195" s="2" t="s">
        <v>608</v>
      </c>
      <c r="G195" s="2" t="s">
        <v>609</v>
      </c>
      <c r="H195" s="2" t="s">
        <v>610</v>
      </c>
      <c r="I195" s="4">
        <v>60</v>
      </c>
      <c r="J195" s="4">
        <v>474</v>
      </c>
    </row>
    <row r="196" spans="1:23" ht="11.85" customHeight="1">
      <c r="A196" s="2" t="s">
        <v>40</v>
      </c>
      <c r="B196" s="3" t="s">
        <v>1051</v>
      </c>
      <c r="C196" s="1" t="s">
        <v>42</v>
      </c>
      <c r="D196" s="1" t="s">
        <v>1273</v>
      </c>
      <c r="E196" s="2" t="s">
        <v>1274</v>
      </c>
      <c r="F196" s="2" t="s">
        <v>1275</v>
      </c>
      <c r="G196" s="2" t="s">
        <v>468</v>
      </c>
      <c r="H196" s="2" t="s">
        <v>469</v>
      </c>
      <c r="I196" s="4">
        <v>30</v>
      </c>
      <c r="J196" s="4">
        <v>306.60000000000002</v>
      </c>
    </row>
    <row r="197" spans="1:23" ht="17.850000000000001" customHeight="1">
      <c r="A197" s="2" t="s">
        <v>48</v>
      </c>
      <c r="B197" s="3" t="s">
        <v>1197</v>
      </c>
      <c r="C197" s="1" t="s">
        <v>42</v>
      </c>
      <c r="D197" s="1" t="s">
        <v>1276</v>
      </c>
      <c r="E197" s="2" t="s">
        <v>1277</v>
      </c>
      <c r="F197" s="2" t="s">
        <v>1278</v>
      </c>
      <c r="G197" s="2" t="s">
        <v>851</v>
      </c>
      <c r="H197" s="2" t="s">
        <v>852</v>
      </c>
      <c r="I197" s="4">
        <v>2</v>
      </c>
      <c r="J197" s="4">
        <v>23.46</v>
      </c>
    </row>
    <row r="198" spans="1:23" ht="11.85" customHeight="1">
      <c r="A198" s="2" t="s">
        <v>48</v>
      </c>
      <c r="B198" s="3" t="s">
        <v>1053</v>
      </c>
      <c r="C198" s="1" t="s">
        <v>42</v>
      </c>
      <c r="D198" s="1" t="s">
        <v>1272</v>
      </c>
      <c r="E198" s="2" t="s">
        <v>607</v>
      </c>
      <c r="F198" s="2" t="s">
        <v>608</v>
      </c>
      <c r="G198" s="2" t="s">
        <v>609</v>
      </c>
      <c r="H198" s="2" t="s">
        <v>610</v>
      </c>
      <c r="I198" s="4">
        <v>240</v>
      </c>
      <c r="J198" s="4">
        <v>2815.2</v>
      </c>
    </row>
    <row r="199" spans="1:23" ht="17.850000000000001" customHeight="1">
      <c r="J199" s="5">
        <v>3619.26</v>
      </c>
    </row>
    <row r="200" spans="1:23" ht="17.100000000000001" customHeight="1">
      <c r="J200" s="5">
        <v>22642.71</v>
      </c>
    </row>
  </sheetData>
  <autoFilter ref="A1:W200" xr:uid="{D1726EB1-3D0E-F140-B73A-7D5BFF0D909D}"/>
  <mergeCells count="12">
    <mergeCell ref="A194:W194"/>
    <mergeCell ref="A2:W2"/>
    <mergeCell ref="A5:W5"/>
    <mergeCell ref="A12:W12"/>
    <mergeCell ref="A66:W66"/>
    <mergeCell ref="A95:W95"/>
    <mergeCell ref="A98:W98"/>
    <mergeCell ref="A110:W110"/>
    <mergeCell ref="A133:W133"/>
    <mergeCell ref="A138:W138"/>
    <mergeCell ref="A182:W182"/>
    <mergeCell ref="A188:W18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2BA2-8C9B-8740-BEEB-8AF69A6B0E6B}">
  <sheetPr filterMode="1"/>
  <dimension ref="A1:X105"/>
  <sheetViews>
    <sheetView workbookViewId="0"/>
    <sheetView workbookViewId="1"/>
  </sheetViews>
  <sheetFormatPr defaultColWidth="8.85546875" defaultRowHeight="12.95"/>
  <cols>
    <col min="1" max="1" width="36.28515625" customWidth="1"/>
    <col min="2" max="3" width="8.42578125" customWidth="1"/>
    <col min="4" max="4" width="7" customWidth="1"/>
    <col min="5" max="5" width="43.42578125" customWidth="1"/>
    <col min="6" max="6" width="36.28515625" customWidth="1"/>
    <col min="7" max="7" width="8.140625" customWidth="1"/>
    <col min="8" max="8" width="11.140625" customWidth="1"/>
    <col min="9" max="9" width="18" customWidth="1"/>
    <col min="10" max="10" width="8.42578125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75" t="s">
        <v>34</v>
      </c>
      <c r="G1" s="75"/>
      <c r="H1" s="6" t="s">
        <v>35</v>
      </c>
      <c r="I1" s="6" t="s">
        <v>36</v>
      </c>
      <c r="J1" s="8" t="s">
        <v>37</v>
      </c>
      <c r="K1" s="6" t="s">
        <v>38</v>
      </c>
    </row>
    <row r="2" spans="1:24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 hidden="1">
      <c r="A3" s="2" t="s">
        <v>40</v>
      </c>
      <c r="B3" s="3" t="s">
        <v>1279</v>
      </c>
      <c r="C3" s="1" t="s">
        <v>42</v>
      </c>
      <c r="D3" s="1" t="s">
        <v>1280</v>
      </c>
      <c r="E3" s="2" t="s">
        <v>890</v>
      </c>
      <c r="F3" s="74" t="s">
        <v>891</v>
      </c>
      <c r="G3" s="74"/>
      <c r="H3" s="2" t="s">
        <v>46</v>
      </c>
      <c r="I3" s="2" t="s">
        <v>47</v>
      </c>
      <c r="J3" s="9">
        <v>5</v>
      </c>
      <c r="K3" s="4">
        <v>51.1</v>
      </c>
    </row>
    <row r="4" spans="1:24" hidden="1">
      <c r="A4" s="2" t="s">
        <v>48</v>
      </c>
      <c r="B4" s="3" t="s">
        <v>1279</v>
      </c>
      <c r="C4" s="1" t="s">
        <v>42</v>
      </c>
      <c r="D4" s="1" t="s">
        <v>1281</v>
      </c>
      <c r="E4" s="2" t="s">
        <v>44</v>
      </c>
      <c r="F4" s="74" t="s">
        <v>45</v>
      </c>
      <c r="G4" s="74"/>
      <c r="H4" s="2" t="s">
        <v>46</v>
      </c>
      <c r="I4" s="2" t="s">
        <v>47</v>
      </c>
      <c r="J4" s="9">
        <v>7</v>
      </c>
      <c r="K4" s="4">
        <v>82.11</v>
      </c>
    </row>
    <row r="5" spans="1:24" hidden="1">
      <c r="A5" s="2" t="s">
        <v>48</v>
      </c>
      <c r="B5" s="3" t="s">
        <v>1279</v>
      </c>
      <c r="C5" s="1" t="s">
        <v>42</v>
      </c>
      <c r="D5" s="1" t="s">
        <v>1280</v>
      </c>
      <c r="E5" s="2" t="s">
        <v>890</v>
      </c>
      <c r="F5" s="74" t="s">
        <v>891</v>
      </c>
      <c r="G5" s="74"/>
      <c r="H5" s="2" t="s">
        <v>46</v>
      </c>
      <c r="I5" s="2" t="s">
        <v>47</v>
      </c>
      <c r="J5" s="9">
        <v>5</v>
      </c>
      <c r="K5" s="4">
        <v>58.65</v>
      </c>
    </row>
    <row r="6" spans="1:24" hidden="1">
      <c r="A6" s="2" t="s">
        <v>48</v>
      </c>
      <c r="B6" s="3" t="s">
        <v>1279</v>
      </c>
      <c r="C6" s="1" t="s">
        <v>42</v>
      </c>
      <c r="D6" s="1" t="s">
        <v>1282</v>
      </c>
      <c r="E6" s="2" t="s">
        <v>885</v>
      </c>
      <c r="F6" s="74" t="s">
        <v>886</v>
      </c>
      <c r="G6" s="74"/>
      <c r="H6" s="2" t="s">
        <v>622</v>
      </c>
      <c r="I6" s="2" t="s">
        <v>623</v>
      </c>
      <c r="J6" s="9">
        <v>3</v>
      </c>
      <c r="K6" s="4">
        <v>35.19</v>
      </c>
    </row>
    <row r="7" spans="1:24" hidden="1">
      <c r="K7" s="5">
        <v>227.05</v>
      </c>
    </row>
    <row r="8" spans="1:24" hidden="1">
      <c r="A8" s="73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 spans="1:24" hidden="1">
      <c r="A9" s="2" t="s">
        <v>48</v>
      </c>
      <c r="B9" s="3" t="s">
        <v>1283</v>
      </c>
      <c r="C9" s="1" t="s">
        <v>42</v>
      </c>
      <c r="D9" s="1" t="s">
        <v>1284</v>
      </c>
      <c r="E9" s="2" t="s">
        <v>1285</v>
      </c>
      <c r="F9" s="74" t="s">
        <v>1286</v>
      </c>
      <c r="G9" s="74"/>
      <c r="H9" s="2" t="s">
        <v>82</v>
      </c>
      <c r="I9" s="2" t="s">
        <v>83</v>
      </c>
      <c r="J9" s="9">
        <v>20</v>
      </c>
      <c r="K9" s="4">
        <v>230.4</v>
      </c>
    </row>
    <row r="10" spans="1:24" hidden="1">
      <c r="K10" s="5">
        <f>SUM(K9)</f>
        <v>230.4</v>
      </c>
    </row>
    <row r="11" spans="1:24" hidden="1">
      <c r="A11" s="72" t="s">
        <v>141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 spans="1:24" hidden="1">
      <c r="A12" s="2" t="s">
        <v>40</v>
      </c>
      <c r="B12" s="3" t="s">
        <v>1287</v>
      </c>
      <c r="C12" s="1" t="s">
        <v>42</v>
      </c>
      <c r="D12" s="1" t="s">
        <v>1288</v>
      </c>
      <c r="E12" s="2" t="s">
        <v>170</v>
      </c>
      <c r="F12" s="74" t="s">
        <v>171</v>
      </c>
      <c r="G12" s="74"/>
      <c r="H12" s="2" t="s">
        <v>150</v>
      </c>
      <c r="I12" s="2" t="s">
        <v>151</v>
      </c>
      <c r="J12" s="9">
        <v>10</v>
      </c>
      <c r="K12" s="4">
        <v>102.2</v>
      </c>
    </row>
    <row r="13" spans="1:24" hidden="1">
      <c r="A13" s="2" t="s">
        <v>48</v>
      </c>
      <c r="B13" s="3" t="s">
        <v>1287</v>
      </c>
      <c r="C13" s="1" t="s">
        <v>42</v>
      </c>
      <c r="D13" s="1" t="s">
        <v>1289</v>
      </c>
      <c r="E13" s="2" t="s">
        <v>541</v>
      </c>
      <c r="F13" s="74" t="s">
        <v>542</v>
      </c>
      <c r="G13" s="74"/>
      <c r="H13" s="2" t="s">
        <v>150</v>
      </c>
      <c r="I13" s="2" t="s">
        <v>151</v>
      </c>
      <c r="J13" s="9">
        <v>20</v>
      </c>
      <c r="K13" s="4">
        <v>230.4</v>
      </c>
    </row>
    <row r="14" spans="1:24" hidden="1">
      <c r="A14" s="2" t="s">
        <v>48</v>
      </c>
      <c r="B14" s="3" t="s">
        <v>1287</v>
      </c>
      <c r="C14" s="1" t="s">
        <v>42</v>
      </c>
      <c r="D14" s="1" t="s">
        <v>1290</v>
      </c>
      <c r="E14" s="2" t="s">
        <v>148</v>
      </c>
      <c r="F14" s="74" t="s">
        <v>149</v>
      </c>
      <c r="G14" s="74"/>
      <c r="H14" s="2" t="s">
        <v>150</v>
      </c>
      <c r="I14" s="2" t="s">
        <v>151</v>
      </c>
      <c r="J14" s="9">
        <v>10</v>
      </c>
      <c r="K14" s="4">
        <v>115.2</v>
      </c>
    </row>
    <row r="15" spans="1:24" hidden="1">
      <c r="K15" s="5">
        <v>447.8</v>
      </c>
    </row>
    <row r="16" spans="1:24" hidden="1">
      <c r="A16" s="72" t="s">
        <v>189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 spans="1:24" hidden="1">
      <c r="A17" s="2" t="s">
        <v>68</v>
      </c>
      <c r="B17" s="3" t="s">
        <v>1279</v>
      </c>
      <c r="C17" s="1" t="s">
        <v>42</v>
      </c>
      <c r="D17" s="1" t="s">
        <v>1291</v>
      </c>
      <c r="E17" s="2" t="s">
        <v>710</v>
      </c>
      <c r="F17" s="74" t="s">
        <v>711</v>
      </c>
      <c r="G17" s="74"/>
      <c r="H17" s="2" t="s">
        <v>712</v>
      </c>
      <c r="I17" s="2" t="s">
        <v>713</v>
      </c>
      <c r="J17" s="9">
        <v>5</v>
      </c>
      <c r="K17" s="4">
        <v>39.5</v>
      </c>
    </row>
    <row r="18" spans="1:24" hidden="1">
      <c r="A18" s="2" t="s">
        <v>48</v>
      </c>
      <c r="B18" s="3" t="s">
        <v>1279</v>
      </c>
      <c r="C18" s="1" t="s">
        <v>42</v>
      </c>
      <c r="D18" s="1" t="s">
        <v>1291</v>
      </c>
      <c r="E18" s="2" t="s">
        <v>710</v>
      </c>
      <c r="F18" s="74" t="s">
        <v>711</v>
      </c>
      <c r="G18" s="74"/>
      <c r="H18" s="2" t="s">
        <v>712</v>
      </c>
      <c r="I18" s="2" t="s">
        <v>713</v>
      </c>
      <c r="J18" s="9">
        <v>5</v>
      </c>
      <c r="K18" s="4">
        <v>58.65</v>
      </c>
    </row>
    <row r="19" spans="1:24" hidden="1">
      <c r="A19" s="2" t="s">
        <v>48</v>
      </c>
      <c r="B19" s="3" t="s">
        <v>1287</v>
      </c>
      <c r="C19" s="1" t="s">
        <v>42</v>
      </c>
      <c r="D19" s="1" t="s">
        <v>1292</v>
      </c>
      <c r="E19" s="2" t="s">
        <v>715</v>
      </c>
      <c r="F19" s="74" t="s">
        <v>716</v>
      </c>
      <c r="G19" s="74"/>
      <c r="H19" s="2" t="s">
        <v>717</v>
      </c>
      <c r="I19" s="2" t="s">
        <v>718</v>
      </c>
      <c r="J19" s="9">
        <v>10</v>
      </c>
      <c r="K19" s="4">
        <v>115.2</v>
      </c>
    </row>
    <row r="20" spans="1:24" hidden="1">
      <c r="A20" s="2" t="s">
        <v>48</v>
      </c>
      <c r="B20" s="3" t="s">
        <v>1279</v>
      </c>
      <c r="C20" s="1" t="s">
        <v>42</v>
      </c>
      <c r="D20" s="1" t="s">
        <v>1293</v>
      </c>
      <c r="E20" s="2" t="s">
        <v>1161</v>
      </c>
      <c r="F20" s="74" t="s">
        <v>1162</v>
      </c>
      <c r="G20" s="74"/>
      <c r="H20" s="2" t="s">
        <v>210</v>
      </c>
      <c r="I20" s="2" t="s">
        <v>211</v>
      </c>
      <c r="J20" s="9">
        <v>2</v>
      </c>
      <c r="K20" s="4">
        <v>23.46</v>
      </c>
    </row>
    <row r="21" spans="1:24" hidden="1">
      <c r="A21" s="2" t="s">
        <v>48</v>
      </c>
      <c r="B21" s="3" t="s">
        <v>1287</v>
      </c>
      <c r="C21" s="1" t="s">
        <v>42</v>
      </c>
      <c r="D21" s="1" t="s">
        <v>1294</v>
      </c>
      <c r="E21" s="2" t="s">
        <v>201</v>
      </c>
      <c r="F21" s="74" t="s">
        <v>202</v>
      </c>
      <c r="G21" s="74"/>
      <c r="H21" s="2" t="s">
        <v>203</v>
      </c>
      <c r="I21" s="2" t="s">
        <v>204</v>
      </c>
      <c r="J21" s="9">
        <v>3</v>
      </c>
      <c r="K21" s="4">
        <v>34.56</v>
      </c>
    </row>
    <row r="22" spans="1:24" hidden="1">
      <c r="A22" s="2" t="s">
        <v>48</v>
      </c>
      <c r="B22" s="3" t="s">
        <v>1279</v>
      </c>
      <c r="C22" s="1" t="s">
        <v>42</v>
      </c>
      <c r="D22" s="1" t="s">
        <v>1295</v>
      </c>
      <c r="E22" s="2" t="s">
        <v>729</v>
      </c>
      <c r="F22" s="74" t="s">
        <v>730</v>
      </c>
      <c r="G22" s="74"/>
      <c r="H22" s="2" t="s">
        <v>726</v>
      </c>
      <c r="I22" s="2" t="s">
        <v>727</v>
      </c>
      <c r="J22" s="9">
        <v>5</v>
      </c>
      <c r="K22" s="4">
        <v>58.65</v>
      </c>
    </row>
    <row r="23" spans="1:24" hidden="1">
      <c r="A23" s="2" t="s">
        <v>48</v>
      </c>
      <c r="B23" s="3" t="s">
        <v>1283</v>
      </c>
      <c r="C23" s="1" t="s">
        <v>42</v>
      </c>
      <c r="D23" s="1" t="s">
        <v>1296</v>
      </c>
      <c r="E23" s="2" t="s">
        <v>552</v>
      </c>
      <c r="F23" s="74" t="s">
        <v>553</v>
      </c>
      <c r="G23" s="74"/>
      <c r="H23" s="2" t="s">
        <v>313</v>
      </c>
      <c r="I23" s="2" t="s">
        <v>314</v>
      </c>
      <c r="J23" s="9">
        <v>10</v>
      </c>
      <c r="K23" s="4">
        <v>115.2</v>
      </c>
    </row>
    <row r="24" spans="1:24" hidden="1">
      <c r="K24" s="5">
        <f>SUM(K17:K23)</f>
        <v>445.21999999999997</v>
      </c>
    </row>
    <row r="25" spans="1:24" hidden="1">
      <c r="A25" s="72" t="s">
        <v>212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</row>
    <row r="26" spans="1:24" hidden="1">
      <c r="A26" s="2" t="s">
        <v>68</v>
      </c>
      <c r="B26" s="3" t="s">
        <v>1287</v>
      </c>
      <c r="C26" s="1" t="s">
        <v>42</v>
      </c>
      <c r="D26" s="1" t="s">
        <v>1297</v>
      </c>
      <c r="E26" s="2" t="s">
        <v>742</v>
      </c>
      <c r="F26" s="74" t="s">
        <v>743</v>
      </c>
      <c r="G26" s="74"/>
      <c r="H26" s="2" t="s">
        <v>216</v>
      </c>
      <c r="I26" s="2" t="s">
        <v>217</v>
      </c>
      <c r="J26" s="9">
        <v>2</v>
      </c>
      <c r="K26" s="4">
        <v>15.8</v>
      </c>
    </row>
    <row r="27" spans="1:24" hidden="1">
      <c r="A27" s="2" t="s">
        <v>40</v>
      </c>
      <c r="B27" s="3" t="s">
        <v>1287</v>
      </c>
      <c r="C27" s="1" t="s">
        <v>42</v>
      </c>
      <c r="D27" s="1" t="s">
        <v>1298</v>
      </c>
      <c r="E27" s="2" t="s">
        <v>238</v>
      </c>
      <c r="F27" s="74" t="s">
        <v>239</v>
      </c>
      <c r="G27" s="74"/>
      <c r="H27" s="2" t="s">
        <v>216</v>
      </c>
      <c r="I27" s="2" t="s">
        <v>217</v>
      </c>
      <c r="J27" s="9">
        <v>10</v>
      </c>
      <c r="K27" s="4">
        <v>102.2</v>
      </c>
    </row>
    <row r="28" spans="1:24" hidden="1">
      <c r="A28" s="2" t="s">
        <v>40</v>
      </c>
      <c r="B28" s="3" t="s">
        <v>1287</v>
      </c>
      <c r="C28" s="1" t="s">
        <v>42</v>
      </c>
      <c r="D28" s="1" t="s">
        <v>1299</v>
      </c>
      <c r="E28" s="2" t="s">
        <v>219</v>
      </c>
      <c r="F28" s="74" t="s">
        <v>220</v>
      </c>
      <c r="G28" s="74"/>
      <c r="H28" s="2" t="s">
        <v>221</v>
      </c>
      <c r="I28" s="2" t="s">
        <v>222</v>
      </c>
      <c r="J28" s="9">
        <v>2</v>
      </c>
      <c r="K28" s="4">
        <v>20.440000000000001</v>
      </c>
    </row>
    <row r="29" spans="1:24" hidden="1">
      <c r="A29" s="2" t="s">
        <v>40</v>
      </c>
      <c r="B29" s="3" t="s">
        <v>1287</v>
      </c>
      <c r="C29" s="1" t="s">
        <v>42</v>
      </c>
      <c r="D29" s="1" t="s">
        <v>1300</v>
      </c>
      <c r="E29" s="2" t="s">
        <v>272</v>
      </c>
      <c r="F29" s="74" t="s">
        <v>273</v>
      </c>
      <c r="G29" s="74"/>
      <c r="H29" s="2" t="s">
        <v>216</v>
      </c>
      <c r="I29" s="2" t="s">
        <v>217</v>
      </c>
      <c r="J29" s="9">
        <v>5</v>
      </c>
      <c r="K29" s="4">
        <v>51.1</v>
      </c>
    </row>
    <row r="30" spans="1:24" hidden="1">
      <c r="A30" s="2" t="s">
        <v>40</v>
      </c>
      <c r="B30" s="3" t="s">
        <v>1287</v>
      </c>
      <c r="C30" s="1" t="s">
        <v>42</v>
      </c>
      <c r="D30" s="1" t="s">
        <v>1301</v>
      </c>
      <c r="E30" s="2" t="s">
        <v>227</v>
      </c>
      <c r="F30" s="74" t="s">
        <v>228</v>
      </c>
      <c r="G30" s="74"/>
      <c r="H30" s="2" t="s">
        <v>216</v>
      </c>
      <c r="I30" s="2" t="s">
        <v>217</v>
      </c>
      <c r="J30" s="9">
        <v>5</v>
      </c>
      <c r="K30" s="4">
        <v>51.1</v>
      </c>
    </row>
    <row r="31" spans="1:24" hidden="1">
      <c r="A31" s="2" t="s">
        <v>40</v>
      </c>
      <c r="B31" s="3" t="s">
        <v>1287</v>
      </c>
      <c r="C31" s="1" t="s">
        <v>42</v>
      </c>
      <c r="D31" s="1" t="s">
        <v>1302</v>
      </c>
      <c r="E31" s="2" t="s">
        <v>284</v>
      </c>
      <c r="F31" s="74" t="s">
        <v>285</v>
      </c>
      <c r="G31" s="74"/>
      <c r="H31" s="2" t="s">
        <v>216</v>
      </c>
      <c r="I31" s="2" t="s">
        <v>217</v>
      </c>
      <c r="J31" s="9">
        <v>4</v>
      </c>
      <c r="K31" s="4">
        <v>40.880000000000003</v>
      </c>
    </row>
    <row r="32" spans="1:24" hidden="1">
      <c r="A32" s="2" t="s">
        <v>48</v>
      </c>
      <c r="B32" s="3" t="s">
        <v>1287</v>
      </c>
      <c r="C32" s="1" t="s">
        <v>42</v>
      </c>
      <c r="D32" s="1" t="s">
        <v>1303</v>
      </c>
      <c r="E32" s="2" t="s">
        <v>266</v>
      </c>
      <c r="F32" s="74" t="s">
        <v>267</v>
      </c>
      <c r="G32" s="74"/>
      <c r="H32" s="2" t="s">
        <v>216</v>
      </c>
      <c r="I32" s="2" t="s">
        <v>217</v>
      </c>
      <c r="J32" s="9">
        <v>5</v>
      </c>
      <c r="K32" s="4">
        <v>58.65</v>
      </c>
    </row>
    <row r="33" spans="1:24" hidden="1">
      <c r="A33" s="2" t="s">
        <v>48</v>
      </c>
      <c r="B33" s="3" t="s">
        <v>1287</v>
      </c>
      <c r="C33" s="1" t="s">
        <v>42</v>
      </c>
      <c r="D33" s="1" t="s">
        <v>1297</v>
      </c>
      <c r="E33" s="2" t="s">
        <v>742</v>
      </c>
      <c r="F33" s="74" t="s">
        <v>743</v>
      </c>
      <c r="G33" s="74"/>
      <c r="H33" s="2" t="s">
        <v>216</v>
      </c>
      <c r="I33" s="2" t="s">
        <v>217</v>
      </c>
      <c r="J33" s="9">
        <v>2</v>
      </c>
      <c r="K33" s="4">
        <v>23.46</v>
      </c>
    </row>
    <row r="34" spans="1:24" hidden="1">
      <c r="A34" s="2" t="s">
        <v>48</v>
      </c>
      <c r="B34" s="3" t="s">
        <v>1287</v>
      </c>
      <c r="C34" s="1" t="s">
        <v>42</v>
      </c>
      <c r="D34" s="1" t="s">
        <v>1304</v>
      </c>
      <c r="E34" s="2" t="s">
        <v>1173</v>
      </c>
      <c r="F34" s="74" t="s">
        <v>1174</v>
      </c>
      <c r="G34" s="74"/>
      <c r="H34" s="2" t="s">
        <v>216</v>
      </c>
      <c r="I34" s="2" t="s">
        <v>217</v>
      </c>
      <c r="J34" s="9">
        <v>2</v>
      </c>
      <c r="K34" s="4">
        <v>23.46</v>
      </c>
    </row>
    <row r="35" spans="1:24" hidden="1">
      <c r="A35" s="2" t="s">
        <v>48</v>
      </c>
      <c r="B35" s="3" t="s">
        <v>1287</v>
      </c>
      <c r="C35" s="1" t="s">
        <v>42</v>
      </c>
      <c r="D35" s="1" t="s">
        <v>1305</v>
      </c>
      <c r="E35" s="2" t="s">
        <v>1306</v>
      </c>
      <c r="F35" s="74" t="s">
        <v>1307</v>
      </c>
      <c r="G35" s="74"/>
      <c r="H35" s="2" t="s">
        <v>216</v>
      </c>
      <c r="I35" s="2" t="s">
        <v>217</v>
      </c>
      <c r="J35" s="9">
        <v>5</v>
      </c>
      <c r="K35" s="4">
        <v>58.65</v>
      </c>
    </row>
    <row r="36" spans="1:24" hidden="1">
      <c r="A36" s="2" t="s">
        <v>48</v>
      </c>
      <c r="B36" s="3" t="s">
        <v>1287</v>
      </c>
      <c r="C36" s="1" t="s">
        <v>42</v>
      </c>
      <c r="D36" s="1" t="s">
        <v>1302</v>
      </c>
      <c r="E36" s="2" t="s">
        <v>284</v>
      </c>
      <c r="F36" s="74" t="s">
        <v>285</v>
      </c>
      <c r="G36" s="74"/>
      <c r="H36" s="2" t="s">
        <v>216</v>
      </c>
      <c r="I36" s="2" t="s">
        <v>217</v>
      </c>
      <c r="J36" s="9">
        <v>6</v>
      </c>
      <c r="K36" s="4">
        <v>70.38</v>
      </c>
    </row>
    <row r="37" spans="1:24" hidden="1">
      <c r="A37" s="2" t="s">
        <v>48</v>
      </c>
      <c r="B37" s="3" t="s">
        <v>1287</v>
      </c>
      <c r="C37" s="1" t="s">
        <v>42</v>
      </c>
      <c r="D37" s="1" t="s">
        <v>1308</v>
      </c>
      <c r="E37" s="2" t="s">
        <v>214</v>
      </c>
      <c r="F37" s="74" t="s">
        <v>215</v>
      </c>
      <c r="G37" s="74"/>
      <c r="H37" s="2" t="s">
        <v>216</v>
      </c>
      <c r="I37" s="2" t="s">
        <v>217</v>
      </c>
      <c r="J37" s="9">
        <v>3</v>
      </c>
      <c r="K37" s="4">
        <v>35.19</v>
      </c>
    </row>
    <row r="38" spans="1:24" hidden="1">
      <c r="A38" s="2" t="s">
        <v>48</v>
      </c>
      <c r="B38" s="3" t="s">
        <v>1287</v>
      </c>
      <c r="C38" s="1" t="s">
        <v>42</v>
      </c>
      <c r="D38" s="1" t="s">
        <v>1309</v>
      </c>
      <c r="E38" s="2" t="s">
        <v>255</v>
      </c>
      <c r="F38" s="74" t="s">
        <v>256</v>
      </c>
      <c r="G38" s="74"/>
      <c r="H38" s="2" t="s">
        <v>257</v>
      </c>
      <c r="I38" s="2" t="s">
        <v>258</v>
      </c>
      <c r="J38" s="9">
        <v>2</v>
      </c>
      <c r="K38" s="4">
        <v>23.46</v>
      </c>
    </row>
    <row r="39" spans="1:24" hidden="1">
      <c r="A39" s="2" t="s">
        <v>48</v>
      </c>
      <c r="B39" s="3" t="s">
        <v>1287</v>
      </c>
      <c r="C39" s="1" t="s">
        <v>42</v>
      </c>
      <c r="D39" s="1" t="s">
        <v>1310</v>
      </c>
      <c r="E39" s="2" t="s">
        <v>224</v>
      </c>
      <c r="F39" s="74" t="s">
        <v>225</v>
      </c>
      <c r="G39" s="74"/>
      <c r="H39" s="2" t="s">
        <v>216</v>
      </c>
      <c r="I39" s="2" t="s">
        <v>217</v>
      </c>
      <c r="J39" s="9">
        <v>3</v>
      </c>
      <c r="K39" s="4">
        <v>35.19</v>
      </c>
    </row>
    <row r="40" spans="1:24" hidden="1">
      <c r="A40" s="2" t="s">
        <v>48</v>
      </c>
      <c r="B40" s="3" t="s">
        <v>1287</v>
      </c>
      <c r="C40" s="1" t="s">
        <v>42</v>
      </c>
      <c r="D40" s="1" t="s">
        <v>1300</v>
      </c>
      <c r="E40" s="2" t="s">
        <v>272</v>
      </c>
      <c r="F40" s="74" t="s">
        <v>273</v>
      </c>
      <c r="G40" s="74"/>
      <c r="H40" s="2" t="s">
        <v>216</v>
      </c>
      <c r="I40" s="2" t="s">
        <v>217</v>
      </c>
      <c r="J40" s="9">
        <v>10</v>
      </c>
      <c r="K40" s="4">
        <v>117.3</v>
      </c>
    </row>
    <row r="41" spans="1:24" hidden="1">
      <c r="A41" s="2" t="s">
        <v>48</v>
      </c>
      <c r="B41" s="3" t="s">
        <v>1287</v>
      </c>
      <c r="C41" s="1" t="s">
        <v>42</v>
      </c>
      <c r="D41" s="1" t="s">
        <v>1298</v>
      </c>
      <c r="E41" s="2" t="s">
        <v>238</v>
      </c>
      <c r="F41" s="74" t="s">
        <v>239</v>
      </c>
      <c r="G41" s="74"/>
      <c r="H41" s="2" t="s">
        <v>216</v>
      </c>
      <c r="I41" s="2" t="s">
        <v>217</v>
      </c>
      <c r="J41" s="9">
        <v>10</v>
      </c>
      <c r="K41" s="4">
        <v>117.3</v>
      </c>
    </row>
    <row r="42" spans="1:24" hidden="1">
      <c r="A42" s="2" t="s">
        <v>48</v>
      </c>
      <c r="B42" s="3" t="s">
        <v>1287</v>
      </c>
      <c r="C42" s="1" t="s">
        <v>42</v>
      </c>
      <c r="D42" s="1" t="s">
        <v>1311</v>
      </c>
      <c r="E42" s="2" t="s">
        <v>230</v>
      </c>
      <c r="F42" s="74" t="s">
        <v>231</v>
      </c>
      <c r="G42" s="74"/>
      <c r="H42" s="2" t="s">
        <v>232</v>
      </c>
      <c r="I42" s="2" t="s">
        <v>233</v>
      </c>
      <c r="J42" s="9">
        <v>10</v>
      </c>
      <c r="K42" s="4">
        <v>117.3</v>
      </c>
    </row>
    <row r="43" spans="1:24" hidden="1">
      <c r="A43" s="2" t="s">
        <v>48</v>
      </c>
      <c r="B43" s="3" t="s">
        <v>1287</v>
      </c>
      <c r="C43" s="1" t="s">
        <v>42</v>
      </c>
      <c r="D43" s="1" t="s">
        <v>1299</v>
      </c>
      <c r="E43" s="2" t="s">
        <v>219</v>
      </c>
      <c r="F43" s="74" t="s">
        <v>220</v>
      </c>
      <c r="G43" s="74"/>
      <c r="H43" s="2" t="s">
        <v>221</v>
      </c>
      <c r="I43" s="2" t="s">
        <v>222</v>
      </c>
      <c r="J43" s="9">
        <v>5</v>
      </c>
      <c r="K43" s="4">
        <v>58.65</v>
      </c>
    </row>
    <row r="44" spans="1:24">
      <c r="A44" s="2" t="s">
        <v>182</v>
      </c>
      <c r="B44" s="3" t="s">
        <v>1287</v>
      </c>
      <c r="C44" s="1" t="s">
        <v>42</v>
      </c>
      <c r="D44" s="1" t="s">
        <v>1299</v>
      </c>
      <c r="E44" s="2" t="s">
        <v>219</v>
      </c>
      <c r="F44" s="74" t="s">
        <v>220</v>
      </c>
      <c r="G44" s="74"/>
      <c r="H44" s="2" t="s">
        <v>221</v>
      </c>
      <c r="I44" s="2" t="s">
        <v>222</v>
      </c>
      <c r="J44" s="9">
        <v>10</v>
      </c>
      <c r="K44" s="4">
        <v>88.9</v>
      </c>
    </row>
    <row r="45" spans="1:24" hidden="1">
      <c r="K45" s="5">
        <v>1109.4100000000001</v>
      </c>
    </row>
    <row r="46" spans="1:24" hidden="1">
      <c r="A46" s="72" t="s">
        <v>286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</row>
    <row r="47" spans="1:24" hidden="1">
      <c r="A47" s="2" t="s">
        <v>40</v>
      </c>
      <c r="B47" s="3" t="s">
        <v>1287</v>
      </c>
      <c r="C47" s="1" t="s">
        <v>42</v>
      </c>
      <c r="D47" s="1" t="s">
        <v>1312</v>
      </c>
      <c r="E47" s="2" t="s">
        <v>307</v>
      </c>
      <c r="F47" s="74" t="s">
        <v>308</v>
      </c>
      <c r="G47" s="74"/>
      <c r="H47" s="2" t="s">
        <v>304</v>
      </c>
      <c r="I47" s="2" t="s">
        <v>305</v>
      </c>
      <c r="J47" s="9">
        <v>5</v>
      </c>
      <c r="K47" s="4">
        <v>51.1</v>
      </c>
    </row>
    <row r="48" spans="1:24" hidden="1">
      <c r="A48" s="2" t="s">
        <v>48</v>
      </c>
      <c r="B48" s="3" t="s">
        <v>1287</v>
      </c>
      <c r="C48" s="1" t="s">
        <v>42</v>
      </c>
      <c r="D48" s="1" t="s">
        <v>1312</v>
      </c>
      <c r="E48" s="2" t="s">
        <v>307</v>
      </c>
      <c r="F48" s="74" t="s">
        <v>308</v>
      </c>
      <c r="G48" s="74"/>
      <c r="H48" s="2" t="s">
        <v>304</v>
      </c>
      <c r="I48" s="2" t="s">
        <v>305</v>
      </c>
      <c r="J48" s="9">
        <v>5</v>
      </c>
      <c r="K48" s="4">
        <v>58.65</v>
      </c>
    </row>
    <row r="49" spans="1:24">
      <c r="A49" s="2" t="s">
        <v>182</v>
      </c>
      <c r="B49" s="3" t="s">
        <v>1287</v>
      </c>
      <c r="C49" s="1" t="s">
        <v>42</v>
      </c>
      <c r="D49" s="1" t="s">
        <v>1313</v>
      </c>
      <c r="E49" s="2" t="s">
        <v>302</v>
      </c>
      <c r="F49" s="74" t="s">
        <v>303</v>
      </c>
      <c r="G49" s="74"/>
      <c r="H49" s="2" t="s">
        <v>304</v>
      </c>
      <c r="I49" s="2" t="s">
        <v>305</v>
      </c>
      <c r="J49" s="9">
        <v>10</v>
      </c>
      <c r="K49" s="4">
        <v>84.2</v>
      </c>
    </row>
    <row r="50" spans="1:24" hidden="1">
      <c r="K50" s="5">
        <v>193.95</v>
      </c>
    </row>
    <row r="51" spans="1:24" hidden="1">
      <c r="A51" s="72" t="s">
        <v>309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</row>
    <row r="52" spans="1:24" hidden="1">
      <c r="A52" s="2" t="s">
        <v>68</v>
      </c>
      <c r="B52" s="3" t="s">
        <v>1283</v>
      </c>
      <c r="C52" s="1" t="s">
        <v>42</v>
      </c>
      <c r="D52" s="1" t="s">
        <v>1314</v>
      </c>
      <c r="E52" s="2" t="s">
        <v>354</v>
      </c>
      <c r="F52" s="74" t="s">
        <v>355</v>
      </c>
      <c r="G52" s="74"/>
      <c r="H52" s="2" t="s">
        <v>351</v>
      </c>
      <c r="I52" s="2" t="s">
        <v>352</v>
      </c>
      <c r="J52" s="9">
        <v>4</v>
      </c>
      <c r="K52" s="4">
        <v>31.6</v>
      </c>
    </row>
    <row r="53" spans="1:24" hidden="1">
      <c r="A53" s="2" t="s">
        <v>68</v>
      </c>
      <c r="B53" s="3" t="s">
        <v>1279</v>
      </c>
      <c r="C53" s="1" t="s">
        <v>42</v>
      </c>
      <c r="D53" s="1" t="s">
        <v>1315</v>
      </c>
      <c r="E53" s="2" t="s">
        <v>567</v>
      </c>
      <c r="F53" s="74" t="s">
        <v>568</v>
      </c>
      <c r="G53" s="74"/>
      <c r="H53" s="2" t="s">
        <v>367</v>
      </c>
      <c r="I53" s="2" t="s">
        <v>368</v>
      </c>
      <c r="J53" s="9">
        <v>20</v>
      </c>
      <c r="K53" s="4">
        <v>158</v>
      </c>
    </row>
    <row r="54" spans="1:24" hidden="1">
      <c r="A54" s="2" t="s">
        <v>68</v>
      </c>
      <c r="B54" s="3" t="s">
        <v>1279</v>
      </c>
      <c r="C54" s="1" t="s">
        <v>42</v>
      </c>
      <c r="D54" s="1" t="s">
        <v>1316</v>
      </c>
      <c r="E54" s="2" t="s">
        <v>420</v>
      </c>
      <c r="F54" s="74" t="s">
        <v>421</v>
      </c>
      <c r="G54" s="74"/>
      <c r="H54" s="2" t="s">
        <v>313</v>
      </c>
      <c r="I54" s="2" t="s">
        <v>314</v>
      </c>
      <c r="J54" s="9">
        <v>1</v>
      </c>
      <c r="K54" s="4">
        <v>7.9</v>
      </c>
    </row>
    <row r="55" spans="1:24" hidden="1">
      <c r="A55" s="2" t="s">
        <v>40</v>
      </c>
      <c r="B55" s="3" t="s">
        <v>1283</v>
      </c>
      <c r="C55" s="1" t="s">
        <v>42</v>
      </c>
      <c r="D55" s="1" t="s">
        <v>1317</v>
      </c>
      <c r="E55" s="2" t="s">
        <v>408</v>
      </c>
      <c r="F55" s="74" t="s">
        <v>409</v>
      </c>
      <c r="G55" s="74"/>
      <c r="H55" s="2" t="s">
        <v>313</v>
      </c>
      <c r="I55" s="2" t="s">
        <v>314</v>
      </c>
      <c r="J55" s="9">
        <v>5</v>
      </c>
      <c r="K55" s="4">
        <v>51.1</v>
      </c>
    </row>
    <row r="56" spans="1:24" hidden="1">
      <c r="A56" s="2" t="s">
        <v>40</v>
      </c>
      <c r="B56" s="3" t="s">
        <v>1283</v>
      </c>
      <c r="C56" s="1" t="s">
        <v>42</v>
      </c>
      <c r="D56" s="1" t="s">
        <v>1318</v>
      </c>
      <c r="E56" s="2" t="s">
        <v>558</v>
      </c>
      <c r="F56" s="74" t="s">
        <v>559</v>
      </c>
      <c r="G56" s="74"/>
      <c r="H56" s="2" t="s">
        <v>367</v>
      </c>
      <c r="I56" s="2" t="s">
        <v>368</v>
      </c>
      <c r="J56" s="9">
        <v>2</v>
      </c>
      <c r="K56" s="4">
        <v>20.440000000000001</v>
      </c>
    </row>
    <row r="57" spans="1:24" hidden="1">
      <c r="A57" s="2" t="s">
        <v>40</v>
      </c>
      <c r="B57" s="3" t="s">
        <v>1287</v>
      </c>
      <c r="C57" s="1" t="s">
        <v>42</v>
      </c>
      <c r="D57" s="1" t="s">
        <v>1319</v>
      </c>
      <c r="E57" s="2" t="s">
        <v>373</v>
      </c>
      <c r="F57" s="74" t="s">
        <v>374</v>
      </c>
      <c r="G57" s="74"/>
      <c r="H57" s="2" t="s">
        <v>375</v>
      </c>
      <c r="I57" s="2" t="s">
        <v>376</v>
      </c>
      <c r="J57" s="9">
        <v>15</v>
      </c>
      <c r="K57" s="4">
        <v>153.30000000000001</v>
      </c>
    </row>
    <row r="58" spans="1:24" hidden="1">
      <c r="A58" s="2" t="s">
        <v>40</v>
      </c>
      <c r="B58" s="3" t="s">
        <v>1279</v>
      </c>
      <c r="C58" s="1" t="s">
        <v>42</v>
      </c>
      <c r="D58" s="1" t="s">
        <v>1320</v>
      </c>
      <c r="E58" s="2" t="s">
        <v>341</v>
      </c>
      <c r="F58" s="74" t="s">
        <v>342</v>
      </c>
      <c r="G58" s="74"/>
      <c r="H58" s="2" t="s">
        <v>343</v>
      </c>
      <c r="I58" s="2" t="s">
        <v>344</v>
      </c>
      <c r="J58" s="9">
        <v>20</v>
      </c>
      <c r="K58" s="4">
        <v>204.4</v>
      </c>
    </row>
    <row r="59" spans="1:24" hidden="1">
      <c r="A59" s="2" t="s">
        <v>40</v>
      </c>
      <c r="B59" s="3" t="s">
        <v>1287</v>
      </c>
      <c r="C59" s="1" t="s">
        <v>42</v>
      </c>
      <c r="D59" s="1" t="s">
        <v>1321</v>
      </c>
      <c r="E59" s="2" t="s">
        <v>597</v>
      </c>
      <c r="F59" s="74" t="s">
        <v>598</v>
      </c>
      <c r="G59" s="74"/>
      <c r="H59" s="2" t="s">
        <v>313</v>
      </c>
      <c r="I59" s="2" t="s">
        <v>314</v>
      </c>
      <c r="J59" s="9">
        <v>20</v>
      </c>
      <c r="K59" s="4">
        <v>204.4</v>
      </c>
    </row>
    <row r="60" spans="1:24" hidden="1">
      <c r="A60" s="2" t="s">
        <v>40</v>
      </c>
      <c r="B60" s="3" t="s">
        <v>1287</v>
      </c>
      <c r="C60" s="1" t="s">
        <v>42</v>
      </c>
      <c r="D60" s="1" t="s">
        <v>1322</v>
      </c>
      <c r="E60" s="2" t="s">
        <v>1323</v>
      </c>
      <c r="F60" s="74" t="s">
        <v>1324</v>
      </c>
      <c r="G60" s="74"/>
      <c r="H60" s="2" t="s">
        <v>1325</v>
      </c>
      <c r="I60" s="2" t="s">
        <v>1326</v>
      </c>
      <c r="J60" s="9">
        <v>30</v>
      </c>
      <c r="K60" s="4">
        <v>306.60000000000002</v>
      </c>
    </row>
    <row r="61" spans="1:24" hidden="1">
      <c r="A61" s="2" t="s">
        <v>40</v>
      </c>
      <c r="B61" s="3" t="s">
        <v>1287</v>
      </c>
      <c r="C61" s="1" t="s">
        <v>42</v>
      </c>
      <c r="D61" s="1" t="s">
        <v>1327</v>
      </c>
      <c r="E61" s="2" t="s">
        <v>411</v>
      </c>
      <c r="F61" s="74" t="s">
        <v>412</v>
      </c>
      <c r="G61" s="74"/>
      <c r="H61" s="2" t="s">
        <v>313</v>
      </c>
      <c r="I61" s="2" t="s">
        <v>314</v>
      </c>
      <c r="J61" s="9">
        <v>20</v>
      </c>
      <c r="K61" s="4">
        <v>204.4</v>
      </c>
    </row>
    <row r="62" spans="1:24" hidden="1">
      <c r="A62" s="2" t="s">
        <v>40</v>
      </c>
      <c r="B62" s="3" t="s">
        <v>1283</v>
      </c>
      <c r="C62" s="1" t="s">
        <v>42</v>
      </c>
      <c r="D62" s="1" t="s">
        <v>1328</v>
      </c>
      <c r="E62" s="2" t="s">
        <v>387</v>
      </c>
      <c r="F62" s="74" t="s">
        <v>388</v>
      </c>
      <c r="G62" s="74"/>
      <c r="H62" s="2" t="s">
        <v>313</v>
      </c>
      <c r="I62" s="2" t="s">
        <v>314</v>
      </c>
      <c r="J62" s="9">
        <v>12</v>
      </c>
      <c r="K62" s="4">
        <v>122.64</v>
      </c>
    </row>
    <row r="63" spans="1:24" hidden="1">
      <c r="A63" s="2" t="s">
        <v>40</v>
      </c>
      <c r="B63" s="3" t="s">
        <v>1279</v>
      </c>
      <c r="C63" s="1" t="s">
        <v>42</v>
      </c>
      <c r="D63" s="1" t="s">
        <v>1329</v>
      </c>
      <c r="E63" s="2" t="s">
        <v>789</v>
      </c>
      <c r="F63" s="74" t="s">
        <v>790</v>
      </c>
      <c r="G63" s="74"/>
      <c r="H63" s="2" t="s">
        <v>313</v>
      </c>
      <c r="I63" s="2" t="s">
        <v>314</v>
      </c>
      <c r="J63" s="9">
        <v>5</v>
      </c>
      <c r="K63" s="4">
        <v>51.1</v>
      </c>
    </row>
    <row r="64" spans="1:24" hidden="1">
      <c r="A64" s="2" t="s">
        <v>40</v>
      </c>
      <c r="B64" s="3" t="s">
        <v>1287</v>
      </c>
      <c r="C64" s="1" t="s">
        <v>42</v>
      </c>
      <c r="D64" s="1" t="s">
        <v>1330</v>
      </c>
      <c r="E64" s="2" t="s">
        <v>792</v>
      </c>
      <c r="F64" s="74" t="s">
        <v>793</v>
      </c>
      <c r="G64" s="74"/>
      <c r="H64" s="2" t="s">
        <v>313</v>
      </c>
      <c r="I64" s="2" t="s">
        <v>314</v>
      </c>
      <c r="J64" s="9">
        <v>5</v>
      </c>
      <c r="K64" s="4">
        <v>51.1</v>
      </c>
    </row>
    <row r="65" spans="1:11" hidden="1">
      <c r="A65" s="2" t="s">
        <v>40</v>
      </c>
      <c r="B65" s="3" t="s">
        <v>1279</v>
      </c>
      <c r="C65" s="1" t="s">
        <v>42</v>
      </c>
      <c r="D65" s="1" t="s">
        <v>1226</v>
      </c>
      <c r="E65" s="2" t="s">
        <v>1331</v>
      </c>
      <c r="F65" s="74" t="s">
        <v>1332</v>
      </c>
      <c r="G65" s="74"/>
      <c r="H65" s="2" t="s">
        <v>313</v>
      </c>
      <c r="I65" s="2" t="s">
        <v>314</v>
      </c>
      <c r="J65" s="9">
        <v>10</v>
      </c>
      <c r="K65" s="4">
        <v>102.2</v>
      </c>
    </row>
    <row r="66" spans="1:11" hidden="1">
      <c r="A66" s="2" t="s">
        <v>40</v>
      </c>
      <c r="B66" s="3" t="s">
        <v>1279</v>
      </c>
      <c r="C66" s="1" t="s">
        <v>42</v>
      </c>
      <c r="D66" s="1" t="s">
        <v>1333</v>
      </c>
      <c r="E66" s="2" t="s">
        <v>384</v>
      </c>
      <c r="F66" s="74" t="s">
        <v>385</v>
      </c>
      <c r="G66" s="74"/>
      <c r="H66" s="2" t="s">
        <v>313</v>
      </c>
      <c r="I66" s="2" t="s">
        <v>314</v>
      </c>
      <c r="J66" s="9">
        <v>5</v>
      </c>
      <c r="K66" s="4">
        <v>51.1</v>
      </c>
    </row>
    <row r="67" spans="1:11" hidden="1">
      <c r="A67" s="2" t="s">
        <v>40</v>
      </c>
      <c r="B67" s="3" t="s">
        <v>1283</v>
      </c>
      <c r="C67" s="1" t="s">
        <v>42</v>
      </c>
      <c r="D67" s="1" t="s">
        <v>1334</v>
      </c>
      <c r="E67" s="2" t="s">
        <v>766</v>
      </c>
      <c r="F67" s="74" t="s">
        <v>767</v>
      </c>
      <c r="G67" s="74"/>
      <c r="H67" s="2" t="s">
        <v>362</v>
      </c>
      <c r="I67" s="2" t="s">
        <v>363</v>
      </c>
      <c r="J67" s="9">
        <v>5</v>
      </c>
      <c r="K67" s="4">
        <v>51.1</v>
      </c>
    </row>
    <row r="68" spans="1:11" hidden="1">
      <c r="A68" s="2" t="s">
        <v>40</v>
      </c>
      <c r="B68" s="3" t="s">
        <v>1283</v>
      </c>
      <c r="C68" s="1" t="s">
        <v>42</v>
      </c>
      <c r="D68" s="1" t="s">
        <v>1335</v>
      </c>
      <c r="E68" s="2" t="s">
        <v>378</v>
      </c>
      <c r="F68" s="74" t="s">
        <v>379</v>
      </c>
      <c r="G68" s="74"/>
      <c r="H68" s="2" t="s">
        <v>313</v>
      </c>
      <c r="I68" s="2" t="s">
        <v>314</v>
      </c>
      <c r="J68" s="9">
        <v>15</v>
      </c>
      <c r="K68" s="4">
        <v>153.30000000000001</v>
      </c>
    </row>
    <row r="69" spans="1:11" hidden="1">
      <c r="A69" s="2" t="s">
        <v>48</v>
      </c>
      <c r="B69" s="3" t="s">
        <v>1283</v>
      </c>
      <c r="C69" s="1" t="s">
        <v>42</v>
      </c>
      <c r="D69" s="1" t="s">
        <v>1336</v>
      </c>
      <c r="E69" s="2" t="s">
        <v>399</v>
      </c>
      <c r="F69" s="74" t="s">
        <v>400</v>
      </c>
      <c r="G69" s="74"/>
      <c r="H69" s="2" t="s">
        <v>401</v>
      </c>
      <c r="I69" s="2" t="s">
        <v>402</v>
      </c>
      <c r="J69" s="9">
        <v>2</v>
      </c>
      <c r="K69" s="4">
        <v>23.04</v>
      </c>
    </row>
    <row r="70" spans="1:11" hidden="1">
      <c r="A70" s="2" t="s">
        <v>48</v>
      </c>
      <c r="B70" s="3" t="s">
        <v>1283</v>
      </c>
      <c r="C70" s="1" t="s">
        <v>42</v>
      </c>
      <c r="D70" s="1" t="s">
        <v>1335</v>
      </c>
      <c r="E70" s="2" t="s">
        <v>378</v>
      </c>
      <c r="F70" s="74" t="s">
        <v>379</v>
      </c>
      <c r="G70" s="74"/>
      <c r="H70" s="2" t="s">
        <v>313</v>
      </c>
      <c r="I70" s="2" t="s">
        <v>314</v>
      </c>
      <c r="J70" s="9">
        <v>5</v>
      </c>
      <c r="K70" s="4">
        <v>57.6</v>
      </c>
    </row>
    <row r="71" spans="1:11" hidden="1">
      <c r="A71" s="2" t="s">
        <v>48</v>
      </c>
      <c r="B71" s="3" t="s">
        <v>1287</v>
      </c>
      <c r="C71" s="1" t="s">
        <v>42</v>
      </c>
      <c r="D71" s="1" t="s">
        <v>1337</v>
      </c>
      <c r="E71" s="2" t="s">
        <v>760</v>
      </c>
      <c r="F71" s="74" t="s">
        <v>761</v>
      </c>
      <c r="G71" s="74"/>
      <c r="H71" s="2" t="s">
        <v>313</v>
      </c>
      <c r="I71" s="2" t="s">
        <v>314</v>
      </c>
      <c r="J71" s="9">
        <v>5</v>
      </c>
      <c r="K71" s="4">
        <v>57.6</v>
      </c>
    </row>
    <row r="72" spans="1:11" hidden="1">
      <c r="A72" s="2" t="s">
        <v>48</v>
      </c>
      <c r="B72" s="3" t="s">
        <v>1279</v>
      </c>
      <c r="C72" s="1" t="s">
        <v>42</v>
      </c>
      <c r="D72" s="1" t="s">
        <v>1338</v>
      </c>
      <c r="E72" s="2" t="s">
        <v>393</v>
      </c>
      <c r="F72" s="74" t="s">
        <v>394</v>
      </c>
      <c r="G72" s="74"/>
      <c r="H72" s="2" t="s">
        <v>375</v>
      </c>
      <c r="I72" s="2" t="s">
        <v>376</v>
      </c>
      <c r="J72" s="9">
        <v>5</v>
      </c>
      <c r="K72" s="4">
        <v>57.6</v>
      </c>
    </row>
    <row r="73" spans="1:11" hidden="1">
      <c r="A73" s="2" t="s">
        <v>48</v>
      </c>
      <c r="B73" s="3" t="s">
        <v>1279</v>
      </c>
      <c r="C73" s="1" t="s">
        <v>42</v>
      </c>
      <c r="D73" s="1" t="s">
        <v>1320</v>
      </c>
      <c r="E73" s="2" t="s">
        <v>341</v>
      </c>
      <c r="F73" s="74" t="s">
        <v>342</v>
      </c>
      <c r="G73" s="74"/>
      <c r="H73" s="2" t="s">
        <v>343</v>
      </c>
      <c r="I73" s="2" t="s">
        <v>344</v>
      </c>
      <c r="J73" s="9">
        <v>5</v>
      </c>
      <c r="K73" s="4">
        <v>57.6</v>
      </c>
    </row>
    <row r="74" spans="1:11" hidden="1">
      <c r="A74" s="2" t="s">
        <v>48</v>
      </c>
      <c r="B74" s="3" t="s">
        <v>1279</v>
      </c>
      <c r="C74" s="1" t="s">
        <v>42</v>
      </c>
      <c r="D74" s="1" t="s">
        <v>1339</v>
      </c>
      <c r="E74" s="2" t="s">
        <v>1340</v>
      </c>
      <c r="F74" s="74" t="s">
        <v>1341</v>
      </c>
      <c r="G74" s="74"/>
      <c r="H74" s="2" t="s">
        <v>313</v>
      </c>
      <c r="I74" s="2" t="s">
        <v>314</v>
      </c>
      <c r="J74" s="9">
        <v>30</v>
      </c>
      <c r="K74" s="4">
        <v>345.6</v>
      </c>
    </row>
    <row r="75" spans="1:11" hidden="1">
      <c r="A75" s="2" t="s">
        <v>48</v>
      </c>
      <c r="B75" s="3" t="s">
        <v>1283</v>
      </c>
      <c r="C75" s="1" t="s">
        <v>42</v>
      </c>
      <c r="D75" s="1" t="s">
        <v>1342</v>
      </c>
      <c r="E75" s="2" t="s">
        <v>1011</v>
      </c>
      <c r="F75" s="74" t="s">
        <v>1012</v>
      </c>
      <c r="G75" s="74"/>
      <c r="H75" s="2" t="s">
        <v>313</v>
      </c>
      <c r="I75" s="2" t="s">
        <v>314</v>
      </c>
      <c r="J75" s="9">
        <v>5</v>
      </c>
      <c r="K75" s="4">
        <v>57.6</v>
      </c>
    </row>
    <row r="76" spans="1:11" hidden="1">
      <c r="A76" s="2" t="s">
        <v>48</v>
      </c>
      <c r="B76" s="3" t="s">
        <v>1283</v>
      </c>
      <c r="C76" s="1" t="s">
        <v>42</v>
      </c>
      <c r="D76" s="1" t="s">
        <v>1317</v>
      </c>
      <c r="E76" s="2" t="s">
        <v>408</v>
      </c>
      <c r="F76" s="74" t="s">
        <v>409</v>
      </c>
      <c r="G76" s="74"/>
      <c r="H76" s="2" t="s">
        <v>313</v>
      </c>
      <c r="I76" s="2" t="s">
        <v>314</v>
      </c>
      <c r="J76" s="9">
        <v>10</v>
      </c>
      <c r="K76" s="4">
        <v>115.2</v>
      </c>
    </row>
    <row r="77" spans="1:11" hidden="1">
      <c r="A77" s="2" t="s">
        <v>48</v>
      </c>
      <c r="B77" s="3" t="s">
        <v>1283</v>
      </c>
      <c r="C77" s="1" t="s">
        <v>42</v>
      </c>
      <c r="D77" s="1" t="s">
        <v>1343</v>
      </c>
      <c r="E77" s="2" t="s">
        <v>792</v>
      </c>
      <c r="F77" s="74" t="s">
        <v>793</v>
      </c>
      <c r="G77" s="74"/>
      <c r="H77" s="2" t="s">
        <v>313</v>
      </c>
      <c r="I77" s="2" t="s">
        <v>314</v>
      </c>
      <c r="J77" s="9">
        <v>10</v>
      </c>
      <c r="K77" s="4">
        <v>115.2</v>
      </c>
    </row>
    <row r="78" spans="1:11" hidden="1">
      <c r="A78" s="2" t="s">
        <v>48</v>
      </c>
      <c r="B78" s="3" t="s">
        <v>1283</v>
      </c>
      <c r="C78" s="1" t="s">
        <v>42</v>
      </c>
      <c r="D78" s="1" t="s">
        <v>1318</v>
      </c>
      <c r="E78" s="2" t="s">
        <v>558</v>
      </c>
      <c r="F78" s="74" t="s">
        <v>559</v>
      </c>
      <c r="G78" s="74"/>
      <c r="H78" s="2" t="s">
        <v>367</v>
      </c>
      <c r="I78" s="2" t="s">
        <v>368</v>
      </c>
      <c r="J78" s="9">
        <v>5</v>
      </c>
      <c r="K78" s="4">
        <v>57.6</v>
      </c>
    </row>
    <row r="79" spans="1:11" hidden="1">
      <c r="A79" s="2" t="s">
        <v>48</v>
      </c>
      <c r="B79" s="3" t="s">
        <v>1283</v>
      </c>
      <c r="C79" s="1" t="s">
        <v>42</v>
      </c>
      <c r="D79" s="1" t="s">
        <v>1328</v>
      </c>
      <c r="E79" s="2" t="s">
        <v>387</v>
      </c>
      <c r="F79" s="74" t="s">
        <v>388</v>
      </c>
      <c r="G79" s="74"/>
      <c r="H79" s="2" t="s">
        <v>313</v>
      </c>
      <c r="I79" s="2" t="s">
        <v>314</v>
      </c>
      <c r="J79" s="9">
        <v>4</v>
      </c>
      <c r="K79" s="4">
        <v>46.08</v>
      </c>
    </row>
    <row r="80" spans="1:11" hidden="1">
      <c r="A80" s="2" t="s">
        <v>48</v>
      </c>
      <c r="B80" s="3" t="s">
        <v>1283</v>
      </c>
      <c r="C80" s="1" t="s">
        <v>42</v>
      </c>
      <c r="D80" s="1" t="s">
        <v>1344</v>
      </c>
      <c r="E80" s="2" t="s">
        <v>354</v>
      </c>
      <c r="F80" s="74" t="s">
        <v>355</v>
      </c>
      <c r="G80" s="74"/>
      <c r="H80" s="2" t="s">
        <v>351</v>
      </c>
      <c r="I80" s="2" t="s">
        <v>352</v>
      </c>
      <c r="J80" s="9">
        <v>5</v>
      </c>
      <c r="K80" s="4">
        <v>57.6</v>
      </c>
    </row>
    <row r="81" spans="1:24" hidden="1">
      <c r="A81" s="2" t="s">
        <v>48</v>
      </c>
      <c r="B81" s="3" t="s">
        <v>1287</v>
      </c>
      <c r="C81" s="1" t="s">
        <v>42</v>
      </c>
      <c r="D81" s="1" t="s">
        <v>1322</v>
      </c>
      <c r="E81" s="2" t="s">
        <v>1323</v>
      </c>
      <c r="F81" s="74" t="s">
        <v>1324</v>
      </c>
      <c r="G81" s="74"/>
      <c r="H81" s="2" t="s">
        <v>1325</v>
      </c>
      <c r="I81" s="2" t="s">
        <v>1326</v>
      </c>
      <c r="J81" s="9">
        <v>5</v>
      </c>
      <c r="K81" s="4">
        <v>57.6</v>
      </c>
    </row>
    <row r="82" spans="1:24" hidden="1">
      <c r="A82" s="2" t="s">
        <v>48</v>
      </c>
      <c r="B82" s="3" t="s">
        <v>1279</v>
      </c>
      <c r="C82" s="1" t="s">
        <v>42</v>
      </c>
      <c r="D82" s="1" t="s">
        <v>1345</v>
      </c>
      <c r="E82" s="2" t="s">
        <v>589</v>
      </c>
      <c r="F82" s="74" t="s">
        <v>590</v>
      </c>
      <c r="G82" s="74"/>
      <c r="H82" s="2" t="s">
        <v>313</v>
      </c>
      <c r="I82" s="2" t="s">
        <v>314</v>
      </c>
      <c r="J82" s="9">
        <v>2</v>
      </c>
      <c r="K82" s="4">
        <v>23.04</v>
      </c>
    </row>
    <row r="83" spans="1:24" hidden="1">
      <c r="A83" s="2" t="s">
        <v>48</v>
      </c>
      <c r="B83" s="3" t="s">
        <v>1279</v>
      </c>
      <c r="C83" s="1" t="s">
        <v>42</v>
      </c>
      <c r="D83" s="1" t="s">
        <v>1346</v>
      </c>
      <c r="E83" s="2" t="s">
        <v>558</v>
      </c>
      <c r="F83" s="74" t="s">
        <v>559</v>
      </c>
      <c r="G83" s="74"/>
      <c r="H83" s="2" t="s">
        <v>367</v>
      </c>
      <c r="I83" s="2" t="s">
        <v>368</v>
      </c>
      <c r="J83" s="9">
        <v>10</v>
      </c>
      <c r="K83" s="4">
        <v>115.2</v>
      </c>
    </row>
    <row r="84" spans="1:24" hidden="1">
      <c r="A84" s="2" t="s">
        <v>48</v>
      </c>
      <c r="B84" s="3" t="s">
        <v>1279</v>
      </c>
      <c r="C84" s="1" t="s">
        <v>42</v>
      </c>
      <c r="D84" s="1" t="s">
        <v>1329</v>
      </c>
      <c r="E84" s="2" t="s">
        <v>789</v>
      </c>
      <c r="F84" s="74" t="s">
        <v>790</v>
      </c>
      <c r="G84" s="74"/>
      <c r="H84" s="2" t="s">
        <v>313</v>
      </c>
      <c r="I84" s="2" t="s">
        <v>314</v>
      </c>
      <c r="J84" s="9">
        <v>6</v>
      </c>
      <c r="K84" s="4">
        <v>69.12</v>
      </c>
    </row>
    <row r="85" spans="1:24" hidden="1">
      <c r="A85" s="2" t="s">
        <v>48</v>
      </c>
      <c r="B85" s="3" t="s">
        <v>1279</v>
      </c>
      <c r="C85" s="1" t="s">
        <v>42</v>
      </c>
      <c r="D85" s="1" t="s">
        <v>1347</v>
      </c>
      <c r="E85" s="2" t="s">
        <v>584</v>
      </c>
      <c r="F85" s="74" t="s">
        <v>585</v>
      </c>
      <c r="G85" s="74"/>
      <c r="H85" s="2" t="s">
        <v>586</v>
      </c>
      <c r="I85" s="2" t="s">
        <v>587</v>
      </c>
      <c r="J85" s="9">
        <v>10</v>
      </c>
      <c r="K85" s="4">
        <v>115.2</v>
      </c>
    </row>
    <row r="86" spans="1:24" hidden="1">
      <c r="A86" s="2" t="s">
        <v>48</v>
      </c>
      <c r="B86" s="3" t="s">
        <v>1287</v>
      </c>
      <c r="C86" s="1" t="s">
        <v>42</v>
      </c>
      <c r="D86" s="1" t="s">
        <v>1348</v>
      </c>
      <c r="E86" s="2" t="s">
        <v>808</v>
      </c>
      <c r="F86" s="74" t="s">
        <v>809</v>
      </c>
      <c r="G86" s="74"/>
      <c r="H86" s="2" t="s">
        <v>313</v>
      </c>
      <c r="I86" s="2" t="s">
        <v>314</v>
      </c>
      <c r="J86" s="9">
        <v>5</v>
      </c>
      <c r="K86" s="4">
        <v>57.6</v>
      </c>
    </row>
    <row r="87" spans="1:24" hidden="1">
      <c r="A87" s="2" t="s">
        <v>48</v>
      </c>
      <c r="B87" s="3" t="s">
        <v>1279</v>
      </c>
      <c r="C87" s="1" t="s">
        <v>42</v>
      </c>
      <c r="D87" s="1" t="s">
        <v>1349</v>
      </c>
      <c r="E87" s="2" t="s">
        <v>581</v>
      </c>
      <c r="F87" s="74" t="s">
        <v>582</v>
      </c>
      <c r="G87" s="74"/>
      <c r="H87" s="2" t="s">
        <v>313</v>
      </c>
      <c r="I87" s="2" t="s">
        <v>314</v>
      </c>
      <c r="J87" s="9">
        <v>5</v>
      </c>
      <c r="K87" s="4">
        <v>57.6</v>
      </c>
    </row>
    <row r="88" spans="1:24" hidden="1">
      <c r="A88" s="2" t="s">
        <v>48</v>
      </c>
      <c r="B88" s="3" t="s">
        <v>1279</v>
      </c>
      <c r="C88" s="1" t="s">
        <v>42</v>
      </c>
      <c r="D88" s="1" t="s">
        <v>1350</v>
      </c>
      <c r="E88" s="2" t="s">
        <v>423</v>
      </c>
      <c r="F88" s="74" t="s">
        <v>424</v>
      </c>
      <c r="G88" s="74"/>
      <c r="H88" s="2" t="s">
        <v>313</v>
      </c>
      <c r="I88" s="2" t="s">
        <v>314</v>
      </c>
      <c r="J88" s="9">
        <v>4</v>
      </c>
      <c r="K88" s="4">
        <v>46.08</v>
      </c>
    </row>
    <row r="89" spans="1:24" hidden="1">
      <c r="A89" s="2" t="s">
        <v>48</v>
      </c>
      <c r="B89" s="3" t="s">
        <v>1279</v>
      </c>
      <c r="C89" s="1" t="s">
        <v>42</v>
      </c>
      <c r="D89" s="1" t="s">
        <v>1351</v>
      </c>
      <c r="E89" s="2" t="s">
        <v>328</v>
      </c>
      <c r="F89" s="74" t="s">
        <v>329</v>
      </c>
      <c r="G89" s="74"/>
      <c r="H89" s="2" t="s">
        <v>313</v>
      </c>
      <c r="I89" s="2" t="s">
        <v>314</v>
      </c>
      <c r="J89" s="9">
        <v>5</v>
      </c>
      <c r="K89" s="4">
        <v>57.6</v>
      </c>
    </row>
    <row r="90" spans="1:24" hidden="1">
      <c r="A90" s="2" t="s">
        <v>48</v>
      </c>
      <c r="B90" s="3" t="s">
        <v>1287</v>
      </c>
      <c r="C90" s="1" t="s">
        <v>42</v>
      </c>
      <c r="D90" s="1" t="s">
        <v>1327</v>
      </c>
      <c r="E90" s="2" t="s">
        <v>411</v>
      </c>
      <c r="F90" s="74" t="s">
        <v>412</v>
      </c>
      <c r="G90" s="74"/>
      <c r="H90" s="2" t="s">
        <v>313</v>
      </c>
      <c r="I90" s="2" t="s">
        <v>314</v>
      </c>
      <c r="J90" s="9">
        <v>5</v>
      </c>
      <c r="K90" s="4">
        <v>57.6</v>
      </c>
    </row>
    <row r="91" spans="1:24" hidden="1">
      <c r="A91" s="2" t="s">
        <v>48</v>
      </c>
      <c r="B91" s="3" t="s">
        <v>1279</v>
      </c>
      <c r="C91" s="1" t="s">
        <v>42</v>
      </c>
      <c r="D91" s="1" t="s">
        <v>1352</v>
      </c>
      <c r="E91" s="2" t="s">
        <v>995</v>
      </c>
      <c r="F91" s="74" t="s">
        <v>996</v>
      </c>
      <c r="G91" s="74"/>
      <c r="H91" s="2" t="s">
        <v>313</v>
      </c>
      <c r="I91" s="2" t="s">
        <v>314</v>
      </c>
      <c r="J91" s="9">
        <v>10</v>
      </c>
      <c r="K91" s="4">
        <v>115.2</v>
      </c>
    </row>
    <row r="92" spans="1:24" hidden="1">
      <c r="K92" s="5">
        <f>SUM(K52:K91)</f>
        <v>3744.8399999999974</v>
      </c>
    </row>
    <row r="93" spans="1:24" hidden="1">
      <c r="A93" s="72" t="s">
        <v>429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</row>
    <row r="94" spans="1:24" hidden="1">
      <c r="A94" s="2" t="s">
        <v>48</v>
      </c>
      <c r="B94" s="3" t="s">
        <v>1287</v>
      </c>
      <c r="C94" s="1" t="s">
        <v>42</v>
      </c>
      <c r="D94" s="1" t="s">
        <v>1353</v>
      </c>
      <c r="E94" s="2" t="s">
        <v>1043</v>
      </c>
      <c r="F94" s="74" t="s">
        <v>1044</v>
      </c>
      <c r="G94" s="74"/>
      <c r="H94" s="2" t="s">
        <v>433</v>
      </c>
      <c r="I94" s="2" t="s">
        <v>434</v>
      </c>
      <c r="J94" s="9">
        <v>6</v>
      </c>
      <c r="K94" s="4">
        <v>70.38</v>
      </c>
    </row>
    <row r="95" spans="1:24">
      <c r="A95" s="2" t="s">
        <v>182</v>
      </c>
      <c r="B95" s="3" t="s">
        <v>1287</v>
      </c>
      <c r="C95" s="1" t="s">
        <v>42</v>
      </c>
      <c r="D95" s="1" t="s">
        <v>1354</v>
      </c>
      <c r="E95" s="2" t="s">
        <v>431</v>
      </c>
      <c r="F95" s="74" t="s">
        <v>432</v>
      </c>
      <c r="G95" s="74"/>
      <c r="H95" s="2" t="s">
        <v>433</v>
      </c>
      <c r="I95" s="2" t="s">
        <v>434</v>
      </c>
      <c r="J95" s="9">
        <v>4</v>
      </c>
      <c r="K95" s="4">
        <v>33.68</v>
      </c>
    </row>
    <row r="96" spans="1:24">
      <c r="A96" s="2" t="s">
        <v>182</v>
      </c>
      <c r="B96" s="3" t="s">
        <v>1287</v>
      </c>
      <c r="C96" s="1" t="s">
        <v>42</v>
      </c>
      <c r="D96" s="1" t="s">
        <v>1353</v>
      </c>
      <c r="E96" s="2" t="s">
        <v>1043</v>
      </c>
      <c r="F96" s="74" t="s">
        <v>1044</v>
      </c>
      <c r="G96" s="74"/>
      <c r="H96" s="2" t="s">
        <v>433</v>
      </c>
      <c r="I96" s="2" t="s">
        <v>434</v>
      </c>
      <c r="J96" s="9">
        <v>3</v>
      </c>
      <c r="K96" s="4">
        <v>25.26</v>
      </c>
    </row>
    <row r="97" spans="1:24" hidden="1">
      <c r="K97" s="5">
        <v>129.32</v>
      </c>
    </row>
    <row r="98" spans="1:24" hidden="1">
      <c r="A98" s="72" t="s">
        <v>444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</row>
    <row r="99" spans="1:24" hidden="1">
      <c r="A99" s="2" t="s">
        <v>68</v>
      </c>
      <c r="B99" s="3" t="s">
        <v>1279</v>
      </c>
      <c r="C99" s="1" t="s">
        <v>42</v>
      </c>
      <c r="D99" s="1" t="s">
        <v>1355</v>
      </c>
      <c r="E99" s="2" t="s">
        <v>1356</v>
      </c>
      <c r="F99" s="74" t="s">
        <v>1357</v>
      </c>
      <c r="G99" s="74"/>
      <c r="H99" s="2" t="s">
        <v>468</v>
      </c>
      <c r="I99" s="2" t="s">
        <v>469</v>
      </c>
      <c r="J99" s="9">
        <v>10</v>
      </c>
      <c r="K99" s="4">
        <v>79</v>
      </c>
    </row>
    <row r="100" spans="1:24" hidden="1">
      <c r="A100" s="2" t="s">
        <v>40</v>
      </c>
      <c r="B100" s="3" t="s">
        <v>1287</v>
      </c>
      <c r="C100" s="1" t="s">
        <v>42</v>
      </c>
      <c r="D100" s="1" t="s">
        <v>1358</v>
      </c>
      <c r="E100" s="2" t="s">
        <v>1359</v>
      </c>
      <c r="F100" s="74" t="s">
        <v>1360</v>
      </c>
      <c r="G100" s="74"/>
      <c r="H100" s="2" t="s">
        <v>1361</v>
      </c>
      <c r="I100" s="2" t="s">
        <v>1362</v>
      </c>
      <c r="J100" s="9">
        <v>20</v>
      </c>
      <c r="K100" s="4">
        <v>204.4</v>
      </c>
    </row>
    <row r="101" spans="1:24" hidden="1">
      <c r="A101" s="2" t="s">
        <v>40</v>
      </c>
      <c r="B101" s="3" t="s">
        <v>1283</v>
      </c>
      <c r="C101" s="1" t="s">
        <v>42</v>
      </c>
      <c r="D101" s="1" t="s">
        <v>1363</v>
      </c>
      <c r="E101" s="2" t="s">
        <v>1364</v>
      </c>
      <c r="F101" s="74" t="s">
        <v>1365</v>
      </c>
      <c r="G101" s="74"/>
      <c r="H101" s="2" t="s">
        <v>468</v>
      </c>
      <c r="I101" s="2" t="s">
        <v>469</v>
      </c>
      <c r="J101" s="9">
        <v>10</v>
      </c>
      <c r="K101" s="4">
        <v>102.2</v>
      </c>
    </row>
    <row r="102" spans="1:24" hidden="1">
      <c r="A102" s="2" t="s">
        <v>40</v>
      </c>
      <c r="B102" s="3" t="s">
        <v>1279</v>
      </c>
      <c r="C102" s="1" t="s">
        <v>42</v>
      </c>
      <c r="D102" s="1" t="s">
        <v>1355</v>
      </c>
      <c r="E102" s="2" t="s">
        <v>1356</v>
      </c>
      <c r="F102" s="74" t="s">
        <v>1357</v>
      </c>
      <c r="G102" s="74"/>
      <c r="H102" s="2" t="s">
        <v>468</v>
      </c>
      <c r="I102" s="2" t="s">
        <v>469</v>
      </c>
      <c r="J102" s="9">
        <v>20</v>
      </c>
      <c r="K102" s="4">
        <v>204.4</v>
      </c>
    </row>
    <row r="103" spans="1:24" hidden="1">
      <c r="A103" s="2" t="s">
        <v>48</v>
      </c>
      <c r="B103" s="3" t="s">
        <v>1287</v>
      </c>
      <c r="C103" s="1" t="s">
        <v>42</v>
      </c>
      <c r="D103" s="1" t="s">
        <v>1358</v>
      </c>
      <c r="E103" s="2" t="s">
        <v>1359</v>
      </c>
      <c r="F103" s="74" t="s">
        <v>1360</v>
      </c>
      <c r="G103" s="74"/>
      <c r="H103" s="2" t="s">
        <v>1361</v>
      </c>
      <c r="I103" s="2" t="s">
        <v>1362</v>
      </c>
      <c r="J103" s="9">
        <v>5</v>
      </c>
      <c r="K103" s="4">
        <v>58.65</v>
      </c>
    </row>
    <row r="104" spans="1:24" hidden="1">
      <c r="K104" s="5">
        <v>648.65</v>
      </c>
    </row>
    <row r="105" spans="1:24" hidden="1">
      <c r="K105" s="5">
        <v>7176.64</v>
      </c>
    </row>
  </sheetData>
  <autoFilter ref="A1:X105" xr:uid="{CE252BA2-8C9B-8740-BEEB-8AF69A6B0E6B}">
    <filterColumn colId="0">
      <filters>
        <filter val="Latanox kapi za oči 1x2,5ml"/>
      </filters>
    </filterColumn>
    <filterColumn colId="5" showButton="0"/>
  </autoFilter>
  <mergeCells count="95">
    <mergeCell ref="F99:G99"/>
    <mergeCell ref="F100:G100"/>
    <mergeCell ref="F101:G101"/>
    <mergeCell ref="F102:G102"/>
    <mergeCell ref="F103:G103"/>
    <mergeCell ref="A98:X98"/>
    <mergeCell ref="F85:G85"/>
    <mergeCell ref="F86:G86"/>
    <mergeCell ref="F87:G87"/>
    <mergeCell ref="F88:G88"/>
    <mergeCell ref="F89:G89"/>
    <mergeCell ref="F90:G90"/>
    <mergeCell ref="F91:G91"/>
    <mergeCell ref="A93:X93"/>
    <mergeCell ref="F94:G94"/>
    <mergeCell ref="F95:G95"/>
    <mergeCell ref="F96:G96"/>
    <mergeCell ref="F84:G84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72:G72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60:G60"/>
    <mergeCell ref="F48:G48"/>
    <mergeCell ref="F49:G49"/>
    <mergeCell ref="A51:X51"/>
    <mergeCell ref="F52:G52"/>
    <mergeCell ref="F53:G53"/>
    <mergeCell ref="F54:G54"/>
    <mergeCell ref="F55:G55"/>
    <mergeCell ref="F56:G56"/>
    <mergeCell ref="F57:G57"/>
    <mergeCell ref="F58:G58"/>
    <mergeCell ref="F59:G59"/>
    <mergeCell ref="F47:G47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A46:X46"/>
    <mergeCell ref="F34:G34"/>
    <mergeCell ref="F22:G22"/>
    <mergeCell ref="F23:G23"/>
    <mergeCell ref="A25:X25"/>
    <mergeCell ref="F26:G26"/>
    <mergeCell ref="F27:G27"/>
    <mergeCell ref="F28:G28"/>
    <mergeCell ref="F29:G29"/>
    <mergeCell ref="F30:G30"/>
    <mergeCell ref="F31:G31"/>
    <mergeCell ref="F32:G32"/>
    <mergeCell ref="F33:G33"/>
    <mergeCell ref="F21:G21"/>
    <mergeCell ref="A8:X8"/>
    <mergeCell ref="F9:G9"/>
    <mergeCell ref="A11:X11"/>
    <mergeCell ref="F12:G12"/>
    <mergeCell ref="F13:G13"/>
    <mergeCell ref="F14:G14"/>
    <mergeCell ref="A16:X16"/>
    <mergeCell ref="F17:G17"/>
    <mergeCell ref="F18:G18"/>
    <mergeCell ref="F19:G19"/>
    <mergeCell ref="F20:G20"/>
    <mergeCell ref="F6:G6"/>
    <mergeCell ref="F1:G1"/>
    <mergeCell ref="A2:X2"/>
    <mergeCell ref="F3:G3"/>
    <mergeCell ref="F4:G4"/>
    <mergeCell ref="F5:G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09A3-FC91-704A-B24C-356BF8DDF259}">
  <dimension ref="A1:W94"/>
  <sheetViews>
    <sheetView workbookViewId="0"/>
    <sheetView workbookViewId="1"/>
  </sheetViews>
  <sheetFormatPr defaultColWidth="8.85546875" defaultRowHeight="12.95"/>
  <cols>
    <col min="1" max="1" width="39.7109375" customWidth="1"/>
    <col min="3" max="3" width="6.42578125" customWidth="1"/>
    <col min="4" max="4" width="7" customWidth="1"/>
    <col min="5" max="5" width="44.140625" customWidth="1"/>
    <col min="6" max="6" width="21.140625" customWidth="1"/>
    <col min="7" max="7" width="11.85546875" customWidth="1"/>
    <col min="8" max="8" width="13.28515625" customWidth="1"/>
    <col min="9" max="9" width="8.71093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1366</v>
      </c>
      <c r="C3" s="1" t="s">
        <v>42</v>
      </c>
      <c r="D3" s="1" t="s">
        <v>1367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5</v>
      </c>
      <c r="J3" s="4">
        <v>51.1</v>
      </c>
    </row>
    <row r="4" spans="1:23">
      <c r="A4" s="2" t="s">
        <v>40</v>
      </c>
      <c r="B4" s="3" t="s">
        <v>1366</v>
      </c>
      <c r="C4" s="1" t="s">
        <v>42</v>
      </c>
      <c r="D4" s="1" t="s">
        <v>1368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4</v>
      </c>
      <c r="J4" s="4">
        <v>40.880000000000003</v>
      </c>
    </row>
    <row r="5" spans="1:23">
      <c r="A5" s="2" t="s">
        <v>48</v>
      </c>
      <c r="B5" s="3" t="s">
        <v>1366</v>
      </c>
      <c r="C5" s="1" t="s">
        <v>42</v>
      </c>
      <c r="D5" s="1" t="s">
        <v>1369</v>
      </c>
      <c r="E5" s="2" t="s">
        <v>885</v>
      </c>
      <c r="F5" s="2" t="s">
        <v>886</v>
      </c>
      <c r="G5" s="2" t="s">
        <v>622</v>
      </c>
      <c r="H5" s="2" t="s">
        <v>623</v>
      </c>
      <c r="I5" s="9">
        <v>3</v>
      </c>
      <c r="J5" s="4">
        <v>37.11</v>
      </c>
    </row>
    <row r="6" spans="1:23">
      <c r="J6" s="5">
        <v>129.09</v>
      </c>
    </row>
    <row r="7" spans="1:23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68</v>
      </c>
      <c r="B8" s="3" t="s">
        <v>1370</v>
      </c>
      <c r="C8" s="1" t="s">
        <v>42</v>
      </c>
      <c r="D8" s="1" t="s">
        <v>1371</v>
      </c>
      <c r="E8" s="2" t="s">
        <v>88</v>
      </c>
      <c r="F8" s="2" t="s">
        <v>89</v>
      </c>
      <c r="G8" s="2" t="s">
        <v>82</v>
      </c>
      <c r="H8" s="2" t="s">
        <v>83</v>
      </c>
      <c r="I8" s="9">
        <v>5</v>
      </c>
      <c r="J8" s="4">
        <v>39.5</v>
      </c>
    </row>
    <row r="9" spans="1:23">
      <c r="A9" s="2" t="s">
        <v>40</v>
      </c>
      <c r="B9" s="3" t="s">
        <v>1370</v>
      </c>
      <c r="C9" s="1" t="s">
        <v>42</v>
      </c>
      <c r="D9" s="1" t="s">
        <v>1372</v>
      </c>
      <c r="E9" s="2" t="s">
        <v>1110</v>
      </c>
      <c r="F9" s="2" t="s">
        <v>1111</v>
      </c>
      <c r="G9" s="2" t="s">
        <v>93</v>
      </c>
      <c r="H9" s="2" t="s">
        <v>94</v>
      </c>
      <c r="I9" s="9">
        <v>2</v>
      </c>
      <c r="J9" s="4">
        <v>20.440000000000001</v>
      </c>
    </row>
    <row r="10" spans="1:23">
      <c r="A10" s="2" t="s">
        <v>40</v>
      </c>
      <c r="B10" s="3" t="s">
        <v>1370</v>
      </c>
      <c r="C10" s="1" t="s">
        <v>42</v>
      </c>
      <c r="D10" s="1" t="s">
        <v>1373</v>
      </c>
      <c r="E10" s="2" t="s">
        <v>1374</v>
      </c>
      <c r="F10" s="2" t="s">
        <v>1375</v>
      </c>
      <c r="G10" s="2" t="s">
        <v>1376</v>
      </c>
      <c r="H10" s="2" t="s">
        <v>1377</v>
      </c>
      <c r="I10" s="9">
        <v>100</v>
      </c>
      <c r="J10" s="4">
        <v>1022</v>
      </c>
    </row>
    <row r="11" spans="1:23">
      <c r="A11" s="2" t="s">
        <v>40</v>
      </c>
      <c r="B11" s="3" t="s">
        <v>1370</v>
      </c>
      <c r="C11" s="1" t="s">
        <v>42</v>
      </c>
      <c r="D11" s="1" t="s">
        <v>1378</v>
      </c>
      <c r="E11" s="2" t="s">
        <v>122</v>
      </c>
      <c r="F11" s="2" t="s">
        <v>123</v>
      </c>
      <c r="G11" s="2" t="s">
        <v>82</v>
      </c>
      <c r="H11" s="2" t="s">
        <v>83</v>
      </c>
      <c r="I11" s="9">
        <v>10</v>
      </c>
      <c r="J11" s="4">
        <v>102.2</v>
      </c>
    </row>
    <row r="12" spans="1:23">
      <c r="A12" s="2" t="s">
        <v>182</v>
      </c>
      <c r="B12" s="3" t="s">
        <v>1370</v>
      </c>
      <c r="C12" s="1" t="s">
        <v>42</v>
      </c>
      <c r="D12" s="1" t="s">
        <v>1379</v>
      </c>
      <c r="E12" s="2" t="s">
        <v>682</v>
      </c>
      <c r="F12" s="2" t="s">
        <v>683</v>
      </c>
      <c r="G12" s="2" t="s">
        <v>514</v>
      </c>
      <c r="H12" s="2" t="s">
        <v>515</v>
      </c>
      <c r="I12" s="9">
        <v>5</v>
      </c>
      <c r="J12" s="4">
        <v>47.2</v>
      </c>
    </row>
    <row r="13" spans="1:23">
      <c r="J13" s="5">
        <v>1231.3399999999999</v>
      </c>
    </row>
    <row r="14" spans="1:23">
      <c r="A14" s="72" t="s">
        <v>141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</row>
    <row r="15" spans="1:23">
      <c r="A15" s="2" t="s">
        <v>68</v>
      </c>
      <c r="B15" s="3" t="s">
        <v>1380</v>
      </c>
      <c r="C15" s="1" t="s">
        <v>42</v>
      </c>
      <c r="D15" s="1" t="s">
        <v>1381</v>
      </c>
      <c r="E15" s="2" t="s">
        <v>1382</v>
      </c>
      <c r="F15" s="2" t="s">
        <v>1383</v>
      </c>
      <c r="G15" s="2" t="s">
        <v>1384</v>
      </c>
      <c r="H15" s="2" t="s">
        <v>1385</v>
      </c>
      <c r="I15" s="9">
        <v>30</v>
      </c>
      <c r="J15" s="4">
        <v>237</v>
      </c>
    </row>
    <row r="16" spans="1:23">
      <c r="A16" s="2" t="s">
        <v>40</v>
      </c>
      <c r="B16" s="3" t="s">
        <v>1380</v>
      </c>
      <c r="C16" s="1" t="s">
        <v>42</v>
      </c>
      <c r="D16" s="1" t="s">
        <v>1386</v>
      </c>
      <c r="E16" s="2" t="s">
        <v>1387</v>
      </c>
      <c r="F16" s="2" t="s">
        <v>1388</v>
      </c>
      <c r="G16" s="2" t="s">
        <v>177</v>
      </c>
      <c r="H16" s="2" t="s">
        <v>178</v>
      </c>
      <c r="I16" s="9">
        <v>2</v>
      </c>
      <c r="J16" s="4">
        <v>20.440000000000001</v>
      </c>
    </row>
    <row r="17" spans="1:10">
      <c r="A17" s="2" t="s">
        <v>40</v>
      </c>
      <c r="B17" s="3" t="s">
        <v>1380</v>
      </c>
      <c r="C17" s="1" t="s">
        <v>42</v>
      </c>
      <c r="D17" s="1" t="s">
        <v>1389</v>
      </c>
      <c r="E17" s="2" t="s">
        <v>175</v>
      </c>
      <c r="F17" s="2" t="s">
        <v>176</v>
      </c>
      <c r="G17" s="2" t="s">
        <v>177</v>
      </c>
      <c r="H17" s="2" t="s">
        <v>178</v>
      </c>
      <c r="I17" s="9">
        <v>1</v>
      </c>
      <c r="J17" s="4">
        <v>10.220000000000001</v>
      </c>
    </row>
    <row r="18" spans="1:10">
      <c r="A18" s="2" t="s">
        <v>40</v>
      </c>
      <c r="B18" s="3" t="s">
        <v>1380</v>
      </c>
      <c r="C18" s="1" t="s">
        <v>42</v>
      </c>
      <c r="D18" s="1" t="s">
        <v>1390</v>
      </c>
      <c r="E18" s="2" t="s">
        <v>541</v>
      </c>
      <c r="F18" s="2" t="s">
        <v>542</v>
      </c>
      <c r="G18" s="2" t="s">
        <v>150</v>
      </c>
      <c r="H18" s="2" t="s">
        <v>151</v>
      </c>
      <c r="I18" s="9">
        <v>10</v>
      </c>
      <c r="J18" s="4">
        <v>102.2</v>
      </c>
    </row>
    <row r="19" spans="1:10">
      <c r="A19" s="2" t="s">
        <v>40</v>
      </c>
      <c r="B19" s="3" t="s">
        <v>1380</v>
      </c>
      <c r="C19" s="1" t="s">
        <v>42</v>
      </c>
      <c r="D19" s="1" t="s">
        <v>1391</v>
      </c>
      <c r="E19" s="2" t="s">
        <v>694</v>
      </c>
      <c r="F19" s="2" t="s">
        <v>695</v>
      </c>
      <c r="G19" s="2" t="s">
        <v>155</v>
      </c>
      <c r="H19" s="2" t="s">
        <v>156</v>
      </c>
      <c r="I19" s="9">
        <v>3</v>
      </c>
      <c r="J19" s="4">
        <v>30.66</v>
      </c>
    </row>
    <row r="20" spans="1:10">
      <c r="A20" s="2" t="s">
        <v>40</v>
      </c>
      <c r="B20" s="3" t="s">
        <v>1380</v>
      </c>
      <c r="C20" s="1" t="s">
        <v>42</v>
      </c>
      <c r="D20" s="1" t="s">
        <v>1392</v>
      </c>
      <c r="E20" s="2" t="s">
        <v>532</v>
      </c>
      <c r="F20" s="2" t="s">
        <v>533</v>
      </c>
      <c r="G20" s="2" t="s">
        <v>534</v>
      </c>
      <c r="H20" s="2" t="s">
        <v>535</v>
      </c>
      <c r="I20" s="9">
        <v>2</v>
      </c>
      <c r="J20" s="4">
        <v>20.440000000000001</v>
      </c>
    </row>
    <row r="21" spans="1:10">
      <c r="A21" s="2" t="s">
        <v>40</v>
      </c>
      <c r="B21" s="3" t="s">
        <v>1380</v>
      </c>
      <c r="C21" s="1" t="s">
        <v>42</v>
      </c>
      <c r="D21" s="1" t="s">
        <v>1381</v>
      </c>
      <c r="E21" s="2" t="s">
        <v>1382</v>
      </c>
      <c r="F21" s="2" t="s">
        <v>1383</v>
      </c>
      <c r="G21" s="2" t="s">
        <v>1384</v>
      </c>
      <c r="H21" s="2" t="s">
        <v>1385</v>
      </c>
      <c r="I21" s="9">
        <v>3</v>
      </c>
      <c r="J21" s="4">
        <v>30.66</v>
      </c>
    </row>
    <row r="22" spans="1:10">
      <c r="A22" s="2" t="s">
        <v>40</v>
      </c>
      <c r="B22" s="3" t="s">
        <v>1380</v>
      </c>
      <c r="C22" s="1" t="s">
        <v>42</v>
      </c>
      <c r="D22" s="1" t="s">
        <v>1393</v>
      </c>
      <c r="E22" s="2" t="s">
        <v>547</v>
      </c>
      <c r="F22" s="2" t="s">
        <v>548</v>
      </c>
      <c r="G22" s="2" t="s">
        <v>150</v>
      </c>
      <c r="H22" s="2" t="s">
        <v>151</v>
      </c>
      <c r="I22" s="9">
        <v>3</v>
      </c>
      <c r="J22" s="4">
        <v>30.66</v>
      </c>
    </row>
    <row r="23" spans="1:10">
      <c r="A23" s="2" t="s">
        <v>40</v>
      </c>
      <c r="B23" s="3" t="s">
        <v>1380</v>
      </c>
      <c r="C23" s="1" t="s">
        <v>42</v>
      </c>
      <c r="D23" s="1" t="s">
        <v>1394</v>
      </c>
      <c r="E23" s="2" t="s">
        <v>1141</v>
      </c>
      <c r="F23" s="2" t="s">
        <v>1142</v>
      </c>
      <c r="G23" s="2" t="s">
        <v>167</v>
      </c>
      <c r="H23" s="2" t="s">
        <v>168</v>
      </c>
      <c r="I23" s="9">
        <v>10</v>
      </c>
      <c r="J23" s="4">
        <v>102.2</v>
      </c>
    </row>
    <row r="24" spans="1:10">
      <c r="A24" s="2" t="s">
        <v>40</v>
      </c>
      <c r="B24" s="3" t="s">
        <v>1380</v>
      </c>
      <c r="C24" s="1" t="s">
        <v>42</v>
      </c>
      <c r="D24" s="1" t="s">
        <v>1395</v>
      </c>
      <c r="E24" s="2" t="s">
        <v>957</v>
      </c>
      <c r="F24" s="2" t="s">
        <v>958</v>
      </c>
      <c r="G24" s="2" t="s">
        <v>150</v>
      </c>
      <c r="H24" s="2" t="s">
        <v>151</v>
      </c>
      <c r="I24" s="9">
        <v>20</v>
      </c>
      <c r="J24" s="4">
        <v>204.4</v>
      </c>
    </row>
    <row r="25" spans="1:10">
      <c r="A25" s="2" t="s">
        <v>40</v>
      </c>
      <c r="B25" s="3" t="s">
        <v>1380</v>
      </c>
      <c r="C25" s="1" t="s">
        <v>42</v>
      </c>
      <c r="D25" s="1" t="s">
        <v>1396</v>
      </c>
      <c r="E25" s="2" t="s">
        <v>1397</v>
      </c>
      <c r="F25" s="2" t="s">
        <v>1398</v>
      </c>
      <c r="G25" s="2" t="s">
        <v>942</v>
      </c>
      <c r="H25" s="2" t="s">
        <v>943</v>
      </c>
      <c r="I25" s="9">
        <v>3</v>
      </c>
      <c r="J25" s="4">
        <v>30.66</v>
      </c>
    </row>
    <row r="26" spans="1:10">
      <c r="A26" s="2" t="s">
        <v>40</v>
      </c>
      <c r="B26" s="3" t="s">
        <v>1380</v>
      </c>
      <c r="C26" s="1" t="s">
        <v>42</v>
      </c>
      <c r="D26" s="1" t="s">
        <v>1399</v>
      </c>
      <c r="E26" s="2" t="s">
        <v>1400</v>
      </c>
      <c r="F26" s="2" t="s">
        <v>1401</v>
      </c>
      <c r="G26" s="2" t="s">
        <v>150</v>
      </c>
      <c r="H26" s="2" t="s">
        <v>151</v>
      </c>
      <c r="I26" s="9">
        <v>2</v>
      </c>
      <c r="J26" s="4">
        <v>20.440000000000001</v>
      </c>
    </row>
    <row r="27" spans="1:10">
      <c r="A27" s="2" t="s">
        <v>40</v>
      </c>
      <c r="B27" s="3" t="s">
        <v>1380</v>
      </c>
      <c r="C27" s="1" t="s">
        <v>42</v>
      </c>
      <c r="D27" s="1" t="s">
        <v>1402</v>
      </c>
      <c r="E27" s="2" t="s">
        <v>954</v>
      </c>
      <c r="F27" s="2" t="s">
        <v>955</v>
      </c>
      <c r="G27" s="2" t="s">
        <v>150</v>
      </c>
      <c r="H27" s="2" t="s">
        <v>151</v>
      </c>
      <c r="I27" s="9">
        <v>2</v>
      </c>
      <c r="J27" s="4">
        <v>20.440000000000001</v>
      </c>
    </row>
    <row r="28" spans="1:10">
      <c r="A28" s="2" t="s">
        <v>40</v>
      </c>
      <c r="B28" s="3" t="s">
        <v>1380</v>
      </c>
      <c r="C28" s="1" t="s">
        <v>42</v>
      </c>
      <c r="D28" s="1" t="s">
        <v>1403</v>
      </c>
      <c r="E28" s="2" t="s">
        <v>1404</v>
      </c>
      <c r="F28" s="2" t="s">
        <v>1405</v>
      </c>
      <c r="G28" s="2" t="s">
        <v>160</v>
      </c>
      <c r="H28" s="2" t="s">
        <v>161</v>
      </c>
      <c r="I28" s="9">
        <v>3</v>
      </c>
      <c r="J28" s="4">
        <v>30.66</v>
      </c>
    </row>
    <row r="29" spans="1:10">
      <c r="A29" s="2" t="s">
        <v>40</v>
      </c>
      <c r="B29" s="3" t="s">
        <v>1380</v>
      </c>
      <c r="C29" s="1" t="s">
        <v>42</v>
      </c>
      <c r="D29" s="1" t="s">
        <v>1406</v>
      </c>
      <c r="E29" s="2" t="s">
        <v>951</v>
      </c>
      <c r="F29" s="2" t="s">
        <v>952</v>
      </c>
      <c r="G29" s="2" t="s">
        <v>160</v>
      </c>
      <c r="H29" s="2" t="s">
        <v>161</v>
      </c>
      <c r="I29" s="9">
        <v>5</v>
      </c>
      <c r="J29" s="4">
        <v>51.1</v>
      </c>
    </row>
    <row r="30" spans="1:10">
      <c r="A30" s="2" t="s">
        <v>48</v>
      </c>
      <c r="B30" s="3" t="s">
        <v>1366</v>
      </c>
      <c r="C30" s="1" t="s">
        <v>42</v>
      </c>
      <c r="D30" s="1" t="s">
        <v>1407</v>
      </c>
      <c r="E30" s="2" t="s">
        <v>940</v>
      </c>
      <c r="F30" s="2" t="s">
        <v>941</v>
      </c>
      <c r="G30" s="2" t="s">
        <v>942</v>
      </c>
      <c r="H30" s="2" t="s">
        <v>943</v>
      </c>
      <c r="I30" s="9">
        <v>240</v>
      </c>
      <c r="J30" s="4">
        <v>2968.8</v>
      </c>
    </row>
    <row r="31" spans="1:10">
      <c r="A31" s="2" t="s">
        <v>182</v>
      </c>
      <c r="B31" s="3" t="s">
        <v>1380</v>
      </c>
      <c r="C31" s="1" t="s">
        <v>42</v>
      </c>
      <c r="D31" s="1" t="s">
        <v>1408</v>
      </c>
      <c r="E31" s="2" t="s">
        <v>954</v>
      </c>
      <c r="F31" s="2" t="s">
        <v>955</v>
      </c>
      <c r="G31" s="2" t="s">
        <v>150</v>
      </c>
      <c r="H31" s="2" t="s">
        <v>151</v>
      </c>
      <c r="I31" s="9">
        <v>2</v>
      </c>
      <c r="J31" s="4">
        <v>16.84</v>
      </c>
    </row>
    <row r="32" spans="1:10">
      <c r="A32" s="2" t="s">
        <v>205</v>
      </c>
      <c r="B32" s="3" t="s">
        <v>1380</v>
      </c>
      <c r="C32" s="1" t="s">
        <v>42</v>
      </c>
      <c r="D32" s="1" t="s">
        <v>1409</v>
      </c>
      <c r="E32" s="2" t="s">
        <v>936</v>
      </c>
      <c r="F32" s="2" t="s">
        <v>937</v>
      </c>
      <c r="G32" s="2" t="s">
        <v>150</v>
      </c>
      <c r="H32" s="2" t="s">
        <v>151</v>
      </c>
      <c r="I32" s="9">
        <v>5</v>
      </c>
      <c r="J32" s="4">
        <v>47.75</v>
      </c>
    </row>
    <row r="33" spans="1:23">
      <c r="J33" s="5">
        <v>3975.57</v>
      </c>
    </row>
    <row r="34" spans="1:23">
      <c r="A34" s="72" t="s">
        <v>183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>
      <c r="A35" s="2" t="s">
        <v>40</v>
      </c>
      <c r="B35" s="3" t="s">
        <v>1366</v>
      </c>
      <c r="C35" s="1" t="s">
        <v>42</v>
      </c>
      <c r="D35" s="1" t="s">
        <v>1410</v>
      </c>
      <c r="E35" s="2" t="s">
        <v>702</v>
      </c>
      <c r="F35" s="2" t="s">
        <v>703</v>
      </c>
      <c r="G35" s="2" t="s">
        <v>187</v>
      </c>
      <c r="H35" s="2" t="s">
        <v>188</v>
      </c>
      <c r="I35" s="9">
        <v>10</v>
      </c>
      <c r="J35" s="4">
        <v>102.2</v>
      </c>
    </row>
    <row r="36" spans="1:23">
      <c r="A36" s="2" t="s">
        <v>48</v>
      </c>
      <c r="B36" s="3" t="s">
        <v>1366</v>
      </c>
      <c r="C36" s="1" t="s">
        <v>42</v>
      </c>
      <c r="D36" s="1" t="s">
        <v>1410</v>
      </c>
      <c r="E36" s="2" t="s">
        <v>702</v>
      </c>
      <c r="F36" s="2" t="s">
        <v>703</v>
      </c>
      <c r="G36" s="2" t="s">
        <v>187</v>
      </c>
      <c r="H36" s="2" t="s">
        <v>188</v>
      </c>
      <c r="I36" s="9">
        <v>10</v>
      </c>
      <c r="J36" s="4">
        <v>115.2</v>
      </c>
    </row>
    <row r="37" spans="1:23">
      <c r="J37" s="5">
        <v>217.4</v>
      </c>
    </row>
    <row r="38" spans="1:23">
      <c r="A38" s="72" t="s">
        <v>189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>
      <c r="A39" s="2" t="s">
        <v>40</v>
      </c>
      <c r="B39" s="3" t="s">
        <v>1366</v>
      </c>
      <c r="C39" s="1" t="s">
        <v>42</v>
      </c>
      <c r="D39" s="1" t="s">
        <v>1411</v>
      </c>
      <c r="E39" s="2" t="s">
        <v>1412</v>
      </c>
      <c r="F39" s="2" t="s">
        <v>1413</v>
      </c>
      <c r="G39" s="2" t="s">
        <v>712</v>
      </c>
      <c r="H39" s="2" t="s">
        <v>713</v>
      </c>
      <c r="I39" s="9">
        <v>5</v>
      </c>
      <c r="J39" s="4">
        <v>51.1</v>
      </c>
    </row>
    <row r="40" spans="1:23">
      <c r="A40" s="2" t="s">
        <v>40</v>
      </c>
      <c r="B40" s="3" t="s">
        <v>1370</v>
      </c>
      <c r="C40" s="1" t="s">
        <v>42</v>
      </c>
      <c r="D40" s="1" t="s">
        <v>1414</v>
      </c>
      <c r="E40" s="2" t="s">
        <v>710</v>
      </c>
      <c r="F40" s="2" t="s">
        <v>711</v>
      </c>
      <c r="G40" s="2" t="s">
        <v>712</v>
      </c>
      <c r="H40" s="2" t="s">
        <v>713</v>
      </c>
      <c r="I40" s="9">
        <v>5</v>
      </c>
      <c r="J40" s="4">
        <v>51.1</v>
      </c>
    </row>
    <row r="41" spans="1:23">
      <c r="A41" s="2" t="s">
        <v>40</v>
      </c>
      <c r="B41" s="3" t="s">
        <v>1366</v>
      </c>
      <c r="C41" s="1" t="s">
        <v>42</v>
      </c>
      <c r="D41" s="1" t="s">
        <v>1415</v>
      </c>
      <c r="E41" s="2" t="s">
        <v>1165</v>
      </c>
      <c r="F41" s="2" t="s">
        <v>1166</v>
      </c>
      <c r="G41" s="2" t="s">
        <v>193</v>
      </c>
      <c r="H41" s="2" t="s">
        <v>194</v>
      </c>
      <c r="I41" s="9">
        <v>4</v>
      </c>
      <c r="J41" s="4">
        <v>40.880000000000003</v>
      </c>
    </row>
    <row r="42" spans="1:23">
      <c r="A42" s="2" t="s">
        <v>48</v>
      </c>
      <c r="B42" s="3" t="s">
        <v>1366</v>
      </c>
      <c r="C42" s="1" t="s">
        <v>42</v>
      </c>
      <c r="D42" s="1" t="s">
        <v>1416</v>
      </c>
      <c r="E42" s="2" t="s">
        <v>191</v>
      </c>
      <c r="F42" s="2" t="s">
        <v>192</v>
      </c>
      <c r="G42" s="2" t="s">
        <v>193</v>
      </c>
      <c r="H42" s="2" t="s">
        <v>194</v>
      </c>
      <c r="I42" s="9">
        <v>10</v>
      </c>
      <c r="J42" s="4">
        <v>123.7</v>
      </c>
    </row>
    <row r="43" spans="1:23">
      <c r="J43" s="5">
        <v>266.77999999999997</v>
      </c>
    </row>
    <row r="44" spans="1:23">
      <c r="A44" s="72" t="s">
        <v>309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>
      <c r="A45" s="2" t="s">
        <v>40</v>
      </c>
      <c r="B45" s="3" t="s">
        <v>1380</v>
      </c>
      <c r="C45" s="1" t="s">
        <v>42</v>
      </c>
      <c r="D45" s="1" t="s">
        <v>1417</v>
      </c>
      <c r="E45" s="2" t="s">
        <v>1002</v>
      </c>
      <c r="F45" s="2" t="s">
        <v>1003</v>
      </c>
      <c r="G45" s="2" t="s">
        <v>313</v>
      </c>
      <c r="H45" s="2" t="s">
        <v>314</v>
      </c>
      <c r="I45" s="9">
        <v>3</v>
      </c>
      <c r="J45" s="4">
        <v>30.66</v>
      </c>
    </row>
    <row r="46" spans="1:23">
      <c r="A46" s="2" t="s">
        <v>40</v>
      </c>
      <c r="B46" s="3" t="s">
        <v>1366</v>
      </c>
      <c r="C46" s="1" t="s">
        <v>42</v>
      </c>
      <c r="D46" s="1" t="s">
        <v>1418</v>
      </c>
      <c r="E46" s="2" t="s">
        <v>337</v>
      </c>
      <c r="F46" s="2" t="s">
        <v>338</v>
      </c>
      <c r="G46" s="2" t="s">
        <v>313</v>
      </c>
      <c r="H46" s="2" t="s">
        <v>314</v>
      </c>
      <c r="I46" s="9">
        <v>512</v>
      </c>
      <c r="J46" s="4">
        <v>5232.6400000000003</v>
      </c>
    </row>
    <row r="47" spans="1:23">
      <c r="A47" s="2" t="s">
        <v>40</v>
      </c>
      <c r="B47" s="3" t="s">
        <v>1366</v>
      </c>
      <c r="C47" s="1" t="s">
        <v>42</v>
      </c>
      <c r="D47" s="1" t="s">
        <v>1419</v>
      </c>
      <c r="E47" s="2" t="s">
        <v>337</v>
      </c>
      <c r="F47" s="2" t="s">
        <v>338</v>
      </c>
      <c r="G47" s="2" t="s">
        <v>313</v>
      </c>
      <c r="H47" s="2" t="s">
        <v>314</v>
      </c>
      <c r="I47" s="9">
        <v>14</v>
      </c>
      <c r="J47" s="4">
        <v>143.08000000000001</v>
      </c>
    </row>
    <row r="48" spans="1:23">
      <c r="A48" s="2" t="s">
        <v>40</v>
      </c>
      <c r="B48" s="3" t="s">
        <v>1366</v>
      </c>
      <c r="C48" s="1" t="s">
        <v>42</v>
      </c>
      <c r="D48" s="1" t="s">
        <v>1420</v>
      </c>
      <c r="E48" s="2" t="s">
        <v>1421</v>
      </c>
      <c r="F48" s="2" t="s">
        <v>1422</v>
      </c>
      <c r="G48" s="2" t="s">
        <v>362</v>
      </c>
      <c r="H48" s="2" t="s">
        <v>363</v>
      </c>
      <c r="I48" s="9">
        <v>1</v>
      </c>
      <c r="J48" s="4">
        <v>10.220000000000001</v>
      </c>
    </row>
    <row r="49" spans="1:10">
      <c r="A49" s="2" t="s">
        <v>40</v>
      </c>
      <c r="B49" s="3" t="s">
        <v>1380</v>
      </c>
      <c r="C49" s="1" t="s">
        <v>42</v>
      </c>
      <c r="D49" s="1" t="s">
        <v>1423</v>
      </c>
      <c r="E49" s="2" t="s">
        <v>1424</v>
      </c>
      <c r="F49" s="2" t="s">
        <v>1425</v>
      </c>
      <c r="G49" s="2" t="s">
        <v>313</v>
      </c>
      <c r="H49" s="2" t="s">
        <v>314</v>
      </c>
      <c r="I49" s="9">
        <v>30</v>
      </c>
      <c r="J49" s="4">
        <v>306.60000000000002</v>
      </c>
    </row>
    <row r="50" spans="1:10">
      <c r="A50" s="2" t="s">
        <v>40</v>
      </c>
      <c r="B50" s="3" t="s">
        <v>1366</v>
      </c>
      <c r="C50" s="1" t="s">
        <v>42</v>
      </c>
      <c r="D50" s="1" t="s">
        <v>1426</v>
      </c>
      <c r="E50" s="2" t="s">
        <v>414</v>
      </c>
      <c r="F50" s="2" t="s">
        <v>415</v>
      </c>
      <c r="G50" s="2" t="s">
        <v>313</v>
      </c>
      <c r="H50" s="2" t="s">
        <v>314</v>
      </c>
      <c r="I50" s="9">
        <v>10</v>
      </c>
      <c r="J50" s="4">
        <v>102.2</v>
      </c>
    </row>
    <row r="51" spans="1:10">
      <c r="A51" s="2" t="s">
        <v>40</v>
      </c>
      <c r="B51" s="3" t="s">
        <v>1366</v>
      </c>
      <c r="C51" s="1" t="s">
        <v>42</v>
      </c>
      <c r="D51" s="1" t="s">
        <v>1427</v>
      </c>
      <c r="E51" s="2" t="s">
        <v>349</v>
      </c>
      <c r="F51" s="2" t="s">
        <v>350</v>
      </c>
      <c r="G51" s="2" t="s">
        <v>351</v>
      </c>
      <c r="H51" s="2" t="s">
        <v>352</v>
      </c>
      <c r="I51" s="9">
        <v>20</v>
      </c>
      <c r="J51" s="4">
        <v>204.4</v>
      </c>
    </row>
    <row r="52" spans="1:10">
      <c r="A52" s="2" t="s">
        <v>40</v>
      </c>
      <c r="B52" s="3" t="s">
        <v>1366</v>
      </c>
      <c r="C52" s="1" t="s">
        <v>42</v>
      </c>
      <c r="D52" s="1" t="s">
        <v>1428</v>
      </c>
      <c r="E52" s="2" t="s">
        <v>1429</v>
      </c>
      <c r="F52" s="2" t="s">
        <v>1430</v>
      </c>
      <c r="G52" s="2" t="s">
        <v>367</v>
      </c>
      <c r="H52" s="2" t="s">
        <v>368</v>
      </c>
      <c r="I52" s="9">
        <v>20</v>
      </c>
      <c r="J52" s="4">
        <v>204.4</v>
      </c>
    </row>
    <row r="53" spans="1:10">
      <c r="A53" s="2" t="s">
        <v>40</v>
      </c>
      <c r="B53" s="3" t="s">
        <v>1380</v>
      </c>
      <c r="C53" s="1" t="s">
        <v>42</v>
      </c>
      <c r="D53" s="1" t="s">
        <v>1431</v>
      </c>
      <c r="E53" s="2" t="s">
        <v>600</v>
      </c>
      <c r="F53" s="2" t="s">
        <v>601</v>
      </c>
      <c r="G53" s="2" t="s">
        <v>313</v>
      </c>
      <c r="H53" s="2" t="s">
        <v>314</v>
      </c>
      <c r="I53" s="9">
        <v>50</v>
      </c>
      <c r="J53" s="4">
        <v>511</v>
      </c>
    </row>
    <row r="54" spans="1:10">
      <c r="A54" s="2" t="s">
        <v>40</v>
      </c>
      <c r="B54" s="3" t="s">
        <v>1380</v>
      </c>
      <c r="C54" s="1" t="s">
        <v>42</v>
      </c>
      <c r="D54" s="1" t="s">
        <v>1432</v>
      </c>
      <c r="E54" s="2" t="s">
        <v>1199</v>
      </c>
      <c r="F54" s="2" t="s">
        <v>1200</v>
      </c>
      <c r="G54" s="2" t="s">
        <v>367</v>
      </c>
      <c r="H54" s="2" t="s">
        <v>368</v>
      </c>
      <c r="I54" s="9">
        <v>20</v>
      </c>
      <c r="J54" s="4">
        <v>204.4</v>
      </c>
    </row>
    <row r="55" spans="1:10">
      <c r="A55" s="2" t="s">
        <v>40</v>
      </c>
      <c r="B55" s="3" t="s">
        <v>1380</v>
      </c>
      <c r="C55" s="1" t="s">
        <v>42</v>
      </c>
      <c r="D55" s="1" t="s">
        <v>1433</v>
      </c>
      <c r="E55" s="2" t="s">
        <v>1028</v>
      </c>
      <c r="F55" s="2" t="s">
        <v>1029</v>
      </c>
      <c r="G55" s="2" t="s">
        <v>1030</v>
      </c>
      <c r="H55" s="2" t="s">
        <v>1031</v>
      </c>
      <c r="I55" s="9">
        <v>20</v>
      </c>
      <c r="J55" s="4">
        <v>204.4</v>
      </c>
    </row>
    <row r="56" spans="1:10">
      <c r="A56" s="2" t="s">
        <v>40</v>
      </c>
      <c r="B56" s="3" t="s">
        <v>1380</v>
      </c>
      <c r="C56" s="1" t="s">
        <v>42</v>
      </c>
      <c r="D56" s="1" t="s">
        <v>1434</v>
      </c>
      <c r="E56" s="2" t="s">
        <v>808</v>
      </c>
      <c r="F56" s="2" t="s">
        <v>809</v>
      </c>
      <c r="G56" s="2" t="s">
        <v>313</v>
      </c>
      <c r="H56" s="2" t="s">
        <v>314</v>
      </c>
      <c r="I56" s="9">
        <v>5</v>
      </c>
      <c r="J56" s="4">
        <v>51.1</v>
      </c>
    </row>
    <row r="57" spans="1:10">
      <c r="A57" s="2" t="s">
        <v>40</v>
      </c>
      <c r="B57" s="3" t="s">
        <v>1380</v>
      </c>
      <c r="C57" s="1" t="s">
        <v>42</v>
      </c>
      <c r="D57" s="1" t="s">
        <v>1435</v>
      </c>
      <c r="E57" s="2" t="s">
        <v>1436</v>
      </c>
      <c r="F57" s="2" t="s">
        <v>1437</v>
      </c>
      <c r="G57" s="2" t="s">
        <v>313</v>
      </c>
      <c r="H57" s="2" t="s">
        <v>314</v>
      </c>
      <c r="I57" s="9">
        <v>50</v>
      </c>
      <c r="J57" s="4">
        <v>511</v>
      </c>
    </row>
    <row r="58" spans="1:10">
      <c r="A58" s="2" t="s">
        <v>40</v>
      </c>
      <c r="B58" s="3" t="s">
        <v>1380</v>
      </c>
      <c r="C58" s="1" t="s">
        <v>42</v>
      </c>
      <c r="D58" s="1" t="s">
        <v>1438</v>
      </c>
      <c r="E58" s="2" t="s">
        <v>754</v>
      </c>
      <c r="F58" s="2" t="s">
        <v>755</v>
      </c>
      <c r="G58" s="2" t="s">
        <v>313</v>
      </c>
      <c r="H58" s="2" t="s">
        <v>314</v>
      </c>
      <c r="I58" s="9">
        <v>20</v>
      </c>
      <c r="J58" s="4">
        <v>204.4</v>
      </c>
    </row>
    <row r="59" spans="1:10">
      <c r="A59" s="2" t="s">
        <v>40</v>
      </c>
      <c r="B59" s="3" t="s">
        <v>1380</v>
      </c>
      <c r="C59" s="1" t="s">
        <v>42</v>
      </c>
      <c r="D59" s="1" t="s">
        <v>1439</v>
      </c>
      <c r="E59" s="2" t="s">
        <v>567</v>
      </c>
      <c r="F59" s="2" t="s">
        <v>568</v>
      </c>
      <c r="G59" s="2" t="s">
        <v>367</v>
      </c>
      <c r="H59" s="2" t="s">
        <v>368</v>
      </c>
      <c r="I59" s="9">
        <v>30</v>
      </c>
      <c r="J59" s="4">
        <v>306.60000000000002</v>
      </c>
    </row>
    <row r="60" spans="1:10">
      <c r="A60" s="2" t="s">
        <v>40</v>
      </c>
      <c r="B60" s="3" t="s">
        <v>1370</v>
      </c>
      <c r="C60" s="1" t="s">
        <v>42</v>
      </c>
      <c r="D60" s="1" t="s">
        <v>1440</v>
      </c>
      <c r="E60" s="2" t="s">
        <v>1218</v>
      </c>
      <c r="F60" s="2" t="s">
        <v>1219</v>
      </c>
      <c r="G60" s="2" t="s">
        <v>367</v>
      </c>
      <c r="H60" s="2" t="s">
        <v>368</v>
      </c>
      <c r="I60" s="9">
        <v>6</v>
      </c>
      <c r="J60" s="4">
        <v>61.32</v>
      </c>
    </row>
    <row r="61" spans="1:10">
      <c r="A61" s="2" t="s">
        <v>40</v>
      </c>
      <c r="B61" s="3" t="s">
        <v>1380</v>
      </c>
      <c r="C61" s="1" t="s">
        <v>42</v>
      </c>
      <c r="D61" s="1" t="s">
        <v>1441</v>
      </c>
      <c r="E61" s="2" t="s">
        <v>311</v>
      </c>
      <c r="F61" s="2" t="s">
        <v>312</v>
      </c>
      <c r="G61" s="2" t="s">
        <v>313</v>
      </c>
      <c r="H61" s="2" t="s">
        <v>314</v>
      </c>
      <c r="I61" s="9">
        <v>30</v>
      </c>
      <c r="J61" s="4">
        <v>306.60000000000002</v>
      </c>
    </row>
    <row r="62" spans="1:10">
      <c r="A62" s="2" t="s">
        <v>40</v>
      </c>
      <c r="B62" s="3" t="s">
        <v>1370</v>
      </c>
      <c r="C62" s="1" t="s">
        <v>42</v>
      </c>
      <c r="D62" s="1" t="s">
        <v>1442</v>
      </c>
      <c r="E62" s="2" t="s">
        <v>411</v>
      </c>
      <c r="F62" s="2" t="s">
        <v>412</v>
      </c>
      <c r="G62" s="2" t="s">
        <v>313</v>
      </c>
      <c r="H62" s="2" t="s">
        <v>314</v>
      </c>
      <c r="I62" s="9">
        <v>20</v>
      </c>
      <c r="J62" s="4">
        <v>204.4</v>
      </c>
    </row>
    <row r="63" spans="1:10" ht="24">
      <c r="A63" s="2" t="s">
        <v>40</v>
      </c>
      <c r="B63" s="3" t="s">
        <v>1370</v>
      </c>
      <c r="C63" s="1" t="s">
        <v>42</v>
      </c>
      <c r="D63" s="1" t="s">
        <v>1443</v>
      </c>
      <c r="E63" s="2" t="s">
        <v>1444</v>
      </c>
      <c r="F63" s="2" t="s">
        <v>1445</v>
      </c>
      <c r="G63" s="2" t="s">
        <v>362</v>
      </c>
      <c r="H63" s="2" t="s">
        <v>363</v>
      </c>
      <c r="I63" s="9">
        <v>10</v>
      </c>
      <c r="J63" s="4">
        <v>102.2</v>
      </c>
    </row>
    <row r="64" spans="1:10">
      <c r="A64" s="2" t="s">
        <v>40</v>
      </c>
      <c r="B64" s="3" t="s">
        <v>1380</v>
      </c>
      <c r="C64" s="1" t="s">
        <v>42</v>
      </c>
      <c r="D64" s="1" t="s">
        <v>1446</v>
      </c>
      <c r="E64" s="2" t="s">
        <v>331</v>
      </c>
      <c r="F64" s="2" t="s">
        <v>332</v>
      </c>
      <c r="G64" s="2" t="s">
        <v>313</v>
      </c>
      <c r="H64" s="2" t="s">
        <v>314</v>
      </c>
      <c r="I64" s="9">
        <v>8</v>
      </c>
      <c r="J64" s="4">
        <v>81.760000000000005</v>
      </c>
    </row>
    <row r="65" spans="1:23">
      <c r="A65" s="2" t="s">
        <v>40</v>
      </c>
      <c r="B65" s="3" t="s">
        <v>1380</v>
      </c>
      <c r="C65" s="1" t="s">
        <v>42</v>
      </c>
      <c r="D65" s="1" t="s">
        <v>1447</v>
      </c>
      <c r="E65" s="2" t="s">
        <v>757</v>
      </c>
      <c r="F65" s="2" t="s">
        <v>758</v>
      </c>
      <c r="G65" s="2" t="s">
        <v>313</v>
      </c>
      <c r="H65" s="2" t="s">
        <v>314</v>
      </c>
      <c r="I65" s="9">
        <v>5</v>
      </c>
      <c r="J65" s="4">
        <v>51.1</v>
      </c>
    </row>
    <row r="66" spans="1:23">
      <c r="A66" s="2" t="s">
        <v>40</v>
      </c>
      <c r="B66" s="3" t="s">
        <v>1380</v>
      </c>
      <c r="C66" s="1" t="s">
        <v>42</v>
      </c>
      <c r="D66" s="1" t="s">
        <v>1448</v>
      </c>
      <c r="E66" s="2" t="s">
        <v>322</v>
      </c>
      <c r="F66" s="2" t="s">
        <v>323</v>
      </c>
      <c r="G66" s="2" t="s">
        <v>313</v>
      </c>
      <c r="H66" s="2" t="s">
        <v>314</v>
      </c>
      <c r="I66" s="9">
        <v>30</v>
      </c>
      <c r="J66" s="4">
        <v>306.60000000000002</v>
      </c>
    </row>
    <row r="67" spans="1:23">
      <c r="A67" s="2" t="s">
        <v>40</v>
      </c>
      <c r="B67" s="3" t="s">
        <v>1380</v>
      </c>
      <c r="C67" s="1" t="s">
        <v>42</v>
      </c>
      <c r="D67" s="1" t="s">
        <v>1449</v>
      </c>
      <c r="E67" s="2" t="s">
        <v>1199</v>
      </c>
      <c r="F67" s="2" t="s">
        <v>1200</v>
      </c>
      <c r="G67" s="2" t="s">
        <v>367</v>
      </c>
      <c r="H67" s="2" t="s">
        <v>368</v>
      </c>
      <c r="I67" s="9">
        <v>20</v>
      </c>
      <c r="J67" s="4">
        <v>204.4</v>
      </c>
    </row>
    <row r="68" spans="1:23">
      <c r="A68" s="2" t="s">
        <v>40</v>
      </c>
      <c r="B68" s="3" t="s">
        <v>1380</v>
      </c>
      <c r="C68" s="1" t="s">
        <v>42</v>
      </c>
      <c r="D68" s="1" t="s">
        <v>1450</v>
      </c>
      <c r="E68" s="2" t="s">
        <v>325</v>
      </c>
      <c r="F68" s="2" t="s">
        <v>326</v>
      </c>
      <c r="G68" s="2" t="s">
        <v>313</v>
      </c>
      <c r="H68" s="2" t="s">
        <v>314</v>
      </c>
      <c r="I68" s="9">
        <v>20</v>
      </c>
      <c r="J68" s="4">
        <v>204.4</v>
      </c>
    </row>
    <row r="69" spans="1:23">
      <c r="A69" s="2" t="s">
        <v>40</v>
      </c>
      <c r="B69" s="3" t="s">
        <v>1380</v>
      </c>
      <c r="C69" s="1" t="s">
        <v>42</v>
      </c>
      <c r="D69" s="1" t="s">
        <v>1451</v>
      </c>
      <c r="E69" s="2" t="s">
        <v>1452</v>
      </c>
      <c r="F69" s="2" t="s">
        <v>1453</v>
      </c>
      <c r="G69" s="2" t="s">
        <v>313</v>
      </c>
      <c r="H69" s="2" t="s">
        <v>314</v>
      </c>
      <c r="I69" s="9">
        <v>50</v>
      </c>
      <c r="J69" s="4">
        <v>511</v>
      </c>
    </row>
    <row r="70" spans="1:23">
      <c r="A70" s="2" t="s">
        <v>40</v>
      </c>
      <c r="B70" s="3" t="s">
        <v>1370</v>
      </c>
      <c r="C70" s="1" t="s">
        <v>42</v>
      </c>
      <c r="D70" s="1" t="s">
        <v>1454</v>
      </c>
      <c r="E70" s="2" t="s">
        <v>574</v>
      </c>
      <c r="F70" s="2" t="s">
        <v>575</v>
      </c>
      <c r="G70" s="2" t="s">
        <v>313</v>
      </c>
      <c r="H70" s="2" t="s">
        <v>314</v>
      </c>
      <c r="I70" s="9">
        <v>10</v>
      </c>
      <c r="J70" s="4">
        <v>102.2</v>
      </c>
    </row>
    <row r="71" spans="1:23">
      <c r="A71" s="2" t="s">
        <v>40</v>
      </c>
      <c r="B71" s="3" t="s">
        <v>1370</v>
      </c>
      <c r="C71" s="1" t="s">
        <v>42</v>
      </c>
      <c r="D71" s="1" t="s">
        <v>1455</v>
      </c>
      <c r="E71" s="2" t="s">
        <v>1011</v>
      </c>
      <c r="F71" s="2" t="s">
        <v>1012</v>
      </c>
      <c r="G71" s="2" t="s">
        <v>313</v>
      </c>
      <c r="H71" s="2" t="s">
        <v>314</v>
      </c>
      <c r="I71" s="9">
        <v>10</v>
      </c>
      <c r="J71" s="4">
        <v>102.2</v>
      </c>
    </row>
    <row r="72" spans="1:23">
      <c r="A72" s="2" t="s">
        <v>40</v>
      </c>
      <c r="B72" s="3" t="s">
        <v>1370</v>
      </c>
      <c r="C72" s="1" t="s">
        <v>42</v>
      </c>
      <c r="D72" s="1" t="s">
        <v>1456</v>
      </c>
      <c r="E72" s="2" t="s">
        <v>773</v>
      </c>
      <c r="F72" s="2" t="s">
        <v>774</v>
      </c>
      <c r="G72" s="2" t="s">
        <v>313</v>
      </c>
      <c r="H72" s="2" t="s">
        <v>314</v>
      </c>
      <c r="I72" s="9">
        <v>3</v>
      </c>
      <c r="J72" s="4">
        <v>30.66</v>
      </c>
    </row>
    <row r="73" spans="1:23">
      <c r="A73" s="2" t="s">
        <v>40</v>
      </c>
      <c r="B73" s="3" t="s">
        <v>1380</v>
      </c>
      <c r="C73" s="1" t="s">
        <v>42</v>
      </c>
      <c r="D73" s="1" t="s">
        <v>1457</v>
      </c>
      <c r="E73" s="2" t="s">
        <v>578</v>
      </c>
      <c r="F73" s="2" t="s">
        <v>579</v>
      </c>
      <c r="G73" s="2" t="s">
        <v>313</v>
      </c>
      <c r="H73" s="2" t="s">
        <v>314</v>
      </c>
      <c r="I73" s="9">
        <v>10</v>
      </c>
      <c r="J73" s="4">
        <v>102.2</v>
      </c>
    </row>
    <row r="74" spans="1:23">
      <c r="A74" s="2" t="s">
        <v>40</v>
      </c>
      <c r="B74" s="3" t="s">
        <v>1380</v>
      </c>
      <c r="C74" s="1" t="s">
        <v>42</v>
      </c>
      <c r="D74" s="1" t="s">
        <v>1458</v>
      </c>
      <c r="E74" s="2" t="s">
        <v>804</v>
      </c>
      <c r="F74" s="2" t="s">
        <v>805</v>
      </c>
      <c r="G74" s="2" t="s">
        <v>313</v>
      </c>
      <c r="H74" s="2" t="s">
        <v>314</v>
      </c>
      <c r="I74" s="9">
        <v>5</v>
      </c>
      <c r="J74" s="4">
        <v>51.1</v>
      </c>
    </row>
    <row r="75" spans="1:23">
      <c r="A75" s="2" t="s">
        <v>40</v>
      </c>
      <c r="B75" s="3" t="s">
        <v>1380</v>
      </c>
      <c r="C75" s="1" t="s">
        <v>42</v>
      </c>
      <c r="D75" s="1" t="s">
        <v>1459</v>
      </c>
      <c r="E75" s="2" t="s">
        <v>393</v>
      </c>
      <c r="F75" s="2" t="s">
        <v>394</v>
      </c>
      <c r="G75" s="2" t="s">
        <v>375</v>
      </c>
      <c r="H75" s="2" t="s">
        <v>376</v>
      </c>
      <c r="I75" s="9">
        <v>10</v>
      </c>
      <c r="J75" s="4">
        <v>102.2</v>
      </c>
    </row>
    <row r="76" spans="1:23">
      <c r="A76" s="2" t="s">
        <v>48</v>
      </c>
      <c r="B76" s="3" t="s">
        <v>1366</v>
      </c>
      <c r="C76" s="1" t="s">
        <v>42</v>
      </c>
      <c r="D76" s="1" t="s">
        <v>1460</v>
      </c>
      <c r="E76" s="2" t="s">
        <v>365</v>
      </c>
      <c r="F76" s="2" t="s">
        <v>366</v>
      </c>
      <c r="G76" s="2" t="s">
        <v>367</v>
      </c>
      <c r="H76" s="2" t="s">
        <v>368</v>
      </c>
      <c r="I76" s="9">
        <v>3</v>
      </c>
      <c r="J76" s="4">
        <v>34.56</v>
      </c>
    </row>
    <row r="77" spans="1:23">
      <c r="A77" s="2" t="s">
        <v>48</v>
      </c>
      <c r="B77" s="3" t="s">
        <v>1366</v>
      </c>
      <c r="C77" s="1" t="s">
        <v>42</v>
      </c>
      <c r="D77" s="1" t="s">
        <v>1420</v>
      </c>
      <c r="E77" s="2" t="s">
        <v>1421</v>
      </c>
      <c r="F77" s="2" t="s">
        <v>1422</v>
      </c>
      <c r="G77" s="2" t="s">
        <v>362</v>
      </c>
      <c r="H77" s="2" t="s">
        <v>363</v>
      </c>
      <c r="I77" s="9">
        <v>1</v>
      </c>
      <c r="J77" s="4">
        <v>12.37</v>
      </c>
    </row>
    <row r="78" spans="1:23">
      <c r="J78" s="5">
        <f>SUM(J45:J77)</f>
        <v>10798.370000000003</v>
      </c>
    </row>
    <row r="79" spans="1:23">
      <c r="A79" s="72" t="s">
        <v>435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>
      <c r="A80" s="2" t="s">
        <v>40</v>
      </c>
      <c r="B80" s="3" t="s">
        <v>1370</v>
      </c>
      <c r="C80" s="1" t="s">
        <v>42</v>
      </c>
      <c r="D80" s="1" t="s">
        <v>1461</v>
      </c>
      <c r="E80" s="2" t="s">
        <v>1462</v>
      </c>
      <c r="F80" s="2" t="s">
        <v>1463</v>
      </c>
      <c r="G80" s="2" t="s">
        <v>1270</v>
      </c>
      <c r="H80" s="2" t="s">
        <v>1271</v>
      </c>
      <c r="I80" s="9">
        <v>4</v>
      </c>
      <c r="J80" s="4">
        <v>40.880000000000003</v>
      </c>
    </row>
    <row r="81" spans="1:23">
      <c r="A81" s="2" t="s">
        <v>40</v>
      </c>
      <c r="B81" s="3" t="s">
        <v>1370</v>
      </c>
      <c r="C81" s="1" t="s">
        <v>42</v>
      </c>
      <c r="D81" s="1" t="s">
        <v>1464</v>
      </c>
      <c r="E81" s="2" t="s">
        <v>1262</v>
      </c>
      <c r="F81" s="2" t="s">
        <v>1263</v>
      </c>
      <c r="G81" s="2" t="s">
        <v>439</v>
      </c>
      <c r="H81" s="2" t="s">
        <v>440</v>
      </c>
      <c r="I81" s="9">
        <v>4</v>
      </c>
      <c r="J81" s="4">
        <v>40.880000000000003</v>
      </c>
    </row>
    <row r="82" spans="1:23">
      <c r="J82" s="5">
        <v>81.760000000000005</v>
      </c>
    </row>
    <row r="83" spans="1:23">
      <c r="A83" s="72" t="s">
        <v>444</v>
      </c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</row>
    <row r="84" spans="1:23" ht="24">
      <c r="A84" s="2" t="s">
        <v>40</v>
      </c>
      <c r="B84" s="3" t="s">
        <v>1380</v>
      </c>
      <c r="C84" s="1" t="s">
        <v>42</v>
      </c>
      <c r="D84" s="1" t="s">
        <v>1465</v>
      </c>
      <c r="E84" s="2" t="s">
        <v>612</v>
      </c>
      <c r="F84" s="2" t="s">
        <v>613</v>
      </c>
      <c r="G84" s="2" t="s">
        <v>468</v>
      </c>
      <c r="H84" s="2" t="s">
        <v>469</v>
      </c>
      <c r="I84" s="9">
        <v>10</v>
      </c>
      <c r="J84" s="4">
        <v>102.2</v>
      </c>
    </row>
    <row r="85" spans="1:23">
      <c r="A85" s="2" t="s">
        <v>40</v>
      </c>
      <c r="B85" s="3" t="s">
        <v>1370</v>
      </c>
      <c r="C85" s="1" t="s">
        <v>42</v>
      </c>
      <c r="D85" s="1" t="s">
        <v>1466</v>
      </c>
      <c r="E85" s="2" t="s">
        <v>1467</v>
      </c>
      <c r="F85" s="2" t="s">
        <v>1468</v>
      </c>
      <c r="G85" s="2" t="s">
        <v>851</v>
      </c>
      <c r="H85" s="2" t="s">
        <v>852</v>
      </c>
      <c r="I85" s="9">
        <v>10</v>
      </c>
      <c r="J85" s="4">
        <v>102.2</v>
      </c>
    </row>
    <row r="86" spans="1:23">
      <c r="A86" s="2" t="s">
        <v>40</v>
      </c>
      <c r="B86" s="3" t="s">
        <v>1380</v>
      </c>
      <c r="C86" s="1" t="s">
        <v>42</v>
      </c>
      <c r="D86" s="1" t="s">
        <v>1469</v>
      </c>
      <c r="E86" s="2" t="s">
        <v>1470</v>
      </c>
      <c r="F86" s="2" t="s">
        <v>1471</v>
      </c>
      <c r="G86" s="2" t="s">
        <v>837</v>
      </c>
      <c r="H86" s="2" t="s">
        <v>838</v>
      </c>
      <c r="I86" s="9">
        <v>20</v>
      </c>
      <c r="J86" s="4">
        <v>204.4</v>
      </c>
    </row>
    <row r="87" spans="1:23">
      <c r="A87" s="2" t="s">
        <v>40</v>
      </c>
      <c r="B87" s="3" t="s">
        <v>1380</v>
      </c>
      <c r="C87" s="1" t="s">
        <v>42</v>
      </c>
      <c r="D87" s="1" t="s">
        <v>1472</v>
      </c>
      <c r="E87" s="2" t="s">
        <v>1473</v>
      </c>
      <c r="F87" s="2" t="s">
        <v>1474</v>
      </c>
      <c r="G87" s="2" t="s">
        <v>1475</v>
      </c>
      <c r="H87" s="2" t="s">
        <v>1476</v>
      </c>
      <c r="I87" s="9">
        <v>50</v>
      </c>
      <c r="J87" s="4">
        <v>511</v>
      </c>
    </row>
    <row r="88" spans="1:23">
      <c r="A88" s="2" t="s">
        <v>40</v>
      </c>
      <c r="B88" s="3" t="s">
        <v>1370</v>
      </c>
      <c r="C88" s="1" t="s">
        <v>42</v>
      </c>
      <c r="D88" s="1" t="s">
        <v>1477</v>
      </c>
      <c r="E88" s="2" t="s">
        <v>1478</v>
      </c>
      <c r="F88" s="2" t="s">
        <v>1479</v>
      </c>
      <c r="G88" s="2" t="s">
        <v>1361</v>
      </c>
      <c r="H88" s="2" t="s">
        <v>1362</v>
      </c>
      <c r="I88" s="9">
        <v>20</v>
      </c>
      <c r="J88" s="4">
        <v>204.4</v>
      </c>
    </row>
    <row r="89" spans="1:23">
      <c r="A89" s="2" t="s">
        <v>40</v>
      </c>
      <c r="B89" s="3" t="s">
        <v>1370</v>
      </c>
      <c r="C89" s="1" t="s">
        <v>42</v>
      </c>
      <c r="D89" s="1" t="s">
        <v>1480</v>
      </c>
      <c r="E89" s="2" t="s">
        <v>1481</v>
      </c>
      <c r="F89" s="2" t="s">
        <v>1482</v>
      </c>
      <c r="G89" s="2" t="s">
        <v>872</v>
      </c>
      <c r="H89" s="2" t="s">
        <v>873</v>
      </c>
      <c r="I89" s="9">
        <v>250</v>
      </c>
      <c r="J89" s="4">
        <v>2555</v>
      </c>
    </row>
    <row r="90" spans="1:23">
      <c r="A90" s="2" t="s">
        <v>40</v>
      </c>
      <c r="B90" s="3" t="s">
        <v>1380</v>
      </c>
      <c r="C90" s="1" t="s">
        <v>42</v>
      </c>
      <c r="D90" s="1" t="s">
        <v>1483</v>
      </c>
      <c r="E90" s="2" t="s">
        <v>1484</v>
      </c>
      <c r="F90" s="2" t="s">
        <v>1485</v>
      </c>
      <c r="G90" s="2" t="s">
        <v>837</v>
      </c>
      <c r="H90" s="2" t="s">
        <v>838</v>
      </c>
      <c r="I90" s="9">
        <v>30</v>
      </c>
      <c r="J90" s="4">
        <v>306.60000000000002</v>
      </c>
    </row>
    <row r="91" spans="1:23">
      <c r="A91" s="2" t="s">
        <v>40</v>
      </c>
      <c r="B91" s="3" t="s">
        <v>1380</v>
      </c>
      <c r="C91" s="1" t="s">
        <v>42</v>
      </c>
      <c r="D91" s="1" t="s">
        <v>1486</v>
      </c>
      <c r="E91" s="2" t="s">
        <v>1487</v>
      </c>
      <c r="F91" s="2" t="s">
        <v>1488</v>
      </c>
      <c r="G91" s="2" t="s">
        <v>448</v>
      </c>
      <c r="H91" s="2" t="s">
        <v>449</v>
      </c>
      <c r="I91" s="9">
        <v>60</v>
      </c>
      <c r="J91" s="4">
        <v>613.20000000000005</v>
      </c>
    </row>
    <row r="92" spans="1:23">
      <c r="A92" s="2" t="s">
        <v>40</v>
      </c>
      <c r="B92" s="3" t="s">
        <v>1366</v>
      </c>
      <c r="C92" s="1" t="s">
        <v>42</v>
      </c>
      <c r="D92" s="1" t="s">
        <v>1489</v>
      </c>
      <c r="E92" s="2" t="s">
        <v>1490</v>
      </c>
      <c r="F92" s="2" t="s">
        <v>1491</v>
      </c>
      <c r="G92" s="2" t="s">
        <v>468</v>
      </c>
      <c r="H92" s="2" t="s">
        <v>469</v>
      </c>
      <c r="I92" s="9">
        <v>20</v>
      </c>
      <c r="J92" s="4">
        <v>204.4</v>
      </c>
    </row>
    <row r="93" spans="1:23">
      <c r="J93" s="5">
        <v>4803.3999999999996</v>
      </c>
    </row>
    <row r="94" spans="1:23">
      <c r="J94" s="5">
        <v>22783.07</v>
      </c>
    </row>
  </sheetData>
  <autoFilter ref="A1:W94" xr:uid="{C92909A3-FC91-704A-B24C-356BF8DDF259}"/>
  <mergeCells count="8">
    <mergeCell ref="A79:W79"/>
    <mergeCell ref="A83:W83"/>
    <mergeCell ref="A2:W2"/>
    <mergeCell ref="A7:W7"/>
    <mergeCell ref="A14:W14"/>
    <mergeCell ref="A34:W34"/>
    <mergeCell ref="A38:W38"/>
    <mergeCell ref="A44:W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CA70-8BC9-8648-9EAA-1419A1175780}">
  <dimension ref="A1:W160"/>
  <sheetViews>
    <sheetView workbookViewId="0"/>
    <sheetView workbookViewId="1"/>
  </sheetViews>
  <sheetFormatPr defaultColWidth="8.85546875" defaultRowHeight="12.95"/>
  <cols>
    <col min="1" max="1" width="33.7109375" customWidth="1"/>
    <col min="2" max="2" width="10" customWidth="1"/>
    <col min="3" max="3" width="7.140625" customWidth="1"/>
    <col min="4" max="4" width="7" customWidth="1"/>
    <col min="5" max="5" width="41.140625" customWidth="1"/>
    <col min="6" max="6" width="31.7109375" customWidth="1"/>
    <col min="7" max="7" width="9.28515625" customWidth="1"/>
    <col min="8" max="8" width="16.7109375" customWidth="1"/>
    <col min="9" max="9" width="8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>
      <c r="A3" s="30" t="s">
        <v>40</v>
      </c>
      <c r="B3" s="32" t="s">
        <v>1492</v>
      </c>
      <c r="C3" s="31" t="s">
        <v>42</v>
      </c>
      <c r="D3" s="31" t="s">
        <v>1493</v>
      </c>
      <c r="E3" s="30" t="s">
        <v>890</v>
      </c>
      <c r="F3" s="30" t="s">
        <v>891</v>
      </c>
      <c r="G3" s="30" t="s">
        <v>46</v>
      </c>
      <c r="H3" s="30" t="s">
        <v>47</v>
      </c>
      <c r="I3" s="37">
        <v>5</v>
      </c>
      <c r="J3" s="33">
        <v>51.1</v>
      </c>
    </row>
    <row r="4" spans="1:23">
      <c r="A4" s="30" t="s">
        <v>40</v>
      </c>
      <c r="B4" s="32" t="s">
        <v>1492</v>
      </c>
      <c r="C4" s="31" t="s">
        <v>42</v>
      </c>
      <c r="D4" s="31" t="s">
        <v>1494</v>
      </c>
      <c r="E4" s="30" t="s">
        <v>476</v>
      </c>
      <c r="F4" s="30" t="s">
        <v>477</v>
      </c>
      <c r="G4" s="30" t="s">
        <v>52</v>
      </c>
      <c r="H4" s="30" t="s">
        <v>53</v>
      </c>
      <c r="I4" s="37">
        <v>5</v>
      </c>
      <c r="J4" s="33">
        <v>51.1</v>
      </c>
    </row>
    <row r="5" spans="1:23">
      <c r="A5" s="30" t="s">
        <v>40</v>
      </c>
      <c r="B5" s="32" t="s">
        <v>1492</v>
      </c>
      <c r="C5" s="31" t="s">
        <v>42</v>
      </c>
      <c r="D5" s="31" t="s">
        <v>1495</v>
      </c>
      <c r="E5" s="30" t="s">
        <v>877</v>
      </c>
      <c r="F5" s="30" t="s">
        <v>878</v>
      </c>
      <c r="G5" s="30" t="s">
        <v>622</v>
      </c>
      <c r="H5" s="30" t="s">
        <v>623</v>
      </c>
      <c r="I5" s="37">
        <v>2</v>
      </c>
      <c r="J5" s="33">
        <v>20.440000000000001</v>
      </c>
    </row>
    <row r="6" spans="1:23">
      <c r="A6" s="30" t="s">
        <v>40</v>
      </c>
      <c r="B6" s="32" t="s">
        <v>1492</v>
      </c>
      <c r="C6" s="31" t="s">
        <v>42</v>
      </c>
      <c r="D6" s="31" t="s">
        <v>1496</v>
      </c>
      <c r="E6" s="30" t="s">
        <v>1497</v>
      </c>
      <c r="F6" s="30" t="s">
        <v>1498</v>
      </c>
      <c r="G6" s="30" t="s">
        <v>622</v>
      </c>
      <c r="H6" s="30" t="s">
        <v>623</v>
      </c>
      <c r="I6" s="37">
        <v>5</v>
      </c>
      <c r="J6" s="33">
        <v>51.1</v>
      </c>
    </row>
    <row r="7" spans="1:23">
      <c r="A7" s="30" t="s">
        <v>40</v>
      </c>
      <c r="B7" s="32" t="s">
        <v>1492</v>
      </c>
      <c r="C7" s="31" t="s">
        <v>42</v>
      </c>
      <c r="D7" s="31" t="s">
        <v>1499</v>
      </c>
      <c r="E7" s="30" t="s">
        <v>50</v>
      </c>
      <c r="F7" s="30" t="s">
        <v>51</v>
      </c>
      <c r="G7" s="30" t="s">
        <v>52</v>
      </c>
      <c r="H7" s="30" t="s">
        <v>53</v>
      </c>
      <c r="I7" s="37">
        <v>10</v>
      </c>
      <c r="J7" s="33">
        <v>102.2</v>
      </c>
    </row>
    <row r="8" spans="1:23">
      <c r="A8" s="30" t="s">
        <v>40</v>
      </c>
      <c r="B8" s="32" t="s">
        <v>1492</v>
      </c>
      <c r="C8" s="31" t="s">
        <v>42</v>
      </c>
      <c r="D8" s="31" t="s">
        <v>1500</v>
      </c>
      <c r="E8" s="30" t="s">
        <v>1501</v>
      </c>
      <c r="F8" s="30" t="s">
        <v>1502</v>
      </c>
      <c r="G8" s="30" t="s">
        <v>622</v>
      </c>
      <c r="H8" s="30" t="s">
        <v>623</v>
      </c>
      <c r="I8" s="37">
        <v>20</v>
      </c>
      <c r="J8" s="33">
        <v>204.4</v>
      </c>
    </row>
    <row r="9" spans="1:23">
      <c r="J9" s="34">
        <v>480.34</v>
      </c>
    </row>
    <row r="10" spans="1:23">
      <c r="A10" s="73" t="s">
        <v>67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</row>
    <row r="11" spans="1:23">
      <c r="A11" s="30" t="s">
        <v>68</v>
      </c>
      <c r="B11" s="32" t="s">
        <v>1503</v>
      </c>
      <c r="C11" s="31" t="s">
        <v>42</v>
      </c>
      <c r="D11" s="31" t="s">
        <v>1504</v>
      </c>
      <c r="E11" s="30" t="s">
        <v>528</v>
      </c>
      <c r="F11" s="30" t="s">
        <v>529</v>
      </c>
      <c r="G11" s="30" t="s">
        <v>93</v>
      </c>
      <c r="H11" s="30" t="s">
        <v>94</v>
      </c>
      <c r="I11" s="37">
        <v>2</v>
      </c>
      <c r="J11" s="33">
        <v>15.8</v>
      </c>
    </row>
    <row r="12" spans="1:23">
      <c r="A12" s="30" t="s">
        <v>68</v>
      </c>
      <c r="B12" s="32" t="s">
        <v>1503</v>
      </c>
      <c r="C12" s="31" t="s">
        <v>42</v>
      </c>
      <c r="D12" s="31" t="s">
        <v>1505</v>
      </c>
      <c r="E12" s="30" t="s">
        <v>627</v>
      </c>
      <c r="F12" s="30" t="s">
        <v>628</v>
      </c>
      <c r="G12" s="30" t="s">
        <v>82</v>
      </c>
      <c r="H12" s="30" t="s">
        <v>83</v>
      </c>
      <c r="I12" s="37">
        <v>1</v>
      </c>
      <c r="J12" s="33">
        <v>7.9</v>
      </c>
    </row>
    <row r="13" spans="1:23">
      <c r="A13" s="30" t="s">
        <v>68</v>
      </c>
      <c r="B13" s="32" t="s">
        <v>1503</v>
      </c>
      <c r="C13" s="31" t="s">
        <v>42</v>
      </c>
      <c r="D13" s="31" t="s">
        <v>1506</v>
      </c>
      <c r="E13" s="30" t="s">
        <v>689</v>
      </c>
      <c r="F13" s="30" t="s">
        <v>690</v>
      </c>
      <c r="G13" s="30" t="s">
        <v>93</v>
      </c>
      <c r="H13" s="30" t="s">
        <v>94</v>
      </c>
      <c r="I13" s="37">
        <v>5</v>
      </c>
      <c r="J13" s="33">
        <v>39.5</v>
      </c>
    </row>
    <row r="14" spans="1:23">
      <c r="A14" s="30" t="s">
        <v>40</v>
      </c>
      <c r="B14" s="32" t="s">
        <v>1503</v>
      </c>
      <c r="C14" s="31" t="s">
        <v>42</v>
      </c>
      <c r="D14" s="31" t="s">
        <v>1507</v>
      </c>
      <c r="E14" s="30" t="s">
        <v>505</v>
      </c>
      <c r="F14" s="30" t="s">
        <v>506</v>
      </c>
      <c r="G14" s="30" t="s">
        <v>93</v>
      </c>
      <c r="H14" s="30" t="s">
        <v>94</v>
      </c>
      <c r="I14" s="37">
        <v>5</v>
      </c>
      <c r="J14" s="33">
        <v>51.1</v>
      </c>
    </row>
    <row r="15" spans="1:23">
      <c r="A15" s="30" t="s">
        <v>40</v>
      </c>
      <c r="B15" s="32" t="s">
        <v>1503</v>
      </c>
      <c r="C15" s="31" t="s">
        <v>42</v>
      </c>
      <c r="D15" s="31" t="s">
        <v>1508</v>
      </c>
      <c r="E15" s="30" t="s">
        <v>663</v>
      </c>
      <c r="F15" s="30" t="s">
        <v>664</v>
      </c>
      <c r="G15" s="30" t="s">
        <v>82</v>
      </c>
      <c r="H15" s="30" t="s">
        <v>83</v>
      </c>
      <c r="I15" s="37">
        <v>30</v>
      </c>
      <c r="J15" s="33">
        <v>306.60000000000002</v>
      </c>
    </row>
    <row r="16" spans="1:23">
      <c r="A16" s="30" t="s">
        <v>40</v>
      </c>
      <c r="B16" s="32" t="s">
        <v>1503</v>
      </c>
      <c r="C16" s="31" t="s">
        <v>42</v>
      </c>
      <c r="D16" s="31" t="s">
        <v>1509</v>
      </c>
      <c r="E16" s="30" t="s">
        <v>1285</v>
      </c>
      <c r="F16" s="30" t="s">
        <v>1286</v>
      </c>
      <c r="G16" s="30" t="s">
        <v>82</v>
      </c>
      <c r="H16" s="30" t="s">
        <v>83</v>
      </c>
      <c r="I16" s="37">
        <v>5</v>
      </c>
      <c r="J16" s="33">
        <v>51.1</v>
      </c>
    </row>
    <row r="17" spans="1:23">
      <c r="A17" s="30" t="s">
        <v>40</v>
      </c>
      <c r="B17" s="32" t="s">
        <v>1503</v>
      </c>
      <c r="C17" s="31" t="s">
        <v>42</v>
      </c>
      <c r="D17" s="31" t="s">
        <v>1505</v>
      </c>
      <c r="E17" s="30" t="s">
        <v>627</v>
      </c>
      <c r="F17" s="30" t="s">
        <v>628</v>
      </c>
      <c r="G17" s="30" t="s">
        <v>82</v>
      </c>
      <c r="H17" s="30" t="s">
        <v>83</v>
      </c>
      <c r="I17" s="37">
        <v>1</v>
      </c>
      <c r="J17" s="33">
        <v>10.220000000000001</v>
      </c>
    </row>
    <row r="18" spans="1:23">
      <c r="A18" s="30" t="s">
        <v>40</v>
      </c>
      <c r="B18" s="32" t="s">
        <v>1503</v>
      </c>
      <c r="C18" s="31" t="s">
        <v>42</v>
      </c>
      <c r="D18" s="31" t="s">
        <v>1510</v>
      </c>
      <c r="E18" s="30" t="s">
        <v>1113</v>
      </c>
      <c r="F18" s="30" t="s">
        <v>1114</v>
      </c>
      <c r="G18" s="30" t="s">
        <v>93</v>
      </c>
      <c r="H18" s="30" t="s">
        <v>94</v>
      </c>
      <c r="I18" s="37">
        <v>3</v>
      </c>
      <c r="J18" s="33">
        <v>30.66</v>
      </c>
    </row>
    <row r="19" spans="1:23">
      <c r="A19" s="30" t="s">
        <v>40</v>
      </c>
      <c r="B19" s="32" t="s">
        <v>1503</v>
      </c>
      <c r="C19" s="31" t="s">
        <v>42</v>
      </c>
      <c r="D19" s="31" t="s">
        <v>1511</v>
      </c>
      <c r="E19" s="30" t="s">
        <v>1512</v>
      </c>
      <c r="F19" s="30" t="s">
        <v>1513</v>
      </c>
      <c r="G19" s="30" t="s">
        <v>82</v>
      </c>
      <c r="H19" s="30" t="s">
        <v>83</v>
      </c>
      <c r="I19" s="37">
        <v>5</v>
      </c>
      <c r="J19" s="33">
        <v>51.1</v>
      </c>
    </row>
    <row r="20" spans="1:23">
      <c r="A20" s="30" t="s">
        <v>40</v>
      </c>
      <c r="B20" s="32" t="s">
        <v>1503</v>
      </c>
      <c r="C20" s="31" t="s">
        <v>42</v>
      </c>
      <c r="D20" s="31" t="s">
        <v>1514</v>
      </c>
      <c r="E20" s="30" t="s">
        <v>1515</v>
      </c>
      <c r="F20" s="30" t="s">
        <v>1516</v>
      </c>
      <c r="G20" s="30" t="s">
        <v>82</v>
      </c>
      <c r="H20" s="30" t="s">
        <v>83</v>
      </c>
      <c r="I20" s="37">
        <v>3</v>
      </c>
      <c r="J20" s="33">
        <v>30.66</v>
      </c>
    </row>
    <row r="21" spans="1:23">
      <c r="A21" s="30" t="s">
        <v>40</v>
      </c>
      <c r="B21" s="32" t="s">
        <v>1503</v>
      </c>
      <c r="C21" s="31" t="s">
        <v>42</v>
      </c>
      <c r="D21" s="31" t="s">
        <v>1517</v>
      </c>
      <c r="E21" s="30" t="s">
        <v>900</v>
      </c>
      <c r="F21" s="30" t="s">
        <v>901</v>
      </c>
      <c r="G21" s="30" t="s">
        <v>82</v>
      </c>
      <c r="H21" s="30" t="s">
        <v>83</v>
      </c>
      <c r="I21" s="37">
        <v>5</v>
      </c>
      <c r="J21" s="33">
        <v>51.1</v>
      </c>
    </row>
    <row r="22" spans="1:23">
      <c r="A22" s="30" t="s">
        <v>40</v>
      </c>
      <c r="B22" s="32" t="s">
        <v>1492</v>
      </c>
      <c r="C22" s="31" t="s">
        <v>42</v>
      </c>
      <c r="D22" s="31" t="s">
        <v>1518</v>
      </c>
      <c r="E22" s="30" t="s">
        <v>480</v>
      </c>
      <c r="F22" s="30" t="s">
        <v>481</v>
      </c>
      <c r="G22" s="30" t="s">
        <v>82</v>
      </c>
      <c r="H22" s="30" t="s">
        <v>83</v>
      </c>
      <c r="I22" s="37">
        <v>300</v>
      </c>
      <c r="J22" s="33">
        <v>3066</v>
      </c>
    </row>
    <row r="23" spans="1:23">
      <c r="A23" s="30" t="s">
        <v>40</v>
      </c>
      <c r="B23" s="32" t="s">
        <v>1503</v>
      </c>
      <c r="C23" s="31" t="s">
        <v>42</v>
      </c>
      <c r="D23" s="31" t="s">
        <v>1519</v>
      </c>
      <c r="E23" s="30" t="s">
        <v>1067</v>
      </c>
      <c r="F23" s="30" t="s">
        <v>1068</v>
      </c>
      <c r="G23" s="30" t="s">
        <v>82</v>
      </c>
      <c r="H23" s="30" t="s">
        <v>83</v>
      </c>
      <c r="I23" s="37">
        <v>5</v>
      </c>
      <c r="J23" s="33">
        <v>51.1</v>
      </c>
    </row>
    <row r="24" spans="1:23">
      <c r="A24" s="30" t="s">
        <v>182</v>
      </c>
      <c r="B24" s="32" t="s">
        <v>1503</v>
      </c>
      <c r="C24" s="31" t="s">
        <v>42</v>
      </c>
      <c r="D24" s="31" t="s">
        <v>1504</v>
      </c>
      <c r="E24" s="30" t="s">
        <v>528</v>
      </c>
      <c r="F24" s="30" t="s">
        <v>529</v>
      </c>
      <c r="G24" s="30" t="s">
        <v>93</v>
      </c>
      <c r="H24" s="30" t="s">
        <v>94</v>
      </c>
      <c r="I24" s="37">
        <v>1</v>
      </c>
      <c r="J24" s="33">
        <v>9.44</v>
      </c>
    </row>
    <row r="25" spans="1:23">
      <c r="A25" s="30" t="s">
        <v>182</v>
      </c>
      <c r="B25" s="32" t="s">
        <v>1503</v>
      </c>
      <c r="C25" s="31" t="s">
        <v>42</v>
      </c>
      <c r="D25" s="31" t="s">
        <v>1520</v>
      </c>
      <c r="E25" s="30" t="s">
        <v>1285</v>
      </c>
      <c r="F25" s="30" t="s">
        <v>1286</v>
      </c>
      <c r="G25" s="30" t="s">
        <v>82</v>
      </c>
      <c r="H25" s="30" t="s">
        <v>83</v>
      </c>
      <c r="I25" s="37">
        <v>3</v>
      </c>
      <c r="J25" s="33">
        <v>25.14</v>
      </c>
    </row>
    <row r="26" spans="1:23">
      <c r="A26" s="30" t="s">
        <v>182</v>
      </c>
      <c r="B26" s="32" t="s">
        <v>1503</v>
      </c>
      <c r="C26" s="31" t="s">
        <v>42</v>
      </c>
      <c r="D26" s="31" t="s">
        <v>1506</v>
      </c>
      <c r="E26" s="30" t="s">
        <v>689</v>
      </c>
      <c r="F26" s="30" t="s">
        <v>690</v>
      </c>
      <c r="G26" s="30" t="s">
        <v>93</v>
      </c>
      <c r="H26" s="30" t="s">
        <v>94</v>
      </c>
      <c r="I26" s="37">
        <v>2</v>
      </c>
      <c r="J26" s="33">
        <v>18.88</v>
      </c>
    </row>
    <row r="27" spans="1:23">
      <c r="J27" s="34">
        <v>3816.3</v>
      </c>
    </row>
    <row r="28" spans="1:23">
      <c r="A28" s="73" t="s">
        <v>141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</row>
    <row r="29" spans="1:23">
      <c r="A29" s="30" t="s">
        <v>68</v>
      </c>
      <c r="B29" s="32" t="s">
        <v>1521</v>
      </c>
      <c r="C29" s="31" t="s">
        <v>42</v>
      </c>
      <c r="D29" s="31" t="s">
        <v>1522</v>
      </c>
      <c r="E29" s="30" t="s">
        <v>936</v>
      </c>
      <c r="F29" s="30" t="s">
        <v>937</v>
      </c>
      <c r="G29" s="30" t="s">
        <v>150</v>
      </c>
      <c r="H29" s="30" t="s">
        <v>151</v>
      </c>
      <c r="I29" s="37">
        <v>3</v>
      </c>
      <c r="J29" s="33">
        <v>23.7</v>
      </c>
    </row>
    <row r="30" spans="1:23">
      <c r="A30" s="30" t="s">
        <v>68</v>
      </c>
      <c r="B30" s="32" t="s">
        <v>1503</v>
      </c>
      <c r="C30" s="31" t="s">
        <v>42</v>
      </c>
      <c r="D30" s="31" t="s">
        <v>1523</v>
      </c>
      <c r="E30" s="30" t="s">
        <v>940</v>
      </c>
      <c r="F30" s="30" t="s">
        <v>941</v>
      </c>
      <c r="G30" s="30" t="s">
        <v>942</v>
      </c>
      <c r="H30" s="30" t="s">
        <v>943</v>
      </c>
      <c r="I30" s="37">
        <v>20</v>
      </c>
      <c r="J30" s="33">
        <v>158</v>
      </c>
    </row>
    <row r="31" spans="1:23">
      <c r="A31" s="30" t="s">
        <v>68</v>
      </c>
      <c r="B31" s="32" t="s">
        <v>1521</v>
      </c>
      <c r="C31" s="31" t="s">
        <v>42</v>
      </c>
      <c r="D31" s="31" t="s">
        <v>1524</v>
      </c>
      <c r="E31" s="30" t="s">
        <v>158</v>
      </c>
      <c r="F31" s="30" t="s">
        <v>159</v>
      </c>
      <c r="G31" s="30" t="s">
        <v>160</v>
      </c>
      <c r="H31" s="30" t="s">
        <v>161</v>
      </c>
      <c r="I31" s="37">
        <v>5</v>
      </c>
      <c r="J31" s="33">
        <v>39.5</v>
      </c>
    </row>
    <row r="32" spans="1:23">
      <c r="A32" s="30" t="s">
        <v>40</v>
      </c>
      <c r="B32" s="32" t="s">
        <v>1503</v>
      </c>
      <c r="C32" s="31" t="s">
        <v>42</v>
      </c>
      <c r="D32" s="31" t="s">
        <v>1523</v>
      </c>
      <c r="E32" s="30" t="s">
        <v>940</v>
      </c>
      <c r="F32" s="30" t="s">
        <v>941</v>
      </c>
      <c r="G32" s="30" t="s">
        <v>942</v>
      </c>
      <c r="H32" s="30" t="s">
        <v>943</v>
      </c>
      <c r="I32" s="37">
        <v>240</v>
      </c>
      <c r="J32" s="33">
        <v>2452.8000000000002</v>
      </c>
    </row>
    <row r="33" spans="1:23">
      <c r="A33" s="30" t="s">
        <v>40</v>
      </c>
      <c r="B33" s="32" t="s">
        <v>1525</v>
      </c>
      <c r="C33" s="31" t="s">
        <v>42</v>
      </c>
      <c r="D33" s="31" t="s">
        <v>1526</v>
      </c>
      <c r="E33" s="30" t="s">
        <v>1527</v>
      </c>
      <c r="F33" s="30" t="s">
        <v>1528</v>
      </c>
      <c r="G33" s="30" t="s">
        <v>160</v>
      </c>
      <c r="H33" s="30" t="s">
        <v>161</v>
      </c>
      <c r="I33" s="37">
        <v>10</v>
      </c>
      <c r="J33" s="33">
        <v>102.2</v>
      </c>
    </row>
    <row r="34" spans="1:23">
      <c r="A34" s="30" t="s">
        <v>40</v>
      </c>
      <c r="B34" s="32" t="s">
        <v>1525</v>
      </c>
      <c r="C34" s="31" t="s">
        <v>42</v>
      </c>
      <c r="D34" s="31" t="s">
        <v>1529</v>
      </c>
      <c r="E34" s="30" t="s">
        <v>170</v>
      </c>
      <c r="F34" s="30" t="s">
        <v>171</v>
      </c>
      <c r="G34" s="30" t="s">
        <v>150</v>
      </c>
      <c r="H34" s="30" t="s">
        <v>151</v>
      </c>
      <c r="I34" s="37">
        <v>50</v>
      </c>
      <c r="J34" s="33">
        <v>511</v>
      </c>
    </row>
    <row r="35" spans="1:23">
      <c r="A35" s="30" t="s">
        <v>40</v>
      </c>
      <c r="B35" s="32" t="s">
        <v>1525</v>
      </c>
      <c r="C35" s="31" t="s">
        <v>42</v>
      </c>
      <c r="D35" s="31" t="s">
        <v>1530</v>
      </c>
      <c r="E35" s="30" t="s">
        <v>158</v>
      </c>
      <c r="F35" s="30" t="s">
        <v>159</v>
      </c>
      <c r="G35" s="30" t="s">
        <v>160</v>
      </c>
      <c r="H35" s="30" t="s">
        <v>161</v>
      </c>
      <c r="I35" s="37">
        <v>20</v>
      </c>
      <c r="J35" s="33">
        <v>204.4</v>
      </c>
    </row>
    <row r="36" spans="1:23">
      <c r="A36" s="30" t="s">
        <v>182</v>
      </c>
      <c r="B36" s="32" t="s">
        <v>1503</v>
      </c>
      <c r="C36" s="31" t="s">
        <v>42</v>
      </c>
      <c r="D36" s="31" t="s">
        <v>1523</v>
      </c>
      <c r="E36" s="30" t="s">
        <v>940</v>
      </c>
      <c r="F36" s="30" t="s">
        <v>941</v>
      </c>
      <c r="G36" s="30" t="s">
        <v>942</v>
      </c>
      <c r="H36" s="30" t="s">
        <v>943</v>
      </c>
      <c r="I36" s="37">
        <v>20</v>
      </c>
      <c r="J36" s="33">
        <v>188.8</v>
      </c>
    </row>
    <row r="37" spans="1:23">
      <c r="A37" s="30" t="s">
        <v>205</v>
      </c>
      <c r="B37" s="32" t="s">
        <v>1503</v>
      </c>
      <c r="C37" s="31" t="s">
        <v>42</v>
      </c>
      <c r="D37" s="31" t="s">
        <v>1523</v>
      </c>
      <c r="E37" s="30" t="s">
        <v>940</v>
      </c>
      <c r="F37" s="30" t="s">
        <v>941</v>
      </c>
      <c r="G37" s="30" t="s">
        <v>942</v>
      </c>
      <c r="H37" s="30" t="s">
        <v>943</v>
      </c>
      <c r="I37" s="37">
        <v>20</v>
      </c>
      <c r="J37" s="33">
        <v>191</v>
      </c>
    </row>
    <row r="38" spans="1:23">
      <c r="J38" s="34">
        <f>SUM(J29:J37)</f>
        <v>3871.4</v>
      </c>
    </row>
    <row r="39" spans="1:23">
      <c r="A39" s="73" t="s">
        <v>183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</row>
    <row r="40" spans="1:23">
      <c r="A40" s="30" t="s">
        <v>40</v>
      </c>
      <c r="B40" s="32" t="s">
        <v>1525</v>
      </c>
      <c r="C40" s="31" t="s">
        <v>42</v>
      </c>
      <c r="D40" s="31" t="s">
        <v>1531</v>
      </c>
      <c r="E40" s="30" t="s">
        <v>702</v>
      </c>
      <c r="F40" s="30" t="s">
        <v>703</v>
      </c>
      <c r="G40" s="30" t="s">
        <v>187</v>
      </c>
      <c r="H40" s="30" t="s">
        <v>188</v>
      </c>
      <c r="I40" s="37">
        <v>10</v>
      </c>
      <c r="J40" s="33">
        <v>102.2</v>
      </c>
    </row>
    <row r="41" spans="1:23">
      <c r="A41" s="30" t="s">
        <v>182</v>
      </c>
      <c r="B41" s="32" t="s">
        <v>1503</v>
      </c>
      <c r="C41" s="31" t="s">
        <v>42</v>
      </c>
      <c r="D41" s="31" t="s">
        <v>1532</v>
      </c>
      <c r="E41" s="30" t="s">
        <v>705</v>
      </c>
      <c r="F41" s="30" t="s">
        <v>186</v>
      </c>
      <c r="G41" s="30" t="s">
        <v>187</v>
      </c>
      <c r="H41" s="30" t="s">
        <v>188</v>
      </c>
      <c r="I41" s="37">
        <v>2</v>
      </c>
      <c r="J41" s="33">
        <v>18.88</v>
      </c>
    </row>
    <row r="42" spans="1:23">
      <c r="J42" s="34">
        <v>121.08</v>
      </c>
    </row>
    <row r="43" spans="1:23">
      <c r="A43" s="73" t="s">
        <v>189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</row>
    <row r="44" spans="1:23">
      <c r="A44" s="30" t="s">
        <v>68</v>
      </c>
      <c r="B44" s="32" t="s">
        <v>1492</v>
      </c>
      <c r="C44" s="31" t="s">
        <v>42</v>
      </c>
      <c r="D44" s="31" t="s">
        <v>1533</v>
      </c>
      <c r="E44" s="30" t="s">
        <v>1534</v>
      </c>
      <c r="F44" s="30" t="s">
        <v>1535</v>
      </c>
      <c r="G44" s="30" t="s">
        <v>712</v>
      </c>
      <c r="H44" s="30" t="s">
        <v>713</v>
      </c>
      <c r="I44" s="37">
        <v>4</v>
      </c>
      <c r="J44" s="33">
        <v>31.6</v>
      </c>
    </row>
    <row r="45" spans="1:23">
      <c r="A45" s="30" t="s">
        <v>68</v>
      </c>
      <c r="B45" s="32" t="s">
        <v>1492</v>
      </c>
      <c r="C45" s="31" t="s">
        <v>42</v>
      </c>
      <c r="D45" s="31" t="s">
        <v>1536</v>
      </c>
      <c r="E45" s="30" t="s">
        <v>201</v>
      </c>
      <c r="F45" s="30" t="s">
        <v>202</v>
      </c>
      <c r="G45" s="30" t="s">
        <v>203</v>
      </c>
      <c r="H45" s="30" t="s">
        <v>204</v>
      </c>
      <c r="I45" s="37">
        <v>2</v>
      </c>
      <c r="J45" s="33">
        <v>15.8</v>
      </c>
    </row>
    <row r="46" spans="1:23">
      <c r="A46" s="30" t="s">
        <v>40</v>
      </c>
      <c r="B46" s="32" t="s">
        <v>1492</v>
      </c>
      <c r="C46" s="31" t="s">
        <v>42</v>
      </c>
      <c r="D46" s="31" t="s">
        <v>1537</v>
      </c>
      <c r="E46" s="30" t="s">
        <v>729</v>
      </c>
      <c r="F46" s="30" t="s">
        <v>730</v>
      </c>
      <c r="G46" s="30" t="s">
        <v>726</v>
      </c>
      <c r="H46" s="30" t="s">
        <v>727</v>
      </c>
      <c r="I46" s="37">
        <v>6</v>
      </c>
      <c r="J46" s="33">
        <v>61.32</v>
      </c>
    </row>
    <row r="47" spans="1:23">
      <c r="A47" s="30" t="s">
        <v>40</v>
      </c>
      <c r="B47" s="32" t="s">
        <v>1492</v>
      </c>
      <c r="C47" s="31" t="s">
        <v>42</v>
      </c>
      <c r="D47" s="31" t="s">
        <v>1538</v>
      </c>
      <c r="E47" s="30" t="s">
        <v>729</v>
      </c>
      <c r="F47" s="30" t="s">
        <v>730</v>
      </c>
      <c r="G47" s="30" t="s">
        <v>726</v>
      </c>
      <c r="H47" s="30" t="s">
        <v>727</v>
      </c>
      <c r="I47" s="37">
        <v>10</v>
      </c>
      <c r="J47" s="33">
        <v>102.2</v>
      </c>
    </row>
    <row r="48" spans="1:23">
      <c r="A48" s="30" t="s">
        <v>40</v>
      </c>
      <c r="B48" s="32" t="s">
        <v>1492</v>
      </c>
      <c r="C48" s="31" t="s">
        <v>42</v>
      </c>
      <c r="D48" s="31" t="s">
        <v>1533</v>
      </c>
      <c r="E48" s="30" t="s">
        <v>1534</v>
      </c>
      <c r="F48" s="30" t="s">
        <v>1535</v>
      </c>
      <c r="G48" s="30" t="s">
        <v>712</v>
      </c>
      <c r="H48" s="30" t="s">
        <v>713</v>
      </c>
      <c r="I48" s="37">
        <v>5</v>
      </c>
      <c r="J48" s="33">
        <v>51.1</v>
      </c>
    </row>
    <row r="49" spans="1:23">
      <c r="A49" s="30" t="s">
        <v>40</v>
      </c>
      <c r="B49" s="32" t="s">
        <v>1492</v>
      </c>
      <c r="C49" s="31" t="s">
        <v>42</v>
      </c>
      <c r="D49" s="31" t="s">
        <v>1539</v>
      </c>
      <c r="E49" s="30" t="s">
        <v>1168</v>
      </c>
      <c r="F49" s="30" t="s">
        <v>1169</v>
      </c>
      <c r="G49" s="30" t="s">
        <v>712</v>
      </c>
      <c r="H49" s="30" t="s">
        <v>713</v>
      </c>
      <c r="I49" s="37">
        <v>10</v>
      </c>
      <c r="J49" s="33">
        <v>102.2</v>
      </c>
    </row>
    <row r="50" spans="1:23">
      <c r="A50" s="30" t="s">
        <v>40</v>
      </c>
      <c r="B50" s="32" t="s">
        <v>1492</v>
      </c>
      <c r="C50" s="31" t="s">
        <v>42</v>
      </c>
      <c r="D50" s="31" t="s">
        <v>1540</v>
      </c>
      <c r="E50" s="30" t="s">
        <v>191</v>
      </c>
      <c r="F50" s="30" t="s">
        <v>192</v>
      </c>
      <c r="G50" s="30" t="s">
        <v>193</v>
      </c>
      <c r="H50" s="30" t="s">
        <v>194</v>
      </c>
      <c r="I50" s="37">
        <v>10</v>
      </c>
      <c r="J50" s="33">
        <v>102.2</v>
      </c>
    </row>
    <row r="51" spans="1:23">
      <c r="A51" s="30" t="s">
        <v>40</v>
      </c>
      <c r="B51" s="32" t="s">
        <v>1492</v>
      </c>
      <c r="C51" s="31" t="s">
        <v>42</v>
      </c>
      <c r="D51" s="31" t="s">
        <v>1541</v>
      </c>
      <c r="E51" s="30" t="s">
        <v>724</v>
      </c>
      <c r="F51" s="30" t="s">
        <v>725</v>
      </c>
      <c r="G51" s="30" t="s">
        <v>726</v>
      </c>
      <c r="H51" s="30" t="s">
        <v>727</v>
      </c>
      <c r="I51" s="37">
        <v>3</v>
      </c>
      <c r="J51" s="33">
        <v>30.66</v>
      </c>
    </row>
    <row r="52" spans="1:23">
      <c r="A52" s="30" t="s">
        <v>182</v>
      </c>
      <c r="B52" s="32" t="s">
        <v>1492</v>
      </c>
      <c r="C52" s="31" t="s">
        <v>42</v>
      </c>
      <c r="D52" s="31" t="s">
        <v>1533</v>
      </c>
      <c r="E52" s="30" t="s">
        <v>1534</v>
      </c>
      <c r="F52" s="30" t="s">
        <v>1535</v>
      </c>
      <c r="G52" s="30" t="s">
        <v>712</v>
      </c>
      <c r="H52" s="30" t="s">
        <v>713</v>
      </c>
      <c r="I52" s="37">
        <v>2</v>
      </c>
      <c r="J52" s="33">
        <v>18.88</v>
      </c>
    </row>
    <row r="53" spans="1:23">
      <c r="A53" s="30" t="s">
        <v>182</v>
      </c>
      <c r="B53" s="32" t="s">
        <v>1492</v>
      </c>
      <c r="C53" s="31" t="s">
        <v>42</v>
      </c>
      <c r="D53" s="31" t="s">
        <v>1540</v>
      </c>
      <c r="E53" s="30" t="s">
        <v>191</v>
      </c>
      <c r="F53" s="30" t="s">
        <v>192</v>
      </c>
      <c r="G53" s="30" t="s">
        <v>193</v>
      </c>
      <c r="H53" s="30" t="s">
        <v>194</v>
      </c>
      <c r="I53" s="37">
        <v>1</v>
      </c>
      <c r="J53" s="33">
        <v>9.44</v>
      </c>
    </row>
    <row r="54" spans="1:23">
      <c r="A54" s="30" t="s">
        <v>205</v>
      </c>
      <c r="B54" s="32" t="s">
        <v>1492</v>
      </c>
      <c r="C54" s="31" t="s">
        <v>42</v>
      </c>
      <c r="D54" s="31" t="s">
        <v>1536</v>
      </c>
      <c r="E54" s="30" t="s">
        <v>201</v>
      </c>
      <c r="F54" s="30" t="s">
        <v>202</v>
      </c>
      <c r="G54" s="30" t="s">
        <v>203</v>
      </c>
      <c r="H54" s="30" t="s">
        <v>204</v>
      </c>
      <c r="I54" s="37">
        <v>2</v>
      </c>
      <c r="J54" s="33">
        <v>19.100000000000001</v>
      </c>
    </row>
    <row r="55" spans="1:23">
      <c r="J55" s="34">
        <v>544.5</v>
      </c>
    </row>
    <row r="56" spans="1:23">
      <c r="A56" s="73" t="s">
        <v>212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</row>
    <row r="57" spans="1:23">
      <c r="A57" s="30" t="s">
        <v>68</v>
      </c>
      <c r="B57" s="32" t="s">
        <v>1525</v>
      </c>
      <c r="C57" s="31" t="s">
        <v>42</v>
      </c>
      <c r="D57" s="31" t="s">
        <v>1542</v>
      </c>
      <c r="E57" s="30" t="s">
        <v>238</v>
      </c>
      <c r="F57" s="30" t="s">
        <v>239</v>
      </c>
      <c r="G57" s="30" t="s">
        <v>216</v>
      </c>
      <c r="H57" s="30" t="s">
        <v>217</v>
      </c>
      <c r="I57" s="37">
        <v>5</v>
      </c>
      <c r="J57" s="33">
        <v>39.5</v>
      </c>
    </row>
    <row r="58" spans="1:23">
      <c r="A58" s="30" t="s">
        <v>68</v>
      </c>
      <c r="B58" s="32" t="s">
        <v>1525</v>
      </c>
      <c r="C58" s="31" t="s">
        <v>42</v>
      </c>
      <c r="D58" s="31" t="s">
        <v>1543</v>
      </c>
      <c r="E58" s="30" t="s">
        <v>280</v>
      </c>
      <c r="F58" s="30" t="s">
        <v>281</v>
      </c>
      <c r="G58" s="30" t="s">
        <v>216</v>
      </c>
      <c r="H58" s="30" t="s">
        <v>217</v>
      </c>
      <c r="I58" s="37">
        <v>2</v>
      </c>
      <c r="J58" s="33">
        <v>15.8</v>
      </c>
    </row>
    <row r="59" spans="1:23">
      <c r="A59" s="30" t="s">
        <v>40</v>
      </c>
      <c r="B59" s="32" t="s">
        <v>1525</v>
      </c>
      <c r="C59" s="31" t="s">
        <v>42</v>
      </c>
      <c r="D59" s="31" t="s">
        <v>1544</v>
      </c>
      <c r="E59" s="30" t="s">
        <v>227</v>
      </c>
      <c r="F59" s="30" t="s">
        <v>228</v>
      </c>
      <c r="G59" s="30" t="s">
        <v>216</v>
      </c>
      <c r="H59" s="30" t="s">
        <v>217</v>
      </c>
      <c r="I59" s="37">
        <v>10</v>
      </c>
      <c r="J59" s="33">
        <v>102.2</v>
      </c>
    </row>
    <row r="60" spans="1:23">
      <c r="A60" s="30" t="s">
        <v>40</v>
      </c>
      <c r="B60" s="32" t="s">
        <v>1525</v>
      </c>
      <c r="C60" s="31" t="s">
        <v>42</v>
      </c>
      <c r="D60" s="31" t="s">
        <v>1545</v>
      </c>
      <c r="E60" s="30" t="s">
        <v>255</v>
      </c>
      <c r="F60" s="30" t="s">
        <v>256</v>
      </c>
      <c r="G60" s="30" t="s">
        <v>257</v>
      </c>
      <c r="H60" s="30" t="s">
        <v>258</v>
      </c>
      <c r="I60" s="37">
        <v>3</v>
      </c>
      <c r="J60" s="33">
        <v>30.66</v>
      </c>
    </row>
    <row r="61" spans="1:23">
      <c r="A61" s="30" t="s">
        <v>40</v>
      </c>
      <c r="B61" s="32" t="s">
        <v>1525</v>
      </c>
      <c r="C61" s="31" t="s">
        <v>42</v>
      </c>
      <c r="D61" s="31" t="s">
        <v>1546</v>
      </c>
      <c r="E61" s="30" t="s">
        <v>246</v>
      </c>
      <c r="F61" s="30" t="s">
        <v>247</v>
      </c>
      <c r="G61" s="30" t="s">
        <v>243</v>
      </c>
      <c r="H61" s="30" t="s">
        <v>244</v>
      </c>
      <c r="I61" s="37">
        <v>5</v>
      </c>
      <c r="J61" s="33">
        <v>51.1</v>
      </c>
    </row>
    <row r="62" spans="1:23">
      <c r="A62" s="30" t="s">
        <v>40</v>
      </c>
      <c r="B62" s="32" t="s">
        <v>1525</v>
      </c>
      <c r="C62" s="31" t="s">
        <v>42</v>
      </c>
      <c r="D62" s="31" t="s">
        <v>1543</v>
      </c>
      <c r="E62" s="30" t="s">
        <v>280</v>
      </c>
      <c r="F62" s="30" t="s">
        <v>281</v>
      </c>
      <c r="G62" s="30" t="s">
        <v>216</v>
      </c>
      <c r="H62" s="30" t="s">
        <v>217</v>
      </c>
      <c r="I62" s="37">
        <v>7</v>
      </c>
      <c r="J62" s="33">
        <v>71.540000000000006</v>
      </c>
    </row>
    <row r="63" spans="1:23">
      <c r="A63" s="30" t="s">
        <v>40</v>
      </c>
      <c r="B63" s="32" t="s">
        <v>1525</v>
      </c>
      <c r="C63" s="31" t="s">
        <v>42</v>
      </c>
      <c r="D63" s="31" t="s">
        <v>1547</v>
      </c>
      <c r="E63" s="30" t="s">
        <v>224</v>
      </c>
      <c r="F63" s="30" t="s">
        <v>225</v>
      </c>
      <c r="G63" s="30" t="s">
        <v>216</v>
      </c>
      <c r="H63" s="30" t="s">
        <v>217</v>
      </c>
      <c r="I63" s="37">
        <v>1</v>
      </c>
      <c r="J63" s="33">
        <v>10.220000000000001</v>
      </c>
    </row>
    <row r="64" spans="1:23">
      <c r="A64" s="30" t="s">
        <v>40</v>
      </c>
      <c r="B64" s="32" t="s">
        <v>1525</v>
      </c>
      <c r="C64" s="31" t="s">
        <v>42</v>
      </c>
      <c r="D64" s="31" t="s">
        <v>1548</v>
      </c>
      <c r="E64" s="30" t="s">
        <v>260</v>
      </c>
      <c r="F64" s="30" t="s">
        <v>261</v>
      </c>
      <c r="G64" s="30" t="s">
        <v>216</v>
      </c>
      <c r="H64" s="30" t="s">
        <v>217</v>
      </c>
      <c r="I64" s="37">
        <v>5</v>
      </c>
      <c r="J64" s="33">
        <v>51.1</v>
      </c>
    </row>
    <row r="65" spans="1:23">
      <c r="A65" s="30" t="s">
        <v>40</v>
      </c>
      <c r="B65" s="32" t="s">
        <v>1525</v>
      </c>
      <c r="C65" s="31" t="s">
        <v>42</v>
      </c>
      <c r="D65" s="31" t="s">
        <v>1549</v>
      </c>
      <c r="E65" s="30" t="s">
        <v>747</v>
      </c>
      <c r="F65" s="30" t="s">
        <v>748</v>
      </c>
      <c r="G65" s="30" t="s">
        <v>216</v>
      </c>
      <c r="H65" s="30" t="s">
        <v>217</v>
      </c>
      <c r="I65" s="37">
        <v>1</v>
      </c>
      <c r="J65" s="33">
        <v>10.220000000000001</v>
      </c>
    </row>
    <row r="66" spans="1:23">
      <c r="A66" s="30" t="s">
        <v>40</v>
      </c>
      <c r="B66" s="32" t="s">
        <v>1525</v>
      </c>
      <c r="C66" s="31" t="s">
        <v>42</v>
      </c>
      <c r="D66" s="31" t="s">
        <v>1542</v>
      </c>
      <c r="E66" s="30" t="s">
        <v>238</v>
      </c>
      <c r="F66" s="30" t="s">
        <v>239</v>
      </c>
      <c r="G66" s="30" t="s">
        <v>216</v>
      </c>
      <c r="H66" s="30" t="s">
        <v>217</v>
      </c>
      <c r="I66" s="37">
        <v>5</v>
      </c>
      <c r="J66" s="33">
        <v>51.1</v>
      </c>
    </row>
    <row r="67" spans="1:23">
      <c r="A67" s="30" t="s">
        <v>40</v>
      </c>
      <c r="B67" s="32" t="s">
        <v>1525</v>
      </c>
      <c r="C67" s="31" t="s">
        <v>42</v>
      </c>
      <c r="D67" s="31" t="s">
        <v>1550</v>
      </c>
      <c r="E67" s="30" t="s">
        <v>1551</v>
      </c>
      <c r="F67" s="30" t="s">
        <v>1552</v>
      </c>
      <c r="G67" s="30" t="s">
        <v>216</v>
      </c>
      <c r="H67" s="30" t="s">
        <v>217</v>
      </c>
      <c r="I67" s="37">
        <v>10</v>
      </c>
      <c r="J67" s="33">
        <v>102.2</v>
      </c>
    </row>
    <row r="68" spans="1:23">
      <c r="A68" s="30" t="s">
        <v>182</v>
      </c>
      <c r="B68" s="32" t="s">
        <v>1492</v>
      </c>
      <c r="C68" s="31" t="s">
        <v>42</v>
      </c>
      <c r="D68" s="31" t="s">
        <v>1553</v>
      </c>
      <c r="E68" s="30" t="s">
        <v>742</v>
      </c>
      <c r="F68" s="30" t="s">
        <v>743</v>
      </c>
      <c r="G68" s="30" t="s">
        <v>216</v>
      </c>
      <c r="H68" s="30" t="s">
        <v>217</v>
      </c>
      <c r="I68" s="37">
        <v>5</v>
      </c>
      <c r="J68" s="33">
        <v>47.2</v>
      </c>
    </row>
    <row r="69" spans="1:23">
      <c r="A69" s="30" t="s">
        <v>182</v>
      </c>
      <c r="B69" s="32" t="s">
        <v>1525</v>
      </c>
      <c r="C69" s="31" t="s">
        <v>42</v>
      </c>
      <c r="D69" s="31" t="s">
        <v>1547</v>
      </c>
      <c r="E69" s="30" t="s">
        <v>224</v>
      </c>
      <c r="F69" s="30" t="s">
        <v>225</v>
      </c>
      <c r="G69" s="30" t="s">
        <v>216</v>
      </c>
      <c r="H69" s="30" t="s">
        <v>217</v>
      </c>
      <c r="I69" s="37">
        <v>5</v>
      </c>
      <c r="J69" s="33">
        <v>47.2</v>
      </c>
    </row>
    <row r="70" spans="1:23">
      <c r="A70" s="30" t="s">
        <v>182</v>
      </c>
      <c r="B70" s="32" t="s">
        <v>1525</v>
      </c>
      <c r="C70" s="31" t="s">
        <v>42</v>
      </c>
      <c r="D70" s="31" t="s">
        <v>1545</v>
      </c>
      <c r="E70" s="30" t="s">
        <v>255</v>
      </c>
      <c r="F70" s="30" t="s">
        <v>256</v>
      </c>
      <c r="G70" s="30" t="s">
        <v>257</v>
      </c>
      <c r="H70" s="30" t="s">
        <v>258</v>
      </c>
      <c r="I70" s="37">
        <v>3</v>
      </c>
      <c r="J70" s="33">
        <v>28.32</v>
      </c>
    </row>
    <row r="71" spans="1:23">
      <c r="A71" s="30" t="s">
        <v>182</v>
      </c>
      <c r="B71" s="32" t="s">
        <v>1525</v>
      </c>
      <c r="C71" s="31" t="s">
        <v>42</v>
      </c>
      <c r="D71" s="31" t="s">
        <v>1554</v>
      </c>
      <c r="E71" s="30" t="s">
        <v>1173</v>
      </c>
      <c r="F71" s="30" t="s">
        <v>1174</v>
      </c>
      <c r="G71" s="30" t="s">
        <v>216</v>
      </c>
      <c r="H71" s="30" t="s">
        <v>217</v>
      </c>
      <c r="I71" s="37">
        <v>1</v>
      </c>
      <c r="J71" s="33">
        <v>9.44</v>
      </c>
    </row>
    <row r="72" spans="1:23">
      <c r="A72" s="30" t="s">
        <v>205</v>
      </c>
      <c r="B72" s="32" t="s">
        <v>1525</v>
      </c>
      <c r="C72" s="31" t="s">
        <v>42</v>
      </c>
      <c r="D72" s="31" t="s">
        <v>1550</v>
      </c>
      <c r="E72" s="30" t="s">
        <v>1551</v>
      </c>
      <c r="F72" s="30" t="s">
        <v>1552</v>
      </c>
      <c r="G72" s="30" t="s">
        <v>216</v>
      </c>
      <c r="H72" s="30" t="s">
        <v>217</v>
      </c>
      <c r="I72" s="37">
        <v>10</v>
      </c>
      <c r="J72" s="33">
        <v>95.5</v>
      </c>
    </row>
    <row r="73" spans="1:23">
      <c r="J73" s="34">
        <v>763.3</v>
      </c>
    </row>
    <row r="74" spans="1:23">
      <c r="A74" s="73" t="s">
        <v>286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</row>
    <row r="75" spans="1:23">
      <c r="A75" s="30" t="s">
        <v>182</v>
      </c>
      <c r="B75" s="32" t="s">
        <v>1525</v>
      </c>
      <c r="C75" s="31" t="s">
        <v>42</v>
      </c>
      <c r="D75" s="31" t="s">
        <v>1555</v>
      </c>
      <c r="E75" s="30" t="s">
        <v>302</v>
      </c>
      <c r="F75" s="30" t="s">
        <v>303</v>
      </c>
      <c r="G75" s="30" t="s">
        <v>304</v>
      </c>
      <c r="H75" s="30" t="s">
        <v>305</v>
      </c>
      <c r="I75" s="37">
        <v>10</v>
      </c>
      <c r="J75" s="33">
        <v>84.2</v>
      </c>
    </row>
    <row r="76" spans="1:23">
      <c r="A76" s="30" t="s">
        <v>182</v>
      </c>
      <c r="B76" s="32" t="s">
        <v>1525</v>
      </c>
      <c r="C76" s="31" t="s">
        <v>42</v>
      </c>
      <c r="D76" s="31" t="s">
        <v>1556</v>
      </c>
      <c r="E76" s="30" t="s">
        <v>981</v>
      </c>
      <c r="F76" s="30" t="s">
        <v>982</v>
      </c>
      <c r="G76" s="30" t="s">
        <v>296</v>
      </c>
      <c r="H76" s="30" t="s">
        <v>297</v>
      </c>
      <c r="I76" s="37">
        <v>5</v>
      </c>
      <c r="J76" s="33">
        <v>42.1</v>
      </c>
    </row>
    <row r="77" spans="1:23">
      <c r="J77" s="34">
        <v>126.3</v>
      </c>
    </row>
    <row r="78" spans="1:23">
      <c r="A78" s="73" t="s">
        <v>309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</row>
    <row r="79" spans="1:23">
      <c r="A79" s="30" t="s">
        <v>68</v>
      </c>
      <c r="B79" s="32" t="s">
        <v>1521</v>
      </c>
      <c r="C79" s="31" t="s">
        <v>42</v>
      </c>
      <c r="D79" s="31" t="s">
        <v>1557</v>
      </c>
      <c r="E79" s="30" t="s">
        <v>567</v>
      </c>
      <c r="F79" s="30" t="s">
        <v>568</v>
      </c>
      <c r="G79" s="30" t="s">
        <v>367</v>
      </c>
      <c r="H79" s="30" t="s">
        <v>368</v>
      </c>
      <c r="I79" s="37">
        <v>10</v>
      </c>
      <c r="J79" s="33">
        <v>79</v>
      </c>
    </row>
    <row r="80" spans="1:23">
      <c r="A80" s="30" t="s">
        <v>68</v>
      </c>
      <c r="B80" s="32" t="s">
        <v>1492</v>
      </c>
      <c r="C80" s="31" t="s">
        <v>42</v>
      </c>
      <c r="D80" s="31" t="s">
        <v>1558</v>
      </c>
      <c r="E80" s="30" t="s">
        <v>1340</v>
      </c>
      <c r="F80" s="30" t="s">
        <v>1341</v>
      </c>
      <c r="G80" s="30" t="s">
        <v>313</v>
      </c>
      <c r="H80" s="30" t="s">
        <v>314</v>
      </c>
      <c r="I80" s="37">
        <v>2</v>
      </c>
      <c r="J80" s="33">
        <v>15.8</v>
      </c>
    </row>
    <row r="81" spans="1:10">
      <c r="A81" s="30" t="s">
        <v>68</v>
      </c>
      <c r="B81" s="32" t="s">
        <v>1503</v>
      </c>
      <c r="C81" s="31" t="s">
        <v>42</v>
      </c>
      <c r="D81" s="31" t="s">
        <v>1559</v>
      </c>
      <c r="E81" s="30" t="s">
        <v>600</v>
      </c>
      <c r="F81" s="30" t="s">
        <v>601</v>
      </c>
      <c r="G81" s="30" t="s">
        <v>313</v>
      </c>
      <c r="H81" s="30" t="s">
        <v>314</v>
      </c>
      <c r="I81" s="37">
        <v>10</v>
      </c>
      <c r="J81" s="33">
        <v>79</v>
      </c>
    </row>
    <row r="82" spans="1:10">
      <c r="A82" s="30" t="s">
        <v>68</v>
      </c>
      <c r="B82" s="32" t="s">
        <v>1492</v>
      </c>
      <c r="C82" s="31" t="s">
        <v>42</v>
      </c>
      <c r="D82" s="31" t="s">
        <v>1560</v>
      </c>
      <c r="E82" s="30" t="s">
        <v>420</v>
      </c>
      <c r="F82" s="30" t="s">
        <v>421</v>
      </c>
      <c r="G82" s="30" t="s">
        <v>313</v>
      </c>
      <c r="H82" s="30" t="s">
        <v>314</v>
      </c>
      <c r="I82" s="37">
        <v>3</v>
      </c>
      <c r="J82" s="33">
        <v>23.7</v>
      </c>
    </row>
    <row r="83" spans="1:10">
      <c r="A83" s="30" t="s">
        <v>68</v>
      </c>
      <c r="B83" s="32" t="s">
        <v>1525</v>
      </c>
      <c r="C83" s="31" t="s">
        <v>42</v>
      </c>
      <c r="D83" s="31" t="s">
        <v>1561</v>
      </c>
      <c r="E83" s="30" t="s">
        <v>1222</v>
      </c>
      <c r="F83" s="30" t="s">
        <v>1223</v>
      </c>
      <c r="G83" s="30" t="s">
        <v>313</v>
      </c>
      <c r="H83" s="30" t="s">
        <v>314</v>
      </c>
      <c r="I83" s="37">
        <v>1</v>
      </c>
      <c r="J83" s="33">
        <v>7.9</v>
      </c>
    </row>
    <row r="84" spans="1:10">
      <c r="A84" s="30" t="s">
        <v>40</v>
      </c>
      <c r="B84" s="32" t="s">
        <v>1525</v>
      </c>
      <c r="C84" s="31" t="s">
        <v>42</v>
      </c>
      <c r="D84" s="31" t="s">
        <v>1561</v>
      </c>
      <c r="E84" s="30" t="s">
        <v>1222</v>
      </c>
      <c r="F84" s="30" t="s">
        <v>1223</v>
      </c>
      <c r="G84" s="30" t="s">
        <v>313</v>
      </c>
      <c r="H84" s="30" t="s">
        <v>314</v>
      </c>
      <c r="I84" s="37">
        <v>20</v>
      </c>
      <c r="J84" s="33">
        <v>204.4</v>
      </c>
    </row>
    <row r="85" spans="1:10">
      <c r="A85" s="30" t="s">
        <v>40</v>
      </c>
      <c r="B85" s="32" t="s">
        <v>1525</v>
      </c>
      <c r="C85" s="31" t="s">
        <v>42</v>
      </c>
      <c r="D85" s="31" t="s">
        <v>1562</v>
      </c>
      <c r="E85" s="30" t="s">
        <v>763</v>
      </c>
      <c r="F85" s="30" t="s">
        <v>764</v>
      </c>
      <c r="G85" s="30" t="s">
        <v>313</v>
      </c>
      <c r="H85" s="30" t="s">
        <v>314</v>
      </c>
      <c r="I85" s="37">
        <v>10</v>
      </c>
      <c r="J85" s="33">
        <v>102.2</v>
      </c>
    </row>
    <row r="86" spans="1:10">
      <c r="A86" s="30" t="s">
        <v>40</v>
      </c>
      <c r="B86" s="32" t="s">
        <v>1525</v>
      </c>
      <c r="C86" s="31" t="s">
        <v>42</v>
      </c>
      <c r="D86" s="31" t="s">
        <v>1563</v>
      </c>
      <c r="E86" s="30" t="s">
        <v>1564</v>
      </c>
      <c r="F86" s="30" t="s">
        <v>1565</v>
      </c>
      <c r="G86" s="30" t="s">
        <v>313</v>
      </c>
      <c r="H86" s="30" t="s">
        <v>314</v>
      </c>
      <c r="I86" s="37">
        <v>15</v>
      </c>
      <c r="J86" s="33">
        <v>153.30000000000001</v>
      </c>
    </row>
    <row r="87" spans="1:10">
      <c r="A87" s="30" t="s">
        <v>40</v>
      </c>
      <c r="B87" s="32" t="s">
        <v>1566</v>
      </c>
      <c r="C87" s="31" t="s">
        <v>42</v>
      </c>
      <c r="D87" s="31" t="s">
        <v>1567</v>
      </c>
      <c r="E87" s="30" t="s">
        <v>760</v>
      </c>
      <c r="F87" s="30" t="s">
        <v>761</v>
      </c>
      <c r="G87" s="30" t="s">
        <v>313</v>
      </c>
      <c r="H87" s="30" t="s">
        <v>314</v>
      </c>
      <c r="I87" s="37">
        <v>10</v>
      </c>
      <c r="J87" s="33">
        <v>102.2</v>
      </c>
    </row>
    <row r="88" spans="1:10">
      <c r="A88" s="30" t="s">
        <v>40</v>
      </c>
      <c r="B88" s="32" t="s">
        <v>1525</v>
      </c>
      <c r="C88" s="31" t="s">
        <v>42</v>
      </c>
      <c r="D88" s="31" t="s">
        <v>1568</v>
      </c>
      <c r="E88" s="30" t="s">
        <v>766</v>
      </c>
      <c r="F88" s="30" t="s">
        <v>767</v>
      </c>
      <c r="G88" s="30" t="s">
        <v>362</v>
      </c>
      <c r="H88" s="30" t="s">
        <v>363</v>
      </c>
      <c r="I88" s="37">
        <v>10</v>
      </c>
      <c r="J88" s="33">
        <v>102.2</v>
      </c>
    </row>
    <row r="89" spans="1:10">
      <c r="A89" s="30" t="s">
        <v>40</v>
      </c>
      <c r="B89" s="32" t="s">
        <v>1525</v>
      </c>
      <c r="C89" s="31" t="s">
        <v>42</v>
      </c>
      <c r="D89" s="31" t="s">
        <v>1569</v>
      </c>
      <c r="E89" s="30" t="s">
        <v>404</v>
      </c>
      <c r="F89" s="30" t="s">
        <v>405</v>
      </c>
      <c r="G89" s="30" t="s">
        <v>351</v>
      </c>
      <c r="H89" s="30" t="s">
        <v>352</v>
      </c>
      <c r="I89" s="37">
        <v>10</v>
      </c>
      <c r="J89" s="33">
        <v>102.2</v>
      </c>
    </row>
    <row r="90" spans="1:10">
      <c r="A90" s="30" t="s">
        <v>40</v>
      </c>
      <c r="B90" s="32" t="s">
        <v>1525</v>
      </c>
      <c r="C90" s="31" t="s">
        <v>42</v>
      </c>
      <c r="D90" s="31" t="s">
        <v>1570</v>
      </c>
      <c r="E90" s="30" t="s">
        <v>792</v>
      </c>
      <c r="F90" s="30" t="s">
        <v>793</v>
      </c>
      <c r="G90" s="30" t="s">
        <v>313</v>
      </c>
      <c r="H90" s="30" t="s">
        <v>314</v>
      </c>
      <c r="I90" s="37">
        <v>12</v>
      </c>
      <c r="J90" s="33">
        <v>122.64</v>
      </c>
    </row>
    <row r="91" spans="1:10">
      <c r="A91" s="30" t="s">
        <v>40</v>
      </c>
      <c r="B91" s="32" t="s">
        <v>1525</v>
      </c>
      <c r="C91" s="31" t="s">
        <v>42</v>
      </c>
      <c r="D91" s="31" t="s">
        <v>1571</v>
      </c>
      <c r="E91" s="30" t="s">
        <v>792</v>
      </c>
      <c r="F91" s="30" t="s">
        <v>793</v>
      </c>
      <c r="G91" s="30" t="s">
        <v>313</v>
      </c>
      <c r="H91" s="30" t="s">
        <v>314</v>
      </c>
      <c r="I91" s="37">
        <v>5</v>
      </c>
      <c r="J91" s="33">
        <v>51.1</v>
      </c>
    </row>
    <row r="92" spans="1:10">
      <c r="A92" s="30" t="s">
        <v>40</v>
      </c>
      <c r="B92" s="32" t="s">
        <v>1525</v>
      </c>
      <c r="C92" s="31" t="s">
        <v>42</v>
      </c>
      <c r="D92" s="31" t="s">
        <v>1572</v>
      </c>
      <c r="E92" s="30" t="s">
        <v>760</v>
      </c>
      <c r="F92" s="30" t="s">
        <v>761</v>
      </c>
      <c r="G92" s="30" t="s">
        <v>313</v>
      </c>
      <c r="H92" s="30" t="s">
        <v>314</v>
      </c>
      <c r="I92" s="37">
        <v>30</v>
      </c>
      <c r="J92" s="33">
        <v>306.60000000000002</v>
      </c>
    </row>
    <row r="93" spans="1:10">
      <c r="A93" s="30" t="s">
        <v>40</v>
      </c>
      <c r="B93" s="32" t="s">
        <v>1525</v>
      </c>
      <c r="C93" s="31" t="s">
        <v>42</v>
      </c>
      <c r="D93" s="31" t="s">
        <v>1573</v>
      </c>
      <c r="E93" s="30" t="s">
        <v>349</v>
      </c>
      <c r="F93" s="30" t="s">
        <v>350</v>
      </c>
      <c r="G93" s="30" t="s">
        <v>351</v>
      </c>
      <c r="H93" s="30" t="s">
        <v>352</v>
      </c>
      <c r="I93" s="37">
        <v>10</v>
      </c>
      <c r="J93" s="33">
        <v>102.2</v>
      </c>
    </row>
    <row r="94" spans="1:10">
      <c r="A94" s="30" t="s">
        <v>40</v>
      </c>
      <c r="B94" s="32" t="s">
        <v>1566</v>
      </c>
      <c r="C94" s="31" t="s">
        <v>42</v>
      </c>
      <c r="D94" s="31" t="s">
        <v>1574</v>
      </c>
      <c r="E94" s="30" t="s">
        <v>346</v>
      </c>
      <c r="F94" s="30" t="s">
        <v>347</v>
      </c>
      <c r="G94" s="30" t="s">
        <v>313</v>
      </c>
      <c r="H94" s="30" t="s">
        <v>314</v>
      </c>
      <c r="I94" s="37">
        <v>15</v>
      </c>
      <c r="J94" s="33">
        <v>153.30000000000001</v>
      </c>
    </row>
    <row r="95" spans="1:10">
      <c r="A95" s="30" t="s">
        <v>40</v>
      </c>
      <c r="B95" s="32" t="s">
        <v>1566</v>
      </c>
      <c r="C95" s="31" t="s">
        <v>42</v>
      </c>
      <c r="D95" s="31" t="s">
        <v>1575</v>
      </c>
      <c r="E95" s="30" t="s">
        <v>408</v>
      </c>
      <c r="F95" s="30" t="s">
        <v>409</v>
      </c>
      <c r="G95" s="30" t="s">
        <v>313</v>
      </c>
      <c r="H95" s="30" t="s">
        <v>314</v>
      </c>
      <c r="I95" s="37">
        <v>10</v>
      </c>
      <c r="J95" s="33">
        <v>102.2</v>
      </c>
    </row>
    <row r="96" spans="1:10">
      <c r="A96" s="30" t="s">
        <v>40</v>
      </c>
      <c r="B96" s="32" t="s">
        <v>1503</v>
      </c>
      <c r="C96" s="31" t="s">
        <v>42</v>
      </c>
      <c r="D96" s="31" t="s">
        <v>1576</v>
      </c>
      <c r="E96" s="30" t="s">
        <v>1577</v>
      </c>
      <c r="F96" s="30" t="s">
        <v>1578</v>
      </c>
      <c r="G96" s="30" t="s">
        <v>313</v>
      </c>
      <c r="H96" s="30" t="s">
        <v>314</v>
      </c>
      <c r="I96" s="37">
        <v>10</v>
      </c>
      <c r="J96" s="33">
        <v>102.2</v>
      </c>
    </row>
    <row r="97" spans="1:10">
      <c r="A97" s="30" t="s">
        <v>40</v>
      </c>
      <c r="B97" s="32" t="s">
        <v>1503</v>
      </c>
      <c r="C97" s="31" t="s">
        <v>42</v>
      </c>
      <c r="D97" s="31" t="s">
        <v>1579</v>
      </c>
      <c r="E97" s="30" t="s">
        <v>1006</v>
      </c>
      <c r="F97" s="30" t="s">
        <v>1007</v>
      </c>
      <c r="G97" s="30" t="s">
        <v>313</v>
      </c>
      <c r="H97" s="30" t="s">
        <v>314</v>
      </c>
      <c r="I97" s="37">
        <v>50</v>
      </c>
      <c r="J97" s="33">
        <v>511</v>
      </c>
    </row>
    <row r="98" spans="1:10">
      <c r="A98" s="30" t="s">
        <v>40</v>
      </c>
      <c r="B98" s="32" t="s">
        <v>1503</v>
      </c>
      <c r="C98" s="31" t="s">
        <v>42</v>
      </c>
      <c r="D98" s="31" t="s">
        <v>1580</v>
      </c>
      <c r="E98" s="30" t="s">
        <v>373</v>
      </c>
      <c r="F98" s="30" t="s">
        <v>374</v>
      </c>
      <c r="G98" s="30" t="s">
        <v>375</v>
      </c>
      <c r="H98" s="30" t="s">
        <v>376</v>
      </c>
      <c r="I98" s="37">
        <v>15</v>
      </c>
      <c r="J98" s="33">
        <v>153.30000000000001</v>
      </c>
    </row>
    <row r="99" spans="1:10">
      <c r="A99" s="30" t="s">
        <v>40</v>
      </c>
      <c r="B99" s="32" t="s">
        <v>1503</v>
      </c>
      <c r="C99" s="31" t="s">
        <v>42</v>
      </c>
      <c r="D99" s="31" t="s">
        <v>1581</v>
      </c>
      <c r="E99" s="30" t="s">
        <v>773</v>
      </c>
      <c r="F99" s="30" t="s">
        <v>774</v>
      </c>
      <c r="G99" s="30" t="s">
        <v>313</v>
      </c>
      <c r="H99" s="30" t="s">
        <v>314</v>
      </c>
      <c r="I99" s="37">
        <v>1</v>
      </c>
      <c r="J99" s="33">
        <v>10.220000000000001</v>
      </c>
    </row>
    <row r="100" spans="1:10">
      <c r="A100" s="30" t="s">
        <v>40</v>
      </c>
      <c r="B100" s="32" t="s">
        <v>1525</v>
      </c>
      <c r="C100" s="31" t="s">
        <v>42</v>
      </c>
      <c r="D100" s="31" t="s">
        <v>1582</v>
      </c>
      <c r="E100" s="30" t="s">
        <v>417</v>
      </c>
      <c r="F100" s="30" t="s">
        <v>418</v>
      </c>
      <c r="G100" s="30" t="s">
        <v>313</v>
      </c>
      <c r="H100" s="30" t="s">
        <v>314</v>
      </c>
      <c r="I100" s="37">
        <v>10</v>
      </c>
      <c r="J100" s="33">
        <v>102.2</v>
      </c>
    </row>
    <row r="101" spans="1:10">
      <c r="A101" s="30" t="s">
        <v>40</v>
      </c>
      <c r="B101" s="32" t="s">
        <v>1503</v>
      </c>
      <c r="C101" s="31" t="s">
        <v>42</v>
      </c>
      <c r="D101" s="31" t="s">
        <v>1581</v>
      </c>
      <c r="E101" s="30" t="s">
        <v>773</v>
      </c>
      <c r="F101" s="30" t="s">
        <v>774</v>
      </c>
      <c r="G101" s="30" t="s">
        <v>313</v>
      </c>
      <c r="H101" s="30" t="s">
        <v>314</v>
      </c>
      <c r="I101" s="37">
        <v>14</v>
      </c>
      <c r="J101" s="33">
        <v>143.08000000000001</v>
      </c>
    </row>
    <row r="102" spans="1:10">
      <c r="A102" s="30" t="s">
        <v>40</v>
      </c>
      <c r="B102" s="32" t="s">
        <v>1566</v>
      </c>
      <c r="C102" s="31" t="s">
        <v>42</v>
      </c>
      <c r="D102" s="31" t="s">
        <v>1583</v>
      </c>
      <c r="E102" s="30" t="s">
        <v>1584</v>
      </c>
      <c r="F102" s="30" t="s">
        <v>1585</v>
      </c>
      <c r="G102" s="30" t="s">
        <v>313</v>
      </c>
      <c r="H102" s="30" t="s">
        <v>314</v>
      </c>
      <c r="I102" s="37">
        <v>10</v>
      </c>
      <c r="J102" s="33">
        <v>102.2</v>
      </c>
    </row>
    <row r="103" spans="1:10">
      <c r="A103" s="30" t="s">
        <v>40</v>
      </c>
      <c r="B103" s="32" t="s">
        <v>1566</v>
      </c>
      <c r="C103" s="31" t="s">
        <v>42</v>
      </c>
      <c r="D103" s="31" t="s">
        <v>1586</v>
      </c>
      <c r="E103" s="30" t="s">
        <v>1323</v>
      </c>
      <c r="F103" s="30" t="s">
        <v>1324</v>
      </c>
      <c r="G103" s="30" t="s">
        <v>1325</v>
      </c>
      <c r="H103" s="30" t="s">
        <v>1326</v>
      </c>
      <c r="I103" s="37">
        <v>10</v>
      </c>
      <c r="J103" s="33">
        <v>102.2</v>
      </c>
    </row>
    <row r="104" spans="1:10">
      <c r="A104" s="30" t="s">
        <v>40</v>
      </c>
      <c r="B104" s="32" t="s">
        <v>1503</v>
      </c>
      <c r="C104" s="31" t="s">
        <v>42</v>
      </c>
      <c r="D104" s="31" t="s">
        <v>1587</v>
      </c>
      <c r="E104" s="30" t="s">
        <v>816</v>
      </c>
      <c r="F104" s="30" t="s">
        <v>817</v>
      </c>
      <c r="G104" s="30" t="s">
        <v>313</v>
      </c>
      <c r="H104" s="30" t="s">
        <v>314</v>
      </c>
      <c r="I104" s="37">
        <v>50</v>
      </c>
      <c r="J104" s="33">
        <v>511</v>
      </c>
    </row>
    <row r="105" spans="1:10">
      <c r="A105" s="30" t="s">
        <v>40</v>
      </c>
      <c r="B105" s="32" t="s">
        <v>1492</v>
      </c>
      <c r="C105" s="31" t="s">
        <v>42</v>
      </c>
      <c r="D105" s="31" t="s">
        <v>1588</v>
      </c>
      <c r="E105" s="30" t="s">
        <v>1589</v>
      </c>
      <c r="F105" s="30" t="s">
        <v>1590</v>
      </c>
      <c r="G105" s="30" t="s">
        <v>313</v>
      </c>
      <c r="H105" s="30" t="s">
        <v>314</v>
      </c>
      <c r="I105" s="37">
        <v>30</v>
      </c>
      <c r="J105" s="33">
        <v>306.60000000000002</v>
      </c>
    </row>
    <row r="106" spans="1:10">
      <c r="A106" s="30" t="s">
        <v>40</v>
      </c>
      <c r="B106" s="32" t="s">
        <v>1492</v>
      </c>
      <c r="C106" s="31" t="s">
        <v>42</v>
      </c>
      <c r="D106" s="31" t="s">
        <v>1591</v>
      </c>
      <c r="E106" s="30" t="s">
        <v>1592</v>
      </c>
      <c r="F106" s="30" t="s">
        <v>1593</v>
      </c>
      <c r="G106" s="30" t="s">
        <v>313</v>
      </c>
      <c r="H106" s="30" t="s">
        <v>314</v>
      </c>
      <c r="I106" s="37">
        <v>30</v>
      </c>
      <c r="J106" s="33">
        <v>306.60000000000002</v>
      </c>
    </row>
    <row r="107" spans="1:10">
      <c r="A107" s="30" t="s">
        <v>40</v>
      </c>
      <c r="B107" s="32" t="s">
        <v>1492</v>
      </c>
      <c r="C107" s="31" t="s">
        <v>42</v>
      </c>
      <c r="D107" s="31" t="s">
        <v>1594</v>
      </c>
      <c r="E107" s="30" t="s">
        <v>1595</v>
      </c>
      <c r="F107" s="30" t="s">
        <v>1596</v>
      </c>
      <c r="G107" s="30" t="s">
        <v>313</v>
      </c>
      <c r="H107" s="30" t="s">
        <v>314</v>
      </c>
      <c r="I107" s="37">
        <v>10</v>
      </c>
      <c r="J107" s="33">
        <v>102.2</v>
      </c>
    </row>
    <row r="108" spans="1:10">
      <c r="A108" s="30" t="s">
        <v>40</v>
      </c>
      <c r="B108" s="32" t="s">
        <v>1492</v>
      </c>
      <c r="C108" s="31" t="s">
        <v>42</v>
      </c>
      <c r="D108" s="31" t="s">
        <v>1597</v>
      </c>
      <c r="E108" s="30" t="s">
        <v>1598</v>
      </c>
      <c r="F108" s="30" t="s">
        <v>1599</v>
      </c>
      <c r="G108" s="30" t="s">
        <v>198</v>
      </c>
      <c r="H108" s="30" t="s">
        <v>199</v>
      </c>
      <c r="I108" s="37">
        <v>3</v>
      </c>
      <c r="J108" s="33">
        <v>30.66</v>
      </c>
    </row>
    <row r="109" spans="1:10">
      <c r="A109" s="30" t="s">
        <v>40</v>
      </c>
      <c r="B109" s="32" t="s">
        <v>1492</v>
      </c>
      <c r="C109" s="31" t="s">
        <v>42</v>
      </c>
      <c r="D109" s="31" t="s">
        <v>1600</v>
      </c>
      <c r="E109" s="30" t="s">
        <v>589</v>
      </c>
      <c r="F109" s="30" t="s">
        <v>590</v>
      </c>
      <c r="G109" s="30" t="s">
        <v>313</v>
      </c>
      <c r="H109" s="30" t="s">
        <v>314</v>
      </c>
      <c r="I109" s="37">
        <v>10</v>
      </c>
      <c r="J109" s="33">
        <v>102.2</v>
      </c>
    </row>
    <row r="110" spans="1:10">
      <c r="A110" s="30" t="s">
        <v>40</v>
      </c>
      <c r="B110" s="32" t="s">
        <v>1492</v>
      </c>
      <c r="C110" s="31" t="s">
        <v>42</v>
      </c>
      <c r="D110" s="31" t="s">
        <v>1601</v>
      </c>
      <c r="E110" s="30" t="s">
        <v>789</v>
      </c>
      <c r="F110" s="30" t="s">
        <v>790</v>
      </c>
      <c r="G110" s="30" t="s">
        <v>313</v>
      </c>
      <c r="H110" s="30" t="s">
        <v>314</v>
      </c>
      <c r="I110" s="37">
        <v>10</v>
      </c>
      <c r="J110" s="33">
        <v>102.2</v>
      </c>
    </row>
    <row r="111" spans="1:10">
      <c r="A111" s="30" t="s">
        <v>40</v>
      </c>
      <c r="B111" s="32" t="s">
        <v>1492</v>
      </c>
      <c r="C111" s="31" t="s">
        <v>42</v>
      </c>
      <c r="D111" s="31" t="s">
        <v>1602</v>
      </c>
      <c r="E111" s="30" t="s">
        <v>1603</v>
      </c>
      <c r="F111" s="30" t="s">
        <v>1604</v>
      </c>
      <c r="G111" s="30" t="s">
        <v>313</v>
      </c>
      <c r="H111" s="30" t="s">
        <v>314</v>
      </c>
      <c r="I111" s="37">
        <v>20</v>
      </c>
      <c r="J111" s="33">
        <v>204.4</v>
      </c>
    </row>
    <row r="112" spans="1:10">
      <c r="A112" s="30" t="s">
        <v>40</v>
      </c>
      <c r="B112" s="32" t="s">
        <v>1492</v>
      </c>
      <c r="C112" s="31" t="s">
        <v>42</v>
      </c>
      <c r="D112" s="31" t="s">
        <v>1605</v>
      </c>
      <c r="E112" s="30" t="s">
        <v>337</v>
      </c>
      <c r="F112" s="30" t="s">
        <v>338</v>
      </c>
      <c r="G112" s="30" t="s">
        <v>313</v>
      </c>
      <c r="H112" s="30" t="s">
        <v>314</v>
      </c>
      <c r="I112" s="37">
        <v>5</v>
      </c>
      <c r="J112" s="33">
        <v>51.1</v>
      </c>
    </row>
    <row r="113" spans="1:10">
      <c r="A113" s="30" t="s">
        <v>40</v>
      </c>
      <c r="B113" s="32" t="s">
        <v>1492</v>
      </c>
      <c r="C113" s="31" t="s">
        <v>42</v>
      </c>
      <c r="D113" s="31" t="s">
        <v>1606</v>
      </c>
      <c r="E113" s="30" t="s">
        <v>337</v>
      </c>
      <c r="F113" s="30" t="s">
        <v>338</v>
      </c>
      <c r="G113" s="30" t="s">
        <v>313</v>
      </c>
      <c r="H113" s="30" t="s">
        <v>314</v>
      </c>
      <c r="I113" s="37">
        <v>340</v>
      </c>
      <c r="J113" s="33">
        <v>3474.8</v>
      </c>
    </row>
    <row r="114" spans="1:10">
      <c r="A114" s="30" t="s">
        <v>40</v>
      </c>
      <c r="B114" s="32" t="s">
        <v>1492</v>
      </c>
      <c r="C114" s="31" t="s">
        <v>42</v>
      </c>
      <c r="D114" s="31" t="s">
        <v>1607</v>
      </c>
      <c r="E114" s="30" t="s">
        <v>1608</v>
      </c>
      <c r="F114" s="30" t="s">
        <v>1609</v>
      </c>
      <c r="G114" s="30" t="s">
        <v>313</v>
      </c>
      <c r="H114" s="30" t="s">
        <v>314</v>
      </c>
      <c r="I114" s="37">
        <v>30</v>
      </c>
      <c r="J114" s="33">
        <v>306.60000000000002</v>
      </c>
    </row>
    <row r="115" spans="1:10">
      <c r="A115" s="30" t="s">
        <v>40</v>
      </c>
      <c r="B115" s="32" t="s">
        <v>1492</v>
      </c>
      <c r="C115" s="31" t="s">
        <v>42</v>
      </c>
      <c r="D115" s="31" t="s">
        <v>1610</v>
      </c>
      <c r="E115" s="30" t="s">
        <v>1611</v>
      </c>
      <c r="F115" s="30" t="s">
        <v>1612</v>
      </c>
      <c r="G115" s="30" t="s">
        <v>351</v>
      </c>
      <c r="H115" s="30" t="s">
        <v>352</v>
      </c>
      <c r="I115" s="37">
        <v>200</v>
      </c>
      <c r="J115" s="33">
        <v>2044</v>
      </c>
    </row>
    <row r="116" spans="1:10">
      <c r="A116" s="30" t="s">
        <v>40</v>
      </c>
      <c r="B116" s="32" t="s">
        <v>1492</v>
      </c>
      <c r="C116" s="31" t="s">
        <v>42</v>
      </c>
      <c r="D116" s="31" t="s">
        <v>1613</v>
      </c>
      <c r="E116" s="30" t="s">
        <v>1203</v>
      </c>
      <c r="F116" s="30" t="s">
        <v>1204</v>
      </c>
      <c r="G116" s="30" t="s">
        <v>313</v>
      </c>
      <c r="H116" s="30" t="s">
        <v>314</v>
      </c>
      <c r="I116" s="37">
        <v>10</v>
      </c>
      <c r="J116" s="33">
        <v>102.2</v>
      </c>
    </row>
    <row r="117" spans="1:10">
      <c r="A117" s="30" t="s">
        <v>40</v>
      </c>
      <c r="B117" s="32" t="s">
        <v>1492</v>
      </c>
      <c r="C117" s="31" t="s">
        <v>42</v>
      </c>
      <c r="D117" s="31" t="s">
        <v>1614</v>
      </c>
      <c r="E117" s="30" t="s">
        <v>1615</v>
      </c>
      <c r="F117" s="30" t="s">
        <v>1616</v>
      </c>
      <c r="G117" s="30" t="s">
        <v>343</v>
      </c>
      <c r="H117" s="30" t="s">
        <v>344</v>
      </c>
      <c r="I117" s="37">
        <v>30</v>
      </c>
      <c r="J117" s="33">
        <v>306.60000000000002</v>
      </c>
    </row>
    <row r="118" spans="1:10">
      <c r="A118" s="30" t="s">
        <v>40</v>
      </c>
      <c r="B118" s="32" t="s">
        <v>1492</v>
      </c>
      <c r="C118" s="31" t="s">
        <v>42</v>
      </c>
      <c r="D118" s="31" t="s">
        <v>1560</v>
      </c>
      <c r="E118" s="30" t="s">
        <v>420</v>
      </c>
      <c r="F118" s="30" t="s">
        <v>421</v>
      </c>
      <c r="G118" s="30" t="s">
        <v>313</v>
      </c>
      <c r="H118" s="30" t="s">
        <v>314</v>
      </c>
      <c r="I118" s="37">
        <v>30</v>
      </c>
      <c r="J118" s="33">
        <v>306.60000000000002</v>
      </c>
    </row>
    <row r="119" spans="1:10">
      <c r="A119" s="30" t="s">
        <v>40</v>
      </c>
      <c r="B119" s="32" t="s">
        <v>1492</v>
      </c>
      <c r="C119" s="31" t="s">
        <v>42</v>
      </c>
      <c r="D119" s="31" t="s">
        <v>1617</v>
      </c>
      <c r="E119" s="30" t="s">
        <v>1218</v>
      </c>
      <c r="F119" s="30" t="s">
        <v>1219</v>
      </c>
      <c r="G119" s="30" t="s">
        <v>367</v>
      </c>
      <c r="H119" s="30" t="s">
        <v>368</v>
      </c>
      <c r="I119" s="37">
        <v>5</v>
      </c>
      <c r="J119" s="33">
        <v>51.1</v>
      </c>
    </row>
    <row r="120" spans="1:10">
      <c r="A120" s="30" t="s">
        <v>40</v>
      </c>
      <c r="B120" s="32" t="s">
        <v>1525</v>
      </c>
      <c r="C120" s="31" t="s">
        <v>42</v>
      </c>
      <c r="D120" s="31" t="s">
        <v>1618</v>
      </c>
      <c r="E120" s="30" t="s">
        <v>1619</v>
      </c>
      <c r="F120" s="30" t="s">
        <v>1620</v>
      </c>
      <c r="G120" s="30" t="s">
        <v>313</v>
      </c>
      <c r="H120" s="30" t="s">
        <v>314</v>
      </c>
      <c r="I120" s="37">
        <v>10</v>
      </c>
      <c r="J120" s="33">
        <v>102.2</v>
      </c>
    </row>
    <row r="121" spans="1:10">
      <c r="A121" s="30" t="s">
        <v>40</v>
      </c>
      <c r="B121" s="32" t="s">
        <v>1525</v>
      </c>
      <c r="C121" s="31" t="s">
        <v>42</v>
      </c>
      <c r="D121" s="31" t="s">
        <v>1621</v>
      </c>
      <c r="E121" s="30" t="s">
        <v>597</v>
      </c>
      <c r="F121" s="30" t="s">
        <v>598</v>
      </c>
      <c r="G121" s="30" t="s">
        <v>313</v>
      </c>
      <c r="H121" s="30" t="s">
        <v>314</v>
      </c>
      <c r="I121" s="37">
        <v>15</v>
      </c>
      <c r="J121" s="33">
        <v>153.30000000000001</v>
      </c>
    </row>
    <row r="122" spans="1:10">
      <c r="A122" s="30" t="s">
        <v>40</v>
      </c>
      <c r="B122" s="32" t="s">
        <v>1492</v>
      </c>
      <c r="C122" s="31" t="s">
        <v>42</v>
      </c>
      <c r="D122" s="31" t="s">
        <v>1622</v>
      </c>
      <c r="E122" s="30" t="s">
        <v>411</v>
      </c>
      <c r="F122" s="30" t="s">
        <v>412</v>
      </c>
      <c r="G122" s="30" t="s">
        <v>313</v>
      </c>
      <c r="H122" s="30" t="s">
        <v>314</v>
      </c>
      <c r="I122" s="37">
        <v>30</v>
      </c>
      <c r="J122" s="33">
        <v>306.60000000000002</v>
      </c>
    </row>
    <row r="123" spans="1:10">
      <c r="A123" s="30" t="s">
        <v>40</v>
      </c>
      <c r="B123" s="32" t="s">
        <v>1525</v>
      </c>
      <c r="C123" s="31" t="s">
        <v>42</v>
      </c>
      <c r="D123" s="31" t="s">
        <v>1623</v>
      </c>
      <c r="E123" s="30" t="s">
        <v>357</v>
      </c>
      <c r="F123" s="30" t="s">
        <v>358</v>
      </c>
      <c r="G123" s="30" t="s">
        <v>313</v>
      </c>
      <c r="H123" s="30" t="s">
        <v>314</v>
      </c>
      <c r="I123" s="37">
        <v>10</v>
      </c>
      <c r="J123" s="33">
        <v>102.2</v>
      </c>
    </row>
    <row r="124" spans="1:10">
      <c r="A124" s="30" t="s">
        <v>40</v>
      </c>
      <c r="B124" s="32" t="s">
        <v>1525</v>
      </c>
      <c r="C124" s="31" t="s">
        <v>42</v>
      </c>
      <c r="D124" s="31" t="s">
        <v>1624</v>
      </c>
      <c r="E124" s="30" t="s">
        <v>594</v>
      </c>
      <c r="F124" s="30" t="s">
        <v>595</v>
      </c>
      <c r="G124" s="30" t="s">
        <v>313</v>
      </c>
      <c r="H124" s="30" t="s">
        <v>314</v>
      </c>
      <c r="I124" s="37">
        <v>10</v>
      </c>
      <c r="J124" s="33">
        <v>102.2</v>
      </c>
    </row>
    <row r="125" spans="1:10">
      <c r="A125" s="30" t="s">
        <v>40</v>
      </c>
      <c r="B125" s="32" t="s">
        <v>1525</v>
      </c>
      <c r="C125" s="31" t="s">
        <v>42</v>
      </c>
      <c r="D125" s="31" t="s">
        <v>1625</v>
      </c>
      <c r="E125" s="30" t="s">
        <v>987</v>
      </c>
      <c r="F125" s="30" t="s">
        <v>988</v>
      </c>
      <c r="G125" s="30" t="s">
        <v>313</v>
      </c>
      <c r="H125" s="30" t="s">
        <v>314</v>
      </c>
      <c r="I125" s="37">
        <v>10</v>
      </c>
      <c r="J125" s="33">
        <v>102.2</v>
      </c>
    </row>
    <row r="126" spans="1:10">
      <c r="A126" s="30" t="s">
        <v>40</v>
      </c>
      <c r="B126" s="32" t="s">
        <v>1525</v>
      </c>
      <c r="C126" s="31" t="s">
        <v>42</v>
      </c>
      <c r="D126" s="31" t="s">
        <v>1626</v>
      </c>
      <c r="E126" s="30" t="s">
        <v>995</v>
      </c>
      <c r="F126" s="30" t="s">
        <v>996</v>
      </c>
      <c r="G126" s="30" t="s">
        <v>313</v>
      </c>
      <c r="H126" s="30" t="s">
        <v>314</v>
      </c>
      <c r="I126" s="37">
        <v>30</v>
      </c>
      <c r="J126" s="33">
        <v>306.60000000000002</v>
      </c>
    </row>
    <row r="127" spans="1:10">
      <c r="A127" s="30" t="s">
        <v>40</v>
      </c>
      <c r="B127" s="32" t="s">
        <v>1492</v>
      </c>
      <c r="C127" s="31" t="s">
        <v>42</v>
      </c>
      <c r="D127" s="31" t="s">
        <v>1627</v>
      </c>
      <c r="E127" s="30" t="s">
        <v>1340</v>
      </c>
      <c r="F127" s="30" t="s">
        <v>1341</v>
      </c>
      <c r="G127" s="30" t="s">
        <v>313</v>
      </c>
      <c r="H127" s="30" t="s">
        <v>314</v>
      </c>
      <c r="I127" s="37">
        <v>50</v>
      </c>
      <c r="J127" s="33">
        <v>511</v>
      </c>
    </row>
    <row r="128" spans="1:10">
      <c r="A128" s="30" t="s">
        <v>40</v>
      </c>
      <c r="B128" s="32" t="s">
        <v>1525</v>
      </c>
      <c r="C128" s="31" t="s">
        <v>42</v>
      </c>
      <c r="D128" s="31" t="s">
        <v>1628</v>
      </c>
      <c r="E128" s="30" t="s">
        <v>1025</v>
      </c>
      <c r="F128" s="30" t="s">
        <v>1026</v>
      </c>
      <c r="G128" s="30" t="s">
        <v>313</v>
      </c>
      <c r="H128" s="30" t="s">
        <v>314</v>
      </c>
      <c r="I128" s="37">
        <v>15</v>
      </c>
      <c r="J128" s="33">
        <v>153.30000000000001</v>
      </c>
    </row>
    <row r="129" spans="1:23">
      <c r="A129" s="30" t="s">
        <v>40</v>
      </c>
      <c r="B129" s="32" t="s">
        <v>1525</v>
      </c>
      <c r="C129" s="31" t="s">
        <v>42</v>
      </c>
      <c r="D129" s="31" t="s">
        <v>1629</v>
      </c>
      <c r="E129" s="30" t="s">
        <v>589</v>
      </c>
      <c r="F129" s="30" t="s">
        <v>590</v>
      </c>
      <c r="G129" s="30" t="s">
        <v>313</v>
      </c>
      <c r="H129" s="30" t="s">
        <v>314</v>
      </c>
      <c r="I129" s="37">
        <v>10</v>
      </c>
      <c r="J129" s="33">
        <v>102.2</v>
      </c>
    </row>
    <row r="130" spans="1:23">
      <c r="A130" s="30" t="s">
        <v>40</v>
      </c>
      <c r="B130" s="32" t="s">
        <v>1525</v>
      </c>
      <c r="C130" s="31" t="s">
        <v>42</v>
      </c>
      <c r="D130" s="31" t="s">
        <v>1630</v>
      </c>
      <c r="E130" s="30" t="s">
        <v>423</v>
      </c>
      <c r="F130" s="30" t="s">
        <v>424</v>
      </c>
      <c r="G130" s="30" t="s">
        <v>313</v>
      </c>
      <c r="H130" s="30" t="s">
        <v>314</v>
      </c>
      <c r="I130" s="37">
        <v>30</v>
      </c>
      <c r="J130" s="33">
        <v>306.60000000000002</v>
      </c>
    </row>
    <row r="131" spans="1:23">
      <c r="A131" s="30" t="s">
        <v>182</v>
      </c>
      <c r="B131" s="32" t="s">
        <v>1492</v>
      </c>
      <c r="C131" s="31" t="s">
        <v>42</v>
      </c>
      <c r="D131" s="31" t="s">
        <v>1558</v>
      </c>
      <c r="E131" s="30" t="s">
        <v>1340</v>
      </c>
      <c r="F131" s="30" t="s">
        <v>1341</v>
      </c>
      <c r="G131" s="30" t="s">
        <v>313</v>
      </c>
      <c r="H131" s="30" t="s">
        <v>314</v>
      </c>
      <c r="I131" s="37">
        <v>1</v>
      </c>
      <c r="J131" s="33">
        <v>9.44</v>
      </c>
    </row>
    <row r="132" spans="1:23">
      <c r="A132" s="30" t="s">
        <v>205</v>
      </c>
      <c r="B132" s="32" t="s">
        <v>1492</v>
      </c>
      <c r="C132" s="31" t="s">
        <v>42</v>
      </c>
      <c r="D132" s="31" t="s">
        <v>1558</v>
      </c>
      <c r="E132" s="30" t="s">
        <v>1340</v>
      </c>
      <c r="F132" s="30" t="s">
        <v>1341</v>
      </c>
      <c r="G132" s="30" t="s">
        <v>313</v>
      </c>
      <c r="H132" s="30" t="s">
        <v>314</v>
      </c>
      <c r="I132" s="37">
        <v>3</v>
      </c>
      <c r="J132" s="33">
        <v>28.65</v>
      </c>
    </row>
    <row r="133" spans="1:23">
      <c r="J133" s="34">
        <f>SUM(J79:J132)</f>
        <v>13631.690000000004</v>
      </c>
    </row>
    <row r="134" spans="1:23">
      <c r="A134" s="73" t="s">
        <v>429</v>
      </c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</row>
    <row r="135" spans="1:23">
      <c r="A135" s="30" t="s">
        <v>40</v>
      </c>
      <c r="B135" s="32" t="s">
        <v>1503</v>
      </c>
      <c r="C135" s="31" t="s">
        <v>42</v>
      </c>
      <c r="D135" s="31" t="s">
        <v>1631</v>
      </c>
      <c r="E135" s="30" t="s">
        <v>1250</v>
      </c>
      <c r="F135" s="30" t="s">
        <v>1251</v>
      </c>
      <c r="G135" s="30" t="s">
        <v>1252</v>
      </c>
      <c r="H135" s="30" t="s">
        <v>1253</v>
      </c>
      <c r="I135" s="37">
        <v>3</v>
      </c>
      <c r="J135" s="33">
        <v>30.66</v>
      </c>
    </row>
    <row r="136" spans="1:23">
      <c r="A136" s="30" t="s">
        <v>40</v>
      </c>
      <c r="B136" s="32" t="s">
        <v>1525</v>
      </c>
      <c r="C136" s="31" t="s">
        <v>42</v>
      </c>
      <c r="D136" s="31" t="s">
        <v>1632</v>
      </c>
      <c r="E136" s="30" t="s">
        <v>431</v>
      </c>
      <c r="F136" s="30" t="s">
        <v>432</v>
      </c>
      <c r="G136" s="30" t="s">
        <v>433</v>
      </c>
      <c r="H136" s="30" t="s">
        <v>434</v>
      </c>
      <c r="I136" s="37">
        <v>10</v>
      </c>
      <c r="J136" s="33">
        <v>102.2</v>
      </c>
    </row>
    <row r="137" spans="1:23">
      <c r="A137" s="30" t="s">
        <v>40</v>
      </c>
      <c r="B137" s="32" t="s">
        <v>1525</v>
      </c>
      <c r="C137" s="31" t="s">
        <v>42</v>
      </c>
      <c r="D137" s="31" t="s">
        <v>1633</v>
      </c>
      <c r="E137" s="30" t="s">
        <v>1043</v>
      </c>
      <c r="F137" s="30" t="s">
        <v>1044</v>
      </c>
      <c r="G137" s="30" t="s">
        <v>433</v>
      </c>
      <c r="H137" s="30" t="s">
        <v>434</v>
      </c>
      <c r="I137" s="37">
        <v>1</v>
      </c>
      <c r="J137" s="33">
        <v>10.220000000000001</v>
      </c>
    </row>
    <row r="138" spans="1:23">
      <c r="J138" s="34">
        <v>143.08000000000001</v>
      </c>
    </row>
    <row r="139" spans="1:23">
      <c r="A139" s="73" t="s">
        <v>435</v>
      </c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</row>
    <row r="140" spans="1:23">
      <c r="A140" s="30" t="s">
        <v>40</v>
      </c>
      <c r="B140" s="32" t="s">
        <v>1503</v>
      </c>
      <c r="C140" s="31" t="s">
        <v>42</v>
      </c>
      <c r="D140" s="31" t="s">
        <v>1634</v>
      </c>
      <c r="E140" s="30" t="s">
        <v>1635</v>
      </c>
      <c r="F140" s="30" t="s">
        <v>1636</v>
      </c>
      <c r="G140" s="30" t="s">
        <v>1270</v>
      </c>
      <c r="H140" s="30" t="s">
        <v>1271</v>
      </c>
      <c r="I140" s="37">
        <v>6</v>
      </c>
      <c r="J140" s="33">
        <v>61.32</v>
      </c>
    </row>
    <row r="141" spans="1:23">
      <c r="J141" s="34">
        <v>61.32</v>
      </c>
    </row>
    <row r="142" spans="1:23">
      <c r="A142" s="73" t="s">
        <v>444</v>
      </c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</row>
    <row r="143" spans="1:23">
      <c r="A143" s="30" t="s">
        <v>68</v>
      </c>
      <c r="B143" s="32" t="s">
        <v>1492</v>
      </c>
      <c r="C143" s="31" t="s">
        <v>42</v>
      </c>
      <c r="D143" s="31" t="s">
        <v>1637</v>
      </c>
      <c r="E143" s="30" t="s">
        <v>607</v>
      </c>
      <c r="F143" s="30" t="s">
        <v>608</v>
      </c>
      <c r="G143" s="30" t="s">
        <v>609</v>
      </c>
      <c r="H143" s="30" t="s">
        <v>610</v>
      </c>
      <c r="I143" s="37">
        <v>50</v>
      </c>
      <c r="J143" s="33">
        <v>395</v>
      </c>
    </row>
    <row r="144" spans="1:23">
      <c r="A144" s="30" t="s">
        <v>68</v>
      </c>
      <c r="B144" s="32" t="s">
        <v>1525</v>
      </c>
      <c r="C144" s="31" t="s">
        <v>42</v>
      </c>
      <c r="D144" s="31" t="s">
        <v>1638</v>
      </c>
      <c r="E144" s="30" t="s">
        <v>1639</v>
      </c>
      <c r="F144" s="30" t="s">
        <v>1640</v>
      </c>
      <c r="G144" s="30" t="s">
        <v>468</v>
      </c>
      <c r="H144" s="30" t="s">
        <v>469</v>
      </c>
      <c r="I144" s="37">
        <v>5</v>
      </c>
      <c r="J144" s="33">
        <v>39.5</v>
      </c>
    </row>
    <row r="145" spans="1:10">
      <c r="A145" s="30" t="s">
        <v>40</v>
      </c>
      <c r="B145" s="32" t="s">
        <v>1525</v>
      </c>
      <c r="C145" s="31" t="s">
        <v>42</v>
      </c>
      <c r="D145" s="31" t="s">
        <v>1641</v>
      </c>
      <c r="E145" s="30" t="s">
        <v>1277</v>
      </c>
      <c r="F145" s="30" t="s">
        <v>1278</v>
      </c>
      <c r="G145" s="30" t="s">
        <v>851</v>
      </c>
      <c r="H145" s="30" t="s">
        <v>852</v>
      </c>
      <c r="I145" s="37">
        <v>100</v>
      </c>
      <c r="J145" s="33">
        <v>1022</v>
      </c>
    </row>
    <row r="146" spans="1:10">
      <c r="A146" s="30" t="s">
        <v>40</v>
      </c>
      <c r="B146" s="32" t="s">
        <v>1525</v>
      </c>
      <c r="C146" s="31" t="s">
        <v>42</v>
      </c>
      <c r="D146" s="31" t="s">
        <v>1642</v>
      </c>
      <c r="E146" s="30" t="s">
        <v>446</v>
      </c>
      <c r="F146" s="30" t="s">
        <v>447</v>
      </c>
      <c r="G146" s="30" t="s">
        <v>448</v>
      </c>
      <c r="H146" s="30" t="s">
        <v>449</v>
      </c>
      <c r="I146" s="37">
        <v>40</v>
      </c>
      <c r="J146" s="33">
        <v>408.8</v>
      </c>
    </row>
    <row r="147" spans="1:10">
      <c r="A147" s="30" t="s">
        <v>40</v>
      </c>
      <c r="B147" s="32" t="s">
        <v>1525</v>
      </c>
      <c r="C147" s="31" t="s">
        <v>42</v>
      </c>
      <c r="D147" s="31" t="s">
        <v>1643</v>
      </c>
      <c r="E147" s="30" t="s">
        <v>1644</v>
      </c>
      <c r="F147" s="30" t="s">
        <v>1645</v>
      </c>
      <c r="G147" s="30" t="s">
        <v>1646</v>
      </c>
      <c r="H147" s="30" t="s">
        <v>1647</v>
      </c>
      <c r="I147" s="37">
        <v>30</v>
      </c>
      <c r="J147" s="33">
        <v>306.60000000000002</v>
      </c>
    </row>
    <row r="148" spans="1:10">
      <c r="A148" s="30" t="s">
        <v>40</v>
      </c>
      <c r="B148" s="32" t="s">
        <v>1492</v>
      </c>
      <c r="C148" s="31" t="s">
        <v>42</v>
      </c>
      <c r="D148" s="31" t="s">
        <v>1648</v>
      </c>
      <c r="E148" s="30" t="s">
        <v>1649</v>
      </c>
      <c r="F148" s="30" t="s">
        <v>1650</v>
      </c>
      <c r="G148" s="30" t="s">
        <v>458</v>
      </c>
      <c r="H148" s="30" t="s">
        <v>459</v>
      </c>
      <c r="I148" s="37">
        <v>30</v>
      </c>
      <c r="J148" s="33">
        <v>306.60000000000002</v>
      </c>
    </row>
    <row r="149" spans="1:10">
      <c r="A149" s="30" t="s">
        <v>40</v>
      </c>
      <c r="B149" s="32" t="s">
        <v>1525</v>
      </c>
      <c r="C149" s="31" t="s">
        <v>42</v>
      </c>
      <c r="D149" s="31" t="s">
        <v>1651</v>
      </c>
      <c r="E149" s="30" t="s">
        <v>1652</v>
      </c>
      <c r="F149" s="30" t="s">
        <v>1653</v>
      </c>
      <c r="G149" s="30" t="s">
        <v>1654</v>
      </c>
      <c r="H149" s="30" t="s">
        <v>1655</v>
      </c>
      <c r="I149" s="37">
        <v>25</v>
      </c>
      <c r="J149" s="33">
        <v>255.5</v>
      </c>
    </row>
    <row r="150" spans="1:10">
      <c r="A150" s="30" t="s">
        <v>40</v>
      </c>
      <c r="B150" s="32" t="s">
        <v>1492</v>
      </c>
      <c r="C150" s="31" t="s">
        <v>42</v>
      </c>
      <c r="D150" s="31" t="s">
        <v>1637</v>
      </c>
      <c r="E150" s="30" t="s">
        <v>607</v>
      </c>
      <c r="F150" s="30" t="s">
        <v>608</v>
      </c>
      <c r="G150" s="30" t="s">
        <v>609</v>
      </c>
      <c r="H150" s="30" t="s">
        <v>610</v>
      </c>
      <c r="I150" s="37">
        <v>1400</v>
      </c>
      <c r="J150" s="33">
        <v>14308</v>
      </c>
    </row>
    <row r="151" spans="1:10" ht="24">
      <c r="A151" s="30" t="s">
        <v>40</v>
      </c>
      <c r="B151" s="32" t="s">
        <v>1503</v>
      </c>
      <c r="C151" s="31" t="s">
        <v>42</v>
      </c>
      <c r="D151" s="31" t="s">
        <v>1656</v>
      </c>
      <c r="E151" s="30" t="s">
        <v>461</v>
      </c>
      <c r="F151" s="30" t="s">
        <v>462</v>
      </c>
      <c r="G151" s="30" t="s">
        <v>463</v>
      </c>
      <c r="H151" s="30" t="s">
        <v>464</v>
      </c>
      <c r="I151" s="37">
        <v>50</v>
      </c>
      <c r="J151" s="33">
        <v>511</v>
      </c>
    </row>
    <row r="152" spans="1:10">
      <c r="A152" s="30" t="s">
        <v>40</v>
      </c>
      <c r="B152" s="32" t="s">
        <v>1525</v>
      </c>
      <c r="C152" s="31" t="s">
        <v>42</v>
      </c>
      <c r="D152" s="31" t="s">
        <v>1657</v>
      </c>
      <c r="E152" s="30" t="s">
        <v>1658</v>
      </c>
      <c r="F152" s="30" t="s">
        <v>1659</v>
      </c>
      <c r="G152" s="30" t="s">
        <v>468</v>
      </c>
      <c r="H152" s="30" t="s">
        <v>469</v>
      </c>
      <c r="I152" s="37">
        <v>15</v>
      </c>
      <c r="J152" s="33">
        <v>153.30000000000001</v>
      </c>
    </row>
    <row r="153" spans="1:10">
      <c r="A153" s="30" t="s">
        <v>40</v>
      </c>
      <c r="B153" s="32" t="s">
        <v>1566</v>
      </c>
      <c r="C153" s="31" t="s">
        <v>42</v>
      </c>
      <c r="D153" s="31" t="s">
        <v>1660</v>
      </c>
      <c r="E153" s="30" t="s">
        <v>612</v>
      </c>
      <c r="F153" s="30" t="s">
        <v>613</v>
      </c>
      <c r="G153" s="30" t="s">
        <v>468</v>
      </c>
      <c r="H153" s="30" t="s">
        <v>469</v>
      </c>
      <c r="I153" s="37">
        <v>5</v>
      </c>
      <c r="J153" s="33">
        <v>51.1</v>
      </c>
    </row>
    <row r="154" spans="1:10">
      <c r="A154" s="30" t="s">
        <v>40</v>
      </c>
      <c r="B154" s="32" t="s">
        <v>1525</v>
      </c>
      <c r="C154" s="31" t="s">
        <v>42</v>
      </c>
      <c r="D154" s="31" t="s">
        <v>1661</v>
      </c>
      <c r="E154" s="30" t="s">
        <v>1662</v>
      </c>
      <c r="F154" s="30" t="s">
        <v>1663</v>
      </c>
      <c r="G154" s="30" t="s">
        <v>468</v>
      </c>
      <c r="H154" s="30" t="s">
        <v>469</v>
      </c>
      <c r="I154" s="37">
        <v>30</v>
      </c>
      <c r="J154" s="33">
        <v>306.60000000000002</v>
      </c>
    </row>
    <row r="155" spans="1:10">
      <c r="A155" s="30" t="s">
        <v>40</v>
      </c>
      <c r="B155" s="32" t="s">
        <v>1503</v>
      </c>
      <c r="C155" s="31" t="s">
        <v>42</v>
      </c>
      <c r="D155" s="31" t="s">
        <v>1664</v>
      </c>
      <c r="E155" s="30" t="s">
        <v>1481</v>
      </c>
      <c r="F155" s="30" t="s">
        <v>1482</v>
      </c>
      <c r="G155" s="30" t="s">
        <v>872</v>
      </c>
      <c r="H155" s="30" t="s">
        <v>873</v>
      </c>
      <c r="I155" s="37">
        <v>50</v>
      </c>
      <c r="J155" s="33">
        <v>511</v>
      </c>
    </row>
    <row r="156" spans="1:10">
      <c r="A156" s="30" t="s">
        <v>40</v>
      </c>
      <c r="B156" s="32" t="s">
        <v>1492</v>
      </c>
      <c r="C156" s="31" t="s">
        <v>42</v>
      </c>
      <c r="D156" s="31" t="s">
        <v>1665</v>
      </c>
      <c r="E156" s="30" t="s">
        <v>466</v>
      </c>
      <c r="F156" s="30" t="s">
        <v>467</v>
      </c>
      <c r="G156" s="30" t="s">
        <v>468</v>
      </c>
      <c r="H156" s="30" t="s">
        <v>469</v>
      </c>
      <c r="I156" s="37">
        <v>30</v>
      </c>
      <c r="J156" s="33">
        <v>306.60000000000002</v>
      </c>
    </row>
    <row r="157" spans="1:10">
      <c r="A157" s="30" t="s">
        <v>40</v>
      </c>
      <c r="B157" s="32" t="s">
        <v>1525</v>
      </c>
      <c r="C157" s="31" t="s">
        <v>42</v>
      </c>
      <c r="D157" s="31" t="s">
        <v>1638</v>
      </c>
      <c r="E157" s="30" t="s">
        <v>1639</v>
      </c>
      <c r="F157" s="30" t="s">
        <v>1640</v>
      </c>
      <c r="G157" s="30" t="s">
        <v>468</v>
      </c>
      <c r="H157" s="30" t="s">
        <v>469</v>
      </c>
      <c r="I157" s="37">
        <v>10</v>
      </c>
      <c r="J157" s="33">
        <v>102.2</v>
      </c>
    </row>
    <row r="158" spans="1:10">
      <c r="A158" s="30" t="s">
        <v>40</v>
      </c>
      <c r="B158" s="32" t="s">
        <v>1503</v>
      </c>
      <c r="C158" s="31" t="s">
        <v>42</v>
      </c>
      <c r="D158" s="31" t="s">
        <v>1666</v>
      </c>
      <c r="E158" s="30" t="s">
        <v>1667</v>
      </c>
      <c r="F158" s="30" t="s">
        <v>1668</v>
      </c>
      <c r="G158" s="30" t="s">
        <v>453</v>
      </c>
      <c r="H158" s="30" t="s">
        <v>454</v>
      </c>
      <c r="I158" s="37">
        <v>95</v>
      </c>
      <c r="J158" s="33">
        <v>970.9</v>
      </c>
    </row>
    <row r="159" spans="1:10">
      <c r="J159" s="34">
        <v>19954.7</v>
      </c>
    </row>
    <row r="160" spans="1:10">
      <c r="J160" s="34">
        <v>43514.01</v>
      </c>
    </row>
  </sheetData>
  <autoFilter ref="A1:W160" xr:uid="{5A0FCA70-8BC9-8648-9EAA-1419A1175780}"/>
  <mergeCells count="11">
    <mergeCell ref="A56:W56"/>
    <mergeCell ref="A2:W2"/>
    <mergeCell ref="A10:W10"/>
    <mergeCell ref="A28:W28"/>
    <mergeCell ref="A39:W39"/>
    <mergeCell ref="A43:W43"/>
    <mergeCell ref="A74:W74"/>
    <mergeCell ref="A78:W78"/>
    <mergeCell ref="A134:W134"/>
    <mergeCell ref="A139:W139"/>
    <mergeCell ref="A142:W1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6A37-AE45-C547-A0FA-5D77E545CABF}">
  <dimension ref="A1:W68"/>
  <sheetViews>
    <sheetView workbookViewId="0"/>
    <sheetView workbookViewId="1"/>
  </sheetViews>
  <sheetFormatPr defaultColWidth="8.85546875" defaultRowHeight="12.95"/>
  <cols>
    <col min="1" max="1" width="32.7109375" customWidth="1"/>
    <col min="2" max="2" width="10.140625" customWidth="1"/>
    <col min="3" max="3" width="7.85546875" customWidth="1"/>
    <col min="4" max="4" width="7" customWidth="1"/>
    <col min="5" max="5" width="47.85546875" customWidth="1"/>
    <col min="6" max="6" width="22.140625" customWidth="1"/>
    <col min="7" max="7" width="9.85546875" customWidth="1"/>
    <col min="8" max="8" width="18.140625" customWidth="1"/>
    <col min="9" max="9" width="8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68</v>
      </c>
      <c r="B3" s="3" t="s">
        <v>1669</v>
      </c>
      <c r="C3" s="1" t="s">
        <v>42</v>
      </c>
      <c r="D3" s="1" t="s">
        <v>1670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1</v>
      </c>
      <c r="J3" s="4">
        <v>7.9</v>
      </c>
    </row>
    <row r="4" spans="1:23">
      <c r="J4" s="5">
        <v>7.9</v>
      </c>
    </row>
    <row r="5" spans="1:23">
      <c r="A5" s="72" t="s">
        <v>54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48</v>
      </c>
      <c r="B6" s="3" t="s">
        <v>1671</v>
      </c>
      <c r="C6" s="1" t="s">
        <v>42</v>
      </c>
      <c r="D6" s="1" t="s">
        <v>1672</v>
      </c>
      <c r="E6" s="2" t="s">
        <v>57</v>
      </c>
      <c r="F6" s="2" t="s">
        <v>58</v>
      </c>
      <c r="G6" s="2" t="s">
        <v>59</v>
      </c>
      <c r="H6" s="2" t="s">
        <v>60</v>
      </c>
      <c r="I6" s="9">
        <v>10</v>
      </c>
      <c r="J6" s="4">
        <v>115.2</v>
      </c>
    </row>
    <row r="7" spans="1:23">
      <c r="J7" s="5">
        <v>115.2</v>
      </c>
    </row>
    <row r="8" spans="1:23">
      <c r="A8" s="72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68</v>
      </c>
      <c r="B9" s="3" t="s">
        <v>1673</v>
      </c>
      <c r="C9" s="1" t="s">
        <v>42</v>
      </c>
      <c r="D9" s="1" t="s">
        <v>1674</v>
      </c>
      <c r="E9" s="2" t="s">
        <v>1067</v>
      </c>
      <c r="F9" s="2" t="s">
        <v>1068</v>
      </c>
      <c r="G9" s="2" t="s">
        <v>82</v>
      </c>
      <c r="H9" s="2" t="s">
        <v>83</v>
      </c>
      <c r="I9" s="9">
        <v>2</v>
      </c>
      <c r="J9" s="4">
        <v>15.8</v>
      </c>
    </row>
    <row r="10" spans="1:23">
      <c r="A10" s="2" t="s">
        <v>68</v>
      </c>
      <c r="B10" s="3" t="s">
        <v>1673</v>
      </c>
      <c r="C10" s="1" t="s">
        <v>42</v>
      </c>
      <c r="D10" s="1" t="s">
        <v>1675</v>
      </c>
      <c r="E10" s="2" t="s">
        <v>689</v>
      </c>
      <c r="F10" s="2" t="s">
        <v>690</v>
      </c>
      <c r="G10" s="2" t="s">
        <v>93</v>
      </c>
      <c r="H10" s="2" t="s">
        <v>94</v>
      </c>
      <c r="I10" s="9">
        <v>1</v>
      </c>
      <c r="J10" s="4">
        <v>7.9</v>
      </c>
    </row>
    <row r="11" spans="1:23">
      <c r="A11" s="2" t="s">
        <v>48</v>
      </c>
      <c r="B11" s="3" t="s">
        <v>1673</v>
      </c>
      <c r="C11" s="1" t="s">
        <v>42</v>
      </c>
      <c r="D11" s="1" t="s">
        <v>1676</v>
      </c>
      <c r="E11" s="2" t="s">
        <v>1374</v>
      </c>
      <c r="F11" s="2" t="s">
        <v>1375</v>
      </c>
      <c r="G11" s="2" t="s">
        <v>1376</v>
      </c>
      <c r="H11" s="2" t="s">
        <v>1377</v>
      </c>
      <c r="I11" s="9">
        <v>40</v>
      </c>
      <c r="J11" s="4">
        <v>460.8</v>
      </c>
    </row>
    <row r="12" spans="1:23">
      <c r="A12" s="2" t="s">
        <v>48</v>
      </c>
      <c r="B12" s="3" t="s">
        <v>1673</v>
      </c>
      <c r="C12" s="1" t="s">
        <v>42</v>
      </c>
      <c r="D12" s="1" t="s">
        <v>1677</v>
      </c>
      <c r="E12" s="2" t="s">
        <v>512</v>
      </c>
      <c r="F12" s="2" t="s">
        <v>513</v>
      </c>
      <c r="G12" s="2" t="s">
        <v>514</v>
      </c>
      <c r="H12" s="2" t="s">
        <v>515</v>
      </c>
      <c r="I12" s="9">
        <v>60</v>
      </c>
      <c r="J12" s="4">
        <v>691.2</v>
      </c>
    </row>
    <row r="13" spans="1:23">
      <c r="A13" s="2" t="s">
        <v>48</v>
      </c>
      <c r="B13" s="3" t="s">
        <v>1673</v>
      </c>
      <c r="C13" s="1" t="s">
        <v>42</v>
      </c>
      <c r="D13" s="1" t="s">
        <v>1678</v>
      </c>
      <c r="E13" s="2" t="s">
        <v>630</v>
      </c>
      <c r="F13" s="2" t="s">
        <v>631</v>
      </c>
      <c r="G13" s="2" t="s">
        <v>82</v>
      </c>
      <c r="H13" s="2" t="s">
        <v>83</v>
      </c>
      <c r="I13" s="9">
        <v>10</v>
      </c>
      <c r="J13" s="4">
        <v>115.2</v>
      </c>
    </row>
    <row r="14" spans="1:23">
      <c r="A14" s="2" t="s">
        <v>48</v>
      </c>
      <c r="B14" s="3" t="s">
        <v>1673</v>
      </c>
      <c r="C14" s="1" t="s">
        <v>42</v>
      </c>
      <c r="D14" s="1" t="s">
        <v>1679</v>
      </c>
      <c r="E14" s="2" t="s">
        <v>480</v>
      </c>
      <c r="F14" s="2" t="s">
        <v>481</v>
      </c>
      <c r="G14" s="2" t="s">
        <v>82</v>
      </c>
      <c r="H14" s="2" t="s">
        <v>83</v>
      </c>
      <c r="I14" s="9">
        <v>10</v>
      </c>
      <c r="J14" s="4">
        <v>115.2</v>
      </c>
    </row>
    <row r="15" spans="1:23">
      <c r="A15" s="2" t="s">
        <v>48</v>
      </c>
      <c r="B15" s="3" t="s">
        <v>1673</v>
      </c>
      <c r="C15" s="1" t="s">
        <v>42</v>
      </c>
      <c r="D15" s="1" t="s">
        <v>1680</v>
      </c>
      <c r="E15" s="2" t="s">
        <v>528</v>
      </c>
      <c r="F15" s="2" t="s">
        <v>529</v>
      </c>
      <c r="G15" s="2" t="s">
        <v>93</v>
      </c>
      <c r="H15" s="2" t="s">
        <v>94</v>
      </c>
      <c r="I15" s="9">
        <v>10</v>
      </c>
      <c r="J15" s="4">
        <v>115.2</v>
      </c>
    </row>
    <row r="16" spans="1:23">
      <c r="A16" s="2" t="s">
        <v>205</v>
      </c>
      <c r="B16" s="3" t="s">
        <v>1673</v>
      </c>
      <c r="C16" s="1" t="s">
        <v>42</v>
      </c>
      <c r="D16" s="1" t="s">
        <v>1681</v>
      </c>
      <c r="E16" s="2" t="s">
        <v>932</v>
      </c>
      <c r="F16" s="2" t="s">
        <v>933</v>
      </c>
      <c r="G16" s="2" t="s">
        <v>82</v>
      </c>
      <c r="H16" s="2" t="s">
        <v>83</v>
      </c>
      <c r="I16" s="9">
        <v>2</v>
      </c>
      <c r="J16" s="4">
        <v>19.100000000000001</v>
      </c>
    </row>
    <row r="17" spans="1:23">
      <c r="J17" s="5">
        <v>1540.4</v>
      </c>
    </row>
    <row r="18" spans="1:23">
      <c r="A18" s="72" t="s">
        <v>141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>
      <c r="A19" s="2" t="s">
        <v>68</v>
      </c>
      <c r="B19" s="3" t="s">
        <v>1682</v>
      </c>
      <c r="C19" s="1" t="s">
        <v>42</v>
      </c>
      <c r="D19" s="1" t="s">
        <v>1683</v>
      </c>
      <c r="E19" s="2" t="s">
        <v>936</v>
      </c>
      <c r="F19" s="2" t="s">
        <v>937</v>
      </c>
      <c r="G19" s="2" t="s">
        <v>150</v>
      </c>
      <c r="H19" s="2" t="s">
        <v>151</v>
      </c>
      <c r="I19" s="9">
        <v>5</v>
      </c>
      <c r="J19" s="4">
        <v>39.5</v>
      </c>
    </row>
    <row r="20" spans="1:23">
      <c r="A20" s="2" t="s">
        <v>48</v>
      </c>
      <c r="B20" s="3" t="s">
        <v>1682</v>
      </c>
      <c r="C20" s="1" t="s">
        <v>42</v>
      </c>
      <c r="D20" s="1" t="s">
        <v>1684</v>
      </c>
      <c r="E20" s="2" t="s">
        <v>957</v>
      </c>
      <c r="F20" s="2" t="s">
        <v>958</v>
      </c>
      <c r="G20" s="2" t="s">
        <v>150</v>
      </c>
      <c r="H20" s="2" t="s">
        <v>151</v>
      </c>
      <c r="I20" s="9">
        <v>10</v>
      </c>
      <c r="J20" s="4">
        <v>115.2</v>
      </c>
    </row>
    <row r="21" spans="1:23">
      <c r="A21" s="2" t="s">
        <v>48</v>
      </c>
      <c r="B21" s="3" t="s">
        <v>1682</v>
      </c>
      <c r="C21" s="1" t="s">
        <v>42</v>
      </c>
      <c r="D21" s="1" t="s">
        <v>1685</v>
      </c>
      <c r="E21" s="2" t="s">
        <v>936</v>
      </c>
      <c r="F21" s="2" t="s">
        <v>937</v>
      </c>
      <c r="G21" s="2" t="s">
        <v>150</v>
      </c>
      <c r="H21" s="2" t="s">
        <v>151</v>
      </c>
      <c r="I21" s="9">
        <v>10</v>
      </c>
      <c r="J21" s="4">
        <v>115.2</v>
      </c>
    </row>
    <row r="22" spans="1:23">
      <c r="A22" s="2" t="s">
        <v>48</v>
      </c>
      <c r="B22" s="3" t="s">
        <v>1682</v>
      </c>
      <c r="C22" s="1" t="s">
        <v>42</v>
      </c>
      <c r="D22" s="1" t="s">
        <v>1686</v>
      </c>
      <c r="E22" s="2" t="s">
        <v>954</v>
      </c>
      <c r="F22" s="2" t="s">
        <v>955</v>
      </c>
      <c r="G22" s="2" t="s">
        <v>150</v>
      </c>
      <c r="H22" s="2" t="s">
        <v>151</v>
      </c>
      <c r="I22" s="9">
        <v>3</v>
      </c>
      <c r="J22" s="4">
        <v>37.11</v>
      </c>
    </row>
    <row r="23" spans="1:23">
      <c r="A23" s="2" t="s">
        <v>48</v>
      </c>
      <c r="B23" s="3" t="s">
        <v>1682</v>
      </c>
      <c r="C23" s="1" t="s">
        <v>42</v>
      </c>
      <c r="D23" s="1" t="s">
        <v>1687</v>
      </c>
      <c r="E23" s="2" t="s">
        <v>1141</v>
      </c>
      <c r="F23" s="2" t="s">
        <v>1142</v>
      </c>
      <c r="G23" s="2" t="s">
        <v>167</v>
      </c>
      <c r="H23" s="2" t="s">
        <v>168</v>
      </c>
      <c r="I23" s="9">
        <v>10</v>
      </c>
      <c r="J23" s="4">
        <v>115.2</v>
      </c>
    </row>
    <row r="24" spans="1:23">
      <c r="A24" s="2" t="s">
        <v>48</v>
      </c>
      <c r="B24" s="3" t="s">
        <v>1682</v>
      </c>
      <c r="C24" s="1" t="s">
        <v>42</v>
      </c>
      <c r="D24" s="1" t="s">
        <v>1688</v>
      </c>
      <c r="E24" s="2" t="s">
        <v>541</v>
      </c>
      <c r="F24" s="2" t="s">
        <v>542</v>
      </c>
      <c r="G24" s="2" t="s">
        <v>150</v>
      </c>
      <c r="H24" s="2" t="s">
        <v>151</v>
      </c>
      <c r="I24" s="9">
        <v>10</v>
      </c>
      <c r="J24" s="4">
        <v>115.2</v>
      </c>
    </row>
    <row r="25" spans="1:23">
      <c r="A25" s="2" t="s">
        <v>48</v>
      </c>
      <c r="B25" s="3" t="s">
        <v>1682</v>
      </c>
      <c r="C25" s="1" t="s">
        <v>42</v>
      </c>
      <c r="D25" s="1" t="s">
        <v>1689</v>
      </c>
      <c r="E25" s="2" t="s">
        <v>175</v>
      </c>
      <c r="F25" s="2" t="s">
        <v>176</v>
      </c>
      <c r="G25" s="2" t="s">
        <v>177</v>
      </c>
      <c r="H25" s="2" t="s">
        <v>178</v>
      </c>
      <c r="I25" s="9">
        <v>3</v>
      </c>
      <c r="J25" s="4">
        <v>34.56</v>
      </c>
    </row>
    <row r="26" spans="1:23">
      <c r="A26" s="2" t="s">
        <v>48</v>
      </c>
      <c r="B26" s="3" t="s">
        <v>1682</v>
      </c>
      <c r="C26" s="1" t="s">
        <v>42</v>
      </c>
      <c r="D26" s="1" t="s">
        <v>1690</v>
      </c>
      <c r="E26" s="2" t="s">
        <v>170</v>
      </c>
      <c r="F26" s="2" t="s">
        <v>171</v>
      </c>
      <c r="G26" s="2" t="s">
        <v>150</v>
      </c>
      <c r="H26" s="2" t="s">
        <v>151</v>
      </c>
      <c r="I26" s="9">
        <v>10</v>
      </c>
      <c r="J26" s="4">
        <v>115.2</v>
      </c>
    </row>
    <row r="27" spans="1:23">
      <c r="A27" s="2" t="s">
        <v>182</v>
      </c>
      <c r="B27" s="3" t="s">
        <v>1682</v>
      </c>
      <c r="C27" s="1" t="s">
        <v>42</v>
      </c>
      <c r="D27" s="1" t="s">
        <v>1689</v>
      </c>
      <c r="E27" s="2" t="s">
        <v>175</v>
      </c>
      <c r="F27" s="2" t="s">
        <v>176</v>
      </c>
      <c r="G27" s="2" t="s">
        <v>177</v>
      </c>
      <c r="H27" s="2" t="s">
        <v>178</v>
      </c>
      <c r="I27" s="9">
        <v>3</v>
      </c>
      <c r="J27" s="4">
        <v>25.26</v>
      </c>
    </row>
    <row r="28" spans="1:23">
      <c r="A28" s="2" t="s">
        <v>182</v>
      </c>
      <c r="B28" s="3" t="s">
        <v>1682</v>
      </c>
      <c r="C28" s="1" t="s">
        <v>42</v>
      </c>
      <c r="D28" s="1" t="s">
        <v>1691</v>
      </c>
      <c r="E28" s="2" t="s">
        <v>175</v>
      </c>
      <c r="F28" s="2" t="s">
        <v>176</v>
      </c>
      <c r="G28" s="2" t="s">
        <v>177</v>
      </c>
      <c r="H28" s="2" t="s">
        <v>178</v>
      </c>
      <c r="I28" s="9">
        <v>1</v>
      </c>
      <c r="J28" s="4">
        <v>9.44</v>
      </c>
    </row>
    <row r="29" spans="1:23">
      <c r="J29" s="5">
        <v>721.87</v>
      </c>
    </row>
    <row r="30" spans="1:23">
      <c r="A30" s="72" t="s">
        <v>183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>
      <c r="A31" s="2" t="s">
        <v>48</v>
      </c>
      <c r="B31" s="3" t="s">
        <v>1682</v>
      </c>
      <c r="C31" s="1" t="s">
        <v>42</v>
      </c>
      <c r="D31" s="1" t="s">
        <v>1692</v>
      </c>
      <c r="E31" s="2" t="s">
        <v>702</v>
      </c>
      <c r="F31" s="2" t="s">
        <v>703</v>
      </c>
      <c r="G31" s="2" t="s">
        <v>187</v>
      </c>
      <c r="H31" s="2" t="s">
        <v>188</v>
      </c>
      <c r="I31" s="9">
        <v>5</v>
      </c>
      <c r="J31" s="4">
        <v>57.6</v>
      </c>
    </row>
    <row r="32" spans="1:23">
      <c r="A32" s="2" t="s">
        <v>48</v>
      </c>
      <c r="B32" s="3" t="s">
        <v>1682</v>
      </c>
      <c r="C32" s="1" t="s">
        <v>42</v>
      </c>
      <c r="D32" s="1" t="s">
        <v>1693</v>
      </c>
      <c r="E32" s="2" t="s">
        <v>707</v>
      </c>
      <c r="F32" s="2" t="s">
        <v>708</v>
      </c>
      <c r="G32" s="2" t="s">
        <v>187</v>
      </c>
      <c r="H32" s="2" t="s">
        <v>188</v>
      </c>
      <c r="I32" s="9">
        <v>4</v>
      </c>
      <c r="J32" s="4">
        <v>46.08</v>
      </c>
    </row>
    <row r="33" spans="1:23">
      <c r="J33" s="5">
        <v>103.68</v>
      </c>
    </row>
    <row r="34" spans="1:23">
      <c r="A34" s="72" t="s">
        <v>189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>
      <c r="A35" s="2" t="s">
        <v>182</v>
      </c>
      <c r="B35" s="3" t="s">
        <v>1669</v>
      </c>
      <c r="C35" s="1" t="s">
        <v>42</v>
      </c>
      <c r="D35" s="1" t="s">
        <v>1694</v>
      </c>
      <c r="E35" s="2" t="s">
        <v>1168</v>
      </c>
      <c r="F35" s="2" t="s">
        <v>1169</v>
      </c>
      <c r="G35" s="2" t="s">
        <v>712</v>
      </c>
      <c r="H35" s="2" t="s">
        <v>713</v>
      </c>
      <c r="I35" s="9">
        <v>2</v>
      </c>
      <c r="J35" s="4">
        <v>18.88</v>
      </c>
    </row>
    <row r="36" spans="1:23">
      <c r="A36" s="2" t="s">
        <v>205</v>
      </c>
      <c r="B36" s="3" t="s">
        <v>1669</v>
      </c>
      <c r="C36" s="1" t="s">
        <v>42</v>
      </c>
      <c r="D36" s="1" t="s">
        <v>1695</v>
      </c>
      <c r="E36" s="2" t="s">
        <v>191</v>
      </c>
      <c r="F36" s="2" t="s">
        <v>192</v>
      </c>
      <c r="G36" s="2" t="s">
        <v>193</v>
      </c>
      <c r="H36" s="2" t="s">
        <v>194</v>
      </c>
      <c r="I36" s="9">
        <v>1</v>
      </c>
      <c r="J36" s="4">
        <v>9.5500000000000007</v>
      </c>
    </row>
    <row r="37" spans="1:23">
      <c r="J37" s="5">
        <v>28.43</v>
      </c>
    </row>
    <row r="38" spans="1:23">
      <c r="A38" s="72" t="s">
        <v>212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>
      <c r="A39" s="2" t="s">
        <v>68</v>
      </c>
      <c r="B39" s="3" t="s">
        <v>1671</v>
      </c>
      <c r="C39" s="1" t="s">
        <v>42</v>
      </c>
      <c r="D39" s="1" t="s">
        <v>1696</v>
      </c>
      <c r="E39" s="2" t="s">
        <v>214</v>
      </c>
      <c r="F39" s="2" t="s">
        <v>215</v>
      </c>
      <c r="G39" s="2" t="s">
        <v>216</v>
      </c>
      <c r="H39" s="2" t="s">
        <v>217</v>
      </c>
      <c r="I39" s="9">
        <v>2</v>
      </c>
      <c r="J39" s="4">
        <v>15.8</v>
      </c>
    </row>
    <row r="40" spans="1:23">
      <c r="A40" s="2" t="s">
        <v>68</v>
      </c>
      <c r="B40" s="3" t="s">
        <v>1671</v>
      </c>
      <c r="C40" s="1" t="s">
        <v>42</v>
      </c>
      <c r="D40" s="1" t="s">
        <v>1697</v>
      </c>
      <c r="E40" s="2" t="s">
        <v>284</v>
      </c>
      <c r="F40" s="2" t="s">
        <v>285</v>
      </c>
      <c r="G40" s="2" t="s">
        <v>216</v>
      </c>
      <c r="H40" s="2" t="s">
        <v>217</v>
      </c>
      <c r="I40" s="9">
        <v>15</v>
      </c>
      <c r="J40" s="4">
        <v>118.5</v>
      </c>
    </row>
    <row r="41" spans="1:23">
      <c r="A41" s="2" t="s">
        <v>182</v>
      </c>
      <c r="B41" s="3" t="s">
        <v>1671</v>
      </c>
      <c r="C41" s="1" t="s">
        <v>42</v>
      </c>
      <c r="D41" s="1" t="s">
        <v>1698</v>
      </c>
      <c r="E41" s="2" t="s">
        <v>1699</v>
      </c>
      <c r="F41" s="2" t="s">
        <v>1700</v>
      </c>
      <c r="G41" s="2" t="s">
        <v>296</v>
      </c>
      <c r="H41" s="2" t="s">
        <v>297</v>
      </c>
      <c r="I41" s="9">
        <v>5</v>
      </c>
      <c r="J41" s="4">
        <v>42.1</v>
      </c>
    </row>
    <row r="42" spans="1:23">
      <c r="A42" s="2" t="s">
        <v>182</v>
      </c>
      <c r="B42" s="3" t="s">
        <v>1671</v>
      </c>
      <c r="C42" s="1" t="s">
        <v>42</v>
      </c>
      <c r="D42" s="1" t="s">
        <v>1701</v>
      </c>
      <c r="E42" s="2" t="s">
        <v>272</v>
      </c>
      <c r="F42" s="2" t="s">
        <v>273</v>
      </c>
      <c r="G42" s="2" t="s">
        <v>216</v>
      </c>
      <c r="H42" s="2" t="s">
        <v>217</v>
      </c>
      <c r="I42" s="9">
        <v>2</v>
      </c>
      <c r="J42" s="4">
        <v>18.88</v>
      </c>
    </row>
    <row r="43" spans="1:23">
      <c r="A43" s="2" t="s">
        <v>182</v>
      </c>
      <c r="B43" s="3" t="s">
        <v>1671</v>
      </c>
      <c r="C43" s="1" t="s">
        <v>42</v>
      </c>
      <c r="D43" s="1" t="s">
        <v>1702</v>
      </c>
      <c r="E43" s="2" t="s">
        <v>255</v>
      </c>
      <c r="F43" s="2" t="s">
        <v>256</v>
      </c>
      <c r="G43" s="2" t="s">
        <v>257</v>
      </c>
      <c r="H43" s="2" t="s">
        <v>258</v>
      </c>
      <c r="I43" s="9">
        <v>3</v>
      </c>
      <c r="J43" s="4">
        <v>28.32</v>
      </c>
    </row>
    <row r="44" spans="1:23">
      <c r="A44" s="2" t="s">
        <v>182</v>
      </c>
      <c r="B44" s="3" t="s">
        <v>1671</v>
      </c>
      <c r="C44" s="1" t="s">
        <v>42</v>
      </c>
      <c r="D44" s="1" t="s">
        <v>1703</v>
      </c>
      <c r="E44" s="2" t="s">
        <v>238</v>
      </c>
      <c r="F44" s="2" t="s">
        <v>239</v>
      </c>
      <c r="G44" s="2" t="s">
        <v>216</v>
      </c>
      <c r="H44" s="2" t="s">
        <v>217</v>
      </c>
      <c r="I44" s="9">
        <v>5</v>
      </c>
      <c r="J44" s="4">
        <v>47.2</v>
      </c>
    </row>
    <row r="45" spans="1:23">
      <c r="A45" s="2" t="s">
        <v>182</v>
      </c>
      <c r="B45" s="3" t="s">
        <v>1669</v>
      </c>
      <c r="C45" s="1" t="s">
        <v>42</v>
      </c>
      <c r="D45" s="1" t="s">
        <v>1704</v>
      </c>
      <c r="E45" s="2" t="s">
        <v>1183</v>
      </c>
      <c r="F45" s="2" t="s">
        <v>1184</v>
      </c>
      <c r="G45" s="2" t="s">
        <v>257</v>
      </c>
      <c r="H45" s="2" t="s">
        <v>258</v>
      </c>
      <c r="I45" s="9">
        <v>20</v>
      </c>
      <c r="J45" s="4">
        <v>188.8</v>
      </c>
    </row>
    <row r="46" spans="1:23">
      <c r="J46" s="5">
        <v>459.6</v>
      </c>
    </row>
    <row r="47" spans="1:23">
      <c r="A47" s="72" t="s">
        <v>286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>
      <c r="A48" s="2" t="s">
        <v>182</v>
      </c>
      <c r="B48" s="3" t="s">
        <v>1671</v>
      </c>
      <c r="C48" s="1" t="s">
        <v>42</v>
      </c>
      <c r="D48" s="1" t="s">
        <v>1705</v>
      </c>
      <c r="E48" s="2" t="s">
        <v>288</v>
      </c>
      <c r="F48" s="2" t="s">
        <v>289</v>
      </c>
      <c r="G48" s="2" t="s">
        <v>290</v>
      </c>
      <c r="H48" s="2" t="s">
        <v>291</v>
      </c>
      <c r="I48" s="9">
        <v>10</v>
      </c>
      <c r="J48" s="4">
        <v>84.2</v>
      </c>
    </row>
    <row r="49" spans="1:23">
      <c r="A49" s="2" t="s">
        <v>182</v>
      </c>
      <c r="B49" s="3" t="s">
        <v>1706</v>
      </c>
      <c r="C49" s="1" t="s">
        <v>42</v>
      </c>
      <c r="D49" s="1" t="s">
        <v>1707</v>
      </c>
      <c r="E49" s="2" t="s">
        <v>307</v>
      </c>
      <c r="F49" s="2" t="s">
        <v>308</v>
      </c>
      <c r="G49" s="2" t="s">
        <v>304</v>
      </c>
      <c r="H49" s="2" t="s">
        <v>305</v>
      </c>
      <c r="I49" s="9">
        <v>4</v>
      </c>
      <c r="J49" s="4">
        <v>37.76</v>
      </c>
    </row>
    <row r="50" spans="1:23">
      <c r="J50" s="5">
        <v>121.96</v>
      </c>
    </row>
    <row r="51" spans="1:23">
      <c r="A51" s="72" t="s">
        <v>309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>
      <c r="A52" s="2" t="s">
        <v>68</v>
      </c>
      <c r="B52" s="3" t="s">
        <v>1682</v>
      </c>
      <c r="C52" s="1" t="s">
        <v>42</v>
      </c>
      <c r="D52" s="1" t="s">
        <v>1708</v>
      </c>
      <c r="E52" s="2" t="s">
        <v>558</v>
      </c>
      <c r="F52" s="2" t="s">
        <v>559</v>
      </c>
      <c r="G52" s="2" t="s">
        <v>367</v>
      </c>
      <c r="H52" s="2" t="s">
        <v>368</v>
      </c>
      <c r="I52" s="9">
        <v>1</v>
      </c>
      <c r="J52" s="4">
        <v>7.9</v>
      </c>
    </row>
    <row r="53" spans="1:23">
      <c r="A53" s="2" t="s">
        <v>68</v>
      </c>
      <c r="B53" s="3" t="s">
        <v>1706</v>
      </c>
      <c r="C53" s="1" t="s">
        <v>42</v>
      </c>
      <c r="D53" s="1" t="s">
        <v>1709</v>
      </c>
      <c r="E53" s="2" t="s">
        <v>408</v>
      </c>
      <c r="F53" s="2" t="s">
        <v>409</v>
      </c>
      <c r="G53" s="2" t="s">
        <v>313</v>
      </c>
      <c r="H53" s="2" t="s">
        <v>314</v>
      </c>
      <c r="I53" s="9">
        <v>2</v>
      </c>
      <c r="J53" s="4">
        <v>15.8</v>
      </c>
    </row>
    <row r="54" spans="1:23">
      <c r="A54" s="2" t="s">
        <v>68</v>
      </c>
      <c r="B54" s="3" t="s">
        <v>1673</v>
      </c>
      <c r="C54" s="1" t="s">
        <v>42</v>
      </c>
      <c r="D54" s="1" t="s">
        <v>1710</v>
      </c>
      <c r="E54" s="2" t="s">
        <v>420</v>
      </c>
      <c r="F54" s="2" t="s">
        <v>421</v>
      </c>
      <c r="G54" s="2" t="s">
        <v>313</v>
      </c>
      <c r="H54" s="2" t="s">
        <v>314</v>
      </c>
      <c r="I54" s="9">
        <v>1</v>
      </c>
      <c r="J54" s="4">
        <v>7.9</v>
      </c>
    </row>
    <row r="55" spans="1:23">
      <c r="A55" s="2" t="s">
        <v>40</v>
      </c>
      <c r="B55" s="3" t="s">
        <v>1669</v>
      </c>
      <c r="C55" s="1" t="s">
        <v>42</v>
      </c>
      <c r="D55" s="1" t="s">
        <v>1711</v>
      </c>
      <c r="E55" s="2" t="s">
        <v>1421</v>
      </c>
      <c r="F55" s="2" t="s">
        <v>1422</v>
      </c>
      <c r="G55" s="2" t="s">
        <v>362</v>
      </c>
      <c r="H55" s="2" t="s">
        <v>363</v>
      </c>
      <c r="I55" s="9">
        <v>1</v>
      </c>
      <c r="J55" s="4">
        <v>10.220000000000001</v>
      </c>
    </row>
    <row r="56" spans="1:23">
      <c r="A56" s="2" t="s">
        <v>48</v>
      </c>
      <c r="B56" s="3" t="s">
        <v>1673</v>
      </c>
      <c r="C56" s="1" t="s">
        <v>42</v>
      </c>
      <c r="D56" s="1" t="s">
        <v>1712</v>
      </c>
      <c r="E56" s="2" t="s">
        <v>396</v>
      </c>
      <c r="F56" s="2" t="s">
        <v>397</v>
      </c>
      <c r="G56" s="2" t="s">
        <v>313</v>
      </c>
      <c r="H56" s="2" t="s">
        <v>314</v>
      </c>
      <c r="I56" s="9">
        <v>1</v>
      </c>
      <c r="J56" s="4">
        <v>11.52</v>
      </c>
    </row>
    <row r="57" spans="1:23">
      <c r="A57" s="2" t="s">
        <v>48</v>
      </c>
      <c r="B57" s="3" t="s">
        <v>1682</v>
      </c>
      <c r="C57" s="1" t="s">
        <v>42</v>
      </c>
      <c r="D57" s="1" t="s">
        <v>1713</v>
      </c>
      <c r="E57" s="2" t="s">
        <v>341</v>
      </c>
      <c r="F57" s="2" t="s">
        <v>342</v>
      </c>
      <c r="G57" s="2" t="s">
        <v>343</v>
      </c>
      <c r="H57" s="2" t="s">
        <v>344</v>
      </c>
      <c r="I57" s="9">
        <v>5</v>
      </c>
      <c r="J57" s="4">
        <v>57.6</v>
      </c>
    </row>
    <row r="58" spans="1:23">
      <c r="A58" s="2" t="s">
        <v>48</v>
      </c>
      <c r="B58" s="3" t="s">
        <v>1682</v>
      </c>
      <c r="C58" s="1" t="s">
        <v>42</v>
      </c>
      <c r="D58" s="1" t="s">
        <v>1714</v>
      </c>
      <c r="E58" s="2" t="s">
        <v>773</v>
      </c>
      <c r="F58" s="2" t="s">
        <v>774</v>
      </c>
      <c r="G58" s="2" t="s">
        <v>313</v>
      </c>
      <c r="H58" s="2" t="s">
        <v>314</v>
      </c>
      <c r="I58" s="9">
        <v>5</v>
      </c>
      <c r="J58" s="4">
        <v>57.6</v>
      </c>
    </row>
    <row r="59" spans="1:23">
      <c r="A59" s="2" t="s">
        <v>48</v>
      </c>
      <c r="B59" s="3" t="s">
        <v>1682</v>
      </c>
      <c r="C59" s="1" t="s">
        <v>42</v>
      </c>
      <c r="D59" s="1" t="s">
        <v>1715</v>
      </c>
      <c r="E59" s="2" t="s">
        <v>396</v>
      </c>
      <c r="F59" s="2" t="s">
        <v>397</v>
      </c>
      <c r="G59" s="2" t="s">
        <v>313</v>
      </c>
      <c r="H59" s="2" t="s">
        <v>314</v>
      </c>
      <c r="I59" s="9">
        <v>7</v>
      </c>
      <c r="J59" s="4">
        <v>80.64</v>
      </c>
    </row>
    <row r="60" spans="1:23">
      <c r="A60" s="2" t="s">
        <v>48</v>
      </c>
      <c r="B60" s="3" t="s">
        <v>1673</v>
      </c>
      <c r="C60" s="1" t="s">
        <v>42</v>
      </c>
      <c r="D60" s="1" t="s">
        <v>1716</v>
      </c>
      <c r="E60" s="2" t="s">
        <v>1231</v>
      </c>
      <c r="F60" s="2" t="s">
        <v>1232</v>
      </c>
      <c r="G60" s="2" t="s">
        <v>375</v>
      </c>
      <c r="H60" s="2" t="s">
        <v>376</v>
      </c>
      <c r="I60" s="9">
        <v>7</v>
      </c>
      <c r="J60" s="4">
        <v>80.64</v>
      </c>
    </row>
    <row r="61" spans="1:23">
      <c r="A61" s="2" t="s">
        <v>48</v>
      </c>
      <c r="B61" s="3" t="s">
        <v>1673</v>
      </c>
      <c r="C61" s="1" t="s">
        <v>42</v>
      </c>
      <c r="D61" s="1" t="s">
        <v>1710</v>
      </c>
      <c r="E61" s="2" t="s">
        <v>420</v>
      </c>
      <c r="F61" s="2" t="s">
        <v>421</v>
      </c>
      <c r="G61" s="2" t="s">
        <v>313</v>
      </c>
      <c r="H61" s="2" t="s">
        <v>314</v>
      </c>
      <c r="I61" s="9">
        <v>3</v>
      </c>
      <c r="J61" s="4">
        <v>34.56</v>
      </c>
    </row>
    <row r="62" spans="1:23">
      <c r="A62" s="2" t="s">
        <v>182</v>
      </c>
      <c r="B62" s="3" t="s">
        <v>1669</v>
      </c>
      <c r="C62" s="1" t="s">
        <v>42</v>
      </c>
      <c r="D62" s="1" t="s">
        <v>1717</v>
      </c>
      <c r="E62" s="2" t="s">
        <v>567</v>
      </c>
      <c r="F62" s="2" t="s">
        <v>568</v>
      </c>
      <c r="G62" s="2" t="s">
        <v>367</v>
      </c>
      <c r="H62" s="2" t="s">
        <v>368</v>
      </c>
      <c r="I62" s="9">
        <v>2</v>
      </c>
      <c r="J62" s="4">
        <v>18.88</v>
      </c>
    </row>
    <row r="63" spans="1:23">
      <c r="A63" s="2" t="s">
        <v>182</v>
      </c>
      <c r="B63" s="3" t="s">
        <v>1669</v>
      </c>
      <c r="C63" s="1" t="s">
        <v>42</v>
      </c>
      <c r="D63" s="1" t="s">
        <v>1718</v>
      </c>
      <c r="E63" s="2" t="s">
        <v>567</v>
      </c>
      <c r="F63" s="2" t="s">
        <v>568</v>
      </c>
      <c r="G63" s="2" t="s">
        <v>367</v>
      </c>
      <c r="H63" s="2" t="s">
        <v>368</v>
      </c>
      <c r="I63" s="9">
        <v>1</v>
      </c>
      <c r="J63" s="4">
        <v>8.42</v>
      </c>
    </row>
    <row r="64" spans="1:23">
      <c r="J64" s="5">
        <v>391.68</v>
      </c>
    </row>
    <row r="65" spans="1:23">
      <c r="A65" s="72" t="s">
        <v>429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1:23">
      <c r="A66" s="2" t="s">
        <v>182</v>
      </c>
      <c r="B66" s="3" t="s">
        <v>1671</v>
      </c>
      <c r="C66" s="1" t="s">
        <v>42</v>
      </c>
      <c r="D66" s="1" t="s">
        <v>1719</v>
      </c>
      <c r="E66" s="2" t="s">
        <v>1043</v>
      </c>
      <c r="F66" s="2" t="s">
        <v>1044</v>
      </c>
      <c r="G66" s="2" t="s">
        <v>433</v>
      </c>
      <c r="H66" s="2" t="s">
        <v>434</v>
      </c>
      <c r="I66" s="9">
        <v>2</v>
      </c>
      <c r="J66" s="4">
        <v>18.88</v>
      </c>
    </row>
    <row r="67" spans="1:23">
      <c r="J67" s="5">
        <v>18.88</v>
      </c>
    </row>
    <row r="68" spans="1:23">
      <c r="J68" s="5">
        <v>3509.6</v>
      </c>
    </row>
  </sheetData>
  <autoFilter ref="A1:W68" xr:uid="{2EC06A37-AE45-C547-A0FA-5D77E545CABF}"/>
  <mergeCells count="10">
    <mergeCell ref="A38:W38"/>
    <mergeCell ref="A47:W47"/>
    <mergeCell ref="A51:W51"/>
    <mergeCell ref="A65:W65"/>
    <mergeCell ref="A2:W2"/>
    <mergeCell ref="A5:W5"/>
    <mergeCell ref="A8:W8"/>
    <mergeCell ref="A18:W18"/>
    <mergeCell ref="A30:W30"/>
    <mergeCell ref="A34:W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A909-57E2-AD4F-AA0E-C3C906C3AD35}">
  <dimension ref="A1:W115"/>
  <sheetViews>
    <sheetView workbookViewId="0"/>
    <sheetView workbookViewId="1"/>
  </sheetViews>
  <sheetFormatPr defaultColWidth="8.85546875" defaultRowHeight="12.95"/>
  <cols>
    <col min="1" max="1" width="39" customWidth="1"/>
    <col min="2" max="2" width="8.7109375" customWidth="1"/>
    <col min="3" max="3" width="6.42578125" customWidth="1"/>
    <col min="4" max="4" width="7" customWidth="1"/>
    <col min="5" max="5" width="46" customWidth="1"/>
    <col min="6" max="6" width="25.42578125" customWidth="1"/>
    <col min="7" max="7" width="9.28515625" customWidth="1"/>
    <col min="8" max="8" width="16.140625" customWidth="1"/>
    <col min="9" max="9" width="8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1720</v>
      </c>
      <c r="C3" s="1" t="s">
        <v>42</v>
      </c>
      <c r="D3" s="1" t="s">
        <v>1721</v>
      </c>
      <c r="E3" s="2" t="s">
        <v>880</v>
      </c>
      <c r="F3" s="2" t="s">
        <v>881</v>
      </c>
      <c r="G3" s="2" t="s">
        <v>882</v>
      </c>
      <c r="H3" s="2" t="s">
        <v>883</v>
      </c>
      <c r="I3" s="9">
        <v>5</v>
      </c>
      <c r="J3" s="4">
        <v>61.85</v>
      </c>
    </row>
    <row r="4" spans="1:23">
      <c r="J4" s="5">
        <v>61.85</v>
      </c>
    </row>
    <row r="5" spans="1:23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68</v>
      </c>
      <c r="B6" s="3" t="s">
        <v>1722</v>
      </c>
      <c r="C6" s="1" t="s">
        <v>42</v>
      </c>
      <c r="D6" s="1" t="s">
        <v>1723</v>
      </c>
      <c r="E6" s="2" t="s">
        <v>480</v>
      </c>
      <c r="F6" s="2" t="s">
        <v>481</v>
      </c>
      <c r="G6" s="2" t="s">
        <v>82</v>
      </c>
      <c r="H6" s="2" t="s">
        <v>83</v>
      </c>
      <c r="I6" s="9">
        <v>1</v>
      </c>
      <c r="J6" s="4">
        <v>7.9</v>
      </c>
    </row>
    <row r="7" spans="1:23">
      <c r="A7" s="2" t="s">
        <v>68</v>
      </c>
      <c r="B7" s="3" t="s">
        <v>1722</v>
      </c>
      <c r="C7" s="1" t="s">
        <v>42</v>
      </c>
      <c r="D7" s="1" t="s">
        <v>1724</v>
      </c>
      <c r="E7" s="2" t="s">
        <v>894</v>
      </c>
      <c r="F7" s="2" t="s">
        <v>895</v>
      </c>
      <c r="G7" s="2" t="s">
        <v>82</v>
      </c>
      <c r="H7" s="2" t="s">
        <v>83</v>
      </c>
      <c r="I7" s="9">
        <v>10</v>
      </c>
      <c r="J7" s="4">
        <v>79</v>
      </c>
    </row>
    <row r="8" spans="1:23">
      <c r="A8" s="2" t="s">
        <v>48</v>
      </c>
      <c r="B8" s="3" t="s">
        <v>1722</v>
      </c>
      <c r="C8" s="1" t="s">
        <v>42</v>
      </c>
      <c r="D8" s="1" t="s">
        <v>1725</v>
      </c>
      <c r="E8" s="2" t="s">
        <v>80</v>
      </c>
      <c r="F8" s="2" t="s">
        <v>81</v>
      </c>
      <c r="G8" s="2" t="s">
        <v>82</v>
      </c>
      <c r="H8" s="2" t="s">
        <v>83</v>
      </c>
      <c r="I8" s="9">
        <v>10</v>
      </c>
      <c r="J8" s="4">
        <v>115.2</v>
      </c>
    </row>
    <row r="9" spans="1:23">
      <c r="A9" s="2" t="s">
        <v>182</v>
      </c>
      <c r="B9" s="3" t="s">
        <v>1722</v>
      </c>
      <c r="C9" s="1" t="s">
        <v>42</v>
      </c>
      <c r="D9" s="1" t="s">
        <v>1725</v>
      </c>
      <c r="E9" s="2" t="s">
        <v>80</v>
      </c>
      <c r="F9" s="2" t="s">
        <v>81</v>
      </c>
      <c r="G9" s="2" t="s">
        <v>82</v>
      </c>
      <c r="H9" s="2" t="s">
        <v>83</v>
      </c>
      <c r="I9" s="9">
        <v>1</v>
      </c>
      <c r="J9" s="4">
        <v>8.3800000000000008</v>
      </c>
    </row>
    <row r="10" spans="1:23">
      <c r="A10" s="2" t="s">
        <v>205</v>
      </c>
      <c r="B10" s="3" t="s">
        <v>1722</v>
      </c>
      <c r="C10" s="1" t="s">
        <v>42</v>
      </c>
      <c r="D10" s="1" t="s">
        <v>1725</v>
      </c>
      <c r="E10" s="2" t="s">
        <v>80</v>
      </c>
      <c r="F10" s="2" t="s">
        <v>81</v>
      </c>
      <c r="G10" s="2" t="s">
        <v>82</v>
      </c>
      <c r="H10" s="2" t="s">
        <v>83</v>
      </c>
      <c r="I10" s="9">
        <v>1</v>
      </c>
      <c r="J10" s="4">
        <v>9.5500000000000007</v>
      </c>
    </row>
    <row r="11" spans="1:23">
      <c r="A11" s="2" t="s">
        <v>68</v>
      </c>
      <c r="B11" s="3" t="s">
        <v>1722</v>
      </c>
      <c r="C11" s="1" t="s">
        <v>42</v>
      </c>
      <c r="D11" s="1" t="s">
        <v>1725</v>
      </c>
      <c r="E11" s="2" t="s">
        <v>80</v>
      </c>
      <c r="F11" s="2" t="s">
        <v>81</v>
      </c>
      <c r="G11" s="2" t="s">
        <v>82</v>
      </c>
      <c r="H11" s="2" t="s">
        <v>83</v>
      </c>
      <c r="I11" s="9">
        <v>1</v>
      </c>
      <c r="J11" s="4">
        <v>7.9</v>
      </c>
    </row>
    <row r="12" spans="1:23">
      <c r="A12" s="2" t="s">
        <v>48</v>
      </c>
      <c r="B12" s="3" t="s">
        <v>1722</v>
      </c>
      <c r="C12" s="1" t="s">
        <v>42</v>
      </c>
      <c r="D12" s="1" t="s">
        <v>1726</v>
      </c>
      <c r="E12" s="2" t="s">
        <v>85</v>
      </c>
      <c r="F12" s="2" t="s">
        <v>86</v>
      </c>
      <c r="G12" s="2" t="s">
        <v>82</v>
      </c>
      <c r="H12" s="2" t="s">
        <v>83</v>
      </c>
      <c r="I12" s="9">
        <v>20</v>
      </c>
      <c r="J12" s="4">
        <v>230.4</v>
      </c>
    </row>
    <row r="13" spans="1:23">
      <c r="A13" s="2" t="s">
        <v>48</v>
      </c>
      <c r="B13" s="3" t="s">
        <v>1722</v>
      </c>
      <c r="C13" s="1" t="s">
        <v>42</v>
      </c>
      <c r="D13" s="1" t="s">
        <v>1723</v>
      </c>
      <c r="E13" s="2" t="s">
        <v>480</v>
      </c>
      <c r="F13" s="2" t="s">
        <v>481</v>
      </c>
      <c r="G13" s="2" t="s">
        <v>82</v>
      </c>
      <c r="H13" s="2" t="s">
        <v>83</v>
      </c>
      <c r="I13" s="9">
        <v>2</v>
      </c>
      <c r="J13" s="4">
        <v>23.04</v>
      </c>
    </row>
    <row r="14" spans="1:23">
      <c r="A14" s="2" t="s">
        <v>48</v>
      </c>
      <c r="B14" s="3" t="s">
        <v>1722</v>
      </c>
      <c r="C14" s="1" t="s">
        <v>42</v>
      </c>
      <c r="D14" s="1" t="s">
        <v>1727</v>
      </c>
      <c r="E14" s="2" t="s">
        <v>1728</v>
      </c>
      <c r="F14" s="2" t="s">
        <v>1729</v>
      </c>
      <c r="G14" s="2" t="s">
        <v>77</v>
      </c>
      <c r="H14" s="2" t="s">
        <v>78</v>
      </c>
      <c r="I14" s="9">
        <v>3</v>
      </c>
      <c r="J14" s="4">
        <v>34.56</v>
      </c>
    </row>
    <row r="15" spans="1:23">
      <c r="A15" s="2" t="s">
        <v>48</v>
      </c>
      <c r="B15" s="3" t="s">
        <v>1722</v>
      </c>
      <c r="C15" s="1" t="s">
        <v>42</v>
      </c>
      <c r="D15" s="1" t="s">
        <v>1730</v>
      </c>
      <c r="E15" s="2" t="s">
        <v>1731</v>
      </c>
      <c r="F15" s="2" t="s">
        <v>1732</v>
      </c>
      <c r="G15" s="2" t="s">
        <v>1733</v>
      </c>
      <c r="H15" s="2" t="s">
        <v>1734</v>
      </c>
      <c r="I15" s="9">
        <v>6</v>
      </c>
      <c r="J15" s="4">
        <v>74.22</v>
      </c>
    </row>
    <row r="16" spans="1:23">
      <c r="A16" s="2" t="s">
        <v>48</v>
      </c>
      <c r="B16" s="3" t="s">
        <v>1722</v>
      </c>
      <c r="C16" s="1" t="s">
        <v>42</v>
      </c>
      <c r="D16" s="1" t="s">
        <v>1735</v>
      </c>
      <c r="E16" s="2" t="s">
        <v>136</v>
      </c>
      <c r="F16" s="2" t="s">
        <v>137</v>
      </c>
      <c r="G16" s="2" t="s">
        <v>72</v>
      </c>
      <c r="H16" s="2" t="s">
        <v>73</v>
      </c>
      <c r="I16" s="9">
        <v>20</v>
      </c>
      <c r="J16" s="4">
        <v>230.4</v>
      </c>
    </row>
    <row r="17" spans="1:10">
      <c r="A17" s="2" t="s">
        <v>48</v>
      </c>
      <c r="B17" s="3" t="s">
        <v>1722</v>
      </c>
      <c r="C17" s="1" t="s">
        <v>42</v>
      </c>
      <c r="D17" s="1" t="s">
        <v>1736</v>
      </c>
      <c r="E17" s="2" t="s">
        <v>125</v>
      </c>
      <c r="F17" s="2" t="s">
        <v>126</v>
      </c>
      <c r="G17" s="2" t="s">
        <v>127</v>
      </c>
      <c r="H17" s="2" t="s">
        <v>128</v>
      </c>
      <c r="I17" s="9">
        <v>20</v>
      </c>
      <c r="J17" s="4">
        <v>230.4</v>
      </c>
    </row>
    <row r="18" spans="1:10">
      <c r="A18" s="2" t="s">
        <v>48</v>
      </c>
      <c r="B18" s="3" t="s">
        <v>1722</v>
      </c>
      <c r="C18" s="1" t="s">
        <v>42</v>
      </c>
      <c r="D18" s="1" t="s">
        <v>1737</v>
      </c>
      <c r="E18" s="2" t="s">
        <v>1113</v>
      </c>
      <c r="F18" s="2" t="s">
        <v>1114</v>
      </c>
      <c r="G18" s="2" t="s">
        <v>93</v>
      </c>
      <c r="H18" s="2" t="s">
        <v>94</v>
      </c>
      <c r="I18" s="9">
        <v>3</v>
      </c>
      <c r="J18" s="4">
        <v>34.56</v>
      </c>
    </row>
    <row r="19" spans="1:10">
      <c r="A19" s="2" t="s">
        <v>48</v>
      </c>
      <c r="B19" s="3" t="s">
        <v>1722</v>
      </c>
      <c r="C19" s="1" t="s">
        <v>42</v>
      </c>
      <c r="D19" s="1" t="s">
        <v>1738</v>
      </c>
      <c r="E19" s="2" t="s">
        <v>663</v>
      </c>
      <c r="F19" s="2" t="s">
        <v>664</v>
      </c>
      <c r="G19" s="2" t="s">
        <v>82</v>
      </c>
      <c r="H19" s="2" t="s">
        <v>83</v>
      </c>
      <c r="I19" s="9">
        <v>20</v>
      </c>
      <c r="J19" s="4">
        <v>230.4</v>
      </c>
    </row>
    <row r="20" spans="1:10">
      <c r="A20" s="2" t="s">
        <v>48</v>
      </c>
      <c r="B20" s="3" t="s">
        <v>1722</v>
      </c>
      <c r="C20" s="1" t="s">
        <v>42</v>
      </c>
      <c r="D20" s="1" t="s">
        <v>1739</v>
      </c>
      <c r="E20" s="2" t="s">
        <v>1118</v>
      </c>
      <c r="F20" s="2" t="s">
        <v>1119</v>
      </c>
      <c r="G20" s="2" t="s">
        <v>93</v>
      </c>
      <c r="H20" s="2" t="s">
        <v>94</v>
      </c>
      <c r="I20" s="9">
        <v>2</v>
      </c>
      <c r="J20" s="4">
        <v>23.04</v>
      </c>
    </row>
    <row r="21" spans="1:10">
      <c r="A21" s="2" t="s">
        <v>48</v>
      </c>
      <c r="B21" s="3" t="s">
        <v>1722</v>
      </c>
      <c r="C21" s="1" t="s">
        <v>42</v>
      </c>
      <c r="D21" s="1" t="s">
        <v>1740</v>
      </c>
      <c r="E21" s="2" t="s">
        <v>505</v>
      </c>
      <c r="F21" s="2" t="s">
        <v>506</v>
      </c>
      <c r="G21" s="2" t="s">
        <v>93</v>
      </c>
      <c r="H21" s="2" t="s">
        <v>94</v>
      </c>
      <c r="I21" s="9">
        <v>3</v>
      </c>
      <c r="J21" s="4">
        <v>34.56</v>
      </c>
    </row>
    <row r="22" spans="1:10">
      <c r="A22" s="2" t="s">
        <v>48</v>
      </c>
      <c r="B22" s="3" t="s">
        <v>1722</v>
      </c>
      <c r="C22" s="1" t="s">
        <v>42</v>
      </c>
      <c r="D22" s="1" t="s">
        <v>1741</v>
      </c>
      <c r="E22" s="2" t="s">
        <v>139</v>
      </c>
      <c r="F22" s="2" t="s">
        <v>140</v>
      </c>
      <c r="G22" s="2" t="s">
        <v>72</v>
      </c>
      <c r="H22" s="2" t="s">
        <v>73</v>
      </c>
      <c r="I22" s="9">
        <v>10</v>
      </c>
      <c r="J22" s="4">
        <v>115.2</v>
      </c>
    </row>
    <row r="23" spans="1:10">
      <c r="A23" s="2" t="s">
        <v>48</v>
      </c>
      <c r="B23" s="3" t="s">
        <v>1722</v>
      </c>
      <c r="C23" s="1" t="s">
        <v>42</v>
      </c>
      <c r="D23" s="1" t="s">
        <v>1742</v>
      </c>
      <c r="E23" s="2" t="s">
        <v>1126</v>
      </c>
      <c r="F23" s="2" t="s">
        <v>1127</v>
      </c>
      <c r="G23" s="2" t="s">
        <v>82</v>
      </c>
      <c r="H23" s="2" t="s">
        <v>83</v>
      </c>
      <c r="I23" s="9">
        <v>2</v>
      </c>
      <c r="J23" s="4">
        <v>23.04</v>
      </c>
    </row>
    <row r="24" spans="1:10">
      <c r="A24" s="2" t="s">
        <v>48</v>
      </c>
      <c r="B24" s="3" t="s">
        <v>1722</v>
      </c>
      <c r="C24" s="1" t="s">
        <v>42</v>
      </c>
      <c r="D24" s="1" t="s">
        <v>1743</v>
      </c>
      <c r="E24" s="2" t="s">
        <v>1076</v>
      </c>
      <c r="F24" s="2" t="s">
        <v>1077</v>
      </c>
      <c r="G24" s="2" t="s">
        <v>1078</v>
      </c>
      <c r="H24" s="2" t="s">
        <v>1079</v>
      </c>
      <c r="I24" s="9">
        <v>30</v>
      </c>
      <c r="J24" s="4">
        <v>345.6</v>
      </c>
    </row>
    <row r="25" spans="1:10">
      <c r="A25" s="2" t="s">
        <v>48</v>
      </c>
      <c r="B25" s="3" t="s">
        <v>1722</v>
      </c>
      <c r="C25" s="1" t="s">
        <v>42</v>
      </c>
      <c r="D25" s="1" t="s">
        <v>1744</v>
      </c>
      <c r="E25" s="2" t="s">
        <v>88</v>
      </c>
      <c r="F25" s="2" t="s">
        <v>89</v>
      </c>
      <c r="G25" s="2" t="s">
        <v>82</v>
      </c>
      <c r="H25" s="2" t="s">
        <v>83</v>
      </c>
      <c r="I25" s="9">
        <v>10</v>
      </c>
      <c r="J25" s="4">
        <v>115.2</v>
      </c>
    </row>
    <row r="26" spans="1:10">
      <c r="A26" s="2" t="s">
        <v>48</v>
      </c>
      <c r="B26" s="3" t="s">
        <v>1722</v>
      </c>
      <c r="C26" s="1" t="s">
        <v>42</v>
      </c>
      <c r="D26" s="1" t="s">
        <v>1745</v>
      </c>
      <c r="E26" s="2" t="s">
        <v>117</v>
      </c>
      <c r="F26" s="2" t="s">
        <v>118</v>
      </c>
      <c r="G26" s="2" t="s">
        <v>119</v>
      </c>
      <c r="H26" s="2" t="s">
        <v>120</v>
      </c>
      <c r="I26" s="9">
        <v>20</v>
      </c>
      <c r="J26" s="4">
        <v>230.4</v>
      </c>
    </row>
    <row r="27" spans="1:10">
      <c r="A27" s="2" t="s">
        <v>48</v>
      </c>
      <c r="B27" s="3" t="s">
        <v>1722</v>
      </c>
      <c r="C27" s="1" t="s">
        <v>42</v>
      </c>
      <c r="D27" s="1" t="s">
        <v>1746</v>
      </c>
      <c r="E27" s="2" t="s">
        <v>679</v>
      </c>
      <c r="F27" s="2" t="s">
        <v>680</v>
      </c>
      <c r="G27" s="2" t="s">
        <v>82</v>
      </c>
      <c r="H27" s="2" t="s">
        <v>83</v>
      </c>
      <c r="I27" s="9">
        <v>10</v>
      </c>
      <c r="J27" s="4">
        <v>115.2</v>
      </c>
    </row>
    <row r="28" spans="1:10">
      <c r="A28" s="2" t="s">
        <v>182</v>
      </c>
      <c r="B28" s="3" t="s">
        <v>1722</v>
      </c>
      <c r="C28" s="1" t="s">
        <v>42</v>
      </c>
      <c r="D28" s="1" t="s">
        <v>1747</v>
      </c>
      <c r="E28" s="2" t="s">
        <v>932</v>
      </c>
      <c r="F28" s="2" t="s">
        <v>933</v>
      </c>
      <c r="G28" s="2" t="s">
        <v>82</v>
      </c>
      <c r="H28" s="2" t="s">
        <v>83</v>
      </c>
      <c r="I28" s="9">
        <v>2</v>
      </c>
      <c r="J28" s="4">
        <v>18.88</v>
      </c>
    </row>
    <row r="29" spans="1:10">
      <c r="A29" s="2" t="s">
        <v>182</v>
      </c>
      <c r="B29" s="3" t="s">
        <v>1722</v>
      </c>
      <c r="C29" s="1" t="s">
        <v>42</v>
      </c>
      <c r="D29" s="1" t="s">
        <v>1723</v>
      </c>
      <c r="E29" s="2" t="s">
        <v>480</v>
      </c>
      <c r="F29" s="2" t="s">
        <v>481</v>
      </c>
      <c r="G29" s="2" t="s">
        <v>82</v>
      </c>
      <c r="H29" s="2" t="s">
        <v>83</v>
      </c>
      <c r="I29" s="9">
        <v>1</v>
      </c>
      <c r="J29" s="4">
        <v>9.44</v>
      </c>
    </row>
    <row r="30" spans="1:10">
      <c r="A30" s="2" t="s">
        <v>182</v>
      </c>
      <c r="B30" s="3" t="s">
        <v>1722</v>
      </c>
      <c r="C30" s="1" t="s">
        <v>42</v>
      </c>
      <c r="D30" s="1" t="s">
        <v>1748</v>
      </c>
      <c r="E30" s="2" t="s">
        <v>646</v>
      </c>
      <c r="F30" s="2" t="s">
        <v>647</v>
      </c>
      <c r="G30" s="2" t="s">
        <v>82</v>
      </c>
      <c r="H30" s="2" t="s">
        <v>83</v>
      </c>
      <c r="I30" s="9">
        <v>1</v>
      </c>
      <c r="J30" s="4">
        <v>9.44</v>
      </c>
    </row>
    <row r="31" spans="1:10">
      <c r="A31" s="2" t="s">
        <v>205</v>
      </c>
      <c r="B31" s="3" t="s">
        <v>1722</v>
      </c>
      <c r="C31" s="1" t="s">
        <v>42</v>
      </c>
      <c r="D31" s="1" t="s">
        <v>1723</v>
      </c>
      <c r="E31" s="2" t="s">
        <v>480</v>
      </c>
      <c r="F31" s="2" t="s">
        <v>481</v>
      </c>
      <c r="G31" s="2" t="s">
        <v>82</v>
      </c>
      <c r="H31" s="2" t="s">
        <v>83</v>
      </c>
      <c r="I31" s="9">
        <v>1</v>
      </c>
      <c r="J31" s="4">
        <v>9.5500000000000007</v>
      </c>
    </row>
    <row r="32" spans="1:10">
      <c r="J32" s="5">
        <f>SUM(J6:J31)</f>
        <v>2365.46</v>
      </c>
    </row>
    <row r="33" spans="1:23">
      <c r="A33" s="72" t="s">
        <v>141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</row>
    <row r="34" spans="1:23">
      <c r="A34" s="2" t="s">
        <v>68</v>
      </c>
      <c r="B34" s="3" t="s">
        <v>1722</v>
      </c>
      <c r="C34" s="1" t="s">
        <v>42</v>
      </c>
      <c r="D34" s="1" t="s">
        <v>1749</v>
      </c>
      <c r="E34" s="2" t="s">
        <v>1750</v>
      </c>
      <c r="F34" s="2" t="s">
        <v>1751</v>
      </c>
      <c r="G34" s="2" t="s">
        <v>942</v>
      </c>
      <c r="H34" s="2" t="s">
        <v>943</v>
      </c>
      <c r="I34" s="9">
        <v>3</v>
      </c>
      <c r="J34" s="4">
        <v>23.7</v>
      </c>
    </row>
    <row r="35" spans="1:23">
      <c r="A35" s="2" t="s">
        <v>68</v>
      </c>
      <c r="B35" s="3" t="s">
        <v>1752</v>
      </c>
      <c r="C35" s="1" t="s">
        <v>42</v>
      </c>
      <c r="D35" s="1" t="s">
        <v>1753</v>
      </c>
      <c r="E35" s="2" t="s">
        <v>936</v>
      </c>
      <c r="F35" s="2" t="s">
        <v>937</v>
      </c>
      <c r="G35" s="2" t="s">
        <v>150</v>
      </c>
      <c r="H35" s="2" t="s">
        <v>151</v>
      </c>
      <c r="I35" s="9">
        <v>5</v>
      </c>
      <c r="J35" s="4">
        <v>39.5</v>
      </c>
    </row>
    <row r="36" spans="1:23">
      <c r="A36" s="2" t="s">
        <v>48</v>
      </c>
      <c r="B36" s="3" t="s">
        <v>1754</v>
      </c>
      <c r="C36" s="1" t="s">
        <v>42</v>
      </c>
      <c r="D36" s="1" t="s">
        <v>1755</v>
      </c>
      <c r="E36" s="2" t="s">
        <v>158</v>
      </c>
      <c r="F36" s="2" t="s">
        <v>159</v>
      </c>
      <c r="G36" s="2" t="s">
        <v>160</v>
      </c>
      <c r="H36" s="2" t="s">
        <v>161</v>
      </c>
      <c r="I36" s="9">
        <v>10</v>
      </c>
      <c r="J36" s="4">
        <v>115.2</v>
      </c>
    </row>
    <row r="37" spans="1:23">
      <c r="A37" s="2" t="s">
        <v>48</v>
      </c>
      <c r="B37" s="3" t="s">
        <v>1752</v>
      </c>
      <c r="C37" s="1" t="s">
        <v>42</v>
      </c>
      <c r="D37" s="1" t="s">
        <v>1756</v>
      </c>
      <c r="E37" s="2" t="s">
        <v>538</v>
      </c>
      <c r="F37" s="2" t="s">
        <v>539</v>
      </c>
      <c r="G37" s="2" t="s">
        <v>150</v>
      </c>
      <c r="H37" s="2" t="s">
        <v>151</v>
      </c>
      <c r="I37" s="9">
        <v>5</v>
      </c>
      <c r="J37" s="4">
        <v>57.6</v>
      </c>
    </row>
    <row r="38" spans="1:23">
      <c r="A38" s="2" t="s">
        <v>48</v>
      </c>
      <c r="B38" s="3" t="s">
        <v>1752</v>
      </c>
      <c r="C38" s="1" t="s">
        <v>42</v>
      </c>
      <c r="D38" s="1" t="s">
        <v>1757</v>
      </c>
      <c r="E38" s="2" t="s">
        <v>951</v>
      </c>
      <c r="F38" s="2" t="s">
        <v>952</v>
      </c>
      <c r="G38" s="2" t="s">
        <v>160</v>
      </c>
      <c r="H38" s="2" t="s">
        <v>161</v>
      </c>
      <c r="I38" s="9">
        <v>5</v>
      </c>
      <c r="J38" s="4">
        <v>57.6</v>
      </c>
    </row>
    <row r="39" spans="1:23">
      <c r="A39" s="2" t="s">
        <v>48</v>
      </c>
      <c r="B39" s="3" t="s">
        <v>1752</v>
      </c>
      <c r="C39" s="1" t="s">
        <v>42</v>
      </c>
      <c r="D39" s="1" t="s">
        <v>1758</v>
      </c>
      <c r="E39" s="2" t="s">
        <v>148</v>
      </c>
      <c r="F39" s="2" t="s">
        <v>149</v>
      </c>
      <c r="G39" s="2" t="s">
        <v>150</v>
      </c>
      <c r="H39" s="2" t="s">
        <v>151</v>
      </c>
      <c r="I39" s="9">
        <v>20</v>
      </c>
      <c r="J39" s="4">
        <v>230.4</v>
      </c>
    </row>
    <row r="40" spans="1:23">
      <c r="A40" s="2" t="s">
        <v>48</v>
      </c>
      <c r="B40" s="3" t="s">
        <v>1752</v>
      </c>
      <c r="C40" s="1" t="s">
        <v>42</v>
      </c>
      <c r="D40" s="1" t="s">
        <v>1759</v>
      </c>
      <c r="E40" s="2" t="s">
        <v>175</v>
      </c>
      <c r="F40" s="2" t="s">
        <v>176</v>
      </c>
      <c r="G40" s="2" t="s">
        <v>177</v>
      </c>
      <c r="H40" s="2" t="s">
        <v>178</v>
      </c>
      <c r="I40" s="9">
        <v>2</v>
      </c>
      <c r="J40" s="4">
        <v>23.04</v>
      </c>
    </row>
    <row r="41" spans="1:23">
      <c r="A41" s="2" t="s">
        <v>48</v>
      </c>
      <c r="B41" s="3" t="s">
        <v>1752</v>
      </c>
      <c r="C41" s="1" t="s">
        <v>42</v>
      </c>
      <c r="D41" s="1" t="s">
        <v>1753</v>
      </c>
      <c r="E41" s="2" t="s">
        <v>936</v>
      </c>
      <c r="F41" s="2" t="s">
        <v>937</v>
      </c>
      <c r="G41" s="2" t="s">
        <v>150</v>
      </c>
      <c r="H41" s="2" t="s">
        <v>151</v>
      </c>
      <c r="I41" s="9">
        <v>5</v>
      </c>
      <c r="J41" s="4">
        <v>61.85</v>
      </c>
    </row>
    <row r="42" spans="1:23">
      <c r="A42" s="2" t="s">
        <v>48</v>
      </c>
      <c r="B42" s="3" t="s">
        <v>1752</v>
      </c>
      <c r="C42" s="1" t="s">
        <v>42</v>
      </c>
      <c r="D42" s="1" t="s">
        <v>1760</v>
      </c>
      <c r="E42" s="2" t="s">
        <v>153</v>
      </c>
      <c r="F42" s="2" t="s">
        <v>154</v>
      </c>
      <c r="G42" s="2" t="s">
        <v>155</v>
      </c>
      <c r="H42" s="2" t="s">
        <v>156</v>
      </c>
      <c r="I42" s="9">
        <v>5</v>
      </c>
      <c r="J42" s="4">
        <v>57.6</v>
      </c>
    </row>
    <row r="43" spans="1:23">
      <c r="A43" s="2" t="s">
        <v>48</v>
      </c>
      <c r="B43" s="3" t="s">
        <v>1722</v>
      </c>
      <c r="C43" s="1" t="s">
        <v>42</v>
      </c>
      <c r="D43" s="1" t="s">
        <v>1749</v>
      </c>
      <c r="E43" s="2" t="s">
        <v>1750</v>
      </c>
      <c r="F43" s="2" t="s">
        <v>1751</v>
      </c>
      <c r="G43" s="2" t="s">
        <v>942</v>
      </c>
      <c r="H43" s="2" t="s">
        <v>943</v>
      </c>
      <c r="I43" s="9">
        <v>10</v>
      </c>
      <c r="J43" s="4">
        <v>115.2</v>
      </c>
    </row>
    <row r="44" spans="1:23">
      <c r="A44" s="2" t="s">
        <v>182</v>
      </c>
      <c r="B44" s="3" t="s">
        <v>1752</v>
      </c>
      <c r="C44" s="1" t="s">
        <v>42</v>
      </c>
      <c r="D44" s="1" t="s">
        <v>1759</v>
      </c>
      <c r="E44" s="2" t="s">
        <v>175</v>
      </c>
      <c r="F44" s="2" t="s">
        <v>176</v>
      </c>
      <c r="G44" s="2" t="s">
        <v>177</v>
      </c>
      <c r="H44" s="2" t="s">
        <v>178</v>
      </c>
      <c r="I44" s="9">
        <v>2</v>
      </c>
      <c r="J44" s="4">
        <v>16.84</v>
      </c>
    </row>
    <row r="45" spans="1:23">
      <c r="J45" s="5">
        <f>SUM(J34:J44)</f>
        <v>798.53000000000009</v>
      </c>
    </row>
    <row r="46" spans="1:23">
      <c r="A46" s="72" t="s">
        <v>183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>
      <c r="A47" s="2" t="s">
        <v>48</v>
      </c>
      <c r="B47" s="3" t="s">
        <v>1752</v>
      </c>
      <c r="C47" s="1" t="s">
        <v>42</v>
      </c>
      <c r="D47" s="1" t="s">
        <v>1761</v>
      </c>
      <c r="E47" s="2" t="s">
        <v>707</v>
      </c>
      <c r="F47" s="2" t="s">
        <v>708</v>
      </c>
      <c r="G47" s="2" t="s">
        <v>187</v>
      </c>
      <c r="H47" s="2" t="s">
        <v>188</v>
      </c>
      <c r="I47" s="9">
        <v>5</v>
      </c>
      <c r="J47" s="4">
        <v>57.6</v>
      </c>
    </row>
    <row r="48" spans="1:23">
      <c r="J48" s="5">
        <v>57.6</v>
      </c>
    </row>
    <row r="49" spans="1:23">
      <c r="A49" s="72" t="s">
        <v>189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>
      <c r="A50" s="2" t="s">
        <v>68</v>
      </c>
      <c r="B50" s="3" t="s">
        <v>1720</v>
      </c>
      <c r="C50" s="1" t="s">
        <v>42</v>
      </c>
      <c r="D50" s="1" t="s">
        <v>1762</v>
      </c>
      <c r="E50" s="2" t="s">
        <v>1534</v>
      </c>
      <c r="F50" s="2" t="s">
        <v>1535</v>
      </c>
      <c r="G50" s="2" t="s">
        <v>712</v>
      </c>
      <c r="H50" s="2" t="s">
        <v>713</v>
      </c>
      <c r="I50" s="9">
        <v>2</v>
      </c>
      <c r="J50" s="4">
        <v>15.8</v>
      </c>
    </row>
    <row r="51" spans="1:23">
      <c r="A51" s="2" t="s">
        <v>48</v>
      </c>
      <c r="B51" s="3" t="s">
        <v>1720</v>
      </c>
      <c r="C51" s="1" t="s">
        <v>42</v>
      </c>
      <c r="D51" s="1" t="s">
        <v>1763</v>
      </c>
      <c r="E51" s="2" t="s">
        <v>191</v>
      </c>
      <c r="F51" s="2" t="s">
        <v>192</v>
      </c>
      <c r="G51" s="2" t="s">
        <v>193</v>
      </c>
      <c r="H51" s="2" t="s">
        <v>194</v>
      </c>
      <c r="I51" s="9">
        <v>2</v>
      </c>
      <c r="J51" s="4">
        <v>24.74</v>
      </c>
    </row>
    <row r="52" spans="1:23">
      <c r="A52" s="2" t="s">
        <v>48</v>
      </c>
      <c r="B52" s="3" t="s">
        <v>1720</v>
      </c>
      <c r="C52" s="1" t="s">
        <v>42</v>
      </c>
      <c r="D52" s="1" t="s">
        <v>1762</v>
      </c>
      <c r="E52" s="2" t="s">
        <v>1534</v>
      </c>
      <c r="F52" s="2" t="s">
        <v>1535</v>
      </c>
      <c r="G52" s="2" t="s">
        <v>712</v>
      </c>
      <c r="H52" s="2" t="s">
        <v>713</v>
      </c>
      <c r="I52" s="9">
        <v>5</v>
      </c>
      <c r="J52" s="4">
        <v>61.85</v>
      </c>
    </row>
    <row r="53" spans="1:23">
      <c r="A53" s="2" t="s">
        <v>48</v>
      </c>
      <c r="B53" s="3" t="s">
        <v>1720</v>
      </c>
      <c r="C53" s="1" t="s">
        <v>42</v>
      </c>
      <c r="D53" s="1" t="s">
        <v>1764</v>
      </c>
      <c r="E53" s="2" t="s">
        <v>720</v>
      </c>
      <c r="F53" s="2" t="s">
        <v>721</v>
      </c>
      <c r="G53" s="2" t="s">
        <v>193</v>
      </c>
      <c r="H53" s="2" t="s">
        <v>194</v>
      </c>
      <c r="I53" s="9">
        <v>2</v>
      </c>
      <c r="J53" s="4">
        <v>24.74</v>
      </c>
    </row>
    <row r="54" spans="1:23">
      <c r="A54" s="2" t="s">
        <v>48</v>
      </c>
      <c r="B54" s="3" t="s">
        <v>1765</v>
      </c>
      <c r="C54" s="1" t="s">
        <v>42</v>
      </c>
      <c r="D54" s="1" t="s">
        <v>1766</v>
      </c>
      <c r="E54" s="2" t="s">
        <v>552</v>
      </c>
      <c r="F54" s="2" t="s">
        <v>553</v>
      </c>
      <c r="G54" s="2" t="s">
        <v>313</v>
      </c>
      <c r="H54" s="2" t="s">
        <v>314</v>
      </c>
      <c r="I54" s="9">
        <v>10</v>
      </c>
      <c r="J54" s="4">
        <v>115.2</v>
      </c>
    </row>
    <row r="55" spans="1:23">
      <c r="A55" s="2" t="s">
        <v>182</v>
      </c>
      <c r="B55" s="3" t="s">
        <v>1720</v>
      </c>
      <c r="C55" s="1" t="s">
        <v>42</v>
      </c>
      <c r="D55" s="1" t="s">
        <v>1762</v>
      </c>
      <c r="E55" s="2" t="s">
        <v>1534</v>
      </c>
      <c r="F55" s="2" t="s">
        <v>1535</v>
      </c>
      <c r="G55" s="2" t="s">
        <v>712</v>
      </c>
      <c r="H55" s="2" t="s">
        <v>713</v>
      </c>
      <c r="I55" s="9">
        <v>3</v>
      </c>
      <c r="J55" s="4">
        <v>28.32</v>
      </c>
    </row>
    <row r="56" spans="1:23">
      <c r="A56" s="2" t="s">
        <v>182</v>
      </c>
      <c r="B56" s="3" t="s">
        <v>1720</v>
      </c>
      <c r="C56" s="1" t="s">
        <v>42</v>
      </c>
      <c r="D56" s="1" t="s">
        <v>1763</v>
      </c>
      <c r="E56" s="2" t="s">
        <v>191</v>
      </c>
      <c r="F56" s="2" t="s">
        <v>192</v>
      </c>
      <c r="G56" s="2" t="s">
        <v>193</v>
      </c>
      <c r="H56" s="2" t="s">
        <v>194</v>
      </c>
      <c r="I56" s="9">
        <v>1</v>
      </c>
      <c r="J56" s="4">
        <v>9.44</v>
      </c>
    </row>
    <row r="57" spans="1:23">
      <c r="A57" s="2" t="s">
        <v>182</v>
      </c>
      <c r="B57" s="3" t="s">
        <v>1720</v>
      </c>
      <c r="C57" s="1" t="s">
        <v>42</v>
      </c>
      <c r="D57" s="1" t="s">
        <v>1767</v>
      </c>
      <c r="E57" s="2" t="s">
        <v>191</v>
      </c>
      <c r="F57" s="2" t="s">
        <v>192</v>
      </c>
      <c r="G57" s="2" t="s">
        <v>193</v>
      </c>
      <c r="H57" s="2" t="s">
        <v>194</v>
      </c>
      <c r="I57" s="9">
        <v>1</v>
      </c>
      <c r="J57" s="4">
        <v>9.44</v>
      </c>
    </row>
    <row r="58" spans="1:23">
      <c r="A58" s="2" t="s">
        <v>205</v>
      </c>
      <c r="B58" s="3" t="s">
        <v>1720</v>
      </c>
      <c r="C58" s="1" t="s">
        <v>42</v>
      </c>
      <c r="D58" s="1" t="s">
        <v>1762</v>
      </c>
      <c r="E58" s="2" t="s">
        <v>1534</v>
      </c>
      <c r="F58" s="2" t="s">
        <v>1535</v>
      </c>
      <c r="G58" s="2" t="s">
        <v>712</v>
      </c>
      <c r="H58" s="2" t="s">
        <v>713</v>
      </c>
      <c r="I58" s="9">
        <v>3</v>
      </c>
      <c r="J58" s="4">
        <v>28.65</v>
      </c>
    </row>
    <row r="59" spans="1:23">
      <c r="A59" s="2" t="s">
        <v>205</v>
      </c>
      <c r="B59" s="3" t="s">
        <v>1720</v>
      </c>
      <c r="C59" s="1" t="s">
        <v>42</v>
      </c>
      <c r="D59" s="1" t="s">
        <v>1763</v>
      </c>
      <c r="E59" s="2" t="s">
        <v>191</v>
      </c>
      <c r="F59" s="2" t="s">
        <v>192</v>
      </c>
      <c r="G59" s="2" t="s">
        <v>193</v>
      </c>
      <c r="H59" s="2" t="s">
        <v>194</v>
      </c>
      <c r="I59" s="9">
        <v>4</v>
      </c>
      <c r="J59" s="4">
        <v>38.200000000000003</v>
      </c>
    </row>
    <row r="60" spans="1:23">
      <c r="J60" s="5">
        <v>356.38</v>
      </c>
    </row>
    <row r="61" spans="1:23">
      <c r="A61" s="72" t="s">
        <v>212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68</v>
      </c>
      <c r="B62" s="3" t="s">
        <v>1754</v>
      </c>
      <c r="C62" s="1" t="s">
        <v>42</v>
      </c>
      <c r="D62" s="1" t="s">
        <v>1768</v>
      </c>
      <c r="E62" s="2" t="s">
        <v>214</v>
      </c>
      <c r="F62" s="2" t="s">
        <v>215</v>
      </c>
      <c r="G62" s="2" t="s">
        <v>216</v>
      </c>
      <c r="H62" s="2" t="s">
        <v>217</v>
      </c>
      <c r="I62" s="9">
        <v>3</v>
      </c>
      <c r="J62" s="4">
        <v>23.7</v>
      </c>
    </row>
    <row r="63" spans="1:23">
      <c r="A63" s="2" t="s">
        <v>68</v>
      </c>
      <c r="B63" s="3" t="s">
        <v>1754</v>
      </c>
      <c r="C63" s="1" t="s">
        <v>42</v>
      </c>
      <c r="D63" s="1" t="s">
        <v>1769</v>
      </c>
      <c r="E63" s="2" t="s">
        <v>219</v>
      </c>
      <c r="F63" s="2" t="s">
        <v>220</v>
      </c>
      <c r="G63" s="2" t="s">
        <v>221</v>
      </c>
      <c r="H63" s="2" t="s">
        <v>222</v>
      </c>
      <c r="I63" s="9">
        <v>5</v>
      </c>
      <c r="J63" s="4">
        <v>39.5</v>
      </c>
    </row>
    <row r="64" spans="1:23">
      <c r="A64" s="2" t="s">
        <v>48</v>
      </c>
      <c r="B64" s="3" t="s">
        <v>1754</v>
      </c>
      <c r="C64" s="1" t="s">
        <v>42</v>
      </c>
      <c r="D64" s="1" t="s">
        <v>1770</v>
      </c>
      <c r="E64" s="2" t="s">
        <v>1551</v>
      </c>
      <c r="F64" s="2" t="s">
        <v>1552</v>
      </c>
      <c r="G64" s="2" t="s">
        <v>216</v>
      </c>
      <c r="H64" s="2" t="s">
        <v>217</v>
      </c>
      <c r="I64" s="9">
        <v>10</v>
      </c>
      <c r="J64" s="4">
        <v>123.7</v>
      </c>
    </row>
    <row r="65" spans="1:23">
      <c r="A65" s="2" t="s">
        <v>48</v>
      </c>
      <c r="B65" s="3" t="s">
        <v>1754</v>
      </c>
      <c r="C65" s="1" t="s">
        <v>42</v>
      </c>
      <c r="D65" s="1" t="s">
        <v>1771</v>
      </c>
      <c r="E65" s="2" t="s">
        <v>255</v>
      </c>
      <c r="F65" s="2" t="s">
        <v>256</v>
      </c>
      <c r="G65" s="2" t="s">
        <v>257</v>
      </c>
      <c r="H65" s="2" t="s">
        <v>258</v>
      </c>
      <c r="I65" s="9">
        <v>1</v>
      </c>
      <c r="J65" s="4">
        <v>12.37</v>
      </c>
    </row>
    <row r="66" spans="1:23">
      <c r="A66" s="2" t="s">
        <v>48</v>
      </c>
      <c r="B66" s="3" t="s">
        <v>1754</v>
      </c>
      <c r="C66" s="1" t="s">
        <v>42</v>
      </c>
      <c r="D66" s="1" t="s">
        <v>1772</v>
      </c>
      <c r="E66" s="2" t="s">
        <v>269</v>
      </c>
      <c r="F66" s="2" t="s">
        <v>270</v>
      </c>
      <c r="G66" s="2" t="s">
        <v>216</v>
      </c>
      <c r="H66" s="2" t="s">
        <v>217</v>
      </c>
      <c r="I66" s="9">
        <v>2</v>
      </c>
      <c r="J66" s="4">
        <v>24.74</v>
      </c>
    </row>
    <row r="67" spans="1:23">
      <c r="A67" s="2" t="s">
        <v>48</v>
      </c>
      <c r="B67" s="3" t="s">
        <v>1754</v>
      </c>
      <c r="C67" s="1" t="s">
        <v>42</v>
      </c>
      <c r="D67" s="1" t="s">
        <v>1773</v>
      </c>
      <c r="E67" s="2" t="s">
        <v>738</v>
      </c>
      <c r="F67" s="2" t="s">
        <v>739</v>
      </c>
      <c r="G67" s="2" t="s">
        <v>251</v>
      </c>
      <c r="H67" s="2" t="s">
        <v>252</v>
      </c>
      <c r="I67" s="9">
        <v>10</v>
      </c>
      <c r="J67" s="4">
        <v>123.7</v>
      </c>
    </row>
    <row r="68" spans="1:23">
      <c r="A68" s="2" t="s">
        <v>48</v>
      </c>
      <c r="B68" s="3" t="s">
        <v>1754</v>
      </c>
      <c r="C68" s="1" t="s">
        <v>42</v>
      </c>
      <c r="D68" s="1" t="s">
        <v>1774</v>
      </c>
      <c r="E68" s="2" t="s">
        <v>238</v>
      </c>
      <c r="F68" s="2" t="s">
        <v>239</v>
      </c>
      <c r="G68" s="2" t="s">
        <v>216</v>
      </c>
      <c r="H68" s="2" t="s">
        <v>217</v>
      </c>
      <c r="I68" s="9">
        <v>10</v>
      </c>
      <c r="J68" s="4">
        <v>123.7</v>
      </c>
    </row>
    <row r="69" spans="1:23">
      <c r="A69" s="2" t="s">
        <v>182</v>
      </c>
      <c r="B69" s="3" t="s">
        <v>1754</v>
      </c>
      <c r="C69" s="1" t="s">
        <v>42</v>
      </c>
      <c r="D69" s="1" t="s">
        <v>1774</v>
      </c>
      <c r="E69" s="2" t="s">
        <v>238</v>
      </c>
      <c r="F69" s="2" t="s">
        <v>239</v>
      </c>
      <c r="G69" s="2" t="s">
        <v>216</v>
      </c>
      <c r="H69" s="2" t="s">
        <v>217</v>
      </c>
      <c r="I69" s="9">
        <v>5</v>
      </c>
      <c r="J69" s="4">
        <v>47.2</v>
      </c>
    </row>
    <row r="70" spans="1:23">
      <c r="A70" s="2" t="s">
        <v>182</v>
      </c>
      <c r="B70" s="3" t="s">
        <v>1754</v>
      </c>
      <c r="C70" s="1" t="s">
        <v>42</v>
      </c>
      <c r="D70" s="1" t="s">
        <v>1770</v>
      </c>
      <c r="E70" s="2" t="s">
        <v>1551</v>
      </c>
      <c r="F70" s="2" t="s">
        <v>1552</v>
      </c>
      <c r="G70" s="2" t="s">
        <v>216</v>
      </c>
      <c r="H70" s="2" t="s">
        <v>217</v>
      </c>
      <c r="I70" s="9">
        <v>3</v>
      </c>
      <c r="J70" s="4">
        <v>28.32</v>
      </c>
    </row>
    <row r="71" spans="1:23">
      <c r="A71" s="2" t="s">
        <v>182</v>
      </c>
      <c r="B71" s="3" t="s">
        <v>1754</v>
      </c>
      <c r="C71" s="1" t="s">
        <v>42</v>
      </c>
      <c r="D71" s="1" t="s">
        <v>1768</v>
      </c>
      <c r="E71" s="2" t="s">
        <v>214</v>
      </c>
      <c r="F71" s="2" t="s">
        <v>215</v>
      </c>
      <c r="G71" s="2" t="s">
        <v>216</v>
      </c>
      <c r="H71" s="2" t="s">
        <v>217</v>
      </c>
      <c r="I71" s="9">
        <v>20</v>
      </c>
      <c r="J71" s="4">
        <v>188.8</v>
      </c>
    </row>
    <row r="72" spans="1:23">
      <c r="A72" s="2" t="s">
        <v>182</v>
      </c>
      <c r="B72" s="3" t="s">
        <v>1754</v>
      </c>
      <c r="C72" s="1" t="s">
        <v>42</v>
      </c>
      <c r="D72" s="1" t="s">
        <v>1775</v>
      </c>
      <c r="E72" s="2" t="s">
        <v>275</v>
      </c>
      <c r="F72" s="2" t="s">
        <v>276</v>
      </c>
      <c r="G72" s="2" t="s">
        <v>277</v>
      </c>
      <c r="H72" s="2" t="s">
        <v>278</v>
      </c>
      <c r="I72" s="9">
        <v>5</v>
      </c>
      <c r="J72" s="4">
        <v>47.2</v>
      </c>
    </row>
    <row r="73" spans="1:23">
      <c r="J73" s="5">
        <v>782.93</v>
      </c>
    </row>
    <row r="74" spans="1:23">
      <c r="A74" s="72" t="s">
        <v>286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>
      <c r="A75" s="2" t="s">
        <v>48</v>
      </c>
      <c r="B75" s="3" t="s">
        <v>1754</v>
      </c>
      <c r="C75" s="1" t="s">
        <v>42</v>
      </c>
      <c r="D75" s="1" t="s">
        <v>1776</v>
      </c>
      <c r="E75" s="2" t="s">
        <v>288</v>
      </c>
      <c r="F75" s="2" t="s">
        <v>289</v>
      </c>
      <c r="G75" s="2" t="s">
        <v>290</v>
      </c>
      <c r="H75" s="2" t="s">
        <v>291</v>
      </c>
      <c r="I75" s="9">
        <v>7</v>
      </c>
      <c r="J75" s="4">
        <v>86.59</v>
      </c>
    </row>
    <row r="76" spans="1:23">
      <c r="A76" s="2" t="s">
        <v>182</v>
      </c>
      <c r="B76" s="3" t="s">
        <v>1754</v>
      </c>
      <c r="C76" s="1" t="s">
        <v>42</v>
      </c>
      <c r="D76" s="1" t="s">
        <v>1777</v>
      </c>
      <c r="E76" s="2" t="s">
        <v>307</v>
      </c>
      <c r="F76" s="2" t="s">
        <v>308</v>
      </c>
      <c r="G76" s="2" t="s">
        <v>304</v>
      </c>
      <c r="H76" s="2" t="s">
        <v>305</v>
      </c>
      <c r="I76" s="9">
        <v>4</v>
      </c>
      <c r="J76" s="4">
        <v>37.76</v>
      </c>
    </row>
    <row r="77" spans="1:23">
      <c r="A77" s="2" t="s">
        <v>182</v>
      </c>
      <c r="B77" s="3" t="s">
        <v>1754</v>
      </c>
      <c r="C77" s="1" t="s">
        <v>42</v>
      </c>
      <c r="D77" s="1" t="s">
        <v>1776</v>
      </c>
      <c r="E77" s="2" t="s">
        <v>288</v>
      </c>
      <c r="F77" s="2" t="s">
        <v>289</v>
      </c>
      <c r="G77" s="2" t="s">
        <v>290</v>
      </c>
      <c r="H77" s="2" t="s">
        <v>291</v>
      </c>
      <c r="I77" s="9">
        <v>10</v>
      </c>
      <c r="J77" s="4">
        <v>84.2</v>
      </c>
    </row>
    <row r="78" spans="1:23">
      <c r="J78" s="5">
        <v>208.55</v>
      </c>
    </row>
    <row r="79" spans="1:23">
      <c r="A79" s="72" t="s">
        <v>309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>
      <c r="A80" s="2" t="s">
        <v>68</v>
      </c>
      <c r="B80" s="3" t="s">
        <v>1754</v>
      </c>
      <c r="C80" s="1" t="s">
        <v>42</v>
      </c>
      <c r="D80" s="1" t="s">
        <v>1778</v>
      </c>
      <c r="E80" s="2" t="s">
        <v>411</v>
      </c>
      <c r="F80" s="2" t="s">
        <v>412</v>
      </c>
      <c r="G80" s="2" t="s">
        <v>313</v>
      </c>
      <c r="H80" s="2" t="s">
        <v>314</v>
      </c>
      <c r="I80" s="9">
        <v>2</v>
      </c>
      <c r="J80" s="4">
        <v>15.8</v>
      </c>
    </row>
    <row r="81" spans="1:10">
      <c r="A81" s="2" t="s">
        <v>68</v>
      </c>
      <c r="B81" s="3" t="s">
        <v>1765</v>
      </c>
      <c r="C81" s="1" t="s">
        <v>42</v>
      </c>
      <c r="D81" s="1" t="s">
        <v>1779</v>
      </c>
      <c r="E81" s="2" t="s">
        <v>328</v>
      </c>
      <c r="F81" s="2" t="s">
        <v>329</v>
      </c>
      <c r="G81" s="2" t="s">
        <v>313</v>
      </c>
      <c r="H81" s="2" t="s">
        <v>314</v>
      </c>
      <c r="I81" s="9">
        <v>10</v>
      </c>
      <c r="J81" s="4">
        <v>79</v>
      </c>
    </row>
    <row r="82" spans="1:10">
      <c r="A82" s="2" t="s">
        <v>68</v>
      </c>
      <c r="B82" s="3" t="s">
        <v>1765</v>
      </c>
      <c r="C82" s="1" t="s">
        <v>42</v>
      </c>
      <c r="D82" s="1" t="s">
        <v>1780</v>
      </c>
      <c r="E82" s="2" t="s">
        <v>1203</v>
      </c>
      <c r="F82" s="2" t="s">
        <v>1204</v>
      </c>
      <c r="G82" s="2" t="s">
        <v>313</v>
      </c>
      <c r="H82" s="2" t="s">
        <v>314</v>
      </c>
      <c r="I82" s="9">
        <v>2</v>
      </c>
      <c r="J82" s="4">
        <v>15.8</v>
      </c>
    </row>
    <row r="83" spans="1:10">
      <c r="A83" s="2" t="s">
        <v>68</v>
      </c>
      <c r="B83" s="3" t="s">
        <v>1720</v>
      </c>
      <c r="C83" s="1" t="s">
        <v>42</v>
      </c>
      <c r="D83" s="1" t="s">
        <v>1781</v>
      </c>
      <c r="E83" s="2" t="s">
        <v>408</v>
      </c>
      <c r="F83" s="2" t="s">
        <v>409</v>
      </c>
      <c r="G83" s="2" t="s">
        <v>313</v>
      </c>
      <c r="H83" s="2" t="s">
        <v>314</v>
      </c>
      <c r="I83" s="9">
        <v>2</v>
      </c>
      <c r="J83" s="4">
        <v>15.8</v>
      </c>
    </row>
    <row r="84" spans="1:10">
      <c r="A84" s="2" t="s">
        <v>68</v>
      </c>
      <c r="B84" s="3" t="s">
        <v>1720</v>
      </c>
      <c r="C84" s="1" t="s">
        <v>42</v>
      </c>
      <c r="D84" s="1" t="s">
        <v>1782</v>
      </c>
      <c r="E84" s="2" t="s">
        <v>1222</v>
      </c>
      <c r="F84" s="2" t="s">
        <v>1223</v>
      </c>
      <c r="G84" s="2" t="s">
        <v>313</v>
      </c>
      <c r="H84" s="2" t="s">
        <v>314</v>
      </c>
      <c r="I84" s="9">
        <v>2</v>
      </c>
      <c r="J84" s="4">
        <v>15.8</v>
      </c>
    </row>
    <row r="85" spans="1:10">
      <c r="A85" s="2" t="s">
        <v>48</v>
      </c>
      <c r="B85" s="3" t="s">
        <v>1720</v>
      </c>
      <c r="C85" s="1" t="s">
        <v>42</v>
      </c>
      <c r="D85" s="1" t="s">
        <v>1783</v>
      </c>
      <c r="E85" s="2" t="s">
        <v>760</v>
      </c>
      <c r="F85" s="2" t="s">
        <v>761</v>
      </c>
      <c r="G85" s="2" t="s">
        <v>313</v>
      </c>
      <c r="H85" s="2" t="s">
        <v>314</v>
      </c>
      <c r="I85" s="9">
        <v>5</v>
      </c>
      <c r="J85" s="4">
        <v>57.6</v>
      </c>
    </row>
    <row r="86" spans="1:10">
      <c r="A86" s="2" t="s">
        <v>48</v>
      </c>
      <c r="B86" s="3" t="s">
        <v>1784</v>
      </c>
      <c r="C86" s="1" t="s">
        <v>42</v>
      </c>
      <c r="D86" s="1" t="s">
        <v>1785</v>
      </c>
      <c r="E86" s="2" t="s">
        <v>558</v>
      </c>
      <c r="F86" s="2" t="s">
        <v>559</v>
      </c>
      <c r="G86" s="2" t="s">
        <v>367</v>
      </c>
      <c r="H86" s="2" t="s">
        <v>368</v>
      </c>
      <c r="I86" s="9">
        <v>10</v>
      </c>
      <c r="J86" s="4">
        <v>115.2</v>
      </c>
    </row>
    <row r="87" spans="1:10">
      <c r="A87" s="2" t="s">
        <v>48</v>
      </c>
      <c r="B87" s="3" t="s">
        <v>1722</v>
      </c>
      <c r="C87" s="1" t="s">
        <v>42</v>
      </c>
      <c r="D87" s="1" t="s">
        <v>1786</v>
      </c>
      <c r="E87" s="2" t="s">
        <v>387</v>
      </c>
      <c r="F87" s="2" t="s">
        <v>388</v>
      </c>
      <c r="G87" s="2" t="s">
        <v>313</v>
      </c>
      <c r="H87" s="2" t="s">
        <v>314</v>
      </c>
      <c r="I87" s="9">
        <v>3</v>
      </c>
      <c r="J87" s="4">
        <v>34.56</v>
      </c>
    </row>
    <row r="88" spans="1:10">
      <c r="A88" s="2" t="s">
        <v>48</v>
      </c>
      <c r="B88" s="3" t="s">
        <v>1722</v>
      </c>
      <c r="C88" s="1" t="s">
        <v>42</v>
      </c>
      <c r="D88" s="1" t="s">
        <v>1787</v>
      </c>
      <c r="E88" s="2" t="s">
        <v>995</v>
      </c>
      <c r="F88" s="2" t="s">
        <v>996</v>
      </c>
      <c r="G88" s="2" t="s">
        <v>313</v>
      </c>
      <c r="H88" s="2" t="s">
        <v>314</v>
      </c>
      <c r="I88" s="9">
        <v>10</v>
      </c>
      <c r="J88" s="4">
        <v>115.2</v>
      </c>
    </row>
    <row r="89" spans="1:10">
      <c r="A89" s="2" t="s">
        <v>48</v>
      </c>
      <c r="B89" s="3" t="s">
        <v>1722</v>
      </c>
      <c r="C89" s="1" t="s">
        <v>42</v>
      </c>
      <c r="D89" s="1" t="s">
        <v>1788</v>
      </c>
      <c r="E89" s="2" t="s">
        <v>600</v>
      </c>
      <c r="F89" s="2" t="s">
        <v>601</v>
      </c>
      <c r="G89" s="2" t="s">
        <v>313</v>
      </c>
      <c r="H89" s="2" t="s">
        <v>314</v>
      </c>
      <c r="I89" s="9">
        <v>10</v>
      </c>
      <c r="J89" s="4">
        <v>115.2</v>
      </c>
    </row>
    <row r="90" spans="1:10">
      <c r="A90" s="2" t="s">
        <v>48</v>
      </c>
      <c r="B90" s="3" t="s">
        <v>1765</v>
      </c>
      <c r="C90" s="1" t="s">
        <v>42</v>
      </c>
      <c r="D90" s="1" t="s">
        <v>1789</v>
      </c>
      <c r="E90" s="2" t="s">
        <v>1790</v>
      </c>
      <c r="F90" s="2" t="s">
        <v>1791</v>
      </c>
      <c r="G90" s="2" t="s">
        <v>313</v>
      </c>
      <c r="H90" s="2" t="s">
        <v>314</v>
      </c>
      <c r="I90" s="9">
        <v>6</v>
      </c>
      <c r="J90" s="4">
        <v>69.12</v>
      </c>
    </row>
    <row r="91" spans="1:10">
      <c r="A91" s="2" t="s">
        <v>48</v>
      </c>
      <c r="B91" s="3" t="s">
        <v>1784</v>
      </c>
      <c r="C91" s="1" t="s">
        <v>42</v>
      </c>
      <c r="D91" s="1" t="s">
        <v>1792</v>
      </c>
      <c r="E91" s="2" t="s">
        <v>766</v>
      </c>
      <c r="F91" s="2" t="s">
        <v>767</v>
      </c>
      <c r="G91" s="2" t="s">
        <v>362</v>
      </c>
      <c r="H91" s="2" t="s">
        <v>363</v>
      </c>
      <c r="I91" s="9">
        <v>2</v>
      </c>
      <c r="J91" s="4">
        <v>23.04</v>
      </c>
    </row>
    <row r="92" spans="1:10">
      <c r="A92" s="2" t="s">
        <v>48</v>
      </c>
      <c r="B92" s="3" t="s">
        <v>1765</v>
      </c>
      <c r="C92" s="1" t="s">
        <v>42</v>
      </c>
      <c r="D92" s="1" t="s">
        <v>1780</v>
      </c>
      <c r="E92" s="2" t="s">
        <v>1203</v>
      </c>
      <c r="F92" s="2" t="s">
        <v>1204</v>
      </c>
      <c r="G92" s="2" t="s">
        <v>313</v>
      </c>
      <c r="H92" s="2" t="s">
        <v>314</v>
      </c>
      <c r="I92" s="9">
        <v>2</v>
      </c>
      <c r="J92" s="4">
        <v>23.04</v>
      </c>
    </row>
    <row r="93" spans="1:10">
      <c r="A93" s="2" t="s">
        <v>48</v>
      </c>
      <c r="B93" s="3" t="s">
        <v>1765</v>
      </c>
      <c r="C93" s="1" t="s">
        <v>42</v>
      </c>
      <c r="D93" s="1" t="s">
        <v>1793</v>
      </c>
      <c r="E93" s="2" t="s">
        <v>387</v>
      </c>
      <c r="F93" s="2" t="s">
        <v>388</v>
      </c>
      <c r="G93" s="2" t="s">
        <v>313</v>
      </c>
      <c r="H93" s="2" t="s">
        <v>314</v>
      </c>
      <c r="I93" s="9">
        <v>5</v>
      </c>
      <c r="J93" s="4">
        <v>61.85</v>
      </c>
    </row>
    <row r="94" spans="1:10">
      <c r="A94" s="2" t="s">
        <v>48</v>
      </c>
      <c r="B94" s="3" t="s">
        <v>1752</v>
      </c>
      <c r="C94" s="1" t="s">
        <v>42</v>
      </c>
      <c r="D94" s="1" t="s">
        <v>1794</v>
      </c>
      <c r="E94" s="2" t="s">
        <v>1795</v>
      </c>
      <c r="F94" s="2" t="s">
        <v>1796</v>
      </c>
      <c r="G94" s="2" t="s">
        <v>313</v>
      </c>
      <c r="H94" s="2" t="s">
        <v>314</v>
      </c>
      <c r="I94" s="9">
        <v>10</v>
      </c>
      <c r="J94" s="4">
        <v>115.2</v>
      </c>
    </row>
    <row r="95" spans="1:10">
      <c r="A95" s="2" t="s">
        <v>48</v>
      </c>
      <c r="B95" s="3" t="s">
        <v>1765</v>
      </c>
      <c r="C95" s="1" t="s">
        <v>42</v>
      </c>
      <c r="D95" s="1" t="s">
        <v>1797</v>
      </c>
      <c r="E95" s="2" t="s">
        <v>589</v>
      </c>
      <c r="F95" s="2" t="s">
        <v>590</v>
      </c>
      <c r="G95" s="2" t="s">
        <v>313</v>
      </c>
      <c r="H95" s="2" t="s">
        <v>314</v>
      </c>
      <c r="I95" s="9">
        <v>3</v>
      </c>
      <c r="J95" s="4">
        <v>34.56</v>
      </c>
    </row>
    <row r="96" spans="1:10">
      <c r="A96" s="2" t="s">
        <v>48</v>
      </c>
      <c r="B96" s="3" t="s">
        <v>1720</v>
      </c>
      <c r="C96" s="1" t="s">
        <v>42</v>
      </c>
      <c r="D96" s="1" t="s">
        <v>1798</v>
      </c>
      <c r="E96" s="2" t="s">
        <v>594</v>
      </c>
      <c r="F96" s="2" t="s">
        <v>595</v>
      </c>
      <c r="G96" s="2" t="s">
        <v>313</v>
      </c>
      <c r="H96" s="2" t="s">
        <v>314</v>
      </c>
      <c r="I96" s="9">
        <v>4</v>
      </c>
      <c r="J96" s="4">
        <v>46.08</v>
      </c>
    </row>
    <row r="97" spans="1:23">
      <c r="A97" s="2" t="s">
        <v>48</v>
      </c>
      <c r="B97" s="3" t="s">
        <v>1720</v>
      </c>
      <c r="C97" s="1" t="s">
        <v>42</v>
      </c>
      <c r="D97" s="1" t="s">
        <v>1781</v>
      </c>
      <c r="E97" s="2" t="s">
        <v>408</v>
      </c>
      <c r="F97" s="2" t="s">
        <v>409</v>
      </c>
      <c r="G97" s="2" t="s">
        <v>313</v>
      </c>
      <c r="H97" s="2" t="s">
        <v>314</v>
      </c>
      <c r="I97" s="9">
        <v>5</v>
      </c>
      <c r="J97" s="4">
        <v>57.6</v>
      </c>
    </row>
    <row r="98" spans="1:23">
      <c r="A98" s="2" t="s">
        <v>48</v>
      </c>
      <c r="B98" s="3" t="s">
        <v>1722</v>
      </c>
      <c r="C98" s="1" t="s">
        <v>42</v>
      </c>
      <c r="D98" s="1" t="s">
        <v>1799</v>
      </c>
      <c r="E98" s="2" t="s">
        <v>423</v>
      </c>
      <c r="F98" s="2" t="s">
        <v>424</v>
      </c>
      <c r="G98" s="2" t="s">
        <v>313</v>
      </c>
      <c r="H98" s="2" t="s">
        <v>314</v>
      </c>
      <c r="I98" s="9">
        <v>5</v>
      </c>
      <c r="J98" s="4">
        <v>57.6</v>
      </c>
    </row>
    <row r="99" spans="1:23">
      <c r="A99" s="2" t="s">
        <v>48</v>
      </c>
      <c r="B99" s="3" t="s">
        <v>1754</v>
      </c>
      <c r="C99" s="1" t="s">
        <v>42</v>
      </c>
      <c r="D99" s="1" t="s">
        <v>1800</v>
      </c>
      <c r="E99" s="2" t="s">
        <v>1021</v>
      </c>
      <c r="F99" s="2" t="s">
        <v>1022</v>
      </c>
      <c r="G99" s="2" t="s">
        <v>367</v>
      </c>
      <c r="H99" s="2" t="s">
        <v>368</v>
      </c>
      <c r="I99" s="9">
        <v>5</v>
      </c>
      <c r="J99" s="4">
        <v>57.6</v>
      </c>
    </row>
    <row r="100" spans="1:23">
      <c r="A100" s="2" t="s">
        <v>48</v>
      </c>
      <c r="B100" s="3" t="s">
        <v>1722</v>
      </c>
      <c r="C100" s="1" t="s">
        <v>42</v>
      </c>
      <c r="D100" s="1" t="s">
        <v>1801</v>
      </c>
      <c r="E100" s="2" t="s">
        <v>337</v>
      </c>
      <c r="F100" s="2" t="s">
        <v>338</v>
      </c>
      <c r="G100" s="2" t="s">
        <v>313</v>
      </c>
      <c r="H100" s="2" t="s">
        <v>314</v>
      </c>
      <c r="I100" s="9">
        <v>35</v>
      </c>
      <c r="J100" s="4">
        <v>403.2</v>
      </c>
    </row>
    <row r="101" spans="1:23">
      <c r="A101" s="2" t="s">
        <v>48</v>
      </c>
      <c r="B101" s="3" t="s">
        <v>1722</v>
      </c>
      <c r="C101" s="1" t="s">
        <v>42</v>
      </c>
      <c r="D101" s="1" t="s">
        <v>1802</v>
      </c>
      <c r="E101" s="2" t="s">
        <v>808</v>
      </c>
      <c r="F101" s="2" t="s">
        <v>809</v>
      </c>
      <c r="G101" s="2" t="s">
        <v>313</v>
      </c>
      <c r="H101" s="2" t="s">
        <v>314</v>
      </c>
      <c r="I101" s="9">
        <v>2</v>
      </c>
      <c r="J101" s="4">
        <v>23.04</v>
      </c>
    </row>
    <row r="102" spans="1:23">
      <c r="A102" s="2" t="s">
        <v>48</v>
      </c>
      <c r="B102" s="3" t="s">
        <v>1722</v>
      </c>
      <c r="C102" s="1" t="s">
        <v>42</v>
      </c>
      <c r="D102" s="1" t="s">
        <v>1803</v>
      </c>
      <c r="E102" s="2" t="s">
        <v>337</v>
      </c>
      <c r="F102" s="2" t="s">
        <v>338</v>
      </c>
      <c r="G102" s="2" t="s">
        <v>313</v>
      </c>
      <c r="H102" s="2" t="s">
        <v>314</v>
      </c>
      <c r="I102" s="9">
        <v>92</v>
      </c>
      <c r="J102" s="4">
        <v>1059.8399999999999</v>
      </c>
    </row>
    <row r="103" spans="1:23">
      <c r="A103" s="2" t="s">
        <v>182</v>
      </c>
      <c r="B103" s="3" t="s">
        <v>1765</v>
      </c>
      <c r="C103" s="1" t="s">
        <v>42</v>
      </c>
      <c r="D103" s="1" t="s">
        <v>1780</v>
      </c>
      <c r="E103" s="2" t="s">
        <v>1203</v>
      </c>
      <c r="F103" s="2" t="s">
        <v>1204</v>
      </c>
      <c r="G103" s="2" t="s">
        <v>313</v>
      </c>
      <c r="H103" s="2" t="s">
        <v>314</v>
      </c>
      <c r="I103" s="9">
        <v>2</v>
      </c>
      <c r="J103" s="4">
        <v>16.84</v>
      </c>
    </row>
    <row r="104" spans="1:23">
      <c r="A104" s="2" t="s">
        <v>205</v>
      </c>
      <c r="B104" s="3" t="s">
        <v>1754</v>
      </c>
      <c r="C104" s="1" t="s">
        <v>42</v>
      </c>
      <c r="D104" s="1" t="s">
        <v>1804</v>
      </c>
      <c r="E104" s="2" t="s">
        <v>1421</v>
      </c>
      <c r="F104" s="2" t="s">
        <v>1422</v>
      </c>
      <c r="G104" s="2" t="s">
        <v>362</v>
      </c>
      <c r="H104" s="2" t="s">
        <v>363</v>
      </c>
      <c r="I104" s="9">
        <v>1</v>
      </c>
      <c r="J104" s="4">
        <v>9.5500000000000007</v>
      </c>
    </row>
    <row r="105" spans="1:23">
      <c r="J105" s="5">
        <f>SUM(J80:J104)</f>
        <v>2638.12</v>
      </c>
    </row>
    <row r="106" spans="1:23">
      <c r="A106" s="72" t="s">
        <v>435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</row>
    <row r="107" spans="1:23" ht="24">
      <c r="A107" s="2" t="s">
        <v>48</v>
      </c>
      <c r="B107" s="3" t="s">
        <v>1722</v>
      </c>
      <c r="C107" s="1" t="s">
        <v>42</v>
      </c>
      <c r="D107" s="1" t="s">
        <v>1805</v>
      </c>
      <c r="E107" s="2" t="s">
        <v>437</v>
      </c>
      <c r="F107" s="2" t="s">
        <v>438</v>
      </c>
      <c r="G107" s="2" t="s">
        <v>439</v>
      </c>
      <c r="H107" s="2" t="s">
        <v>440</v>
      </c>
      <c r="I107" s="9">
        <v>10</v>
      </c>
      <c r="J107" s="4">
        <v>123.7</v>
      </c>
    </row>
    <row r="108" spans="1:23">
      <c r="J108" s="5">
        <v>123.7</v>
      </c>
    </row>
    <row r="109" spans="1:23">
      <c r="A109" s="72" t="s">
        <v>444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</row>
    <row r="110" spans="1:23">
      <c r="A110" s="2" t="s">
        <v>68</v>
      </c>
      <c r="B110" s="3" t="s">
        <v>1754</v>
      </c>
      <c r="C110" s="1" t="s">
        <v>42</v>
      </c>
      <c r="D110" s="1" t="s">
        <v>1806</v>
      </c>
      <c r="E110" s="2" t="s">
        <v>1048</v>
      </c>
      <c r="F110" s="2" t="s">
        <v>1049</v>
      </c>
      <c r="G110" s="2" t="s">
        <v>468</v>
      </c>
      <c r="H110" s="2" t="s">
        <v>469</v>
      </c>
      <c r="I110" s="9">
        <v>20</v>
      </c>
      <c r="J110" s="4">
        <v>158</v>
      </c>
    </row>
    <row r="111" spans="1:23">
      <c r="A111" s="2" t="s">
        <v>68</v>
      </c>
      <c r="B111" s="3" t="s">
        <v>1720</v>
      </c>
      <c r="C111" s="1" t="s">
        <v>42</v>
      </c>
      <c r="D111" s="1" t="s">
        <v>1807</v>
      </c>
      <c r="E111" s="2" t="s">
        <v>607</v>
      </c>
      <c r="F111" s="2" t="s">
        <v>608</v>
      </c>
      <c r="G111" s="2" t="s">
        <v>609</v>
      </c>
      <c r="H111" s="2" t="s">
        <v>610</v>
      </c>
      <c r="I111" s="9">
        <v>30</v>
      </c>
      <c r="J111" s="4">
        <v>237</v>
      </c>
    </row>
    <row r="112" spans="1:23">
      <c r="A112" s="2" t="s">
        <v>68</v>
      </c>
      <c r="B112" s="3" t="s">
        <v>1720</v>
      </c>
      <c r="C112" s="1" t="s">
        <v>42</v>
      </c>
      <c r="D112" s="1" t="s">
        <v>1808</v>
      </c>
      <c r="E112" s="2" t="s">
        <v>1467</v>
      </c>
      <c r="F112" s="2" t="s">
        <v>1468</v>
      </c>
      <c r="G112" s="2" t="s">
        <v>851</v>
      </c>
      <c r="H112" s="2" t="s">
        <v>852</v>
      </c>
      <c r="I112" s="9">
        <v>3</v>
      </c>
      <c r="J112" s="4">
        <v>23.7</v>
      </c>
    </row>
    <row r="113" spans="1:10">
      <c r="A113" s="2" t="s">
        <v>48</v>
      </c>
      <c r="B113" s="3" t="s">
        <v>1754</v>
      </c>
      <c r="C113" s="1" t="s">
        <v>42</v>
      </c>
      <c r="D113" s="1" t="s">
        <v>1806</v>
      </c>
      <c r="E113" s="2" t="s">
        <v>1048</v>
      </c>
      <c r="F113" s="2" t="s">
        <v>1049</v>
      </c>
      <c r="G113" s="2" t="s">
        <v>468</v>
      </c>
      <c r="H113" s="2" t="s">
        <v>469</v>
      </c>
      <c r="I113" s="9">
        <v>20</v>
      </c>
      <c r="J113" s="4">
        <v>247.4</v>
      </c>
    </row>
    <row r="114" spans="1:10">
      <c r="J114" s="5">
        <v>666.1</v>
      </c>
    </row>
    <row r="115" spans="1:10">
      <c r="J115" s="5">
        <v>8059.22</v>
      </c>
    </row>
  </sheetData>
  <autoFilter ref="A1:W115" xr:uid="{338FA909-57E2-AD4F-AA0E-C3C906C3AD35}"/>
  <mergeCells count="10">
    <mergeCell ref="A74:W74"/>
    <mergeCell ref="A79:W79"/>
    <mergeCell ref="A106:W106"/>
    <mergeCell ref="A109:W109"/>
    <mergeCell ref="A2:W2"/>
    <mergeCell ref="A5:W5"/>
    <mergeCell ref="A33:W33"/>
    <mergeCell ref="A46:W46"/>
    <mergeCell ref="A49:W49"/>
    <mergeCell ref="A61:W6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E203-F541-4C43-82DC-D2204C9E9BB1}">
  <sheetPr filterMode="1"/>
  <dimension ref="A1:W84"/>
  <sheetViews>
    <sheetView workbookViewId="0"/>
    <sheetView workbookViewId="1"/>
  </sheetViews>
  <sheetFormatPr defaultColWidth="8.85546875" defaultRowHeight="12.95"/>
  <cols>
    <col min="1" max="1" width="38.42578125" customWidth="1"/>
    <col min="2" max="2" width="9.7109375" customWidth="1"/>
    <col min="3" max="3" width="5.7109375" customWidth="1"/>
    <col min="4" max="4" width="7" customWidth="1"/>
    <col min="5" max="5" width="36.28515625" customWidth="1"/>
    <col min="6" max="6" width="30.140625" customWidth="1"/>
    <col min="7" max="7" width="12.42578125" customWidth="1"/>
    <col min="8" max="8" width="18" customWidth="1"/>
    <col min="9" max="9" width="9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3" t="s">
        <v>429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idden="1">
      <c r="A3" s="2" t="s">
        <v>48</v>
      </c>
      <c r="B3" s="3" t="s">
        <v>1809</v>
      </c>
      <c r="C3" s="1" t="s">
        <v>42</v>
      </c>
      <c r="D3" s="1" t="s">
        <v>1810</v>
      </c>
      <c r="E3" s="2" t="s">
        <v>1258</v>
      </c>
      <c r="F3" s="2" t="s">
        <v>1259</v>
      </c>
      <c r="G3" s="2" t="s">
        <v>1252</v>
      </c>
      <c r="H3" s="2" t="s">
        <v>1253</v>
      </c>
      <c r="I3" s="9">
        <v>3</v>
      </c>
      <c r="J3" s="4">
        <v>34.56</v>
      </c>
    </row>
    <row r="4" spans="1:23" hidden="1">
      <c r="A4" s="2"/>
      <c r="B4" s="3"/>
      <c r="C4" s="1"/>
      <c r="D4" s="1"/>
      <c r="E4" s="2"/>
      <c r="F4" s="2"/>
      <c r="G4" s="2"/>
      <c r="H4" s="2"/>
      <c r="I4" s="9"/>
      <c r="J4" s="63">
        <f>SUM(J3)</f>
        <v>34.56</v>
      </c>
    </row>
    <row r="5" spans="1:23" hidden="1">
      <c r="A5" s="72" t="s">
        <v>39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 hidden="1">
      <c r="A6" s="2" t="s">
        <v>48</v>
      </c>
      <c r="B6" s="3" t="s">
        <v>1811</v>
      </c>
      <c r="C6" s="1" t="s">
        <v>42</v>
      </c>
      <c r="D6" s="1" t="s">
        <v>1812</v>
      </c>
      <c r="E6" s="2" t="s">
        <v>1813</v>
      </c>
      <c r="F6" s="2" t="s">
        <v>1814</v>
      </c>
      <c r="G6" s="2" t="s">
        <v>46</v>
      </c>
      <c r="H6" s="2" t="s">
        <v>47</v>
      </c>
      <c r="I6" s="9">
        <v>2</v>
      </c>
      <c r="J6" s="4">
        <v>24.74</v>
      </c>
    </row>
    <row r="7" spans="1:23" hidden="1">
      <c r="J7" s="5">
        <v>24.74</v>
      </c>
    </row>
    <row r="8" spans="1:23" hidden="1">
      <c r="A8" s="72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 ht="24" hidden="1">
      <c r="A9" s="2" t="s">
        <v>68</v>
      </c>
      <c r="B9" s="3" t="s">
        <v>1809</v>
      </c>
      <c r="C9" s="1" t="s">
        <v>42</v>
      </c>
      <c r="D9" s="1" t="s">
        <v>1815</v>
      </c>
      <c r="E9" s="2" t="s">
        <v>1067</v>
      </c>
      <c r="F9" s="2" t="s">
        <v>1068</v>
      </c>
      <c r="G9" s="2" t="s">
        <v>82</v>
      </c>
      <c r="H9" s="2" t="s">
        <v>83</v>
      </c>
      <c r="I9" s="9">
        <v>2</v>
      </c>
      <c r="J9" s="4">
        <v>15.8</v>
      </c>
    </row>
    <row r="10" spans="1:23" hidden="1">
      <c r="A10" s="2" t="s">
        <v>68</v>
      </c>
      <c r="B10" s="3" t="s">
        <v>1809</v>
      </c>
      <c r="C10" s="1" t="s">
        <v>42</v>
      </c>
      <c r="D10" s="1" t="s">
        <v>1816</v>
      </c>
      <c r="E10" s="2" t="s">
        <v>88</v>
      </c>
      <c r="F10" s="2" t="s">
        <v>89</v>
      </c>
      <c r="G10" s="2" t="s">
        <v>82</v>
      </c>
      <c r="H10" s="2" t="s">
        <v>83</v>
      </c>
      <c r="I10" s="9">
        <v>2</v>
      </c>
      <c r="J10" s="4">
        <v>15.8</v>
      </c>
    </row>
    <row r="11" spans="1:23" hidden="1">
      <c r="A11" s="2" t="s">
        <v>48</v>
      </c>
      <c r="B11" s="3" t="s">
        <v>1809</v>
      </c>
      <c r="C11" s="1" t="s">
        <v>42</v>
      </c>
      <c r="D11" s="1" t="s">
        <v>1817</v>
      </c>
      <c r="E11" s="2" t="s">
        <v>1097</v>
      </c>
      <c r="F11" s="2" t="s">
        <v>1098</v>
      </c>
      <c r="G11" s="2" t="s">
        <v>93</v>
      </c>
      <c r="H11" s="2" t="s">
        <v>94</v>
      </c>
      <c r="I11" s="9">
        <v>1</v>
      </c>
      <c r="J11" s="4">
        <v>11.52</v>
      </c>
    </row>
    <row r="12" spans="1:23" hidden="1">
      <c r="A12" s="2" t="s">
        <v>48</v>
      </c>
      <c r="B12" s="3" t="s">
        <v>1809</v>
      </c>
      <c r="C12" s="1" t="s">
        <v>42</v>
      </c>
      <c r="D12" s="1" t="s">
        <v>1818</v>
      </c>
      <c r="E12" s="2" t="s">
        <v>122</v>
      </c>
      <c r="F12" s="2" t="s">
        <v>123</v>
      </c>
      <c r="G12" s="2" t="s">
        <v>82</v>
      </c>
      <c r="H12" s="2" t="s">
        <v>83</v>
      </c>
      <c r="I12" s="9">
        <v>10</v>
      </c>
      <c r="J12" s="4">
        <v>115.2</v>
      </c>
    </row>
    <row r="13" spans="1:23" hidden="1">
      <c r="A13" s="2" t="s">
        <v>48</v>
      </c>
      <c r="B13" s="3" t="s">
        <v>1809</v>
      </c>
      <c r="C13" s="1" t="s">
        <v>42</v>
      </c>
      <c r="D13" s="1" t="s">
        <v>1819</v>
      </c>
      <c r="E13" s="2" t="s">
        <v>1121</v>
      </c>
      <c r="F13" s="2" t="s">
        <v>1122</v>
      </c>
      <c r="G13" s="2" t="s">
        <v>82</v>
      </c>
      <c r="H13" s="2" t="s">
        <v>83</v>
      </c>
      <c r="I13" s="9">
        <v>10</v>
      </c>
      <c r="J13" s="4">
        <v>123.7</v>
      </c>
    </row>
    <row r="14" spans="1:23" hidden="1">
      <c r="A14" s="2" t="s">
        <v>48</v>
      </c>
      <c r="B14" s="3" t="s">
        <v>1809</v>
      </c>
      <c r="C14" s="1" t="s">
        <v>42</v>
      </c>
      <c r="D14" s="1" t="s">
        <v>1820</v>
      </c>
      <c r="E14" s="2" t="s">
        <v>522</v>
      </c>
      <c r="F14" s="2" t="s">
        <v>523</v>
      </c>
      <c r="G14" s="2" t="s">
        <v>93</v>
      </c>
      <c r="H14" s="2" t="s">
        <v>94</v>
      </c>
      <c r="I14" s="9">
        <v>4</v>
      </c>
      <c r="J14" s="4">
        <v>46.08</v>
      </c>
    </row>
    <row r="15" spans="1:23" hidden="1">
      <c r="A15" s="2" t="s">
        <v>48</v>
      </c>
      <c r="B15" s="3" t="s">
        <v>1809</v>
      </c>
      <c r="C15" s="1" t="s">
        <v>42</v>
      </c>
      <c r="D15" s="1" t="s">
        <v>1821</v>
      </c>
      <c r="E15" s="2" t="s">
        <v>1071</v>
      </c>
      <c r="F15" s="2" t="s">
        <v>1072</v>
      </c>
      <c r="G15" s="2" t="s">
        <v>82</v>
      </c>
      <c r="H15" s="2" t="s">
        <v>83</v>
      </c>
      <c r="I15" s="9">
        <v>20</v>
      </c>
      <c r="J15" s="4">
        <v>230.4</v>
      </c>
    </row>
    <row r="16" spans="1:23" hidden="1">
      <c r="A16" s="2" t="s">
        <v>48</v>
      </c>
      <c r="B16" s="3" t="s">
        <v>1809</v>
      </c>
      <c r="C16" s="1" t="s">
        <v>42</v>
      </c>
      <c r="D16" s="1" t="s">
        <v>1822</v>
      </c>
      <c r="E16" s="2" t="s">
        <v>682</v>
      </c>
      <c r="F16" s="2" t="s">
        <v>683</v>
      </c>
      <c r="G16" s="2" t="s">
        <v>82</v>
      </c>
      <c r="H16" s="30" t="s">
        <v>515</v>
      </c>
      <c r="I16" s="9">
        <v>10</v>
      </c>
      <c r="J16" s="4">
        <v>115.2</v>
      </c>
    </row>
    <row r="17" spans="1:23" hidden="1">
      <c r="A17" s="2" t="s">
        <v>48</v>
      </c>
      <c r="B17" s="3" t="s">
        <v>1809</v>
      </c>
      <c r="C17" s="1" t="s">
        <v>42</v>
      </c>
      <c r="D17" s="1" t="s">
        <v>1823</v>
      </c>
      <c r="E17" s="2" t="s">
        <v>1118</v>
      </c>
      <c r="F17" s="2" t="s">
        <v>1119</v>
      </c>
      <c r="G17" s="2" t="s">
        <v>93</v>
      </c>
      <c r="H17" s="2" t="s">
        <v>94</v>
      </c>
      <c r="I17" s="9">
        <v>2</v>
      </c>
      <c r="J17" s="4">
        <v>23.04</v>
      </c>
    </row>
    <row r="18" spans="1:23" ht="24" hidden="1">
      <c r="A18" s="2" t="s">
        <v>48</v>
      </c>
      <c r="B18" s="3" t="s">
        <v>1824</v>
      </c>
      <c r="C18" s="1" t="s">
        <v>42</v>
      </c>
      <c r="D18" s="1" t="s">
        <v>1825</v>
      </c>
      <c r="E18" s="2" t="s">
        <v>1374</v>
      </c>
      <c r="F18" s="2" t="s">
        <v>1375</v>
      </c>
      <c r="G18" s="2" t="s">
        <v>1376</v>
      </c>
      <c r="H18" s="2" t="s">
        <v>1377</v>
      </c>
      <c r="I18" s="9">
        <v>30</v>
      </c>
      <c r="J18" s="4">
        <v>345.6</v>
      </c>
    </row>
    <row r="19" spans="1:23" ht="24" hidden="1">
      <c r="A19" s="2" t="s">
        <v>48</v>
      </c>
      <c r="B19" s="3" t="s">
        <v>1824</v>
      </c>
      <c r="C19" s="1" t="s">
        <v>42</v>
      </c>
      <c r="D19" s="1" t="s">
        <v>1826</v>
      </c>
      <c r="E19" s="2" t="s">
        <v>1374</v>
      </c>
      <c r="F19" s="2" t="s">
        <v>1375</v>
      </c>
      <c r="G19" s="2" t="s">
        <v>1376</v>
      </c>
      <c r="H19" s="2" t="s">
        <v>1377</v>
      </c>
      <c r="I19" s="9">
        <v>10</v>
      </c>
      <c r="J19" s="4">
        <v>123.7</v>
      </c>
    </row>
    <row r="20" spans="1:23" hidden="1">
      <c r="A20" s="2" t="s">
        <v>48</v>
      </c>
      <c r="B20" s="3" t="s">
        <v>1809</v>
      </c>
      <c r="C20" s="1" t="s">
        <v>42</v>
      </c>
      <c r="D20" s="1" t="s">
        <v>1827</v>
      </c>
      <c r="E20" s="2" t="s">
        <v>483</v>
      </c>
      <c r="F20" s="2" t="s">
        <v>484</v>
      </c>
      <c r="G20" s="2" t="s">
        <v>127</v>
      </c>
      <c r="H20" s="2" t="s">
        <v>128</v>
      </c>
      <c r="I20" s="9">
        <v>10</v>
      </c>
      <c r="J20" s="4">
        <v>115.2</v>
      </c>
    </row>
    <row r="21" spans="1:23" hidden="1">
      <c r="A21" s="2" t="s">
        <v>48</v>
      </c>
      <c r="B21" s="3" t="s">
        <v>1809</v>
      </c>
      <c r="C21" s="1" t="s">
        <v>42</v>
      </c>
      <c r="D21" s="1" t="s">
        <v>1828</v>
      </c>
      <c r="E21" s="2" t="s">
        <v>916</v>
      </c>
      <c r="F21" s="2" t="s">
        <v>917</v>
      </c>
      <c r="G21" s="2" t="s">
        <v>82</v>
      </c>
      <c r="H21" s="2" t="s">
        <v>83</v>
      </c>
      <c r="I21" s="9">
        <v>40</v>
      </c>
      <c r="J21" s="4">
        <v>460.8</v>
      </c>
    </row>
    <row r="22" spans="1:23" hidden="1">
      <c r="A22" s="2" t="s">
        <v>48</v>
      </c>
      <c r="B22" s="3" t="s">
        <v>1809</v>
      </c>
      <c r="C22" s="1" t="s">
        <v>42</v>
      </c>
      <c r="D22" s="1" t="s">
        <v>1829</v>
      </c>
      <c r="E22" s="2" t="s">
        <v>509</v>
      </c>
      <c r="F22" s="2" t="s">
        <v>510</v>
      </c>
      <c r="G22" s="2" t="s">
        <v>82</v>
      </c>
      <c r="H22" s="2" t="s">
        <v>83</v>
      </c>
      <c r="I22" s="9">
        <v>20</v>
      </c>
      <c r="J22" s="4">
        <v>230.4</v>
      </c>
    </row>
    <row r="23" spans="1:23" ht="24" hidden="1">
      <c r="A23" s="2" t="s">
        <v>182</v>
      </c>
      <c r="B23" s="3" t="s">
        <v>1809</v>
      </c>
      <c r="C23" s="1" t="s">
        <v>42</v>
      </c>
      <c r="D23" s="1" t="s">
        <v>1815</v>
      </c>
      <c r="E23" s="2" t="s">
        <v>1067</v>
      </c>
      <c r="F23" s="2" t="s">
        <v>1068</v>
      </c>
      <c r="G23" s="2" t="s">
        <v>82</v>
      </c>
      <c r="H23" s="2" t="s">
        <v>83</v>
      </c>
      <c r="I23" s="9">
        <v>1</v>
      </c>
      <c r="J23" s="4">
        <v>9.44</v>
      </c>
    </row>
    <row r="24" spans="1:23" hidden="1">
      <c r="A24" s="2" t="s">
        <v>182</v>
      </c>
      <c r="B24" s="3" t="s">
        <v>1809</v>
      </c>
      <c r="C24" s="1" t="s">
        <v>42</v>
      </c>
      <c r="D24" s="1" t="s">
        <v>1822</v>
      </c>
      <c r="E24" s="2" t="s">
        <v>682</v>
      </c>
      <c r="F24" s="2" t="s">
        <v>683</v>
      </c>
      <c r="G24" s="2" t="s">
        <v>82</v>
      </c>
      <c r="H24" s="30" t="s">
        <v>515</v>
      </c>
      <c r="I24" s="9">
        <v>4</v>
      </c>
      <c r="J24" s="4">
        <v>37.76</v>
      </c>
    </row>
    <row r="25" spans="1:23" hidden="1">
      <c r="J25" s="5">
        <v>2019.64</v>
      </c>
    </row>
    <row r="26" spans="1:23" hidden="1">
      <c r="A26" s="72" t="s">
        <v>141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</row>
    <row r="27" spans="1:23" hidden="1">
      <c r="A27" s="2" t="s">
        <v>68</v>
      </c>
      <c r="B27" s="3" t="s">
        <v>1824</v>
      </c>
      <c r="C27" s="1" t="s">
        <v>42</v>
      </c>
      <c r="D27" s="1" t="s">
        <v>1830</v>
      </c>
      <c r="E27" s="2" t="s">
        <v>936</v>
      </c>
      <c r="F27" s="2" t="s">
        <v>937</v>
      </c>
      <c r="G27" s="2" t="s">
        <v>150</v>
      </c>
      <c r="H27" s="2" t="s">
        <v>151</v>
      </c>
      <c r="I27" s="9">
        <v>5</v>
      </c>
      <c r="J27" s="4">
        <v>39.5</v>
      </c>
    </row>
    <row r="28" spans="1:23" hidden="1">
      <c r="A28" s="2" t="s">
        <v>48</v>
      </c>
      <c r="B28" s="3" t="s">
        <v>1824</v>
      </c>
      <c r="C28" s="1" t="s">
        <v>42</v>
      </c>
      <c r="D28" s="1" t="s">
        <v>1831</v>
      </c>
      <c r="E28" s="2" t="s">
        <v>954</v>
      </c>
      <c r="F28" s="2" t="s">
        <v>955</v>
      </c>
      <c r="G28" s="2" t="s">
        <v>150</v>
      </c>
      <c r="H28" s="2" t="s">
        <v>151</v>
      </c>
      <c r="I28" s="9">
        <v>5</v>
      </c>
      <c r="J28" s="4">
        <v>57.6</v>
      </c>
    </row>
    <row r="29" spans="1:23" hidden="1">
      <c r="A29" s="2" t="s">
        <v>48</v>
      </c>
      <c r="B29" s="3" t="s">
        <v>1824</v>
      </c>
      <c r="C29" s="1" t="s">
        <v>42</v>
      </c>
      <c r="D29" s="1" t="s">
        <v>1832</v>
      </c>
      <c r="E29" s="2" t="s">
        <v>1833</v>
      </c>
      <c r="F29" s="2" t="s">
        <v>1834</v>
      </c>
      <c r="G29" s="2" t="s">
        <v>1835</v>
      </c>
      <c r="H29" s="2" t="s">
        <v>1836</v>
      </c>
      <c r="I29" s="9">
        <v>5</v>
      </c>
      <c r="J29" s="4">
        <v>57.6</v>
      </c>
    </row>
    <row r="30" spans="1:23" hidden="1">
      <c r="A30" s="2" t="s">
        <v>48</v>
      </c>
      <c r="B30" s="3" t="s">
        <v>1824</v>
      </c>
      <c r="C30" s="1" t="s">
        <v>42</v>
      </c>
      <c r="D30" s="1" t="s">
        <v>1837</v>
      </c>
      <c r="E30" s="2" t="s">
        <v>158</v>
      </c>
      <c r="F30" s="2" t="s">
        <v>159</v>
      </c>
      <c r="G30" s="2" t="s">
        <v>160</v>
      </c>
      <c r="H30" s="2" t="s">
        <v>161</v>
      </c>
      <c r="I30" s="9">
        <v>10</v>
      </c>
      <c r="J30" s="4">
        <v>115.2</v>
      </c>
    </row>
    <row r="31" spans="1:23" hidden="1">
      <c r="A31" s="2" t="s">
        <v>48</v>
      </c>
      <c r="B31" s="3" t="s">
        <v>1824</v>
      </c>
      <c r="C31" s="1" t="s">
        <v>42</v>
      </c>
      <c r="D31" s="1" t="s">
        <v>1838</v>
      </c>
      <c r="E31" s="2" t="s">
        <v>180</v>
      </c>
      <c r="F31" s="2" t="s">
        <v>181</v>
      </c>
      <c r="G31" s="2" t="s">
        <v>160</v>
      </c>
      <c r="H31" s="2" t="s">
        <v>161</v>
      </c>
      <c r="I31" s="9">
        <v>5</v>
      </c>
      <c r="J31" s="4">
        <v>57.6</v>
      </c>
    </row>
    <row r="32" spans="1:23" hidden="1">
      <c r="A32" s="2" t="s">
        <v>48</v>
      </c>
      <c r="B32" s="3" t="s">
        <v>1824</v>
      </c>
      <c r="C32" s="1" t="s">
        <v>42</v>
      </c>
      <c r="D32" s="1" t="s">
        <v>1839</v>
      </c>
      <c r="E32" s="2" t="s">
        <v>170</v>
      </c>
      <c r="F32" s="2" t="s">
        <v>171</v>
      </c>
      <c r="G32" s="2" t="s">
        <v>150</v>
      </c>
      <c r="H32" s="2" t="s">
        <v>151</v>
      </c>
      <c r="I32" s="9">
        <v>10</v>
      </c>
      <c r="J32" s="4">
        <v>115.2</v>
      </c>
    </row>
    <row r="33" spans="1:23" hidden="1">
      <c r="A33" s="2" t="s">
        <v>48</v>
      </c>
      <c r="B33" s="3" t="s">
        <v>1824</v>
      </c>
      <c r="C33" s="1" t="s">
        <v>42</v>
      </c>
      <c r="D33" s="1" t="s">
        <v>1840</v>
      </c>
      <c r="E33" s="2" t="s">
        <v>541</v>
      </c>
      <c r="F33" s="2" t="s">
        <v>542</v>
      </c>
      <c r="G33" s="2" t="s">
        <v>150</v>
      </c>
      <c r="H33" s="2" t="s">
        <v>151</v>
      </c>
      <c r="I33" s="9">
        <v>10</v>
      </c>
      <c r="J33" s="4">
        <v>115.2</v>
      </c>
    </row>
    <row r="34" spans="1:23" hidden="1">
      <c r="A34" s="2" t="s">
        <v>48</v>
      </c>
      <c r="B34" s="3" t="s">
        <v>1824</v>
      </c>
      <c r="C34" s="1" t="s">
        <v>42</v>
      </c>
      <c r="D34" s="1" t="s">
        <v>1841</v>
      </c>
      <c r="E34" s="2" t="s">
        <v>1141</v>
      </c>
      <c r="F34" s="2" t="s">
        <v>1142</v>
      </c>
      <c r="G34" s="2" t="s">
        <v>167</v>
      </c>
      <c r="H34" s="2" t="s">
        <v>168</v>
      </c>
      <c r="I34" s="9">
        <v>5</v>
      </c>
      <c r="J34" s="4">
        <v>57.6</v>
      </c>
    </row>
    <row r="35" spans="1:23" hidden="1">
      <c r="A35" s="2" t="s">
        <v>182</v>
      </c>
      <c r="B35" s="3" t="s">
        <v>1824</v>
      </c>
      <c r="C35" s="1" t="s">
        <v>42</v>
      </c>
      <c r="D35" s="1" t="s">
        <v>1831</v>
      </c>
      <c r="E35" s="2" t="s">
        <v>954</v>
      </c>
      <c r="F35" s="2" t="s">
        <v>955</v>
      </c>
      <c r="G35" s="2" t="s">
        <v>150</v>
      </c>
      <c r="H35" s="2" t="s">
        <v>151</v>
      </c>
      <c r="I35" s="9">
        <v>1</v>
      </c>
      <c r="J35" s="4">
        <v>8.42</v>
      </c>
    </row>
    <row r="36" spans="1:23" hidden="1">
      <c r="J36" s="5">
        <f>SUM(J27:J35)</f>
        <v>623.91999999999996</v>
      </c>
    </row>
    <row r="37" spans="1:23" hidden="1">
      <c r="A37" s="72" t="s">
        <v>189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</row>
    <row r="38" spans="1:23" hidden="1">
      <c r="A38" s="2" t="s">
        <v>48</v>
      </c>
      <c r="B38" s="3" t="s">
        <v>1811</v>
      </c>
      <c r="C38" s="1" t="s">
        <v>42</v>
      </c>
      <c r="D38" s="1" t="s">
        <v>1842</v>
      </c>
      <c r="E38" s="2" t="s">
        <v>1161</v>
      </c>
      <c r="F38" s="2" t="s">
        <v>1162</v>
      </c>
      <c r="G38" s="2" t="s">
        <v>210</v>
      </c>
      <c r="H38" s="2" t="s">
        <v>211</v>
      </c>
      <c r="I38" s="9">
        <v>2</v>
      </c>
      <c r="J38" s="4">
        <v>24.74</v>
      </c>
    </row>
    <row r="39" spans="1:23" hidden="1">
      <c r="A39" s="2" t="s">
        <v>48</v>
      </c>
      <c r="B39" s="3" t="s">
        <v>1811</v>
      </c>
      <c r="C39" s="1" t="s">
        <v>42</v>
      </c>
      <c r="D39" s="1" t="s">
        <v>1843</v>
      </c>
      <c r="E39" s="2" t="s">
        <v>1168</v>
      </c>
      <c r="F39" s="2" t="s">
        <v>1169</v>
      </c>
      <c r="G39" s="2" t="s">
        <v>712</v>
      </c>
      <c r="H39" s="2" t="s">
        <v>713</v>
      </c>
      <c r="I39" s="9">
        <v>5</v>
      </c>
      <c r="J39" s="4">
        <v>61.85</v>
      </c>
    </row>
    <row r="40" spans="1:23" hidden="1">
      <c r="A40" s="2" t="s">
        <v>68</v>
      </c>
      <c r="B40" s="3" t="s">
        <v>1811</v>
      </c>
      <c r="C40" s="1" t="s">
        <v>42</v>
      </c>
      <c r="D40" s="1" t="s">
        <v>1844</v>
      </c>
      <c r="E40" s="2" t="s">
        <v>729</v>
      </c>
      <c r="F40" s="2" t="s">
        <v>730</v>
      </c>
      <c r="G40" s="2" t="s">
        <v>726</v>
      </c>
      <c r="H40" s="2" t="s">
        <v>727</v>
      </c>
      <c r="I40" s="9">
        <v>5</v>
      </c>
      <c r="J40" s="4">
        <v>39.5</v>
      </c>
    </row>
    <row r="41" spans="1:23" hidden="1">
      <c r="A41" s="2" t="s">
        <v>68</v>
      </c>
      <c r="B41" s="3" t="s">
        <v>1811</v>
      </c>
      <c r="C41" s="1" t="s">
        <v>42</v>
      </c>
      <c r="D41" s="1" t="s">
        <v>1845</v>
      </c>
      <c r="E41" s="2" t="s">
        <v>729</v>
      </c>
      <c r="F41" s="2" t="s">
        <v>730</v>
      </c>
      <c r="G41" s="2" t="s">
        <v>726</v>
      </c>
      <c r="H41" s="2" t="s">
        <v>727</v>
      </c>
      <c r="I41" s="9">
        <v>5</v>
      </c>
      <c r="J41" s="4">
        <v>39.5</v>
      </c>
    </row>
    <row r="42" spans="1:23" hidden="1">
      <c r="A42" s="2" t="s">
        <v>48</v>
      </c>
      <c r="B42" s="3" t="s">
        <v>1811</v>
      </c>
      <c r="C42" s="1" t="s">
        <v>42</v>
      </c>
      <c r="D42" s="1" t="s">
        <v>1844</v>
      </c>
      <c r="E42" s="2" t="s">
        <v>729</v>
      </c>
      <c r="F42" s="2" t="s">
        <v>730</v>
      </c>
      <c r="G42" s="2" t="s">
        <v>726</v>
      </c>
      <c r="H42" s="2" t="s">
        <v>727</v>
      </c>
      <c r="I42" s="9">
        <v>5</v>
      </c>
      <c r="J42" s="4">
        <v>61.85</v>
      </c>
    </row>
    <row r="43" spans="1:23" hidden="1">
      <c r="A43" s="2" t="s">
        <v>182</v>
      </c>
      <c r="B43" s="3" t="s">
        <v>1811</v>
      </c>
      <c r="C43" s="1" t="s">
        <v>42</v>
      </c>
      <c r="D43" s="1" t="s">
        <v>1846</v>
      </c>
      <c r="E43" s="2" t="s">
        <v>196</v>
      </c>
      <c r="F43" s="2" t="s">
        <v>197</v>
      </c>
      <c r="G43" s="2" t="s">
        <v>198</v>
      </c>
      <c r="H43" s="2" t="s">
        <v>199</v>
      </c>
      <c r="I43" s="9">
        <v>1</v>
      </c>
      <c r="J43" s="4">
        <v>9.44</v>
      </c>
    </row>
    <row r="44" spans="1:23">
      <c r="A44" s="2" t="s">
        <v>205</v>
      </c>
      <c r="B44" s="3" t="s">
        <v>1811</v>
      </c>
      <c r="C44" s="1" t="s">
        <v>42</v>
      </c>
      <c r="D44" s="1" t="s">
        <v>1846</v>
      </c>
      <c r="E44" s="2" t="s">
        <v>196</v>
      </c>
      <c r="F44" s="2" t="s">
        <v>197</v>
      </c>
      <c r="G44" s="2" t="s">
        <v>198</v>
      </c>
      <c r="H44" s="2" t="s">
        <v>199</v>
      </c>
      <c r="I44" s="9">
        <v>2</v>
      </c>
      <c r="J44" s="4">
        <v>19.100000000000001</v>
      </c>
    </row>
    <row r="45" spans="1:23" hidden="1">
      <c r="J45" s="5">
        <f>SUM(J38:J44)</f>
        <v>255.98</v>
      </c>
    </row>
    <row r="46" spans="1:23" hidden="1">
      <c r="A46" s="72" t="s">
        <v>212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 hidden="1">
      <c r="A47" s="2" t="s">
        <v>68</v>
      </c>
      <c r="B47" s="3" t="s">
        <v>1847</v>
      </c>
      <c r="C47" s="1" t="s">
        <v>42</v>
      </c>
      <c r="D47" s="1" t="s">
        <v>1848</v>
      </c>
      <c r="E47" s="2" t="s">
        <v>238</v>
      </c>
      <c r="F47" s="2" t="s">
        <v>239</v>
      </c>
      <c r="G47" s="2" t="s">
        <v>216</v>
      </c>
      <c r="H47" s="2" t="s">
        <v>217</v>
      </c>
      <c r="I47" s="9">
        <v>10</v>
      </c>
      <c r="J47" s="4">
        <v>79</v>
      </c>
    </row>
    <row r="48" spans="1:23" hidden="1">
      <c r="A48" s="2" t="s">
        <v>68</v>
      </c>
      <c r="B48" s="3" t="s">
        <v>1847</v>
      </c>
      <c r="C48" s="1" t="s">
        <v>42</v>
      </c>
      <c r="D48" s="1" t="s">
        <v>1849</v>
      </c>
      <c r="E48" s="2" t="s">
        <v>280</v>
      </c>
      <c r="F48" s="2" t="s">
        <v>281</v>
      </c>
      <c r="G48" s="2" t="s">
        <v>216</v>
      </c>
      <c r="H48" s="2" t="s">
        <v>217</v>
      </c>
      <c r="I48" s="9">
        <v>3</v>
      </c>
      <c r="J48" s="4">
        <v>23.7</v>
      </c>
    </row>
    <row r="49" spans="1:23" hidden="1">
      <c r="A49" s="2" t="s">
        <v>68</v>
      </c>
      <c r="B49" s="3" t="s">
        <v>1847</v>
      </c>
      <c r="C49" s="1" t="s">
        <v>42</v>
      </c>
      <c r="D49" s="1" t="s">
        <v>1850</v>
      </c>
      <c r="E49" s="2" t="s">
        <v>214</v>
      </c>
      <c r="F49" s="2" t="s">
        <v>215</v>
      </c>
      <c r="G49" s="2" t="s">
        <v>216</v>
      </c>
      <c r="H49" s="2" t="s">
        <v>217</v>
      </c>
      <c r="I49" s="9">
        <v>2</v>
      </c>
      <c r="J49" s="4">
        <v>15.8</v>
      </c>
    </row>
    <row r="50" spans="1:23" hidden="1">
      <c r="A50" s="2" t="s">
        <v>48</v>
      </c>
      <c r="B50" s="3" t="s">
        <v>1847</v>
      </c>
      <c r="C50" s="1" t="s">
        <v>42</v>
      </c>
      <c r="D50" s="1" t="s">
        <v>1849</v>
      </c>
      <c r="E50" s="2" t="s">
        <v>280</v>
      </c>
      <c r="F50" s="2" t="s">
        <v>281</v>
      </c>
      <c r="G50" s="2" t="s">
        <v>216</v>
      </c>
      <c r="H50" s="2" t="s">
        <v>217</v>
      </c>
      <c r="I50" s="9">
        <v>2</v>
      </c>
      <c r="J50" s="4">
        <v>24.74</v>
      </c>
    </row>
    <row r="51" spans="1:23" hidden="1">
      <c r="A51" s="2" t="s">
        <v>48</v>
      </c>
      <c r="B51" s="3" t="s">
        <v>1847</v>
      </c>
      <c r="C51" s="1" t="s">
        <v>42</v>
      </c>
      <c r="D51" s="1" t="s">
        <v>1848</v>
      </c>
      <c r="E51" s="2" t="s">
        <v>238</v>
      </c>
      <c r="F51" s="2" t="s">
        <v>239</v>
      </c>
      <c r="G51" s="2" t="s">
        <v>216</v>
      </c>
      <c r="H51" s="2" t="s">
        <v>217</v>
      </c>
      <c r="I51" s="9">
        <v>5</v>
      </c>
      <c r="J51" s="4">
        <v>61.85</v>
      </c>
    </row>
    <row r="52" spans="1:23" hidden="1">
      <c r="A52" s="2" t="s">
        <v>48</v>
      </c>
      <c r="B52" s="3" t="s">
        <v>1847</v>
      </c>
      <c r="C52" s="1" t="s">
        <v>42</v>
      </c>
      <c r="D52" s="1" t="s">
        <v>1851</v>
      </c>
      <c r="E52" s="2" t="s">
        <v>272</v>
      </c>
      <c r="F52" s="2" t="s">
        <v>273</v>
      </c>
      <c r="G52" s="2" t="s">
        <v>216</v>
      </c>
      <c r="H52" s="2" t="s">
        <v>217</v>
      </c>
      <c r="I52" s="9">
        <v>3</v>
      </c>
      <c r="J52" s="4">
        <v>37.11</v>
      </c>
    </row>
    <row r="53" spans="1:23" hidden="1">
      <c r="A53" s="2" t="s">
        <v>48</v>
      </c>
      <c r="B53" s="3" t="s">
        <v>1847</v>
      </c>
      <c r="C53" s="1" t="s">
        <v>42</v>
      </c>
      <c r="D53" s="1" t="s">
        <v>1852</v>
      </c>
      <c r="E53" s="2" t="s">
        <v>219</v>
      </c>
      <c r="F53" s="2" t="s">
        <v>220</v>
      </c>
      <c r="G53" s="2" t="s">
        <v>221</v>
      </c>
      <c r="H53" s="2" t="s">
        <v>222</v>
      </c>
      <c r="I53" s="9">
        <v>5</v>
      </c>
      <c r="J53" s="4">
        <v>61.85</v>
      </c>
    </row>
    <row r="54" spans="1:23" hidden="1">
      <c r="A54" s="2" t="s">
        <v>48</v>
      </c>
      <c r="B54" s="3" t="s">
        <v>1847</v>
      </c>
      <c r="C54" s="1" t="s">
        <v>42</v>
      </c>
      <c r="D54" s="1" t="s">
        <v>1853</v>
      </c>
      <c r="E54" s="2" t="s">
        <v>976</v>
      </c>
      <c r="F54" s="2" t="s">
        <v>977</v>
      </c>
      <c r="G54" s="2" t="s">
        <v>216</v>
      </c>
      <c r="H54" s="2" t="s">
        <v>217</v>
      </c>
      <c r="I54" s="9">
        <v>5</v>
      </c>
      <c r="J54" s="4">
        <v>61.85</v>
      </c>
    </row>
    <row r="55" spans="1:23" hidden="1">
      <c r="A55" s="2" t="s">
        <v>48</v>
      </c>
      <c r="B55" s="3" t="s">
        <v>1847</v>
      </c>
      <c r="C55" s="1" t="s">
        <v>42</v>
      </c>
      <c r="D55" s="1" t="s">
        <v>1854</v>
      </c>
      <c r="E55" s="2" t="s">
        <v>230</v>
      </c>
      <c r="F55" s="2" t="s">
        <v>231</v>
      </c>
      <c r="G55" s="2" t="s">
        <v>232</v>
      </c>
      <c r="H55" s="2" t="s">
        <v>233</v>
      </c>
      <c r="I55" s="9">
        <v>7</v>
      </c>
      <c r="J55" s="4">
        <v>86.59</v>
      </c>
    </row>
    <row r="56" spans="1:23" hidden="1">
      <c r="A56" s="2" t="s">
        <v>48</v>
      </c>
      <c r="B56" s="3" t="s">
        <v>1847</v>
      </c>
      <c r="C56" s="1" t="s">
        <v>42</v>
      </c>
      <c r="D56" s="1" t="s">
        <v>1855</v>
      </c>
      <c r="E56" s="2" t="s">
        <v>976</v>
      </c>
      <c r="F56" s="2" t="s">
        <v>977</v>
      </c>
      <c r="G56" s="2" t="s">
        <v>216</v>
      </c>
      <c r="H56" s="2" t="s">
        <v>217</v>
      </c>
      <c r="I56" s="9">
        <v>5</v>
      </c>
      <c r="J56" s="4">
        <v>61.85</v>
      </c>
    </row>
    <row r="57" spans="1:23" hidden="1">
      <c r="A57" s="2" t="s">
        <v>182</v>
      </c>
      <c r="B57" s="3" t="s">
        <v>1847</v>
      </c>
      <c r="C57" s="1" t="s">
        <v>42</v>
      </c>
      <c r="D57" s="1" t="s">
        <v>1852</v>
      </c>
      <c r="E57" s="2" t="s">
        <v>219</v>
      </c>
      <c r="F57" s="2" t="s">
        <v>220</v>
      </c>
      <c r="G57" s="2" t="s">
        <v>221</v>
      </c>
      <c r="H57" s="2" t="s">
        <v>222</v>
      </c>
      <c r="I57" s="9">
        <v>5</v>
      </c>
      <c r="J57" s="4">
        <v>47.2</v>
      </c>
    </row>
    <row r="58" spans="1:23" hidden="1">
      <c r="A58" s="2" t="s">
        <v>182</v>
      </c>
      <c r="B58" s="3" t="s">
        <v>1847</v>
      </c>
      <c r="C58" s="1" t="s">
        <v>42</v>
      </c>
      <c r="D58" s="1" t="s">
        <v>1849</v>
      </c>
      <c r="E58" s="2" t="s">
        <v>280</v>
      </c>
      <c r="F58" s="2" t="s">
        <v>281</v>
      </c>
      <c r="G58" s="2" t="s">
        <v>216</v>
      </c>
      <c r="H58" s="2" t="s">
        <v>217</v>
      </c>
      <c r="I58" s="9">
        <v>10</v>
      </c>
      <c r="J58" s="4">
        <v>94.4</v>
      </c>
    </row>
    <row r="59" spans="1:23" hidden="1">
      <c r="J59" s="5">
        <v>655.94</v>
      </c>
    </row>
    <row r="60" spans="1:23" hidden="1">
      <c r="A60" s="72" t="s">
        <v>286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1:23" hidden="1">
      <c r="A61" s="2" t="s">
        <v>48</v>
      </c>
      <c r="B61" s="3" t="s">
        <v>1847</v>
      </c>
      <c r="C61" s="1" t="s">
        <v>42</v>
      </c>
      <c r="D61" s="1" t="s">
        <v>1856</v>
      </c>
      <c r="E61" s="2" t="s">
        <v>307</v>
      </c>
      <c r="F61" s="2" t="s">
        <v>308</v>
      </c>
      <c r="G61" s="2" t="s">
        <v>304</v>
      </c>
      <c r="H61" s="2" t="s">
        <v>305</v>
      </c>
      <c r="I61" s="9">
        <v>20</v>
      </c>
      <c r="J61" s="4">
        <v>247.4</v>
      </c>
    </row>
    <row r="62" spans="1:23" hidden="1">
      <c r="A62" s="2" t="s">
        <v>182</v>
      </c>
      <c r="B62" s="3" t="s">
        <v>1847</v>
      </c>
      <c r="C62" s="1" t="s">
        <v>42</v>
      </c>
      <c r="D62" s="1" t="s">
        <v>1857</v>
      </c>
      <c r="E62" s="2" t="s">
        <v>288</v>
      </c>
      <c r="F62" s="2" t="s">
        <v>289</v>
      </c>
      <c r="G62" s="2" t="s">
        <v>290</v>
      </c>
      <c r="H62" s="2" t="s">
        <v>291</v>
      </c>
      <c r="I62" s="9">
        <v>10</v>
      </c>
      <c r="J62" s="4">
        <v>84.2</v>
      </c>
    </row>
    <row r="63" spans="1:23" hidden="1">
      <c r="A63" s="2" t="s">
        <v>182</v>
      </c>
      <c r="B63" s="3" t="s">
        <v>1847</v>
      </c>
      <c r="C63" s="1" t="s">
        <v>42</v>
      </c>
      <c r="D63" s="1" t="s">
        <v>1858</v>
      </c>
      <c r="E63" s="2" t="s">
        <v>981</v>
      </c>
      <c r="F63" s="2" t="s">
        <v>982</v>
      </c>
      <c r="G63" s="2" t="s">
        <v>296</v>
      </c>
      <c r="H63" s="2" t="s">
        <v>297</v>
      </c>
      <c r="I63" s="9">
        <v>5</v>
      </c>
      <c r="J63" s="4">
        <v>42.1</v>
      </c>
    </row>
    <row r="64" spans="1:23" hidden="1">
      <c r="J64" s="5">
        <v>373.7</v>
      </c>
    </row>
    <row r="65" spans="1:23" hidden="1">
      <c r="A65" s="72" t="s">
        <v>309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1:23" hidden="1">
      <c r="A66" s="2" t="s">
        <v>68</v>
      </c>
      <c r="B66" s="3" t="s">
        <v>1809</v>
      </c>
      <c r="C66" s="1" t="s">
        <v>42</v>
      </c>
      <c r="D66" s="1" t="s">
        <v>1859</v>
      </c>
      <c r="E66" s="2" t="s">
        <v>328</v>
      </c>
      <c r="F66" s="2" t="s">
        <v>329</v>
      </c>
      <c r="G66" s="2" t="s">
        <v>313</v>
      </c>
      <c r="H66" s="2" t="s">
        <v>314</v>
      </c>
      <c r="I66" s="9">
        <v>2</v>
      </c>
      <c r="J66" s="4">
        <v>15.8</v>
      </c>
    </row>
    <row r="67" spans="1:23" hidden="1">
      <c r="A67" s="2" t="s">
        <v>68</v>
      </c>
      <c r="B67" s="3" t="s">
        <v>1811</v>
      </c>
      <c r="C67" s="1" t="s">
        <v>42</v>
      </c>
      <c r="D67" s="1" t="s">
        <v>1860</v>
      </c>
      <c r="E67" s="2" t="s">
        <v>420</v>
      </c>
      <c r="F67" s="2" t="s">
        <v>421</v>
      </c>
      <c r="G67" s="2" t="s">
        <v>313</v>
      </c>
      <c r="H67" s="2" t="s">
        <v>314</v>
      </c>
      <c r="I67" s="9">
        <v>1</v>
      </c>
      <c r="J67" s="4">
        <v>7.9</v>
      </c>
    </row>
    <row r="68" spans="1:23" hidden="1">
      <c r="A68" s="2" t="s">
        <v>68</v>
      </c>
      <c r="B68" s="3" t="s">
        <v>1847</v>
      </c>
      <c r="C68" s="1" t="s">
        <v>42</v>
      </c>
      <c r="D68" s="1" t="s">
        <v>1861</v>
      </c>
      <c r="E68" s="2" t="s">
        <v>1424</v>
      </c>
      <c r="F68" s="2" t="s">
        <v>1425</v>
      </c>
      <c r="G68" s="2" t="s">
        <v>313</v>
      </c>
      <c r="H68" s="2" t="s">
        <v>314</v>
      </c>
      <c r="I68" s="9">
        <v>2</v>
      </c>
      <c r="J68" s="4">
        <v>15.8</v>
      </c>
    </row>
    <row r="69" spans="1:23" hidden="1">
      <c r="A69" s="2" t="s">
        <v>48</v>
      </c>
      <c r="B69" s="3" t="s">
        <v>1809</v>
      </c>
      <c r="C69" s="1" t="s">
        <v>42</v>
      </c>
      <c r="D69" s="1" t="s">
        <v>1862</v>
      </c>
      <c r="E69" s="2" t="s">
        <v>393</v>
      </c>
      <c r="F69" s="2" t="s">
        <v>394</v>
      </c>
      <c r="G69" s="2" t="s">
        <v>375</v>
      </c>
      <c r="H69" s="2" t="s">
        <v>376</v>
      </c>
      <c r="I69" s="9">
        <v>4</v>
      </c>
      <c r="J69" s="4">
        <v>46.08</v>
      </c>
    </row>
    <row r="70" spans="1:23" hidden="1">
      <c r="A70" s="2" t="s">
        <v>182</v>
      </c>
      <c r="B70" s="3" t="s">
        <v>1847</v>
      </c>
      <c r="C70" s="1" t="s">
        <v>42</v>
      </c>
      <c r="D70" s="1" t="s">
        <v>1861</v>
      </c>
      <c r="E70" s="2" t="s">
        <v>1424</v>
      </c>
      <c r="F70" s="2" t="s">
        <v>1425</v>
      </c>
      <c r="G70" s="2" t="s">
        <v>313</v>
      </c>
      <c r="H70" s="2" t="s">
        <v>314</v>
      </c>
      <c r="I70" s="9">
        <v>2</v>
      </c>
      <c r="J70" s="4">
        <v>16.84</v>
      </c>
    </row>
    <row r="71" spans="1:23">
      <c r="A71" s="2" t="s">
        <v>205</v>
      </c>
      <c r="B71" s="3" t="s">
        <v>1847</v>
      </c>
      <c r="C71" s="1" t="s">
        <v>42</v>
      </c>
      <c r="D71" s="1" t="s">
        <v>1861</v>
      </c>
      <c r="E71" s="2" t="s">
        <v>1424</v>
      </c>
      <c r="F71" s="2" t="s">
        <v>1425</v>
      </c>
      <c r="G71" s="2" t="s">
        <v>313</v>
      </c>
      <c r="H71" s="2" t="s">
        <v>314</v>
      </c>
      <c r="I71" s="9">
        <v>3</v>
      </c>
      <c r="J71" s="4">
        <v>28.65</v>
      </c>
    </row>
    <row r="72" spans="1:23" hidden="1">
      <c r="A72" s="2" t="s">
        <v>48</v>
      </c>
      <c r="B72" s="3" t="s">
        <v>1824</v>
      </c>
      <c r="C72" s="1" t="s">
        <v>42</v>
      </c>
      <c r="D72" s="1" t="s">
        <v>1863</v>
      </c>
      <c r="E72" s="2" t="s">
        <v>357</v>
      </c>
      <c r="F72" s="2" t="s">
        <v>358</v>
      </c>
      <c r="G72" s="2" t="s">
        <v>313</v>
      </c>
      <c r="H72" s="2" t="s">
        <v>314</v>
      </c>
      <c r="I72" s="9">
        <v>2</v>
      </c>
      <c r="J72" s="4">
        <v>23.04</v>
      </c>
    </row>
    <row r="73" spans="1:23" hidden="1">
      <c r="A73" s="2" t="s">
        <v>48</v>
      </c>
      <c r="B73" s="3" t="s">
        <v>1824</v>
      </c>
      <c r="C73" s="1" t="s">
        <v>42</v>
      </c>
      <c r="D73" s="1" t="s">
        <v>1864</v>
      </c>
      <c r="E73" s="2" t="s">
        <v>1025</v>
      </c>
      <c r="F73" s="2" t="s">
        <v>1026</v>
      </c>
      <c r="G73" s="2" t="s">
        <v>313</v>
      </c>
      <c r="H73" s="2" t="s">
        <v>314</v>
      </c>
      <c r="I73" s="9">
        <v>3</v>
      </c>
      <c r="J73" s="4">
        <v>34.56</v>
      </c>
    </row>
    <row r="74" spans="1:23" hidden="1">
      <c r="A74" s="2" t="s">
        <v>48</v>
      </c>
      <c r="B74" s="3" t="s">
        <v>1809</v>
      </c>
      <c r="C74" s="1" t="s">
        <v>42</v>
      </c>
      <c r="D74" s="1" t="s">
        <v>1865</v>
      </c>
      <c r="E74" s="2" t="s">
        <v>567</v>
      </c>
      <c r="F74" s="2" t="s">
        <v>568</v>
      </c>
      <c r="G74" s="2" t="s">
        <v>367</v>
      </c>
      <c r="H74" s="2" t="s">
        <v>368</v>
      </c>
      <c r="I74" s="9">
        <v>10</v>
      </c>
      <c r="J74" s="4">
        <v>115.2</v>
      </c>
    </row>
    <row r="75" spans="1:23" hidden="1">
      <c r="A75" s="2" t="s">
        <v>48</v>
      </c>
      <c r="B75" s="3" t="s">
        <v>1809</v>
      </c>
      <c r="C75" s="1" t="s">
        <v>42</v>
      </c>
      <c r="D75" s="1" t="s">
        <v>1866</v>
      </c>
      <c r="E75" s="2" t="s">
        <v>311</v>
      </c>
      <c r="F75" s="2" t="s">
        <v>312</v>
      </c>
      <c r="G75" s="2" t="s">
        <v>313</v>
      </c>
      <c r="H75" s="2" t="s">
        <v>314</v>
      </c>
      <c r="I75" s="9">
        <v>20</v>
      </c>
      <c r="J75" s="4">
        <v>230.4</v>
      </c>
    </row>
    <row r="76" spans="1:23" hidden="1">
      <c r="A76" s="2" t="s">
        <v>48</v>
      </c>
      <c r="B76" s="3" t="s">
        <v>1811</v>
      </c>
      <c r="C76" s="1" t="s">
        <v>42</v>
      </c>
      <c r="D76" s="1" t="s">
        <v>1860</v>
      </c>
      <c r="E76" s="2" t="s">
        <v>420</v>
      </c>
      <c r="F76" s="2" t="s">
        <v>421</v>
      </c>
      <c r="G76" s="2" t="s">
        <v>313</v>
      </c>
      <c r="H76" s="2" t="s">
        <v>314</v>
      </c>
      <c r="I76" s="9">
        <v>4</v>
      </c>
      <c r="J76" s="4">
        <v>46.08</v>
      </c>
    </row>
    <row r="77" spans="1:23" hidden="1">
      <c r="A77" s="2" t="s">
        <v>48</v>
      </c>
      <c r="B77" s="3" t="s">
        <v>1847</v>
      </c>
      <c r="C77" s="1" t="s">
        <v>42</v>
      </c>
      <c r="D77" s="1" t="s">
        <v>1867</v>
      </c>
      <c r="E77" s="2" t="s">
        <v>349</v>
      </c>
      <c r="F77" s="2" t="s">
        <v>350</v>
      </c>
      <c r="G77" s="2" t="s">
        <v>351</v>
      </c>
      <c r="H77" s="2" t="s">
        <v>352</v>
      </c>
      <c r="I77" s="9">
        <v>2</v>
      </c>
      <c r="J77" s="4">
        <v>23.04</v>
      </c>
    </row>
    <row r="78" spans="1:23" hidden="1">
      <c r="A78" s="2" t="s">
        <v>48</v>
      </c>
      <c r="B78" s="3" t="s">
        <v>1824</v>
      </c>
      <c r="C78" s="1" t="s">
        <v>42</v>
      </c>
      <c r="D78" s="1" t="s">
        <v>1868</v>
      </c>
      <c r="E78" s="2" t="s">
        <v>423</v>
      </c>
      <c r="F78" s="2" t="s">
        <v>424</v>
      </c>
      <c r="G78" s="2" t="s">
        <v>313</v>
      </c>
      <c r="H78" s="2" t="s">
        <v>314</v>
      </c>
      <c r="I78" s="9">
        <v>5</v>
      </c>
      <c r="J78" s="4">
        <v>57.6</v>
      </c>
    </row>
    <row r="79" spans="1:23" ht="24" hidden="1">
      <c r="A79" s="2" t="s">
        <v>48</v>
      </c>
      <c r="B79" s="3" t="s">
        <v>1811</v>
      </c>
      <c r="C79" s="1" t="s">
        <v>42</v>
      </c>
      <c r="D79" s="1" t="s">
        <v>1869</v>
      </c>
      <c r="E79" s="2" t="s">
        <v>365</v>
      </c>
      <c r="F79" s="2" t="s">
        <v>366</v>
      </c>
      <c r="G79" s="2" t="s">
        <v>367</v>
      </c>
      <c r="H79" s="2" t="s">
        <v>368</v>
      </c>
      <c r="I79" s="9">
        <v>6</v>
      </c>
      <c r="J79" s="4">
        <v>69.12</v>
      </c>
    </row>
    <row r="80" spans="1:23" hidden="1">
      <c r="J80" s="5">
        <f>SUM(J66:J79)</f>
        <v>730.11</v>
      </c>
    </row>
    <row r="81" spans="1:23" hidden="1">
      <c r="A81" s="72" t="s">
        <v>444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</row>
    <row r="82" spans="1:23" hidden="1">
      <c r="A82" s="2" t="s">
        <v>68</v>
      </c>
      <c r="B82" s="3" t="s">
        <v>1811</v>
      </c>
      <c r="C82" s="1" t="s">
        <v>42</v>
      </c>
      <c r="D82" s="1" t="s">
        <v>1870</v>
      </c>
      <c r="E82" s="2" t="s">
        <v>607</v>
      </c>
      <c r="F82" s="2" t="s">
        <v>608</v>
      </c>
      <c r="G82" s="2" t="s">
        <v>609</v>
      </c>
      <c r="H82" s="2" t="s">
        <v>610</v>
      </c>
      <c r="I82" s="9">
        <v>30</v>
      </c>
      <c r="J82" s="4">
        <v>237</v>
      </c>
    </row>
    <row r="83" spans="1:23" hidden="1">
      <c r="J83" s="5">
        <v>237</v>
      </c>
    </row>
    <row r="84" spans="1:23" hidden="1">
      <c r="J84" s="5">
        <v>4955.59</v>
      </c>
    </row>
  </sheetData>
  <autoFilter ref="A1:W84" xr:uid="{991AE203-F541-4C43-82DC-D2204C9E9BB1}">
    <filterColumn colId="0">
      <filters>
        <filter val="Moksacin 5mg/ml kapi za oko 5ml"/>
      </filters>
    </filterColumn>
  </autoFilter>
  <mergeCells count="9">
    <mergeCell ref="A60:W60"/>
    <mergeCell ref="A65:W65"/>
    <mergeCell ref="A81:W81"/>
    <mergeCell ref="A2:W2"/>
    <mergeCell ref="A5:W5"/>
    <mergeCell ref="A8:W8"/>
    <mergeCell ref="A26:W26"/>
    <mergeCell ref="A37:W37"/>
    <mergeCell ref="A46:W4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41EA-A64E-FB4B-9AFF-53F7B06D19F2}">
  <dimension ref="A1:W95"/>
  <sheetViews>
    <sheetView workbookViewId="0"/>
    <sheetView workbookViewId="1"/>
  </sheetViews>
  <sheetFormatPr defaultColWidth="8.85546875" defaultRowHeight="12.95"/>
  <cols>
    <col min="1" max="1" width="40.140625" customWidth="1"/>
    <col min="2" max="2" width="9.28515625" customWidth="1"/>
    <col min="3" max="3" width="6.85546875" customWidth="1"/>
    <col min="4" max="4" width="7" customWidth="1"/>
    <col min="5" max="5" width="40.28515625" customWidth="1"/>
    <col min="6" max="6" width="32.42578125" customWidth="1"/>
    <col min="7" max="7" width="10.28515625" customWidth="1"/>
    <col min="8" max="8" width="14.7109375" customWidth="1"/>
    <col min="9" max="9" width="8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1871</v>
      </c>
      <c r="C3" s="1" t="s">
        <v>42</v>
      </c>
      <c r="D3" s="1" t="s">
        <v>1872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4</v>
      </c>
      <c r="J3" s="4">
        <v>49.48</v>
      </c>
    </row>
    <row r="4" spans="1:23">
      <c r="A4" s="2" t="s">
        <v>48</v>
      </c>
      <c r="B4" s="3" t="s">
        <v>1871</v>
      </c>
      <c r="C4" s="1" t="s">
        <v>42</v>
      </c>
      <c r="D4" s="1" t="s">
        <v>1873</v>
      </c>
      <c r="E4" s="2" t="s">
        <v>1055</v>
      </c>
      <c r="F4" s="2" t="s">
        <v>1056</v>
      </c>
      <c r="G4" s="2" t="s">
        <v>622</v>
      </c>
      <c r="H4" s="2" t="s">
        <v>623</v>
      </c>
      <c r="I4" s="9">
        <v>7</v>
      </c>
      <c r="J4" s="4">
        <v>86.59</v>
      </c>
    </row>
    <row r="5" spans="1:23">
      <c r="A5" s="2" t="s">
        <v>48</v>
      </c>
      <c r="B5" s="3" t="s">
        <v>1871</v>
      </c>
      <c r="C5" s="1" t="s">
        <v>42</v>
      </c>
      <c r="D5" s="1" t="s">
        <v>1874</v>
      </c>
      <c r="E5" s="2" t="s">
        <v>1875</v>
      </c>
      <c r="F5" s="2" t="s">
        <v>1876</v>
      </c>
      <c r="G5" s="2" t="s">
        <v>46</v>
      </c>
      <c r="H5" s="2" t="s">
        <v>47</v>
      </c>
      <c r="I5" s="9">
        <v>5</v>
      </c>
      <c r="J5" s="4">
        <v>61.85</v>
      </c>
    </row>
    <row r="6" spans="1:23">
      <c r="A6" s="2" t="s">
        <v>48</v>
      </c>
      <c r="B6" s="3" t="s">
        <v>1871</v>
      </c>
      <c r="C6" s="1" t="s">
        <v>42</v>
      </c>
      <c r="D6" s="1" t="s">
        <v>1877</v>
      </c>
      <c r="E6" s="2" t="s">
        <v>50</v>
      </c>
      <c r="F6" s="2" t="s">
        <v>51</v>
      </c>
      <c r="G6" s="2" t="s">
        <v>52</v>
      </c>
      <c r="H6" s="2" t="s">
        <v>53</v>
      </c>
      <c r="I6" s="9">
        <v>5</v>
      </c>
      <c r="J6" s="4">
        <v>61.85</v>
      </c>
    </row>
    <row r="7" spans="1:23">
      <c r="J7" s="5">
        <v>259.77</v>
      </c>
    </row>
    <row r="8" spans="1:23">
      <c r="A8" s="73" t="s">
        <v>54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48</v>
      </c>
      <c r="B9" s="3" t="s">
        <v>1871</v>
      </c>
      <c r="C9" s="1" t="s">
        <v>42</v>
      </c>
      <c r="D9" s="1" t="s">
        <v>1878</v>
      </c>
      <c r="E9" s="2" t="s">
        <v>63</v>
      </c>
      <c r="F9" s="2" t="s">
        <v>64</v>
      </c>
      <c r="G9" s="2" t="s">
        <v>65</v>
      </c>
      <c r="H9" s="2" t="s">
        <v>66</v>
      </c>
      <c r="I9" s="9">
        <v>5</v>
      </c>
      <c r="J9" s="4">
        <v>57.6</v>
      </c>
    </row>
    <row r="10" spans="1:23">
      <c r="J10" s="5">
        <f>SUM(J9)</f>
        <v>57.6</v>
      </c>
    </row>
    <row r="11" spans="1:23">
      <c r="A11" s="72" t="s">
        <v>67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68</v>
      </c>
      <c r="B12" s="3" t="s">
        <v>1879</v>
      </c>
      <c r="C12" s="1" t="s">
        <v>42</v>
      </c>
      <c r="D12" s="1" t="s">
        <v>1880</v>
      </c>
      <c r="E12" s="2" t="s">
        <v>916</v>
      </c>
      <c r="F12" s="2" t="s">
        <v>917</v>
      </c>
      <c r="G12" s="2" t="s">
        <v>82</v>
      </c>
      <c r="H12" s="2" t="s">
        <v>83</v>
      </c>
      <c r="I12" s="9">
        <v>10</v>
      </c>
      <c r="J12" s="4">
        <v>79</v>
      </c>
    </row>
    <row r="13" spans="1:23">
      <c r="A13" s="2" t="s">
        <v>68</v>
      </c>
      <c r="B13" s="3" t="s">
        <v>1879</v>
      </c>
      <c r="C13" s="1" t="s">
        <v>42</v>
      </c>
      <c r="D13" s="1" t="s">
        <v>1881</v>
      </c>
      <c r="E13" s="2" t="s">
        <v>1071</v>
      </c>
      <c r="F13" s="2" t="s">
        <v>1072</v>
      </c>
      <c r="G13" s="2" t="s">
        <v>82</v>
      </c>
      <c r="H13" s="2" t="s">
        <v>83</v>
      </c>
      <c r="I13" s="9">
        <v>1</v>
      </c>
      <c r="J13" s="4">
        <v>7.9</v>
      </c>
    </row>
    <row r="14" spans="1:23">
      <c r="A14" s="2" t="s">
        <v>68</v>
      </c>
      <c r="B14" s="3" t="s">
        <v>1879</v>
      </c>
      <c r="C14" s="1" t="s">
        <v>42</v>
      </c>
      <c r="D14" s="1" t="s">
        <v>1882</v>
      </c>
      <c r="E14" s="2" t="s">
        <v>486</v>
      </c>
      <c r="F14" s="2" t="s">
        <v>487</v>
      </c>
      <c r="G14" s="2" t="s">
        <v>102</v>
      </c>
      <c r="H14" s="2" t="s">
        <v>103</v>
      </c>
      <c r="I14" s="9">
        <v>2</v>
      </c>
      <c r="J14" s="4">
        <v>15.8</v>
      </c>
    </row>
    <row r="15" spans="1:23">
      <c r="A15" s="2" t="s">
        <v>68</v>
      </c>
      <c r="B15" s="3" t="s">
        <v>1879</v>
      </c>
      <c r="C15" s="1" t="s">
        <v>42</v>
      </c>
      <c r="D15" s="1" t="s">
        <v>1883</v>
      </c>
      <c r="E15" s="2" t="s">
        <v>689</v>
      </c>
      <c r="F15" s="2" t="s">
        <v>690</v>
      </c>
      <c r="G15" s="2" t="s">
        <v>93</v>
      </c>
      <c r="H15" s="2" t="s">
        <v>94</v>
      </c>
      <c r="I15" s="9">
        <v>1</v>
      </c>
      <c r="J15" s="4">
        <v>7.9</v>
      </c>
    </row>
    <row r="16" spans="1:23">
      <c r="A16" s="2" t="s">
        <v>68</v>
      </c>
      <c r="B16" s="3" t="s">
        <v>1879</v>
      </c>
      <c r="C16" s="1" t="s">
        <v>42</v>
      </c>
      <c r="D16" s="1" t="s">
        <v>1884</v>
      </c>
      <c r="E16" s="2" t="s">
        <v>1285</v>
      </c>
      <c r="F16" s="2" t="s">
        <v>1286</v>
      </c>
      <c r="G16" s="2" t="s">
        <v>82</v>
      </c>
      <c r="H16" s="2" t="s">
        <v>83</v>
      </c>
      <c r="I16" s="9">
        <v>5</v>
      </c>
      <c r="J16" s="4">
        <v>39.5</v>
      </c>
    </row>
    <row r="17" spans="1:10">
      <c r="A17" s="2" t="s">
        <v>68</v>
      </c>
      <c r="B17" s="3" t="s">
        <v>1879</v>
      </c>
      <c r="C17" s="1" t="s">
        <v>42</v>
      </c>
      <c r="D17" s="1" t="s">
        <v>1885</v>
      </c>
      <c r="E17" s="2" t="s">
        <v>509</v>
      </c>
      <c r="F17" s="2" t="s">
        <v>510</v>
      </c>
      <c r="G17" s="2" t="s">
        <v>82</v>
      </c>
      <c r="H17" s="2" t="s">
        <v>83</v>
      </c>
      <c r="I17" s="9">
        <v>2</v>
      </c>
      <c r="J17" s="4">
        <v>15.8</v>
      </c>
    </row>
    <row r="18" spans="1:10">
      <c r="A18" s="2" t="s">
        <v>48</v>
      </c>
      <c r="B18" s="3" t="s">
        <v>1879</v>
      </c>
      <c r="C18" s="1" t="s">
        <v>42</v>
      </c>
      <c r="D18" s="1" t="s">
        <v>1886</v>
      </c>
      <c r="E18" s="2" t="s">
        <v>133</v>
      </c>
      <c r="F18" s="2" t="s">
        <v>134</v>
      </c>
      <c r="G18" s="2" t="s">
        <v>119</v>
      </c>
      <c r="H18" s="2" t="s">
        <v>120</v>
      </c>
      <c r="I18" s="9">
        <v>10</v>
      </c>
      <c r="J18" s="4">
        <v>115.2</v>
      </c>
    </row>
    <row r="19" spans="1:10">
      <c r="A19" s="2" t="s">
        <v>48</v>
      </c>
      <c r="B19" s="3" t="s">
        <v>1879</v>
      </c>
      <c r="C19" s="1" t="s">
        <v>42</v>
      </c>
      <c r="D19" s="1" t="s">
        <v>1887</v>
      </c>
      <c r="E19" s="2" t="s">
        <v>111</v>
      </c>
      <c r="F19" s="2" t="s">
        <v>112</v>
      </c>
      <c r="G19" s="2" t="s">
        <v>72</v>
      </c>
      <c r="H19" s="2" t="s">
        <v>73</v>
      </c>
      <c r="I19" s="9">
        <v>20</v>
      </c>
      <c r="J19" s="4">
        <v>230.4</v>
      </c>
    </row>
    <row r="20" spans="1:10">
      <c r="A20" s="2" t="s">
        <v>48</v>
      </c>
      <c r="B20" s="3" t="s">
        <v>1879</v>
      </c>
      <c r="C20" s="1" t="s">
        <v>42</v>
      </c>
      <c r="D20" s="1" t="s">
        <v>1888</v>
      </c>
      <c r="E20" s="2" t="s">
        <v>108</v>
      </c>
      <c r="F20" s="2" t="s">
        <v>109</v>
      </c>
      <c r="G20" s="2" t="s">
        <v>72</v>
      </c>
      <c r="H20" s="2" t="s">
        <v>73</v>
      </c>
      <c r="I20" s="9">
        <v>5</v>
      </c>
      <c r="J20" s="4">
        <v>57.6</v>
      </c>
    </row>
    <row r="21" spans="1:10">
      <c r="A21" s="2" t="s">
        <v>48</v>
      </c>
      <c r="B21" s="3" t="s">
        <v>1879</v>
      </c>
      <c r="C21" s="1" t="s">
        <v>42</v>
      </c>
      <c r="D21" s="1" t="s">
        <v>1889</v>
      </c>
      <c r="E21" s="2" t="s">
        <v>125</v>
      </c>
      <c r="F21" s="2" t="s">
        <v>126</v>
      </c>
      <c r="G21" s="2" t="s">
        <v>127</v>
      </c>
      <c r="H21" s="2" t="s">
        <v>128</v>
      </c>
      <c r="I21" s="9">
        <v>5</v>
      </c>
      <c r="J21" s="4">
        <v>57.6</v>
      </c>
    </row>
    <row r="22" spans="1:10">
      <c r="A22" s="2" t="s">
        <v>48</v>
      </c>
      <c r="B22" s="3" t="s">
        <v>1879</v>
      </c>
      <c r="C22" s="1" t="s">
        <v>42</v>
      </c>
      <c r="D22" s="1" t="s">
        <v>1890</v>
      </c>
      <c r="E22" s="2" t="s">
        <v>1110</v>
      </c>
      <c r="F22" s="2" t="s">
        <v>1111</v>
      </c>
      <c r="G22" s="2" t="s">
        <v>93</v>
      </c>
      <c r="H22" s="2" t="s">
        <v>94</v>
      </c>
      <c r="I22" s="9">
        <v>4</v>
      </c>
      <c r="J22" s="4">
        <v>46.08</v>
      </c>
    </row>
    <row r="23" spans="1:10">
      <c r="A23" s="2" t="s">
        <v>48</v>
      </c>
      <c r="B23" s="3" t="s">
        <v>1879</v>
      </c>
      <c r="C23" s="1" t="s">
        <v>42</v>
      </c>
      <c r="D23" s="1" t="s">
        <v>1891</v>
      </c>
      <c r="E23" s="2" t="s">
        <v>502</v>
      </c>
      <c r="F23" s="2" t="s">
        <v>503</v>
      </c>
      <c r="G23" s="2" t="s">
        <v>72</v>
      </c>
      <c r="H23" s="2" t="s">
        <v>73</v>
      </c>
      <c r="I23" s="9">
        <v>2</v>
      </c>
      <c r="J23" s="4">
        <v>23.04</v>
      </c>
    </row>
    <row r="24" spans="1:10">
      <c r="A24" s="2" t="s">
        <v>48</v>
      </c>
      <c r="B24" s="3" t="s">
        <v>1879</v>
      </c>
      <c r="C24" s="1" t="s">
        <v>42</v>
      </c>
      <c r="D24" s="1" t="s">
        <v>1892</v>
      </c>
      <c r="E24" s="2" t="s">
        <v>130</v>
      </c>
      <c r="F24" s="2" t="s">
        <v>131</v>
      </c>
      <c r="G24" s="2" t="s">
        <v>72</v>
      </c>
      <c r="H24" s="2" t="s">
        <v>73</v>
      </c>
      <c r="I24" s="9">
        <v>5</v>
      </c>
      <c r="J24" s="4">
        <v>57.6</v>
      </c>
    </row>
    <row r="25" spans="1:10">
      <c r="A25" s="2" t="s">
        <v>48</v>
      </c>
      <c r="B25" s="3" t="s">
        <v>1879</v>
      </c>
      <c r="C25" s="1" t="s">
        <v>42</v>
      </c>
      <c r="D25" s="1" t="s">
        <v>1893</v>
      </c>
      <c r="E25" s="2" t="s">
        <v>139</v>
      </c>
      <c r="F25" s="2" t="s">
        <v>140</v>
      </c>
      <c r="G25" s="2" t="s">
        <v>72</v>
      </c>
      <c r="H25" s="2" t="s">
        <v>73</v>
      </c>
      <c r="I25" s="9">
        <v>10</v>
      </c>
      <c r="J25" s="4">
        <v>115.2</v>
      </c>
    </row>
    <row r="26" spans="1:10">
      <c r="A26" s="2" t="s">
        <v>48</v>
      </c>
      <c r="B26" s="3" t="s">
        <v>1879</v>
      </c>
      <c r="C26" s="1" t="s">
        <v>42</v>
      </c>
      <c r="D26" s="1" t="s">
        <v>1894</v>
      </c>
      <c r="E26" s="2" t="s">
        <v>91</v>
      </c>
      <c r="F26" s="2" t="s">
        <v>92</v>
      </c>
      <c r="G26" s="2" t="s">
        <v>93</v>
      </c>
      <c r="H26" s="2" t="s">
        <v>94</v>
      </c>
      <c r="I26" s="9">
        <v>5</v>
      </c>
      <c r="J26" s="4">
        <v>57.6</v>
      </c>
    </row>
    <row r="27" spans="1:10">
      <c r="A27" s="2" t="s">
        <v>48</v>
      </c>
      <c r="B27" s="3" t="s">
        <v>1879</v>
      </c>
      <c r="C27" s="1" t="s">
        <v>42</v>
      </c>
      <c r="D27" s="1" t="s">
        <v>1895</v>
      </c>
      <c r="E27" s="2" t="s">
        <v>105</v>
      </c>
      <c r="F27" s="2" t="s">
        <v>106</v>
      </c>
      <c r="G27" s="2" t="s">
        <v>93</v>
      </c>
      <c r="H27" s="2" t="s">
        <v>94</v>
      </c>
      <c r="I27" s="9">
        <v>5</v>
      </c>
      <c r="J27" s="4">
        <v>57.6</v>
      </c>
    </row>
    <row r="28" spans="1:10">
      <c r="A28" s="2" t="s">
        <v>48</v>
      </c>
      <c r="B28" s="3" t="s">
        <v>1879</v>
      </c>
      <c r="C28" s="1" t="s">
        <v>42</v>
      </c>
      <c r="D28" s="1" t="s">
        <v>1896</v>
      </c>
      <c r="E28" s="2" t="s">
        <v>643</v>
      </c>
      <c r="F28" s="2" t="s">
        <v>644</v>
      </c>
      <c r="G28" s="2" t="s">
        <v>82</v>
      </c>
      <c r="H28" s="2" t="s">
        <v>83</v>
      </c>
      <c r="I28" s="9">
        <v>30</v>
      </c>
      <c r="J28" s="4">
        <v>345.6</v>
      </c>
    </row>
    <row r="29" spans="1:10">
      <c r="A29" s="2" t="s">
        <v>48</v>
      </c>
      <c r="B29" s="3" t="s">
        <v>1879</v>
      </c>
      <c r="C29" s="1" t="s">
        <v>42</v>
      </c>
      <c r="D29" s="1" t="s">
        <v>1897</v>
      </c>
      <c r="E29" s="2" t="s">
        <v>70</v>
      </c>
      <c r="F29" s="2" t="s">
        <v>71</v>
      </c>
      <c r="G29" s="2" t="s">
        <v>72</v>
      </c>
      <c r="H29" s="2" t="s">
        <v>73</v>
      </c>
      <c r="I29" s="9">
        <v>20</v>
      </c>
      <c r="J29" s="4">
        <v>230.4</v>
      </c>
    </row>
    <row r="30" spans="1:10">
      <c r="A30" s="2" t="s">
        <v>48</v>
      </c>
      <c r="B30" s="3" t="s">
        <v>1879</v>
      </c>
      <c r="C30" s="1" t="s">
        <v>42</v>
      </c>
      <c r="D30" s="1" t="s">
        <v>1882</v>
      </c>
      <c r="E30" s="2" t="s">
        <v>486</v>
      </c>
      <c r="F30" s="2" t="s">
        <v>487</v>
      </c>
      <c r="G30" s="2" t="s">
        <v>102</v>
      </c>
      <c r="H30" s="2" t="s">
        <v>103</v>
      </c>
      <c r="I30" s="9">
        <v>40</v>
      </c>
      <c r="J30" s="4">
        <v>460.8</v>
      </c>
    </row>
    <row r="31" spans="1:10">
      <c r="A31" s="2" t="s">
        <v>48</v>
      </c>
      <c r="B31" s="3" t="s">
        <v>1879</v>
      </c>
      <c r="C31" s="1" t="s">
        <v>42</v>
      </c>
      <c r="D31" s="1" t="s">
        <v>1898</v>
      </c>
      <c r="E31" s="2" t="s">
        <v>650</v>
      </c>
      <c r="F31" s="2" t="s">
        <v>651</v>
      </c>
      <c r="G31" s="2" t="s">
        <v>72</v>
      </c>
      <c r="H31" s="2" t="s">
        <v>73</v>
      </c>
      <c r="I31" s="9">
        <v>20</v>
      </c>
      <c r="J31" s="4">
        <v>230.4</v>
      </c>
    </row>
    <row r="32" spans="1:10">
      <c r="A32" s="2" t="s">
        <v>48</v>
      </c>
      <c r="B32" s="3" t="s">
        <v>1879</v>
      </c>
      <c r="C32" s="1" t="s">
        <v>42</v>
      </c>
      <c r="D32" s="1" t="s">
        <v>1899</v>
      </c>
      <c r="E32" s="2" t="s">
        <v>679</v>
      </c>
      <c r="F32" s="2" t="s">
        <v>680</v>
      </c>
      <c r="G32" s="2" t="s">
        <v>82</v>
      </c>
      <c r="H32" s="2" t="s">
        <v>83</v>
      </c>
      <c r="I32" s="9">
        <v>10</v>
      </c>
      <c r="J32" s="4">
        <v>115.2</v>
      </c>
    </row>
    <row r="33" spans="1:23">
      <c r="A33" s="2" t="s">
        <v>48</v>
      </c>
      <c r="B33" s="3" t="s">
        <v>1879</v>
      </c>
      <c r="C33" s="1" t="s">
        <v>42</v>
      </c>
      <c r="D33" s="1" t="s">
        <v>1900</v>
      </c>
      <c r="E33" s="2" t="s">
        <v>1901</v>
      </c>
      <c r="F33" s="2" t="s">
        <v>1902</v>
      </c>
      <c r="G33" s="2" t="s">
        <v>77</v>
      </c>
      <c r="H33" s="2" t="s">
        <v>78</v>
      </c>
      <c r="I33" s="9">
        <v>20</v>
      </c>
      <c r="J33" s="4">
        <v>230.4</v>
      </c>
    </row>
    <row r="34" spans="1:23">
      <c r="A34" s="2" t="s">
        <v>182</v>
      </c>
      <c r="B34" s="3" t="s">
        <v>1879</v>
      </c>
      <c r="C34" s="1" t="s">
        <v>42</v>
      </c>
      <c r="D34" s="1" t="s">
        <v>1880</v>
      </c>
      <c r="E34" s="2" t="s">
        <v>916</v>
      </c>
      <c r="F34" s="2" t="s">
        <v>917</v>
      </c>
      <c r="G34" s="2" t="s">
        <v>82</v>
      </c>
      <c r="H34" s="2" t="s">
        <v>83</v>
      </c>
      <c r="I34" s="9">
        <v>5</v>
      </c>
      <c r="J34" s="4">
        <v>47.2</v>
      </c>
    </row>
    <row r="35" spans="1:23">
      <c r="A35" s="2" t="s">
        <v>182</v>
      </c>
      <c r="B35" s="3" t="s">
        <v>1879</v>
      </c>
      <c r="C35" s="1" t="s">
        <v>42</v>
      </c>
      <c r="D35" s="1" t="s">
        <v>1903</v>
      </c>
      <c r="E35" s="2" t="s">
        <v>663</v>
      </c>
      <c r="F35" s="2" t="s">
        <v>664</v>
      </c>
      <c r="G35" s="2" t="s">
        <v>82</v>
      </c>
      <c r="H35" s="2" t="s">
        <v>83</v>
      </c>
      <c r="I35" s="9">
        <v>1</v>
      </c>
      <c r="J35" s="4">
        <v>9.44</v>
      </c>
    </row>
    <row r="36" spans="1:23">
      <c r="A36" s="2" t="s">
        <v>205</v>
      </c>
      <c r="B36" s="3" t="s">
        <v>1879</v>
      </c>
      <c r="C36" s="1" t="s">
        <v>42</v>
      </c>
      <c r="D36" s="1" t="s">
        <v>1880</v>
      </c>
      <c r="E36" s="2" t="s">
        <v>916</v>
      </c>
      <c r="F36" s="2" t="s">
        <v>917</v>
      </c>
      <c r="G36" s="2" t="s">
        <v>82</v>
      </c>
      <c r="H36" s="2" t="s">
        <v>83</v>
      </c>
      <c r="I36" s="9">
        <v>3</v>
      </c>
      <c r="J36" s="4">
        <v>28.65</v>
      </c>
    </row>
    <row r="37" spans="1:23">
      <c r="J37" s="5">
        <v>2681.91</v>
      </c>
    </row>
    <row r="38" spans="1:23">
      <c r="A38" s="72" t="s">
        <v>141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>
      <c r="A39" s="2" t="s">
        <v>68</v>
      </c>
      <c r="B39" s="3" t="s">
        <v>1904</v>
      </c>
      <c r="C39" s="1" t="s">
        <v>42</v>
      </c>
      <c r="D39" s="1" t="s">
        <v>1905</v>
      </c>
      <c r="E39" s="2" t="s">
        <v>148</v>
      </c>
      <c r="F39" s="2" t="s">
        <v>149</v>
      </c>
      <c r="G39" s="2" t="s">
        <v>150</v>
      </c>
      <c r="H39" s="2" t="s">
        <v>151</v>
      </c>
      <c r="I39" s="9">
        <v>1</v>
      </c>
      <c r="J39" s="4">
        <v>7.9</v>
      </c>
    </row>
    <row r="40" spans="1:23">
      <c r="A40" s="2" t="s">
        <v>68</v>
      </c>
      <c r="B40" s="3" t="s">
        <v>1906</v>
      </c>
      <c r="C40" s="1" t="s">
        <v>42</v>
      </c>
      <c r="D40" s="1" t="s">
        <v>1907</v>
      </c>
      <c r="E40" s="2" t="s">
        <v>694</v>
      </c>
      <c r="F40" s="2" t="s">
        <v>695</v>
      </c>
      <c r="G40" s="2" t="s">
        <v>155</v>
      </c>
      <c r="H40" s="2" t="s">
        <v>156</v>
      </c>
      <c r="I40" s="9">
        <v>5</v>
      </c>
      <c r="J40" s="4">
        <v>39.5</v>
      </c>
    </row>
    <row r="41" spans="1:23">
      <c r="A41" s="2" t="s">
        <v>48</v>
      </c>
      <c r="B41" s="3" t="s">
        <v>1906</v>
      </c>
      <c r="C41" s="1" t="s">
        <v>42</v>
      </c>
      <c r="D41" s="1" t="s">
        <v>1908</v>
      </c>
      <c r="E41" s="2" t="s">
        <v>936</v>
      </c>
      <c r="F41" s="2" t="s">
        <v>937</v>
      </c>
      <c r="G41" s="2" t="s">
        <v>150</v>
      </c>
      <c r="H41" s="2" t="s">
        <v>151</v>
      </c>
      <c r="I41" s="9">
        <v>20</v>
      </c>
      <c r="J41" s="4">
        <v>230.4</v>
      </c>
    </row>
    <row r="42" spans="1:23">
      <c r="A42" s="2" t="s">
        <v>48</v>
      </c>
      <c r="B42" s="3" t="s">
        <v>1906</v>
      </c>
      <c r="C42" s="1" t="s">
        <v>42</v>
      </c>
      <c r="D42" s="1" t="s">
        <v>1909</v>
      </c>
      <c r="E42" s="2" t="s">
        <v>541</v>
      </c>
      <c r="F42" s="2" t="s">
        <v>542</v>
      </c>
      <c r="G42" s="2" t="s">
        <v>150</v>
      </c>
      <c r="H42" s="2" t="s">
        <v>151</v>
      </c>
      <c r="I42" s="9">
        <v>5</v>
      </c>
      <c r="J42" s="4">
        <v>57.5</v>
      </c>
    </row>
    <row r="43" spans="1:23">
      <c r="A43" s="2" t="s">
        <v>48</v>
      </c>
      <c r="B43" s="3" t="s">
        <v>1906</v>
      </c>
      <c r="C43" s="1" t="s">
        <v>42</v>
      </c>
      <c r="D43" s="1" t="s">
        <v>1910</v>
      </c>
      <c r="E43" s="2" t="s">
        <v>538</v>
      </c>
      <c r="F43" s="2" t="s">
        <v>539</v>
      </c>
      <c r="G43" s="2" t="s">
        <v>150</v>
      </c>
      <c r="H43" s="2" t="s">
        <v>151</v>
      </c>
      <c r="I43" s="9">
        <v>10</v>
      </c>
      <c r="J43" s="4">
        <v>115.2</v>
      </c>
    </row>
    <row r="44" spans="1:23">
      <c r="A44" s="2" t="s">
        <v>48</v>
      </c>
      <c r="B44" s="3" t="s">
        <v>1906</v>
      </c>
      <c r="C44" s="1" t="s">
        <v>42</v>
      </c>
      <c r="D44" s="1" t="s">
        <v>1911</v>
      </c>
      <c r="E44" s="2" t="s">
        <v>957</v>
      </c>
      <c r="F44" s="2" t="s">
        <v>958</v>
      </c>
      <c r="G44" s="2" t="s">
        <v>150</v>
      </c>
      <c r="H44" s="2" t="s">
        <v>151</v>
      </c>
      <c r="I44" s="9">
        <v>20</v>
      </c>
      <c r="J44" s="4">
        <v>230.4</v>
      </c>
    </row>
    <row r="45" spans="1:23">
      <c r="A45" s="2" t="s">
        <v>48</v>
      </c>
      <c r="B45" s="3" t="s">
        <v>1906</v>
      </c>
      <c r="C45" s="1" t="s">
        <v>42</v>
      </c>
      <c r="D45" s="1" t="s">
        <v>1912</v>
      </c>
      <c r="E45" s="2" t="s">
        <v>1833</v>
      </c>
      <c r="F45" s="2" t="s">
        <v>1834</v>
      </c>
      <c r="G45" s="2" t="s">
        <v>1835</v>
      </c>
      <c r="H45" s="2" t="s">
        <v>1836</v>
      </c>
      <c r="I45" s="9">
        <v>3</v>
      </c>
      <c r="J45" s="4">
        <v>37.11</v>
      </c>
    </row>
    <row r="46" spans="1:23">
      <c r="A46" s="2" t="s">
        <v>48</v>
      </c>
      <c r="B46" s="3" t="s">
        <v>1906</v>
      </c>
      <c r="C46" s="1" t="s">
        <v>42</v>
      </c>
      <c r="D46" s="1" t="s">
        <v>1913</v>
      </c>
      <c r="E46" s="2" t="s">
        <v>170</v>
      </c>
      <c r="F46" s="2" t="s">
        <v>171</v>
      </c>
      <c r="G46" s="2" t="s">
        <v>150</v>
      </c>
      <c r="H46" s="2" t="s">
        <v>151</v>
      </c>
      <c r="I46" s="9">
        <v>10</v>
      </c>
      <c r="J46" s="4">
        <v>115.2</v>
      </c>
    </row>
    <row r="47" spans="1:23">
      <c r="A47" s="2" t="s">
        <v>48</v>
      </c>
      <c r="B47" s="3" t="s">
        <v>1906</v>
      </c>
      <c r="C47" s="1" t="s">
        <v>42</v>
      </c>
      <c r="D47" s="1" t="s">
        <v>1914</v>
      </c>
      <c r="E47" s="2" t="s">
        <v>148</v>
      </c>
      <c r="F47" s="2" t="s">
        <v>149</v>
      </c>
      <c r="G47" s="2" t="s">
        <v>150</v>
      </c>
      <c r="H47" s="2" t="s">
        <v>151</v>
      </c>
      <c r="I47" s="9">
        <v>10</v>
      </c>
      <c r="J47" s="4">
        <v>115.2</v>
      </c>
    </row>
    <row r="48" spans="1:23">
      <c r="A48" s="2" t="s">
        <v>48</v>
      </c>
      <c r="B48" s="3" t="s">
        <v>1906</v>
      </c>
      <c r="C48" s="1" t="s">
        <v>42</v>
      </c>
      <c r="D48" s="1" t="s">
        <v>1915</v>
      </c>
      <c r="E48" s="2" t="s">
        <v>954</v>
      </c>
      <c r="F48" s="2" t="s">
        <v>955</v>
      </c>
      <c r="G48" s="2" t="s">
        <v>150</v>
      </c>
      <c r="H48" s="2" t="s">
        <v>151</v>
      </c>
      <c r="I48" s="9">
        <v>5</v>
      </c>
      <c r="J48" s="4">
        <v>57.6</v>
      </c>
    </row>
    <row r="49" spans="1:23">
      <c r="A49" s="2" t="s">
        <v>182</v>
      </c>
      <c r="B49" s="3" t="s">
        <v>1906</v>
      </c>
      <c r="C49" s="1" t="s">
        <v>42</v>
      </c>
      <c r="D49" s="1" t="s">
        <v>1915</v>
      </c>
      <c r="E49" s="2" t="s">
        <v>954</v>
      </c>
      <c r="F49" s="2" t="s">
        <v>955</v>
      </c>
      <c r="G49" s="2" t="s">
        <v>150</v>
      </c>
      <c r="H49" s="2" t="s">
        <v>151</v>
      </c>
      <c r="I49" s="9">
        <v>2</v>
      </c>
      <c r="J49" s="4">
        <v>16.84</v>
      </c>
    </row>
    <row r="50" spans="1:23">
      <c r="J50" s="5">
        <v>1022.85</v>
      </c>
    </row>
    <row r="51" spans="1:23">
      <c r="A51" s="72" t="s">
        <v>189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>
      <c r="A52" s="2" t="s">
        <v>68</v>
      </c>
      <c r="B52" s="3" t="s">
        <v>1871</v>
      </c>
      <c r="C52" s="1" t="s">
        <v>42</v>
      </c>
      <c r="D52" s="1" t="s">
        <v>1916</v>
      </c>
      <c r="E52" s="2" t="s">
        <v>710</v>
      </c>
      <c r="F52" s="2" t="s">
        <v>711</v>
      </c>
      <c r="G52" s="2" t="s">
        <v>712</v>
      </c>
      <c r="H52" s="2" t="s">
        <v>713</v>
      </c>
      <c r="I52" s="9">
        <v>4</v>
      </c>
      <c r="J52" s="4">
        <v>31.6</v>
      </c>
    </row>
    <row r="53" spans="1:23">
      <c r="A53" s="2" t="s">
        <v>48</v>
      </c>
      <c r="B53" s="3" t="s">
        <v>1871</v>
      </c>
      <c r="C53" s="1" t="s">
        <v>42</v>
      </c>
      <c r="D53" s="1" t="s">
        <v>1917</v>
      </c>
      <c r="E53" s="2" t="s">
        <v>191</v>
      </c>
      <c r="F53" s="2" t="s">
        <v>192</v>
      </c>
      <c r="G53" s="2" t="s">
        <v>193</v>
      </c>
      <c r="H53" s="2" t="s">
        <v>194</v>
      </c>
      <c r="I53" s="9">
        <v>2</v>
      </c>
      <c r="J53" s="4">
        <v>24.74</v>
      </c>
    </row>
    <row r="54" spans="1:23">
      <c r="A54" s="2" t="s">
        <v>48</v>
      </c>
      <c r="B54" s="3" t="s">
        <v>1871</v>
      </c>
      <c r="C54" s="1" t="s">
        <v>42</v>
      </c>
      <c r="D54" s="1" t="s">
        <v>1916</v>
      </c>
      <c r="E54" s="2" t="s">
        <v>710</v>
      </c>
      <c r="F54" s="2" t="s">
        <v>711</v>
      </c>
      <c r="G54" s="2" t="s">
        <v>712</v>
      </c>
      <c r="H54" s="2" t="s">
        <v>713</v>
      </c>
      <c r="I54" s="9">
        <v>5</v>
      </c>
      <c r="J54" s="4">
        <v>61.85</v>
      </c>
    </row>
    <row r="55" spans="1:23">
      <c r="A55" s="2" t="s">
        <v>205</v>
      </c>
      <c r="B55" s="3" t="s">
        <v>1871</v>
      </c>
      <c r="C55" s="1" t="s">
        <v>42</v>
      </c>
      <c r="D55" s="1" t="s">
        <v>1917</v>
      </c>
      <c r="E55" s="2" t="s">
        <v>191</v>
      </c>
      <c r="F55" s="2" t="s">
        <v>192</v>
      </c>
      <c r="G55" s="2" t="s">
        <v>193</v>
      </c>
      <c r="H55" s="2" t="s">
        <v>194</v>
      </c>
      <c r="I55" s="9">
        <v>3</v>
      </c>
      <c r="J55" s="4">
        <v>28.65</v>
      </c>
    </row>
    <row r="56" spans="1:23">
      <c r="J56" s="5">
        <v>146.84</v>
      </c>
    </row>
    <row r="57" spans="1:23">
      <c r="A57" s="72" t="s">
        <v>212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 ht="24">
      <c r="A58" s="2" t="s">
        <v>48</v>
      </c>
      <c r="B58" s="3" t="s">
        <v>1904</v>
      </c>
      <c r="C58" s="1" t="s">
        <v>42</v>
      </c>
      <c r="D58" s="1" t="s">
        <v>1918</v>
      </c>
      <c r="E58" s="2" t="s">
        <v>275</v>
      </c>
      <c r="F58" s="2" t="s">
        <v>276</v>
      </c>
      <c r="G58" s="2" t="s">
        <v>277</v>
      </c>
      <c r="H58" s="2" t="s">
        <v>278</v>
      </c>
      <c r="I58" s="9">
        <v>5</v>
      </c>
      <c r="J58" s="4">
        <v>61.85</v>
      </c>
    </row>
    <row r="59" spans="1:23">
      <c r="A59" s="2" t="s">
        <v>48</v>
      </c>
      <c r="B59" s="3" t="s">
        <v>1904</v>
      </c>
      <c r="C59" s="1" t="s">
        <v>42</v>
      </c>
      <c r="D59" s="1" t="s">
        <v>1919</v>
      </c>
      <c r="E59" s="2" t="s">
        <v>214</v>
      </c>
      <c r="F59" s="2" t="s">
        <v>215</v>
      </c>
      <c r="G59" s="2" t="s">
        <v>216</v>
      </c>
      <c r="H59" s="2" t="s">
        <v>217</v>
      </c>
      <c r="I59" s="9">
        <v>2</v>
      </c>
      <c r="J59" s="4">
        <v>24.74</v>
      </c>
    </row>
    <row r="60" spans="1:23">
      <c r="A60" s="2" t="s">
        <v>182</v>
      </c>
      <c r="B60" s="3" t="s">
        <v>1904</v>
      </c>
      <c r="C60" s="1" t="s">
        <v>42</v>
      </c>
      <c r="D60" s="1" t="s">
        <v>1920</v>
      </c>
      <c r="E60" s="2" t="s">
        <v>255</v>
      </c>
      <c r="F60" s="2" t="s">
        <v>256</v>
      </c>
      <c r="G60" s="2" t="s">
        <v>257</v>
      </c>
      <c r="H60" s="2" t="s">
        <v>258</v>
      </c>
      <c r="I60" s="9">
        <v>1</v>
      </c>
      <c r="J60" s="4">
        <v>9.44</v>
      </c>
    </row>
    <row r="61" spans="1:23">
      <c r="A61" s="2" t="s">
        <v>182</v>
      </c>
      <c r="B61" s="3" t="s">
        <v>1904</v>
      </c>
      <c r="C61" s="1" t="s">
        <v>42</v>
      </c>
      <c r="D61" s="1" t="s">
        <v>1921</v>
      </c>
      <c r="E61" s="2" t="s">
        <v>1922</v>
      </c>
      <c r="F61" s="2" t="s">
        <v>1923</v>
      </c>
      <c r="G61" s="2" t="s">
        <v>1924</v>
      </c>
      <c r="H61" s="2" t="s">
        <v>1925</v>
      </c>
      <c r="I61" s="9">
        <v>5</v>
      </c>
      <c r="J61" s="4">
        <v>47.2</v>
      </c>
    </row>
    <row r="62" spans="1:23">
      <c r="A62" s="2" t="s">
        <v>182</v>
      </c>
      <c r="B62" s="3" t="s">
        <v>1904</v>
      </c>
      <c r="C62" s="1" t="s">
        <v>42</v>
      </c>
      <c r="D62" s="1" t="s">
        <v>1926</v>
      </c>
      <c r="E62" s="2" t="s">
        <v>238</v>
      </c>
      <c r="F62" s="2" t="s">
        <v>239</v>
      </c>
      <c r="G62" s="2" t="s">
        <v>216</v>
      </c>
      <c r="H62" s="2" t="s">
        <v>217</v>
      </c>
      <c r="I62" s="9">
        <v>5</v>
      </c>
      <c r="J62" s="4">
        <v>47.2</v>
      </c>
    </row>
    <row r="63" spans="1:23">
      <c r="J63" s="5">
        <v>190.43</v>
      </c>
    </row>
    <row r="64" spans="1:23">
      <c r="A64" s="72" t="s">
        <v>286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>
      <c r="A65" s="2" t="s">
        <v>48</v>
      </c>
      <c r="B65" s="3" t="s">
        <v>1904</v>
      </c>
      <c r="C65" s="1" t="s">
        <v>42</v>
      </c>
      <c r="D65" s="1" t="s">
        <v>1927</v>
      </c>
      <c r="E65" s="2" t="s">
        <v>288</v>
      </c>
      <c r="F65" s="2" t="s">
        <v>1928</v>
      </c>
      <c r="G65" s="2" t="s">
        <v>290</v>
      </c>
      <c r="H65" s="2" t="s">
        <v>291</v>
      </c>
      <c r="I65" s="9">
        <v>7</v>
      </c>
      <c r="J65" s="4">
        <v>86.59</v>
      </c>
    </row>
    <row r="66" spans="1:23">
      <c r="A66" s="2" t="s">
        <v>48</v>
      </c>
      <c r="B66" s="3" t="s">
        <v>1904</v>
      </c>
      <c r="C66" s="1" t="s">
        <v>42</v>
      </c>
      <c r="D66" s="1" t="s">
        <v>1929</v>
      </c>
      <c r="E66" s="2" t="s">
        <v>302</v>
      </c>
      <c r="F66" s="2" t="s">
        <v>303</v>
      </c>
      <c r="G66" s="2" t="s">
        <v>304</v>
      </c>
      <c r="H66" s="2" t="s">
        <v>305</v>
      </c>
      <c r="I66" s="9">
        <v>2</v>
      </c>
      <c r="J66" s="4">
        <v>24.74</v>
      </c>
    </row>
    <row r="67" spans="1:23">
      <c r="J67" s="5">
        <v>111.33</v>
      </c>
    </row>
    <row r="68" spans="1:23">
      <c r="A68" s="72" t="s">
        <v>309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  <row r="69" spans="1:23">
      <c r="A69" s="2" t="s">
        <v>68</v>
      </c>
      <c r="B69" s="3" t="s">
        <v>1930</v>
      </c>
      <c r="C69" s="1" t="s">
        <v>42</v>
      </c>
      <c r="D69" s="1" t="s">
        <v>1931</v>
      </c>
      <c r="E69" s="2" t="s">
        <v>567</v>
      </c>
      <c r="F69" s="2" t="s">
        <v>568</v>
      </c>
      <c r="G69" s="2" t="s">
        <v>367</v>
      </c>
      <c r="H69" s="2" t="s">
        <v>368</v>
      </c>
      <c r="I69" s="9">
        <v>30</v>
      </c>
      <c r="J69" s="4">
        <v>237</v>
      </c>
    </row>
    <row r="70" spans="1:23">
      <c r="A70" s="2" t="s">
        <v>68</v>
      </c>
      <c r="B70" s="3" t="s">
        <v>1930</v>
      </c>
      <c r="C70" s="1" t="s">
        <v>42</v>
      </c>
      <c r="D70" s="1" t="s">
        <v>1932</v>
      </c>
      <c r="E70" s="2" t="s">
        <v>581</v>
      </c>
      <c r="F70" s="2" t="s">
        <v>582</v>
      </c>
      <c r="G70" s="2" t="s">
        <v>313</v>
      </c>
      <c r="H70" s="2" t="s">
        <v>314</v>
      </c>
      <c r="I70" s="9">
        <v>4</v>
      </c>
      <c r="J70" s="4">
        <v>31.6</v>
      </c>
    </row>
    <row r="71" spans="1:23">
      <c r="A71" s="2" t="s">
        <v>68</v>
      </c>
      <c r="B71" s="3" t="s">
        <v>1906</v>
      </c>
      <c r="C71" s="1" t="s">
        <v>42</v>
      </c>
      <c r="D71" s="1" t="s">
        <v>1933</v>
      </c>
      <c r="E71" s="2" t="s">
        <v>411</v>
      </c>
      <c r="F71" s="2" t="s">
        <v>412</v>
      </c>
      <c r="G71" s="2" t="s">
        <v>313</v>
      </c>
      <c r="H71" s="2" t="s">
        <v>314</v>
      </c>
      <c r="I71" s="9">
        <v>2</v>
      </c>
      <c r="J71" s="4">
        <v>15.8</v>
      </c>
    </row>
    <row r="72" spans="1:23">
      <c r="A72" s="2" t="s">
        <v>68</v>
      </c>
      <c r="B72" s="3" t="s">
        <v>1879</v>
      </c>
      <c r="C72" s="1" t="s">
        <v>42</v>
      </c>
      <c r="D72" s="1" t="s">
        <v>1934</v>
      </c>
      <c r="E72" s="2" t="s">
        <v>378</v>
      </c>
      <c r="F72" s="2" t="s">
        <v>379</v>
      </c>
      <c r="G72" s="2" t="s">
        <v>313</v>
      </c>
      <c r="H72" s="2" t="s">
        <v>314</v>
      </c>
      <c r="I72" s="9">
        <v>5</v>
      </c>
      <c r="J72" s="4">
        <v>39.5</v>
      </c>
    </row>
    <row r="73" spans="1:23">
      <c r="A73" s="2" t="s">
        <v>68</v>
      </c>
      <c r="B73" s="3" t="s">
        <v>1930</v>
      </c>
      <c r="C73" s="1" t="s">
        <v>42</v>
      </c>
      <c r="D73" s="1" t="s">
        <v>1935</v>
      </c>
      <c r="E73" s="2" t="s">
        <v>760</v>
      </c>
      <c r="F73" s="2" t="s">
        <v>761</v>
      </c>
      <c r="G73" s="2" t="s">
        <v>313</v>
      </c>
      <c r="H73" s="2" t="s">
        <v>314</v>
      </c>
      <c r="I73" s="9">
        <v>2</v>
      </c>
      <c r="J73" s="4">
        <v>15.8</v>
      </c>
    </row>
    <row r="74" spans="1:23">
      <c r="A74" s="2" t="s">
        <v>48</v>
      </c>
      <c r="B74" s="3" t="s">
        <v>1879</v>
      </c>
      <c r="C74" s="1" t="s">
        <v>42</v>
      </c>
      <c r="D74" s="1" t="s">
        <v>1934</v>
      </c>
      <c r="E74" s="2" t="s">
        <v>378</v>
      </c>
      <c r="F74" s="2" t="s">
        <v>379</v>
      </c>
      <c r="G74" s="2" t="s">
        <v>313</v>
      </c>
      <c r="H74" s="2" t="s">
        <v>314</v>
      </c>
      <c r="I74" s="9">
        <v>5</v>
      </c>
      <c r="J74" s="4">
        <v>57.6</v>
      </c>
    </row>
    <row r="75" spans="1:23">
      <c r="A75" s="2" t="s">
        <v>48</v>
      </c>
      <c r="B75" s="3" t="s">
        <v>1930</v>
      </c>
      <c r="C75" s="1" t="s">
        <v>42</v>
      </c>
      <c r="D75" s="1" t="s">
        <v>1936</v>
      </c>
      <c r="E75" s="2" t="s">
        <v>1424</v>
      </c>
      <c r="F75" s="2" t="s">
        <v>1425</v>
      </c>
      <c r="G75" s="2" t="s">
        <v>313</v>
      </c>
      <c r="H75" s="2" t="s">
        <v>314</v>
      </c>
      <c r="I75" s="9">
        <v>10</v>
      </c>
      <c r="J75" s="4">
        <v>115.2</v>
      </c>
    </row>
    <row r="76" spans="1:23">
      <c r="A76" s="2" t="s">
        <v>48</v>
      </c>
      <c r="B76" s="3" t="s">
        <v>1930</v>
      </c>
      <c r="C76" s="1" t="s">
        <v>42</v>
      </c>
      <c r="D76" s="1" t="s">
        <v>1935</v>
      </c>
      <c r="E76" s="2" t="s">
        <v>760</v>
      </c>
      <c r="F76" s="2" t="s">
        <v>761</v>
      </c>
      <c r="G76" s="2" t="s">
        <v>313</v>
      </c>
      <c r="H76" s="2" t="s">
        <v>314</v>
      </c>
      <c r="I76" s="9">
        <v>6</v>
      </c>
      <c r="J76" s="4">
        <v>69.12</v>
      </c>
    </row>
    <row r="77" spans="1:23">
      <c r="A77" s="2" t="s">
        <v>48</v>
      </c>
      <c r="B77" s="3" t="s">
        <v>1930</v>
      </c>
      <c r="C77" s="1" t="s">
        <v>42</v>
      </c>
      <c r="D77" s="1" t="s">
        <v>1932</v>
      </c>
      <c r="E77" s="2" t="s">
        <v>581</v>
      </c>
      <c r="F77" s="2" t="s">
        <v>582</v>
      </c>
      <c r="G77" s="2" t="s">
        <v>313</v>
      </c>
      <c r="H77" s="2" t="s">
        <v>314</v>
      </c>
      <c r="I77" s="9">
        <v>6</v>
      </c>
      <c r="J77" s="4">
        <v>69.12</v>
      </c>
    </row>
    <row r="78" spans="1:23">
      <c r="A78" s="2" t="s">
        <v>48</v>
      </c>
      <c r="B78" s="3" t="s">
        <v>1906</v>
      </c>
      <c r="C78" s="1" t="s">
        <v>42</v>
      </c>
      <c r="D78" s="1" t="s">
        <v>1937</v>
      </c>
      <c r="E78" s="2" t="s">
        <v>341</v>
      </c>
      <c r="F78" s="2" t="s">
        <v>342</v>
      </c>
      <c r="G78" s="2" t="s">
        <v>343</v>
      </c>
      <c r="H78" s="2" t="s">
        <v>344</v>
      </c>
      <c r="I78" s="9">
        <v>5</v>
      </c>
      <c r="J78" s="4">
        <v>57.6</v>
      </c>
    </row>
    <row r="79" spans="1:23">
      <c r="A79" s="2" t="s">
        <v>48</v>
      </c>
      <c r="B79" s="3" t="s">
        <v>1930</v>
      </c>
      <c r="C79" s="1" t="s">
        <v>42</v>
      </c>
      <c r="D79" s="1" t="s">
        <v>1938</v>
      </c>
      <c r="E79" s="2" t="s">
        <v>816</v>
      </c>
      <c r="F79" s="2" t="s">
        <v>817</v>
      </c>
      <c r="G79" s="2" t="s">
        <v>313</v>
      </c>
      <c r="H79" s="2" t="s">
        <v>314</v>
      </c>
      <c r="I79" s="9">
        <v>10</v>
      </c>
      <c r="J79" s="4">
        <v>115.2</v>
      </c>
    </row>
    <row r="80" spans="1:23">
      <c r="A80" s="2" t="s">
        <v>48</v>
      </c>
      <c r="B80" s="3" t="s">
        <v>1930</v>
      </c>
      <c r="C80" s="1" t="s">
        <v>42</v>
      </c>
      <c r="D80" s="1" t="s">
        <v>1939</v>
      </c>
      <c r="E80" s="2" t="s">
        <v>584</v>
      </c>
      <c r="F80" s="2" t="s">
        <v>585</v>
      </c>
      <c r="G80" s="2" t="s">
        <v>586</v>
      </c>
      <c r="H80" s="2" t="s">
        <v>587</v>
      </c>
      <c r="I80" s="9">
        <v>3</v>
      </c>
      <c r="J80" s="4">
        <v>34.56</v>
      </c>
    </row>
    <row r="81" spans="1:23">
      <c r="A81" s="2" t="s">
        <v>48</v>
      </c>
      <c r="B81" s="3" t="s">
        <v>1930</v>
      </c>
      <c r="C81" s="1" t="s">
        <v>42</v>
      </c>
      <c r="D81" s="1" t="s">
        <v>1940</v>
      </c>
      <c r="E81" s="2" t="s">
        <v>1240</v>
      </c>
      <c r="F81" s="2" t="s">
        <v>1241</v>
      </c>
      <c r="G81" s="2" t="s">
        <v>313</v>
      </c>
      <c r="H81" s="2" t="s">
        <v>314</v>
      </c>
      <c r="I81" s="9">
        <v>2</v>
      </c>
      <c r="J81" s="4">
        <v>23.04</v>
      </c>
    </row>
    <row r="82" spans="1:23">
      <c r="A82" s="2" t="s">
        <v>48</v>
      </c>
      <c r="B82" s="3" t="s">
        <v>1879</v>
      </c>
      <c r="C82" s="1" t="s">
        <v>42</v>
      </c>
      <c r="D82" s="1" t="s">
        <v>1941</v>
      </c>
      <c r="E82" s="2" t="s">
        <v>578</v>
      </c>
      <c r="F82" s="2" t="s">
        <v>579</v>
      </c>
      <c r="G82" s="2" t="s">
        <v>313</v>
      </c>
      <c r="H82" s="2" t="s">
        <v>314</v>
      </c>
      <c r="I82" s="9">
        <v>10</v>
      </c>
      <c r="J82" s="4">
        <v>115.2</v>
      </c>
    </row>
    <row r="83" spans="1:23">
      <c r="A83" s="2" t="s">
        <v>48</v>
      </c>
      <c r="B83" s="3" t="s">
        <v>1879</v>
      </c>
      <c r="C83" s="1" t="s">
        <v>42</v>
      </c>
      <c r="D83" s="1" t="s">
        <v>1942</v>
      </c>
      <c r="E83" s="2" t="s">
        <v>331</v>
      </c>
      <c r="F83" s="2" t="s">
        <v>332</v>
      </c>
      <c r="G83" s="2" t="s">
        <v>313</v>
      </c>
      <c r="H83" s="2" t="s">
        <v>314</v>
      </c>
      <c r="I83" s="9">
        <v>2</v>
      </c>
      <c r="J83" s="4">
        <v>23.04</v>
      </c>
    </row>
    <row r="84" spans="1:23">
      <c r="A84" s="2" t="s">
        <v>48</v>
      </c>
      <c r="B84" s="3" t="s">
        <v>1879</v>
      </c>
      <c r="C84" s="1" t="s">
        <v>42</v>
      </c>
      <c r="D84" s="1" t="s">
        <v>1943</v>
      </c>
      <c r="E84" s="2" t="s">
        <v>589</v>
      </c>
      <c r="F84" s="2" t="s">
        <v>590</v>
      </c>
      <c r="G84" s="2" t="s">
        <v>313</v>
      </c>
      <c r="H84" s="2" t="s">
        <v>314</v>
      </c>
      <c r="I84" s="9">
        <v>2</v>
      </c>
      <c r="J84" s="4">
        <v>23.04</v>
      </c>
    </row>
    <row r="85" spans="1:23">
      <c r="A85" s="2" t="s">
        <v>48</v>
      </c>
      <c r="B85" s="3" t="s">
        <v>1879</v>
      </c>
      <c r="C85" s="1" t="s">
        <v>42</v>
      </c>
      <c r="D85" s="1" t="s">
        <v>1944</v>
      </c>
      <c r="E85" s="2" t="s">
        <v>1452</v>
      </c>
      <c r="F85" s="2" t="s">
        <v>1453</v>
      </c>
      <c r="G85" s="2" t="s">
        <v>313</v>
      </c>
      <c r="H85" s="2" t="s">
        <v>314</v>
      </c>
      <c r="I85" s="9">
        <v>20</v>
      </c>
      <c r="J85" s="4">
        <v>230.4</v>
      </c>
    </row>
    <row r="86" spans="1:23">
      <c r="A86" s="2" t="s">
        <v>48</v>
      </c>
      <c r="B86" s="3" t="s">
        <v>1879</v>
      </c>
      <c r="C86" s="1" t="s">
        <v>42</v>
      </c>
      <c r="D86" s="1" t="s">
        <v>1945</v>
      </c>
      <c r="E86" s="2" t="s">
        <v>995</v>
      </c>
      <c r="F86" s="2" t="s">
        <v>996</v>
      </c>
      <c r="G86" s="2" t="s">
        <v>313</v>
      </c>
      <c r="H86" s="2" t="s">
        <v>314</v>
      </c>
      <c r="I86" s="9">
        <v>5</v>
      </c>
      <c r="J86" s="4">
        <v>57.6</v>
      </c>
    </row>
    <row r="87" spans="1:23">
      <c r="A87" s="2" t="s">
        <v>48</v>
      </c>
      <c r="B87" s="3" t="s">
        <v>1906</v>
      </c>
      <c r="C87" s="1" t="s">
        <v>42</v>
      </c>
      <c r="D87" s="1" t="s">
        <v>1946</v>
      </c>
      <c r="E87" s="2" t="s">
        <v>1025</v>
      </c>
      <c r="F87" s="2" t="s">
        <v>1026</v>
      </c>
      <c r="G87" s="2" t="s">
        <v>313</v>
      </c>
      <c r="H87" s="2" t="s">
        <v>314</v>
      </c>
      <c r="I87" s="9">
        <v>5</v>
      </c>
      <c r="J87" s="4">
        <v>57.6</v>
      </c>
    </row>
    <row r="88" spans="1:23">
      <c r="A88" s="2" t="s">
        <v>48</v>
      </c>
      <c r="B88" s="3" t="s">
        <v>1871</v>
      </c>
      <c r="C88" s="1" t="s">
        <v>42</v>
      </c>
      <c r="D88" s="1" t="s">
        <v>1947</v>
      </c>
      <c r="E88" s="2" t="s">
        <v>766</v>
      </c>
      <c r="F88" s="2" t="s">
        <v>767</v>
      </c>
      <c r="G88" s="2" t="s">
        <v>362</v>
      </c>
      <c r="H88" s="2" t="s">
        <v>363</v>
      </c>
      <c r="I88" s="9">
        <v>2</v>
      </c>
      <c r="J88" s="4">
        <v>23.04</v>
      </c>
    </row>
    <row r="89" spans="1:23">
      <c r="A89" s="2" t="s">
        <v>182</v>
      </c>
      <c r="B89" s="3" t="s">
        <v>1930</v>
      </c>
      <c r="C89" s="1" t="s">
        <v>42</v>
      </c>
      <c r="D89" s="1" t="s">
        <v>1948</v>
      </c>
      <c r="E89" s="2" t="s">
        <v>420</v>
      </c>
      <c r="F89" s="2" t="s">
        <v>421</v>
      </c>
      <c r="G89" s="2" t="s">
        <v>313</v>
      </c>
      <c r="H89" s="2" t="s">
        <v>314</v>
      </c>
      <c r="I89" s="9">
        <v>1</v>
      </c>
      <c r="J89" s="4">
        <v>8.42</v>
      </c>
    </row>
    <row r="90" spans="1:23">
      <c r="J90" s="5">
        <f>SUM(J69:J89)</f>
        <v>1419.48</v>
      </c>
    </row>
    <row r="91" spans="1:23">
      <c r="A91" s="72" t="s">
        <v>444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>
      <c r="A92" s="2" t="s">
        <v>68</v>
      </c>
      <c r="B92" s="3" t="s">
        <v>1871</v>
      </c>
      <c r="C92" s="1" t="s">
        <v>42</v>
      </c>
      <c r="D92" s="1" t="s">
        <v>1949</v>
      </c>
      <c r="E92" s="2" t="s">
        <v>607</v>
      </c>
      <c r="F92" s="2" t="s">
        <v>608</v>
      </c>
      <c r="G92" s="2" t="s">
        <v>609</v>
      </c>
      <c r="H92" s="2" t="s">
        <v>610</v>
      </c>
      <c r="I92" s="9">
        <v>20</v>
      </c>
      <c r="J92" s="4">
        <v>158</v>
      </c>
    </row>
    <row r="93" spans="1:23">
      <c r="A93" s="2" t="s">
        <v>48</v>
      </c>
      <c r="B93" s="3" t="s">
        <v>1904</v>
      </c>
      <c r="C93" s="1" t="s">
        <v>42</v>
      </c>
      <c r="D93" s="1" t="s">
        <v>1950</v>
      </c>
      <c r="E93" s="2" t="s">
        <v>1277</v>
      </c>
      <c r="F93" s="2" t="s">
        <v>1278</v>
      </c>
      <c r="G93" s="2" t="s">
        <v>851</v>
      </c>
      <c r="H93" s="2" t="s">
        <v>852</v>
      </c>
      <c r="I93" s="9">
        <v>2</v>
      </c>
      <c r="J93" s="4">
        <v>24.74</v>
      </c>
    </row>
    <row r="94" spans="1:23">
      <c r="J94" s="5">
        <v>182.74</v>
      </c>
    </row>
    <row r="95" spans="1:23">
      <c r="J95" s="5">
        <v>6072.95</v>
      </c>
    </row>
  </sheetData>
  <autoFilter ref="A1:W95" xr:uid="{705841EA-A64E-FB4B-9AFF-53F7B06D19F2}"/>
  <mergeCells count="9">
    <mergeCell ref="A64:W64"/>
    <mergeCell ref="A68:W68"/>
    <mergeCell ref="A91:W91"/>
    <mergeCell ref="A2:W2"/>
    <mergeCell ref="A8:W8"/>
    <mergeCell ref="A11:W11"/>
    <mergeCell ref="A38:W38"/>
    <mergeCell ref="A51:W51"/>
    <mergeCell ref="A57:W5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9963-27AF-904A-A4D5-894E4B9B87B2}">
  <sheetPr filterMode="1"/>
  <dimension ref="A1:W86"/>
  <sheetViews>
    <sheetView workbookViewId="0"/>
    <sheetView workbookViewId="1"/>
  </sheetViews>
  <sheetFormatPr defaultColWidth="8.85546875" defaultRowHeight="12.95"/>
  <cols>
    <col min="1" max="1" width="39.140625" customWidth="1"/>
    <col min="2" max="2" width="9.42578125" customWidth="1"/>
    <col min="3" max="3" width="7.42578125" customWidth="1"/>
    <col min="4" max="4" width="7" customWidth="1"/>
    <col min="5" max="5" width="41.28515625" customWidth="1"/>
    <col min="6" max="6" width="32" customWidth="1"/>
    <col min="7" max="7" width="10" customWidth="1"/>
    <col min="8" max="8" width="17.85546875" customWidth="1"/>
    <col min="9" max="9" width="7.710937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 hidden="1">
      <c r="A2" s="73" t="s">
        <v>67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hidden="1">
      <c r="A3" s="30" t="s">
        <v>48</v>
      </c>
      <c r="B3" s="32" t="s">
        <v>1951</v>
      </c>
      <c r="C3" s="31" t="s">
        <v>42</v>
      </c>
      <c r="D3" s="31" t="s">
        <v>1952</v>
      </c>
      <c r="E3" s="30" t="s">
        <v>932</v>
      </c>
      <c r="F3" s="30" t="s">
        <v>933</v>
      </c>
      <c r="G3" s="30" t="s">
        <v>82</v>
      </c>
      <c r="H3" s="30" t="s">
        <v>83</v>
      </c>
      <c r="I3" s="33">
        <v>20</v>
      </c>
      <c r="J3" s="33">
        <v>230.4</v>
      </c>
    </row>
    <row r="4" spans="1:23" hidden="1">
      <c r="A4" s="30" t="s">
        <v>48</v>
      </c>
      <c r="B4" s="32" t="s">
        <v>1951</v>
      </c>
      <c r="C4" s="31" t="s">
        <v>42</v>
      </c>
      <c r="D4" s="31" t="s">
        <v>1953</v>
      </c>
      <c r="E4" s="30" t="s">
        <v>909</v>
      </c>
      <c r="F4" s="30" t="s">
        <v>910</v>
      </c>
      <c r="G4" s="30" t="s">
        <v>82</v>
      </c>
      <c r="H4" s="30" t="s">
        <v>83</v>
      </c>
      <c r="I4" s="33">
        <v>20</v>
      </c>
      <c r="J4" s="33">
        <v>230.4</v>
      </c>
    </row>
    <row r="5" spans="1:23" hidden="1">
      <c r="A5" s="30" t="s">
        <v>48</v>
      </c>
      <c r="B5" s="32" t="s">
        <v>1951</v>
      </c>
      <c r="C5" s="31" t="s">
        <v>42</v>
      </c>
      <c r="D5" s="31" t="s">
        <v>1954</v>
      </c>
      <c r="E5" s="30" t="s">
        <v>1955</v>
      </c>
      <c r="F5" s="30" t="s">
        <v>1956</v>
      </c>
      <c r="G5" s="30" t="s">
        <v>82</v>
      </c>
      <c r="H5" s="30" t="s">
        <v>83</v>
      </c>
      <c r="I5" s="33">
        <v>5</v>
      </c>
      <c r="J5" s="33">
        <v>57.6</v>
      </c>
    </row>
    <row r="6" spans="1:23" hidden="1">
      <c r="A6" s="30" t="s">
        <v>48</v>
      </c>
      <c r="B6" s="32" t="s">
        <v>1951</v>
      </c>
      <c r="C6" s="31" t="s">
        <v>42</v>
      </c>
      <c r="D6" s="31" t="s">
        <v>1957</v>
      </c>
      <c r="E6" s="30" t="s">
        <v>1101</v>
      </c>
      <c r="F6" s="30" t="s">
        <v>1102</v>
      </c>
      <c r="G6" s="30" t="s">
        <v>82</v>
      </c>
      <c r="H6" s="30" t="s">
        <v>83</v>
      </c>
      <c r="I6" s="33">
        <v>10</v>
      </c>
      <c r="J6" s="33">
        <v>115.2</v>
      </c>
    </row>
    <row r="7" spans="1:23" hidden="1">
      <c r="A7" s="30" t="s">
        <v>48</v>
      </c>
      <c r="B7" s="32" t="s">
        <v>1951</v>
      </c>
      <c r="C7" s="31" t="s">
        <v>42</v>
      </c>
      <c r="D7" s="31" t="s">
        <v>1958</v>
      </c>
      <c r="E7" s="30" t="s">
        <v>528</v>
      </c>
      <c r="F7" s="30" t="s">
        <v>529</v>
      </c>
      <c r="G7" s="30" t="s">
        <v>93</v>
      </c>
      <c r="H7" s="30" t="s">
        <v>94</v>
      </c>
      <c r="I7" s="33">
        <v>10</v>
      </c>
      <c r="J7" s="33">
        <v>115.2</v>
      </c>
    </row>
    <row r="8" spans="1:23" hidden="1">
      <c r="A8" s="30" t="s">
        <v>48</v>
      </c>
      <c r="B8" s="32" t="s">
        <v>1951</v>
      </c>
      <c r="C8" s="31" t="s">
        <v>42</v>
      </c>
      <c r="D8" s="31" t="s">
        <v>1959</v>
      </c>
      <c r="E8" s="30" t="s">
        <v>489</v>
      </c>
      <c r="F8" s="30" t="s">
        <v>490</v>
      </c>
      <c r="G8" s="30" t="s">
        <v>72</v>
      </c>
      <c r="H8" s="30" t="s">
        <v>73</v>
      </c>
      <c r="I8" s="33">
        <v>10</v>
      </c>
      <c r="J8" s="33">
        <v>115.2</v>
      </c>
    </row>
    <row r="9" spans="1:23" hidden="1">
      <c r="A9" s="30" t="s">
        <v>48</v>
      </c>
      <c r="B9" s="32" t="s">
        <v>1951</v>
      </c>
      <c r="C9" s="31" t="s">
        <v>42</v>
      </c>
      <c r="D9" s="31" t="s">
        <v>1960</v>
      </c>
      <c r="E9" s="30" t="s">
        <v>630</v>
      </c>
      <c r="F9" s="30" t="s">
        <v>631</v>
      </c>
      <c r="G9" s="30" t="s">
        <v>82</v>
      </c>
      <c r="H9" s="30" t="s">
        <v>83</v>
      </c>
      <c r="I9" s="33">
        <v>10</v>
      </c>
      <c r="J9" s="33">
        <v>115.2</v>
      </c>
    </row>
    <row r="10" spans="1:23" hidden="1">
      <c r="A10" s="30" t="s">
        <v>48</v>
      </c>
      <c r="B10" s="32" t="s">
        <v>1951</v>
      </c>
      <c r="C10" s="31" t="s">
        <v>42</v>
      </c>
      <c r="D10" s="31" t="s">
        <v>1961</v>
      </c>
      <c r="E10" s="30" t="s">
        <v>1118</v>
      </c>
      <c r="F10" s="30" t="s">
        <v>1119</v>
      </c>
      <c r="G10" s="30" t="s">
        <v>93</v>
      </c>
      <c r="H10" s="30" t="s">
        <v>94</v>
      </c>
      <c r="I10" s="33">
        <v>3</v>
      </c>
      <c r="J10" s="33">
        <v>34.56</v>
      </c>
    </row>
    <row r="11" spans="1:23" hidden="1">
      <c r="A11" s="30" t="s">
        <v>48</v>
      </c>
      <c r="B11" s="32" t="s">
        <v>1951</v>
      </c>
      <c r="C11" s="31" t="s">
        <v>42</v>
      </c>
      <c r="D11" s="31" t="s">
        <v>1962</v>
      </c>
      <c r="E11" s="30" t="s">
        <v>522</v>
      </c>
      <c r="F11" s="30" t="s">
        <v>523</v>
      </c>
      <c r="G11" s="30" t="s">
        <v>93</v>
      </c>
      <c r="H11" s="30" t="s">
        <v>94</v>
      </c>
      <c r="I11" s="33">
        <v>2</v>
      </c>
      <c r="J11" s="33">
        <v>23.04</v>
      </c>
    </row>
    <row r="12" spans="1:23" hidden="1">
      <c r="A12" s="30" t="s">
        <v>48</v>
      </c>
      <c r="B12" s="32" t="s">
        <v>1951</v>
      </c>
      <c r="C12" s="31" t="s">
        <v>42</v>
      </c>
      <c r="D12" s="31" t="s">
        <v>1963</v>
      </c>
      <c r="E12" s="30" t="s">
        <v>505</v>
      </c>
      <c r="F12" s="30" t="s">
        <v>506</v>
      </c>
      <c r="G12" s="30" t="s">
        <v>93</v>
      </c>
      <c r="H12" s="30" t="s">
        <v>94</v>
      </c>
      <c r="I12" s="33">
        <v>5</v>
      </c>
      <c r="J12" s="33">
        <v>57.6</v>
      </c>
    </row>
    <row r="13" spans="1:23" hidden="1">
      <c r="A13" s="30" t="s">
        <v>48</v>
      </c>
      <c r="B13" s="32" t="s">
        <v>1951</v>
      </c>
      <c r="C13" s="31" t="s">
        <v>42</v>
      </c>
      <c r="D13" s="31" t="s">
        <v>1964</v>
      </c>
      <c r="E13" s="30" t="s">
        <v>1076</v>
      </c>
      <c r="F13" s="30" t="s">
        <v>1077</v>
      </c>
      <c r="G13" s="30" t="s">
        <v>1078</v>
      </c>
      <c r="H13" s="30" t="s">
        <v>1079</v>
      </c>
      <c r="I13" s="33">
        <v>10</v>
      </c>
      <c r="J13" s="33">
        <v>115.2</v>
      </c>
    </row>
    <row r="14" spans="1:23" hidden="1">
      <c r="A14" s="30" t="s">
        <v>48</v>
      </c>
      <c r="B14" s="32" t="s">
        <v>1951</v>
      </c>
      <c r="C14" s="31" t="s">
        <v>42</v>
      </c>
      <c r="D14" s="31" t="s">
        <v>1965</v>
      </c>
      <c r="E14" s="30" t="s">
        <v>1126</v>
      </c>
      <c r="F14" s="30" t="s">
        <v>1127</v>
      </c>
      <c r="G14" s="30" t="s">
        <v>82</v>
      </c>
      <c r="H14" s="30" t="s">
        <v>83</v>
      </c>
      <c r="I14" s="33">
        <v>2</v>
      </c>
      <c r="J14" s="33">
        <v>23.04</v>
      </c>
    </row>
    <row r="15" spans="1:23" hidden="1">
      <c r="A15" s="30" t="s">
        <v>48</v>
      </c>
      <c r="B15" s="32" t="s">
        <v>1951</v>
      </c>
      <c r="C15" s="31" t="s">
        <v>42</v>
      </c>
      <c r="D15" s="31" t="s">
        <v>1966</v>
      </c>
      <c r="E15" s="30" t="s">
        <v>1512</v>
      </c>
      <c r="F15" s="30" t="s">
        <v>1513</v>
      </c>
      <c r="G15" s="30" t="s">
        <v>82</v>
      </c>
      <c r="H15" s="30" t="s">
        <v>83</v>
      </c>
      <c r="I15" s="33">
        <v>10</v>
      </c>
      <c r="J15" s="33">
        <v>115.2</v>
      </c>
    </row>
    <row r="16" spans="1:23" hidden="1">
      <c r="A16" s="30" t="s">
        <v>48</v>
      </c>
      <c r="B16" s="32" t="s">
        <v>1951</v>
      </c>
      <c r="C16" s="31" t="s">
        <v>42</v>
      </c>
      <c r="D16" s="31" t="s">
        <v>1967</v>
      </c>
      <c r="E16" s="30" t="s">
        <v>1285</v>
      </c>
      <c r="F16" s="30" t="s">
        <v>1286</v>
      </c>
      <c r="G16" s="30" t="s">
        <v>82</v>
      </c>
      <c r="H16" s="30" t="s">
        <v>83</v>
      </c>
      <c r="I16" s="33">
        <v>20</v>
      </c>
      <c r="J16" s="33">
        <v>230.4</v>
      </c>
    </row>
    <row r="17" spans="1:23" hidden="1">
      <c r="A17" s="30" t="s">
        <v>48</v>
      </c>
      <c r="B17" s="32" t="s">
        <v>1951</v>
      </c>
      <c r="C17" s="31" t="s">
        <v>42</v>
      </c>
      <c r="D17" s="31" t="s">
        <v>1968</v>
      </c>
      <c r="E17" s="30" t="s">
        <v>646</v>
      </c>
      <c r="F17" s="30" t="s">
        <v>647</v>
      </c>
      <c r="G17" s="30" t="s">
        <v>82</v>
      </c>
      <c r="H17" s="30" t="s">
        <v>83</v>
      </c>
      <c r="I17" s="33">
        <v>15</v>
      </c>
      <c r="J17" s="33">
        <v>172.8</v>
      </c>
    </row>
    <row r="18" spans="1:23" hidden="1">
      <c r="A18" s="30" t="s">
        <v>182</v>
      </c>
      <c r="B18" s="32" t="s">
        <v>1951</v>
      </c>
      <c r="C18" s="31" t="s">
        <v>42</v>
      </c>
      <c r="D18" s="31" t="s">
        <v>1969</v>
      </c>
      <c r="E18" s="30" t="s">
        <v>894</v>
      </c>
      <c r="F18" s="30" t="s">
        <v>895</v>
      </c>
      <c r="G18" s="30" t="s">
        <v>82</v>
      </c>
      <c r="H18" s="30" t="s">
        <v>83</v>
      </c>
      <c r="I18" s="33">
        <v>2</v>
      </c>
      <c r="J18" s="33">
        <v>18.88</v>
      </c>
    </row>
    <row r="19" spans="1:23" hidden="1">
      <c r="J19" s="34">
        <v>1769.92</v>
      </c>
    </row>
    <row r="20" spans="1:23" hidden="1">
      <c r="A20" s="73" t="s">
        <v>141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</row>
    <row r="21" spans="1:23" hidden="1">
      <c r="A21" s="30" t="s">
        <v>68</v>
      </c>
      <c r="B21" s="32" t="s">
        <v>1970</v>
      </c>
      <c r="C21" s="31" t="s">
        <v>42</v>
      </c>
      <c r="D21" s="31" t="s">
        <v>1971</v>
      </c>
      <c r="E21" s="30" t="s">
        <v>694</v>
      </c>
      <c r="F21" s="30" t="s">
        <v>695</v>
      </c>
      <c r="G21" s="30" t="s">
        <v>155</v>
      </c>
      <c r="H21" s="30" t="s">
        <v>156</v>
      </c>
      <c r="I21" s="33">
        <v>1</v>
      </c>
      <c r="J21" s="33">
        <v>7.9</v>
      </c>
    </row>
    <row r="22" spans="1:23" hidden="1">
      <c r="A22" s="30" t="s">
        <v>68</v>
      </c>
      <c r="B22" s="32" t="s">
        <v>1972</v>
      </c>
      <c r="C22" s="31" t="s">
        <v>42</v>
      </c>
      <c r="D22" s="31" t="s">
        <v>1973</v>
      </c>
      <c r="E22" s="30" t="s">
        <v>158</v>
      </c>
      <c r="F22" s="30" t="s">
        <v>159</v>
      </c>
      <c r="G22" s="30" t="s">
        <v>160</v>
      </c>
      <c r="H22" s="30" t="s">
        <v>161</v>
      </c>
      <c r="I22" s="33">
        <v>5</v>
      </c>
      <c r="J22" s="33">
        <v>39.5</v>
      </c>
    </row>
    <row r="23" spans="1:23" hidden="1">
      <c r="A23" s="30" t="s">
        <v>48</v>
      </c>
      <c r="B23" s="32" t="s">
        <v>1970</v>
      </c>
      <c r="C23" s="31" t="s">
        <v>42</v>
      </c>
      <c r="D23" s="31" t="s">
        <v>1974</v>
      </c>
      <c r="E23" s="30" t="s">
        <v>936</v>
      </c>
      <c r="F23" s="30" t="s">
        <v>937</v>
      </c>
      <c r="G23" s="30" t="s">
        <v>150</v>
      </c>
      <c r="H23" s="30" t="s">
        <v>151</v>
      </c>
      <c r="I23" s="33">
        <v>20</v>
      </c>
      <c r="J23" s="33">
        <v>230.4</v>
      </c>
    </row>
    <row r="24" spans="1:23" hidden="1">
      <c r="A24" s="30" t="s">
        <v>48</v>
      </c>
      <c r="B24" s="32" t="s">
        <v>1975</v>
      </c>
      <c r="C24" s="31" t="s">
        <v>42</v>
      </c>
      <c r="D24" s="31" t="s">
        <v>1976</v>
      </c>
      <c r="E24" s="30" t="s">
        <v>143</v>
      </c>
      <c r="F24" s="30" t="s">
        <v>144</v>
      </c>
      <c r="G24" s="30" t="s">
        <v>145</v>
      </c>
      <c r="H24" s="30" t="s">
        <v>146</v>
      </c>
      <c r="I24" s="33">
        <v>5</v>
      </c>
      <c r="J24" s="33">
        <v>57.6</v>
      </c>
    </row>
    <row r="25" spans="1:23" hidden="1">
      <c r="A25" s="30" t="s">
        <v>48</v>
      </c>
      <c r="B25" s="32" t="s">
        <v>1970</v>
      </c>
      <c r="C25" s="31" t="s">
        <v>42</v>
      </c>
      <c r="D25" s="31" t="s">
        <v>1977</v>
      </c>
      <c r="E25" s="30" t="s">
        <v>1400</v>
      </c>
      <c r="F25" s="30" t="s">
        <v>1401</v>
      </c>
      <c r="G25" s="30" t="s">
        <v>150</v>
      </c>
      <c r="H25" s="30" t="s">
        <v>151</v>
      </c>
      <c r="I25" s="33">
        <v>1</v>
      </c>
      <c r="J25" s="33">
        <v>12.37</v>
      </c>
    </row>
    <row r="26" spans="1:23" hidden="1">
      <c r="A26" s="30" t="s">
        <v>48</v>
      </c>
      <c r="B26" s="32" t="s">
        <v>1970</v>
      </c>
      <c r="C26" s="31" t="s">
        <v>42</v>
      </c>
      <c r="D26" s="31" t="s">
        <v>1978</v>
      </c>
      <c r="E26" s="30" t="s">
        <v>148</v>
      </c>
      <c r="F26" s="30" t="s">
        <v>149</v>
      </c>
      <c r="G26" s="30" t="s">
        <v>150</v>
      </c>
      <c r="H26" s="30" t="s">
        <v>151</v>
      </c>
      <c r="I26" s="33">
        <v>20</v>
      </c>
      <c r="J26" s="33">
        <v>230.4</v>
      </c>
    </row>
    <row r="27" spans="1:23" hidden="1">
      <c r="A27" s="30" t="s">
        <v>48</v>
      </c>
      <c r="B27" s="32" t="s">
        <v>1970</v>
      </c>
      <c r="C27" s="31" t="s">
        <v>42</v>
      </c>
      <c r="D27" s="31" t="s">
        <v>1979</v>
      </c>
      <c r="E27" s="30" t="s">
        <v>165</v>
      </c>
      <c r="F27" s="30" t="s">
        <v>166</v>
      </c>
      <c r="G27" s="30" t="s">
        <v>167</v>
      </c>
      <c r="H27" s="30" t="s">
        <v>168</v>
      </c>
      <c r="I27" s="33">
        <v>5</v>
      </c>
      <c r="J27" s="33">
        <v>61.85</v>
      </c>
    </row>
    <row r="28" spans="1:23" hidden="1">
      <c r="A28" s="30" t="s">
        <v>48</v>
      </c>
      <c r="B28" s="32" t="s">
        <v>1970</v>
      </c>
      <c r="C28" s="31" t="s">
        <v>42</v>
      </c>
      <c r="D28" s="31" t="s">
        <v>1980</v>
      </c>
      <c r="E28" s="30" t="s">
        <v>532</v>
      </c>
      <c r="F28" s="30" t="s">
        <v>533</v>
      </c>
      <c r="G28" s="30" t="s">
        <v>534</v>
      </c>
      <c r="H28" s="30" t="s">
        <v>535</v>
      </c>
      <c r="I28" s="33">
        <v>5</v>
      </c>
      <c r="J28" s="33">
        <v>57.6</v>
      </c>
    </row>
    <row r="29" spans="1:23" hidden="1">
      <c r="A29" s="30" t="s">
        <v>182</v>
      </c>
      <c r="B29" s="32" t="s">
        <v>1970</v>
      </c>
      <c r="C29" s="31" t="s">
        <v>42</v>
      </c>
      <c r="D29" s="31" t="s">
        <v>1981</v>
      </c>
      <c r="E29" s="30" t="s">
        <v>175</v>
      </c>
      <c r="F29" s="30" t="s">
        <v>176</v>
      </c>
      <c r="G29" s="30" t="s">
        <v>177</v>
      </c>
      <c r="H29" s="30" t="s">
        <v>178</v>
      </c>
      <c r="I29" s="33">
        <v>3</v>
      </c>
      <c r="J29" s="33">
        <v>25.26</v>
      </c>
    </row>
    <row r="30" spans="1:23" hidden="1">
      <c r="A30" s="30" t="s">
        <v>182</v>
      </c>
      <c r="B30" s="32" t="s">
        <v>1970</v>
      </c>
      <c r="C30" s="31" t="s">
        <v>42</v>
      </c>
      <c r="D30" s="31" t="s">
        <v>1974</v>
      </c>
      <c r="E30" s="30" t="s">
        <v>936</v>
      </c>
      <c r="F30" s="30" t="s">
        <v>937</v>
      </c>
      <c r="G30" s="30" t="s">
        <v>150</v>
      </c>
      <c r="H30" s="30" t="s">
        <v>151</v>
      </c>
      <c r="I30" s="33">
        <v>2</v>
      </c>
      <c r="J30" s="33">
        <v>16.84</v>
      </c>
    </row>
    <row r="31" spans="1:23" hidden="1">
      <c r="A31" s="30" t="s">
        <v>182</v>
      </c>
      <c r="B31" s="32" t="s">
        <v>1970</v>
      </c>
      <c r="C31" s="31" t="s">
        <v>42</v>
      </c>
      <c r="D31" s="31" t="s">
        <v>1982</v>
      </c>
      <c r="E31" s="30" t="s">
        <v>175</v>
      </c>
      <c r="F31" s="30" t="s">
        <v>176</v>
      </c>
      <c r="G31" s="30" t="s">
        <v>177</v>
      </c>
      <c r="H31" s="30" t="s">
        <v>178</v>
      </c>
      <c r="I31" s="33">
        <v>2</v>
      </c>
      <c r="J31" s="33">
        <v>18.88</v>
      </c>
    </row>
    <row r="32" spans="1:23" hidden="1">
      <c r="A32" s="30" t="s">
        <v>182</v>
      </c>
      <c r="B32" s="32" t="s">
        <v>1970</v>
      </c>
      <c r="C32" s="31" t="s">
        <v>42</v>
      </c>
      <c r="D32" s="31" t="s">
        <v>1980</v>
      </c>
      <c r="E32" s="30" t="s">
        <v>532</v>
      </c>
      <c r="F32" s="30" t="s">
        <v>533</v>
      </c>
      <c r="G32" s="30" t="s">
        <v>534</v>
      </c>
      <c r="H32" s="30" t="s">
        <v>535</v>
      </c>
      <c r="I32" s="33">
        <v>2</v>
      </c>
      <c r="J32" s="33">
        <v>16.84</v>
      </c>
    </row>
    <row r="33" spans="1:23" hidden="1">
      <c r="J33" s="34">
        <f>SUM(J21:J32)</f>
        <v>775.44000000000017</v>
      </c>
    </row>
    <row r="34" spans="1:23" hidden="1">
      <c r="A34" s="73" t="s">
        <v>183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</row>
    <row r="35" spans="1:23" hidden="1">
      <c r="A35" s="30" t="s">
        <v>48</v>
      </c>
      <c r="B35" s="32" t="s">
        <v>1972</v>
      </c>
      <c r="C35" s="31" t="s">
        <v>42</v>
      </c>
      <c r="D35" s="31" t="s">
        <v>1983</v>
      </c>
      <c r="E35" s="30" t="s">
        <v>705</v>
      </c>
      <c r="F35" s="30" t="s">
        <v>186</v>
      </c>
      <c r="G35" s="30" t="s">
        <v>187</v>
      </c>
      <c r="H35" s="30" t="s">
        <v>188</v>
      </c>
      <c r="I35" s="33">
        <v>5</v>
      </c>
      <c r="J35" s="33">
        <v>57.6</v>
      </c>
    </row>
    <row r="36" spans="1:23" hidden="1">
      <c r="A36" s="30" t="s">
        <v>48</v>
      </c>
      <c r="B36" s="32" t="s">
        <v>1975</v>
      </c>
      <c r="C36" s="31" t="s">
        <v>42</v>
      </c>
      <c r="D36" s="31" t="s">
        <v>1984</v>
      </c>
      <c r="E36" s="30" t="s">
        <v>702</v>
      </c>
      <c r="F36" s="30" t="s">
        <v>703</v>
      </c>
      <c r="G36" s="30" t="s">
        <v>187</v>
      </c>
      <c r="H36" s="30" t="s">
        <v>188</v>
      </c>
      <c r="I36" s="33">
        <v>3</v>
      </c>
      <c r="J36" s="33">
        <v>34.56</v>
      </c>
    </row>
    <row r="37" spans="1:23" hidden="1">
      <c r="A37" s="30" t="s">
        <v>48</v>
      </c>
      <c r="B37" s="32" t="s">
        <v>1970</v>
      </c>
      <c r="C37" s="31" t="s">
        <v>42</v>
      </c>
      <c r="D37" s="31" t="s">
        <v>1985</v>
      </c>
      <c r="E37" s="30" t="s">
        <v>707</v>
      </c>
      <c r="F37" s="30" t="s">
        <v>708</v>
      </c>
      <c r="G37" s="30" t="s">
        <v>187</v>
      </c>
      <c r="H37" s="30" t="s">
        <v>188</v>
      </c>
      <c r="I37" s="33">
        <v>4</v>
      </c>
      <c r="J37" s="33">
        <v>46.08</v>
      </c>
    </row>
    <row r="38" spans="1:23" hidden="1">
      <c r="J38" s="34">
        <v>138.24</v>
      </c>
    </row>
    <row r="39" spans="1:23" hidden="1">
      <c r="A39" s="73" t="s">
        <v>189</v>
      </c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</row>
    <row r="40" spans="1:23" hidden="1">
      <c r="A40" s="30" t="s">
        <v>48</v>
      </c>
      <c r="B40" s="32" t="s">
        <v>1975</v>
      </c>
      <c r="C40" s="31" t="s">
        <v>42</v>
      </c>
      <c r="D40" s="31" t="s">
        <v>1986</v>
      </c>
      <c r="E40" s="30" t="s">
        <v>552</v>
      </c>
      <c r="F40" s="30" t="s">
        <v>553</v>
      </c>
      <c r="G40" s="30" t="s">
        <v>313</v>
      </c>
      <c r="H40" s="30" t="s">
        <v>314</v>
      </c>
      <c r="I40" s="33">
        <v>10</v>
      </c>
      <c r="J40" s="33">
        <v>115.2</v>
      </c>
    </row>
    <row r="41" spans="1:23" hidden="1">
      <c r="A41" s="30" t="s">
        <v>48</v>
      </c>
      <c r="B41" s="32" t="s">
        <v>1975</v>
      </c>
      <c r="C41" s="31" t="s">
        <v>42</v>
      </c>
      <c r="D41" s="31" t="s">
        <v>1987</v>
      </c>
      <c r="E41" s="30" t="s">
        <v>201</v>
      </c>
      <c r="F41" s="30" t="s">
        <v>202</v>
      </c>
      <c r="G41" s="30" t="s">
        <v>203</v>
      </c>
      <c r="H41" s="30" t="s">
        <v>204</v>
      </c>
      <c r="I41" s="33">
        <v>8</v>
      </c>
      <c r="J41" s="33">
        <v>98.96</v>
      </c>
    </row>
    <row r="42" spans="1:23" hidden="1">
      <c r="A42" s="30" t="s">
        <v>48</v>
      </c>
      <c r="B42" s="32" t="s">
        <v>1975</v>
      </c>
      <c r="C42" s="31" t="s">
        <v>42</v>
      </c>
      <c r="D42" s="31" t="s">
        <v>1988</v>
      </c>
      <c r="E42" s="30" t="s">
        <v>191</v>
      </c>
      <c r="F42" s="30" t="s">
        <v>192</v>
      </c>
      <c r="G42" s="30" t="s">
        <v>193</v>
      </c>
      <c r="H42" s="30" t="s">
        <v>194</v>
      </c>
      <c r="I42" s="33">
        <v>2</v>
      </c>
      <c r="J42" s="33">
        <v>24.74</v>
      </c>
    </row>
    <row r="43" spans="1:23" hidden="1">
      <c r="A43" s="30" t="s">
        <v>48</v>
      </c>
      <c r="B43" s="32" t="s">
        <v>1975</v>
      </c>
      <c r="C43" s="31" t="s">
        <v>42</v>
      </c>
      <c r="D43" s="31" t="s">
        <v>1989</v>
      </c>
      <c r="E43" s="30" t="s">
        <v>710</v>
      </c>
      <c r="F43" s="30" t="s">
        <v>711</v>
      </c>
      <c r="G43" s="30" t="s">
        <v>712</v>
      </c>
      <c r="H43" s="30" t="s">
        <v>713</v>
      </c>
      <c r="I43" s="33">
        <v>5</v>
      </c>
      <c r="J43" s="33">
        <v>61.85</v>
      </c>
    </row>
    <row r="44" spans="1:23" hidden="1">
      <c r="J44" s="34">
        <f>SUM(J40:J43)</f>
        <v>300.75</v>
      </c>
    </row>
    <row r="45" spans="1:23" hidden="1">
      <c r="A45" s="73" t="s">
        <v>212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</row>
    <row r="46" spans="1:23" hidden="1">
      <c r="A46" s="30" t="s">
        <v>68</v>
      </c>
      <c r="B46" s="32" t="s">
        <v>1972</v>
      </c>
      <c r="C46" s="31" t="s">
        <v>42</v>
      </c>
      <c r="D46" s="31" t="s">
        <v>1990</v>
      </c>
      <c r="E46" s="30" t="s">
        <v>227</v>
      </c>
      <c r="F46" s="30" t="s">
        <v>228</v>
      </c>
      <c r="G46" s="30" t="s">
        <v>216</v>
      </c>
      <c r="H46" s="30" t="s">
        <v>217</v>
      </c>
      <c r="I46" s="33">
        <v>10</v>
      </c>
      <c r="J46" s="33">
        <v>79</v>
      </c>
    </row>
    <row r="47" spans="1:23" hidden="1">
      <c r="A47" s="30" t="s">
        <v>68</v>
      </c>
      <c r="B47" s="32" t="s">
        <v>1972</v>
      </c>
      <c r="C47" s="31" t="s">
        <v>42</v>
      </c>
      <c r="D47" s="31" t="s">
        <v>1991</v>
      </c>
      <c r="E47" s="30" t="s">
        <v>280</v>
      </c>
      <c r="F47" s="30" t="s">
        <v>281</v>
      </c>
      <c r="G47" s="30" t="s">
        <v>216</v>
      </c>
      <c r="H47" s="30" t="s">
        <v>217</v>
      </c>
      <c r="I47" s="33">
        <v>3</v>
      </c>
      <c r="J47" s="33">
        <v>23.7</v>
      </c>
    </row>
    <row r="48" spans="1:23" hidden="1">
      <c r="A48" s="30" t="s">
        <v>68</v>
      </c>
      <c r="B48" s="32" t="s">
        <v>1972</v>
      </c>
      <c r="C48" s="31" t="s">
        <v>42</v>
      </c>
      <c r="D48" s="31" t="s">
        <v>1992</v>
      </c>
      <c r="E48" s="30" t="s">
        <v>260</v>
      </c>
      <c r="F48" s="30" t="s">
        <v>261</v>
      </c>
      <c r="G48" s="30" t="s">
        <v>216</v>
      </c>
      <c r="H48" s="30" t="s">
        <v>217</v>
      </c>
      <c r="I48" s="33">
        <v>3</v>
      </c>
      <c r="J48" s="33">
        <v>23.7</v>
      </c>
    </row>
    <row r="49" spans="1:23" hidden="1">
      <c r="A49" s="30" t="s">
        <v>48</v>
      </c>
      <c r="B49" s="32" t="s">
        <v>1972</v>
      </c>
      <c r="C49" s="31" t="s">
        <v>42</v>
      </c>
      <c r="D49" s="31" t="s">
        <v>1993</v>
      </c>
      <c r="E49" s="30" t="s">
        <v>272</v>
      </c>
      <c r="F49" s="30" t="s">
        <v>273</v>
      </c>
      <c r="G49" s="30" t="s">
        <v>216</v>
      </c>
      <c r="H49" s="30" t="s">
        <v>217</v>
      </c>
      <c r="I49" s="33">
        <v>5</v>
      </c>
      <c r="J49" s="33">
        <v>61.85</v>
      </c>
    </row>
    <row r="50" spans="1:23" hidden="1">
      <c r="A50" s="30" t="s">
        <v>48</v>
      </c>
      <c r="B50" s="32" t="s">
        <v>1972</v>
      </c>
      <c r="C50" s="31" t="s">
        <v>42</v>
      </c>
      <c r="D50" s="31" t="s">
        <v>1991</v>
      </c>
      <c r="E50" s="30" t="s">
        <v>280</v>
      </c>
      <c r="F50" s="30" t="s">
        <v>281</v>
      </c>
      <c r="G50" s="30" t="s">
        <v>216</v>
      </c>
      <c r="H50" s="30" t="s">
        <v>217</v>
      </c>
      <c r="I50" s="33">
        <v>6</v>
      </c>
      <c r="J50" s="33">
        <v>74.22</v>
      </c>
    </row>
    <row r="51" spans="1:23" hidden="1">
      <c r="A51" s="30" t="s">
        <v>48</v>
      </c>
      <c r="B51" s="32" t="s">
        <v>1972</v>
      </c>
      <c r="C51" s="31" t="s">
        <v>42</v>
      </c>
      <c r="D51" s="31" t="s">
        <v>1994</v>
      </c>
      <c r="E51" s="30" t="s">
        <v>266</v>
      </c>
      <c r="F51" s="30" t="s">
        <v>267</v>
      </c>
      <c r="G51" s="30" t="s">
        <v>216</v>
      </c>
      <c r="H51" s="30" t="s">
        <v>217</v>
      </c>
      <c r="I51" s="33">
        <v>3</v>
      </c>
      <c r="J51" s="33">
        <v>37.11</v>
      </c>
    </row>
    <row r="52" spans="1:23" hidden="1">
      <c r="A52" s="30" t="s">
        <v>48</v>
      </c>
      <c r="B52" s="32" t="s">
        <v>1972</v>
      </c>
      <c r="C52" s="31" t="s">
        <v>42</v>
      </c>
      <c r="D52" s="31" t="s">
        <v>1995</v>
      </c>
      <c r="E52" s="30" t="s">
        <v>1173</v>
      </c>
      <c r="F52" s="30" t="s">
        <v>1174</v>
      </c>
      <c r="G52" s="30" t="s">
        <v>216</v>
      </c>
      <c r="H52" s="30" t="s">
        <v>217</v>
      </c>
      <c r="I52" s="33">
        <v>1</v>
      </c>
      <c r="J52" s="33">
        <v>12.37</v>
      </c>
    </row>
    <row r="53" spans="1:23" hidden="1">
      <c r="A53" s="30" t="s">
        <v>182</v>
      </c>
      <c r="B53" s="32" t="s">
        <v>1972</v>
      </c>
      <c r="C53" s="31" t="s">
        <v>42</v>
      </c>
      <c r="D53" s="31" t="s">
        <v>1996</v>
      </c>
      <c r="E53" s="30" t="s">
        <v>255</v>
      </c>
      <c r="F53" s="30" t="s">
        <v>256</v>
      </c>
      <c r="G53" s="30" t="s">
        <v>257</v>
      </c>
      <c r="H53" s="30" t="s">
        <v>258</v>
      </c>
      <c r="I53" s="33">
        <v>2</v>
      </c>
      <c r="J53" s="33">
        <v>18.88</v>
      </c>
    </row>
    <row r="54" spans="1:23" hidden="1">
      <c r="A54" s="30" t="s">
        <v>182</v>
      </c>
      <c r="B54" s="32" t="s">
        <v>1972</v>
      </c>
      <c r="C54" s="31" t="s">
        <v>42</v>
      </c>
      <c r="D54" s="31" t="s">
        <v>1997</v>
      </c>
      <c r="E54" s="30" t="s">
        <v>219</v>
      </c>
      <c r="F54" s="30" t="s">
        <v>220</v>
      </c>
      <c r="G54" s="30" t="s">
        <v>221</v>
      </c>
      <c r="H54" s="30" t="s">
        <v>222</v>
      </c>
      <c r="I54" s="33">
        <v>10</v>
      </c>
      <c r="J54" s="33">
        <v>94.4</v>
      </c>
    </row>
    <row r="55" spans="1:23">
      <c r="A55" s="30" t="s">
        <v>205</v>
      </c>
      <c r="B55" s="32" t="s">
        <v>1972</v>
      </c>
      <c r="C55" s="31" t="s">
        <v>42</v>
      </c>
      <c r="D55" s="31" t="s">
        <v>1992</v>
      </c>
      <c r="E55" s="30" t="s">
        <v>260</v>
      </c>
      <c r="F55" s="30" t="s">
        <v>261</v>
      </c>
      <c r="G55" s="30" t="s">
        <v>216</v>
      </c>
      <c r="H55" s="30" t="s">
        <v>217</v>
      </c>
      <c r="I55" s="33">
        <v>3</v>
      </c>
      <c r="J55" s="33">
        <v>28.65</v>
      </c>
    </row>
    <row r="56" spans="1:23" hidden="1">
      <c r="J56" s="34">
        <v>453.88</v>
      </c>
    </row>
    <row r="57" spans="1:23" hidden="1">
      <c r="A57" s="73" t="s">
        <v>309</v>
      </c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</row>
    <row r="58" spans="1:23" hidden="1">
      <c r="A58" s="30" t="s">
        <v>68</v>
      </c>
      <c r="B58" s="32" t="s">
        <v>1970</v>
      </c>
      <c r="C58" s="31" t="s">
        <v>42</v>
      </c>
      <c r="D58" s="31" t="s">
        <v>1998</v>
      </c>
      <c r="E58" s="30" t="s">
        <v>420</v>
      </c>
      <c r="F58" s="30" t="s">
        <v>421</v>
      </c>
      <c r="G58" s="30" t="s">
        <v>313</v>
      </c>
      <c r="H58" s="30" t="s">
        <v>314</v>
      </c>
      <c r="I58" s="33">
        <v>1</v>
      </c>
      <c r="J58" s="33">
        <v>7.9</v>
      </c>
    </row>
    <row r="59" spans="1:23" hidden="1">
      <c r="A59" s="30" t="s">
        <v>68</v>
      </c>
      <c r="B59" s="32" t="s">
        <v>1970</v>
      </c>
      <c r="C59" s="31" t="s">
        <v>42</v>
      </c>
      <c r="D59" s="31" t="s">
        <v>1999</v>
      </c>
      <c r="E59" s="30" t="s">
        <v>1209</v>
      </c>
      <c r="F59" s="30" t="s">
        <v>1210</v>
      </c>
      <c r="G59" s="30" t="s">
        <v>313</v>
      </c>
      <c r="H59" s="30" t="s">
        <v>314</v>
      </c>
      <c r="I59" s="33">
        <v>5</v>
      </c>
      <c r="J59" s="33">
        <v>39.5</v>
      </c>
    </row>
    <row r="60" spans="1:23" hidden="1">
      <c r="A60" s="30" t="s">
        <v>68</v>
      </c>
      <c r="B60" s="32" t="s">
        <v>1951</v>
      </c>
      <c r="C60" s="31" t="s">
        <v>42</v>
      </c>
      <c r="D60" s="31" t="s">
        <v>2000</v>
      </c>
      <c r="E60" s="30" t="s">
        <v>581</v>
      </c>
      <c r="F60" s="30" t="s">
        <v>582</v>
      </c>
      <c r="G60" s="30" t="s">
        <v>313</v>
      </c>
      <c r="H60" s="30" t="s">
        <v>314</v>
      </c>
      <c r="I60" s="33">
        <v>3</v>
      </c>
      <c r="J60" s="33">
        <v>23.7</v>
      </c>
    </row>
    <row r="61" spans="1:23" hidden="1">
      <c r="A61" s="30" t="s">
        <v>68</v>
      </c>
      <c r="B61" s="32" t="s">
        <v>1972</v>
      </c>
      <c r="C61" s="31" t="s">
        <v>42</v>
      </c>
      <c r="D61" s="31" t="s">
        <v>2001</v>
      </c>
      <c r="E61" s="30" t="s">
        <v>373</v>
      </c>
      <c r="F61" s="30" t="s">
        <v>374</v>
      </c>
      <c r="G61" s="30" t="s">
        <v>375</v>
      </c>
      <c r="H61" s="30" t="s">
        <v>376</v>
      </c>
      <c r="I61" s="33">
        <v>3</v>
      </c>
      <c r="J61" s="33">
        <v>23.7</v>
      </c>
    </row>
    <row r="62" spans="1:23" hidden="1">
      <c r="A62" s="30" t="s">
        <v>68</v>
      </c>
      <c r="B62" s="32" t="s">
        <v>2002</v>
      </c>
      <c r="C62" s="31" t="s">
        <v>42</v>
      </c>
      <c r="D62" s="31" t="s">
        <v>2003</v>
      </c>
      <c r="E62" s="30" t="s">
        <v>1222</v>
      </c>
      <c r="F62" s="30" t="s">
        <v>1223</v>
      </c>
      <c r="G62" s="30" t="s">
        <v>313</v>
      </c>
      <c r="H62" s="30" t="s">
        <v>314</v>
      </c>
      <c r="I62" s="33">
        <v>1</v>
      </c>
      <c r="J62" s="33">
        <v>7.9</v>
      </c>
    </row>
    <row r="63" spans="1:23" hidden="1">
      <c r="A63" s="30" t="s">
        <v>68</v>
      </c>
      <c r="B63" s="32" t="s">
        <v>2002</v>
      </c>
      <c r="C63" s="31" t="s">
        <v>42</v>
      </c>
      <c r="D63" s="31" t="s">
        <v>2004</v>
      </c>
      <c r="E63" s="30" t="s">
        <v>804</v>
      </c>
      <c r="F63" s="30" t="s">
        <v>805</v>
      </c>
      <c r="G63" s="30" t="s">
        <v>313</v>
      </c>
      <c r="H63" s="30" t="s">
        <v>314</v>
      </c>
      <c r="I63" s="33">
        <v>2</v>
      </c>
      <c r="J63" s="33">
        <v>15.8</v>
      </c>
    </row>
    <row r="64" spans="1:23" hidden="1">
      <c r="A64" s="30" t="s">
        <v>48</v>
      </c>
      <c r="B64" s="32" t="s">
        <v>2002</v>
      </c>
      <c r="C64" s="31" t="s">
        <v>42</v>
      </c>
      <c r="D64" s="31" t="s">
        <v>2003</v>
      </c>
      <c r="E64" s="30" t="s">
        <v>1222</v>
      </c>
      <c r="F64" s="30" t="s">
        <v>1223</v>
      </c>
      <c r="G64" s="30" t="s">
        <v>313</v>
      </c>
      <c r="H64" s="30" t="s">
        <v>314</v>
      </c>
      <c r="I64" s="33">
        <v>5</v>
      </c>
      <c r="J64" s="33">
        <v>57.6</v>
      </c>
    </row>
    <row r="65" spans="1:23" hidden="1">
      <c r="A65" s="30" t="s">
        <v>48</v>
      </c>
      <c r="B65" s="32" t="s">
        <v>1951</v>
      </c>
      <c r="C65" s="31" t="s">
        <v>42</v>
      </c>
      <c r="D65" s="31" t="s">
        <v>2005</v>
      </c>
      <c r="E65" s="30" t="s">
        <v>411</v>
      </c>
      <c r="F65" s="30" t="s">
        <v>412</v>
      </c>
      <c r="G65" s="30" t="s">
        <v>313</v>
      </c>
      <c r="H65" s="30" t="s">
        <v>314</v>
      </c>
      <c r="I65" s="33">
        <v>5</v>
      </c>
      <c r="J65" s="33">
        <v>57.6</v>
      </c>
    </row>
    <row r="66" spans="1:23" hidden="1">
      <c r="A66" s="30" t="s">
        <v>48</v>
      </c>
      <c r="B66" s="32" t="s">
        <v>1972</v>
      </c>
      <c r="C66" s="31" t="s">
        <v>42</v>
      </c>
      <c r="D66" s="31" t="s">
        <v>2006</v>
      </c>
      <c r="E66" s="30" t="s">
        <v>581</v>
      </c>
      <c r="F66" s="30" t="s">
        <v>582</v>
      </c>
      <c r="G66" s="30" t="s">
        <v>313</v>
      </c>
      <c r="H66" s="30" t="s">
        <v>314</v>
      </c>
      <c r="I66" s="33">
        <v>5</v>
      </c>
      <c r="J66" s="33">
        <v>57.6</v>
      </c>
    </row>
    <row r="67" spans="1:23" hidden="1">
      <c r="A67" s="30" t="s">
        <v>48</v>
      </c>
      <c r="B67" s="32" t="s">
        <v>1951</v>
      </c>
      <c r="C67" s="31" t="s">
        <v>42</v>
      </c>
      <c r="D67" s="31" t="s">
        <v>2007</v>
      </c>
      <c r="E67" s="30" t="s">
        <v>600</v>
      </c>
      <c r="F67" s="30" t="s">
        <v>601</v>
      </c>
      <c r="G67" s="30" t="s">
        <v>313</v>
      </c>
      <c r="H67" s="30" t="s">
        <v>314</v>
      </c>
      <c r="I67" s="33">
        <v>5</v>
      </c>
      <c r="J67" s="33">
        <v>57.6</v>
      </c>
    </row>
    <row r="68" spans="1:23" hidden="1">
      <c r="A68" s="30" t="s">
        <v>48</v>
      </c>
      <c r="B68" s="32" t="s">
        <v>2002</v>
      </c>
      <c r="C68" s="31" t="s">
        <v>42</v>
      </c>
      <c r="D68" s="31" t="s">
        <v>2008</v>
      </c>
      <c r="E68" s="30" t="s">
        <v>558</v>
      </c>
      <c r="F68" s="30" t="s">
        <v>559</v>
      </c>
      <c r="G68" s="30" t="s">
        <v>367</v>
      </c>
      <c r="H68" s="30" t="s">
        <v>368</v>
      </c>
      <c r="I68" s="33">
        <v>10</v>
      </c>
      <c r="J68" s="33">
        <v>115.2</v>
      </c>
    </row>
    <row r="69" spans="1:23" hidden="1">
      <c r="A69" s="30" t="s">
        <v>48</v>
      </c>
      <c r="B69" s="32" t="s">
        <v>2002</v>
      </c>
      <c r="C69" s="31" t="s">
        <v>42</v>
      </c>
      <c r="D69" s="31" t="s">
        <v>2009</v>
      </c>
      <c r="E69" s="30" t="s">
        <v>349</v>
      </c>
      <c r="F69" s="30" t="s">
        <v>350</v>
      </c>
      <c r="G69" s="30" t="s">
        <v>351</v>
      </c>
      <c r="H69" s="30" t="s">
        <v>352</v>
      </c>
      <c r="I69" s="33">
        <v>3</v>
      </c>
      <c r="J69" s="33">
        <v>34.56</v>
      </c>
    </row>
    <row r="70" spans="1:23" hidden="1">
      <c r="A70" s="30" t="s">
        <v>48</v>
      </c>
      <c r="B70" s="32" t="s">
        <v>1970</v>
      </c>
      <c r="C70" s="31" t="s">
        <v>42</v>
      </c>
      <c r="D70" s="31" t="s">
        <v>2010</v>
      </c>
      <c r="E70" s="30" t="s">
        <v>1021</v>
      </c>
      <c r="F70" s="30" t="s">
        <v>1022</v>
      </c>
      <c r="G70" s="30" t="s">
        <v>367</v>
      </c>
      <c r="H70" s="30" t="s">
        <v>368</v>
      </c>
      <c r="I70" s="33">
        <v>5</v>
      </c>
      <c r="J70" s="33">
        <v>57.6</v>
      </c>
    </row>
    <row r="71" spans="1:23" hidden="1">
      <c r="A71" s="30" t="s">
        <v>48</v>
      </c>
      <c r="B71" s="32" t="s">
        <v>1970</v>
      </c>
      <c r="C71" s="31" t="s">
        <v>42</v>
      </c>
      <c r="D71" s="31" t="s">
        <v>2011</v>
      </c>
      <c r="E71" s="30" t="s">
        <v>357</v>
      </c>
      <c r="F71" s="30" t="s">
        <v>358</v>
      </c>
      <c r="G71" s="30" t="s">
        <v>313</v>
      </c>
      <c r="H71" s="30" t="s">
        <v>314</v>
      </c>
      <c r="I71" s="33">
        <v>2</v>
      </c>
      <c r="J71" s="33">
        <v>23.04</v>
      </c>
    </row>
    <row r="72" spans="1:23" hidden="1">
      <c r="A72" s="30" t="s">
        <v>48</v>
      </c>
      <c r="B72" s="32" t="s">
        <v>1970</v>
      </c>
      <c r="C72" s="31" t="s">
        <v>42</v>
      </c>
      <c r="D72" s="31" t="s">
        <v>2012</v>
      </c>
      <c r="E72" s="30" t="s">
        <v>1011</v>
      </c>
      <c r="F72" s="30" t="s">
        <v>1012</v>
      </c>
      <c r="G72" s="30" t="s">
        <v>313</v>
      </c>
      <c r="H72" s="30" t="s">
        <v>314</v>
      </c>
      <c r="I72" s="33">
        <v>3</v>
      </c>
      <c r="J72" s="33">
        <v>34.56</v>
      </c>
    </row>
    <row r="73" spans="1:23" hidden="1">
      <c r="A73" s="30" t="s">
        <v>48</v>
      </c>
      <c r="B73" s="32" t="s">
        <v>1970</v>
      </c>
      <c r="C73" s="31" t="s">
        <v>42</v>
      </c>
      <c r="D73" s="31" t="s">
        <v>1999</v>
      </c>
      <c r="E73" s="30" t="s">
        <v>1209</v>
      </c>
      <c r="F73" s="30" t="s">
        <v>1210</v>
      </c>
      <c r="G73" s="30" t="s">
        <v>313</v>
      </c>
      <c r="H73" s="30" t="s">
        <v>314</v>
      </c>
      <c r="I73" s="33">
        <v>5</v>
      </c>
      <c r="J73" s="33">
        <v>57.6</v>
      </c>
    </row>
    <row r="74" spans="1:23" hidden="1">
      <c r="J74" s="34">
        <f>SUM(J58:J73)</f>
        <v>671.45999999999992</v>
      </c>
    </row>
    <row r="75" spans="1:23" hidden="1">
      <c r="A75" s="73" t="s">
        <v>429</v>
      </c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</row>
    <row r="76" spans="1:23" hidden="1">
      <c r="A76" s="30" t="s">
        <v>48</v>
      </c>
      <c r="B76" s="32" t="s">
        <v>1972</v>
      </c>
      <c r="C76" s="31" t="s">
        <v>42</v>
      </c>
      <c r="D76" s="31" t="s">
        <v>2013</v>
      </c>
      <c r="E76" s="30" t="s">
        <v>1043</v>
      </c>
      <c r="F76" s="30" t="s">
        <v>1044</v>
      </c>
      <c r="G76" s="30" t="s">
        <v>433</v>
      </c>
      <c r="H76" s="30" t="s">
        <v>434</v>
      </c>
      <c r="I76" s="33">
        <v>2</v>
      </c>
      <c r="J76" s="33">
        <v>24.74</v>
      </c>
    </row>
    <row r="77" spans="1:23" hidden="1">
      <c r="J77" s="34">
        <v>24.74</v>
      </c>
    </row>
    <row r="78" spans="1:23" hidden="1">
      <c r="A78" s="73" t="s">
        <v>435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</row>
    <row r="79" spans="1:23" hidden="1">
      <c r="A79" s="30" t="s">
        <v>48</v>
      </c>
      <c r="B79" s="32" t="s">
        <v>1951</v>
      </c>
      <c r="C79" s="31" t="s">
        <v>42</v>
      </c>
      <c r="D79" s="31" t="s">
        <v>2014</v>
      </c>
      <c r="E79" s="30" t="s">
        <v>822</v>
      </c>
      <c r="F79" s="30" t="s">
        <v>823</v>
      </c>
      <c r="G79" s="30" t="s">
        <v>439</v>
      </c>
      <c r="H79" s="30" t="s">
        <v>440</v>
      </c>
      <c r="I79" s="33">
        <v>10</v>
      </c>
      <c r="J79" s="33">
        <v>123.7</v>
      </c>
    </row>
    <row r="80" spans="1:23" hidden="1">
      <c r="A80" s="30" t="s">
        <v>48</v>
      </c>
      <c r="B80" s="32" t="s">
        <v>1951</v>
      </c>
      <c r="C80" s="31" t="s">
        <v>42</v>
      </c>
      <c r="D80" s="31" t="s">
        <v>2015</v>
      </c>
      <c r="E80" s="30" t="s">
        <v>2016</v>
      </c>
      <c r="F80" s="30" t="s">
        <v>2017</v>
      </c>
      <c r="G80" s="30" t="s">
        <v>439</v>
      </c>
      <c r="H80" s="30" t="s">
        <v>440</v>
      </c>
      <c r="I80" s="33">
        <v>5</v>
      </c>
      <c r="J80" s="33">
        <v>61.85</v>
      </c>
    </row>
    <row r="81" spans="1:23" hidden="1">
      <c r="J81" s="34">
        <v>185.55</v>
      </c>
    </row>
    <row r="82" spans="1:23" hidden="1">
      <c r="A82" s="73" t="s">
        <v>444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</row>
    <row r="83" spans="1:23" hidden="1">
      <c r="A83" s="30" t="s">
        <v>68</v>
      </c>
      <c r="B83" s="32" t="s">
        <v>2002</v>
      </c>
      <c r="C83" s="31" t="s">
        <v>42</v>
      </c>
      <c r="D83" s="31" t="s">
        <v>2018</v>
      </c>
      <c r="E83" s="30" t="s">
        <v>828</v>
      </c>
      <c r="F83" s="30" t="s">
        <v>829</v>
      </c>
      <c r="G83" s="30" t="s">
        <v>468</v>
      </c>
      <c r="H83" s="30" t="s">
        <v>469</v>
      </c>
      <c r="I83" s="33">
        <v>10</v>
      </c>
      <c r="J83" s="33">
        <v>79</v>
      </c>
    </row>
    <row r="84" spans="1:23" hidden="1">
      <c r="A84" s="30" t="s">
        <v>48</v>
      </c>
      <c r="B84" s="32" t="s">
        <v>2002</v>
      </c>
      <c r="C84" s="31" t="s">
        <v>42</v>
      </c>
      <c r="D84" s="31" t="s">
        <v>2018</v>
      </c>
      <c r="E84" s="30" t="s">
        <v>828</v>
      </c>
      <c r="F84" s="30" t="s">
        <v>829</v>
      </c>
      <c r="G84" s="30" t="s">
        <v>468</v>
      </c>
      <c r="H84" s="30" t="s">
        <v>469</v>
      </c>
      <c r="I84" s="33">
        <v>15</v>
      </c>
      <c r="J84" s="33">
        <v>185.55</v>
      </c>
    </row>
    <row r="85" spans="1:23" hidden="1">
      <c r="J85" s="34">
        <v>264.55</v>
      </c>
    </row>
    <row r="86" spans="1:23" hidden="1">
      <c r="J86" s="34">
        <v>4584.53</v>
      </c>
    </row>
  </sheetData>
  <autoFilter ref="A1:W86" xr:uid="{7D1D9963-27AF-904A-A4D5-894E4B9B87B2}">
    <filterColumn colId="0">
      <filters>
        <filter val="Moksacin 5mg/ml kapi za oko 5ml"/>
      </filters>
    </filterColumn>
  </autoFilter>
  <mergeCells count="9">
    <mergeCell ref="A75:W75"/>
    <mergeCell ref="A78:W78"/>
    <mergeCell ref="A82:W82"/>
    <mergeCell ref="A2:W2"/>
    <mergeCell ref="A20:W20"/>
    <mergeCell ref="A34:W34"/>
    <mergeCell ref="A39:W39"/>
    <mergeCell ref="A45:W45"/>
    <mergeCell ref="A57:W5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290A-4019-624B-A694-A7C179C21B97}">
  <dimension ref="A1:W102"/>
  <sheetViews>
    <sheetView workbookViewId="0"/>
    <sheetView workbookViewId="1"/>
  </sheetViews>
  <sheetFormatPr defaultColWidth="8.85546875" defaultRowHeight="12.95"/>
  <cols>
    <col min="1" max="1" width="36" customWidth="1"/>
    <col min="2" max="2" width="9.28515625" customWidth="1"/>
    <col min="3" max="4" width="7" customWidth="1"/>
    <col min="5" max="5" width="43.42578125" customWidth="1"/>
    <col min="6" max="6" width="30.140625" customWidth="1"/>
    <col min="7" max="7" width="10.42578125" customWidth="1"/>
    <col min="8" max="8" width="23" customWidth="1"/>
    <col min="9" max="9" width="8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ht="2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49" t="s">
        <v>37</v>
      </c>
      <c r="J1" s="1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2019</v>
      </c>
      <c r="C3" s="1" t="s">
        <v>42</v>
      </c>
      <c r="D3" s="1" t="s">
        <v>2020</v>
      </c>
      <c r="E3" s="2" t="s">
        <v>890</v>
      </c>
      <c r="F3" s="2" t="s">
        <v>891</v>
      </c>
      <c r="G3" s="2" t="s">
        <v>46</v>
      </c>
      <c r="H3" s="2" t="s">
        <v>47</v>
      </c>
      <c r="I3" s="9">
        <v>3</v>
      </c>
      <c r="J3" s="4">
        <v>37.11</v>
      </c>
    </row>
    <row r="4" spans="1:23">
      <c r="A4" s="2" t="s">
        <v>48</v>
      </c>
      <c r="B4" s="3" t="s">
        <v>2019</v>
      </c>
      <c r="C4" s="1" t="s">
        <v>42</v>
      </c>
      <c r="D4" s="1" t="s">
        <v>2021</v>
      </c>
      <c r="E4" s="2" t="s">
        <v>44</v>
      </c>
      <c r="F4" s="2" t="s">
        <v>45</v>
      </c>
      <c r="G4" s="2" t="s">
        <v>46</v>
      </c>
      <c r="H4" s="2" t="s">
        <v>47</v>
      </c>
      <c r="I4" s="9">
        <v>3</v>
      </c>
      <c r="J4" s="4">
        <v>37.11</v>
      </c>
    </row>
    <row r="5" spans="1:23">
      <c r="A5" s="2" t="s">
        <v>48</v>
      </c>
      <c r="B5" s="3" t="s">
        <v>2019</v>
      </c>
      <c r="C5" s="1" t="s">
        <v>42</v>
      </c>
      <c r="D5" s="1" t="s">
        <v>2022</v>
      </c>
      <c r="E5" s="2" t="s">
        <v>880</v>
      </c>
      <c r="F5" s="2" t="s">
        <v>881</v>
      </c>
      <c r="G5" s="2" t="s">
        <v>882</v>
      </c>
      <c r="H5" s="2" t="s">
        <v>883</v>
      </c>
      <c r="I5" s="9">
        <v>2</v>
      </c>
      <c r="J5" s="4">
        <v>24.74</v>
      </c>
    </row>
    <row r="6" spans="1:23">
      <c r="A6" s="2" t="s">
        <v>48</v>
      </c>
      <c r="B6" s="3" t="s">
        <v>2019</v>
      </c>
      <c r="C6" s="1" t="s">
        <v>42</v>
      </c>
      <c r="D6" s="1" t="s">
        <v>2023</v>
      </c>
      <c r="E6" s="2" t="s">
        <v>885</v>
      </c>
      <c r="F6" s="2" t="s">
        <v>886</v>
      </c>
      <c r="G6" s="2" t="s">
        <v>622</v>
      </c>
      <c r="H6" s="2" t="s">
        <v>623</v>
      </c>
      <c r="I6" s="9">
        <v>5</v>
      </c>
      <c r="J6" s="4">
        <v>61.85</v>
      </c>
    </row>
    <row r="7" spans="1:23">
      <c r="A7" s="2" t="s">
        <v>48</v>
      </c>
      <c r="B7" s="3" t="s">
        <v>2019</v>
      </c>
      <c r="C7" s="1" t="s">
        <v>42</v>
      </c>
      <c r="D7" s="1" t="s">
        <v>2024</v>
      </c>
      <c r="E7" s="2" t="s">
        <v>877</v>
      </c>
      <c r="F7" s="2" t="s">
        <v>878</v>
      </c>
      <c r="G7" s="2" t="s">
        <v>622</v>
      </c>
      <c r="H7" s="2" t="s">
        <v>623</v>
      </c>
      <c r="I7" s="9">
        <v>3</v>
      </c>
      <c r="J7" s="4">
        <v>37.11</v>
      </c>
    </row>
    <row r="8" spans="1:23">
      <c r="J8" s="5">
        <f>SUM(J3:J7)</f>
        <v>197.92000000000002</v>
      </c>
    </row>
    <row r="9" spans="1:23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68</v>
      </c>
      <c r="B10" s="3" t="s">
        <v>2025</v>
      </c>
      <c r="C10" s="1" t="s">
        <v>42</v>
      </c>
      <c r="D10" s="1" t="s">
        <v>2026</v>
      </c>
      <c r="E10" s="2" t="s">
        <v>480</v>
      </c>
      <c r="F10" s="2" t="s">
        <v>481</v>
      </c>
      <c r="G10" s="2" t="s">
        <v>82</v>
      </c>
      <c r="H10" s="2" t="s">
        <v>83</v>
      </c>
      <c r="I10" s="9">
        <v>5</v>
      </c>
      <c r="J10" s="4">
        <v>39.5</v>
      </c>
    </row>
    <row r="11" spans="1:23">
      <c r="A11" s="2" t="s">
        <v>68</v>
      </c>
      <c r="B11" s="3" t="s">
        <v>2025</v>
      </c>
      <c r="C11" s="1" t="s">
        <v>42</v>
      </c>
      <c r="D11" s="1" t="s">
        <v>2027</v>
      </c>
      <c r="E11" s="2" t="s">
        <v>932</v>
      </c>
      <c r="F11" s="2" t="s">
        <v>933</v>
      </c>
      <c r="G11" s="2" t="s">
        <v>82</v>
      </c>
      <c r="H11" s="2" t="s">
        <v>83</v>
      </c>
      <c r="I11" s="9">
        <v>5</v>
      </c>
      <c r="J11" s="4">
        <v>39.5</v>
      </c>
    </row>
    <row r="12" spans="1:23">
      <c r="A12" s="2" t="s">
        <v>68</v>
      </c>
      <c r="B12" s="3" t="s">
        <v>2025</v>
      </c>
      <c r="C12" s="1" t="s">
        <v>42</v>
      </c>
      <c r="D12" s="1" t="s">
        <v>2028</v>
      </c>
      <c r="E12" s="2" t="s">
        <v>1067</v>
      </c>
      <c r="F12" s="2" t="s">
        <v>1068</v>
      </c>
      <c r="G12" s="2" t="s">
        <v>82</v>
      </c>
      <c r="H12" s="2" t="s">
        <v>83</v>
      </c>
      <c r="I12" s="9">
        <v>1</v>
      </c>
      <c r="J12" s="4">
        <v>7.9</v>
      </c>
    </row>
    <row r="13" spans="1:23">
      <c r="A13" s="2" t="s">
        <v>48</v>
      </c>
      <c r="B13" s="3" t="s">
        <v>2025</v>
      </c>
      <c r="C13" s="1" t="s">
        <v>42</v>
      </c>
      <c r="D13" s="1" t="s">
        <v>2029</v>
      </c>
      <c r="E13" s="2" t="s">
        <v>496</v>
      </c>
      <c r="F13" s="2" t="s">
        <v>497</v>
      </c>
      <c r="G13" s="2" t="s">
        <v>498</v>
      </c>
      <c r="H13" s="2" t="s">
        <v>499</v>
      </c>
      <c r="I13" s="9">
        <v>15</v>
      </c>
      <c r="J13" s="4">
        <v>172.8</v>
      </c>
    </row>
    <row r="14" spans="1:23">
      <c r="A14" s="2" t="s">
        <v>48</v>
      </c>
      <c r="B14" s="3" t="s">
        <v>2025</v>
      </c>
      <c r="C14" s="1" t="s">
        <v>42</v>
      </c>
      <c r="D14" s="1" t="s">
        <v>2030</v>
      </c>
      <c r="E14" s="2" t="s">
        <v>903</v>
      </c>
      <c r="F14" s="2" t="s">
        <v>904</v>
      </c>
      <c r="G14" s="2" t="s">
        <v>82</v>
      </c>
      <c r="H14" s="2" t="s">
        <v>83</v>
      </c>
      <c r="I14" s="9">
        <v>10</v>
      </c>
      <c r="J14" s="4">
        <v>115.2</v>
      </c>
    </row>
    <row r="15" spans="1:23">
      <c r="A15" s="2" t="s">
        <v>48</v>
      </c>
      <c r="B15" s="3" t="s">
        <v>2025</v>
      </c>
      <c r="C15" s="1" t="s">
        <v>42</v>
      </c>
      <c r="D15" s="1" t="s">
        <v>2031</v>
      </c>
      <c r="E15" s="2" t="s">
        <v>1113</v>
      </c>
      <c r="F15" s="2" t="s">
        <v>1114</v>
      </c>
      <c r="G15" s="2" t="s">
        <v>93</v>
      </c>
      <c r="H15" s="2" t="s">
        <v>94</v>
      </c>
      <c r="I15" s="9">
        <v>3</v>
      </c>
      <c r="J15" s="4">
        <v>34.56</v>
      </c>
    </row>
    <row r="16" spans="1:23">
      <c r="A16" s="2" t="s">
        <v>48</v>
      </c>
      <c r="B16" s="3" t="s">
        <v>2025</v>
      </c>
      <c r="C16" s="1" t="s">
        <v>42</v>
      </c>
      <c r="D16" s="1" t="s">
        <v>2032</v>
      </c>
      <c r="E16" s="2" t="s">
        <v>114</v>
      </c>
      <c r="F16" s="2" t="s">
        <v>115</v>
      </c>
      <c r="G16" s="2" t="s">
        <v>102</v>
      </c>
      <c r="H16" s="2" t="s">
        <v>103</v>
      </c>
      <c r="I16" s="9">
        <v>5</v>
      </c>
      <c r="J16" s="4">
        <v>57.6</v>
      </c>
    </row>
    <row r="17" spans="1:10">
      <c r="A17" s="2" t="s">
        <v>48</v>
      </c>
      <c r="B17" s="3" t="s">
        <v>2025</v>
      </c>
      <c r="C17" s="1" t="s">
        <v>42</v>
      </c>
      <c r="D17" s="1" t="s">
        <v>2033</v>
      </c>
      <c r="E17" s="2" t="s">
        <v>1728</v>
      </c>
      <c r="F17" s="2" t="s">
        <v>1729</v>
      </c>
      <c r="G17" s="2" t="s">
        <v>77</v>
      </c>
      <c r="H17" s="2" t="s">
        <v>78</v>
      </c>
      <c r="I17" s="9">
        <v>5</v>
      </c>
      <c r="J17" s="4">
        <v>57.6</v>
      </c>
    </row>
    <row r="18" spans="1:10">
      <c r="A18" s="2" t="s">
        <v>48</v>
      </c>
      <c r="B18" s="3" t="s">
        <v>2025</v>
      </c>
      <c r="C18" s="1" t="s">
        <v>42</v>
      </c>
      <c r="D18" s="1" t="s">
        <v>2034</v>
      </c>
      <c r="E18" s="2" t="s">
        <v>1121</v>
      </c>
      <c r="F18" s="2" t="s">
        <v>1122</v>
      </c>
      <c r="G18" s="2" t="s">
        <v>82</v>
      </c>
      <c r="H18" s="2" t="s">
        <v>83</v>
      </c>
      <c r="I18" s="9">
        <v>10</v>
      </c>
      <c r="J18" s="4">
        <v>123.7</v>
      </c>
    </row>
    <row r="19" spans="1:10">
      <c r="A19" s="2" t="s">
        <v>48</v>
      </c>
      <c r="B19" s="3" t="s">
        <v>2025</v>
      </c>
      <c r="C19" s="1" t="s">
        <v>42</v>
      </c>
      <c r="D19" s="1" t="s">
        <v>2035</v>
      </c>
      <c r="E19" s="2" t="s">
        <v>111</v>
      </c>
      <c r="F19" s="2" t="s">
        <v>112</v>
      </c>
      <c r="G19" s="2" t="s">
        <v>72</v>
      </c>
      <c r="H19" s="2" t="s">
        <v>73</v>
      </c>
      <c r="I19" s="9">
        <v>20</v>
      </c>
      <c r="J19" s="4">
        <v>230.4</v>
      </c>
    </row>
    <row r="20" spans="1:10">
      <c r="A20" s="2" t="s">
        <v>48</v>
      </c>
      <c r="B20" s="3" t="s">
        <v>2025</v>
      </c>
      <c r="C20" s="1" t="s">
        <v>42</v>
      </c>
      <c r="D20" s="1" t="s">
        <v>2036</v>
      </c>
      <c r="E20" s="2" t="s">
        <v>1110</v>
      </c>
      <c r="F20" s="2" t="s">
        <v>1111</v>
      </c>
      <c r="G20" s="2" t="s">
        <v>93</v>
      </c>
      <c r="H20" s="2" t="s">
        <v>94</v>
      </c>
      <c r="I20" s="9">
        <v>2</v>
      </c>
      <c r="J20" s="4">
        <v>23.04</v>
      </c>
    </row>
    <row r="21" spans="1:10">
      <c r="A21" s="2" t="s">
        <v>48</v>
      </c>
      <c r="B21" s="3" t="s">
        <v>2025</v>
      </c>
      <c r="C21" s="1" t="s">
        <v>42</v>
      </c>
      <c r="D21" s="1" t="s">
        <v>2037</v>
      </c>
      <c r="E21" s="2" t="s">
        <v>673</v>
      </c>
      <c r="F21" s="2" t="s">
        <v>674</v>
      </c>
      <c r="G21" s="2" t="s">
        <v>675</v>
      </c>
      <c r="H21" s="2" t="s">
        <v>676</v>
      </c>
      <c r="I21" s="9">
        <v>10</v>
      </c>
      <c r="J21" s="4">
        <v>115.2</v>
      </c>
    </row>
    <row r="22" spans="1:10">
      <c r="A22" s="2" t="s">
        <v>48</v>
      </c>
      <c r="B22" s="3" t="s">
        <v>2025</v>
      </c>
      <c r="C22" s="1" t="s">
        <v>42</v>
      </c>
      <c r="D22" s="1" t="s">
        <v>2038</v>
      </c>
      <c r="E22" s="2" t="s">
        <v>1374</v>
      </c>
      <c r="F22" s="2" t="s">
        <v>1375</v>
      </c>
      <c r="G22" s="2" t="s">
        <v>1376</v>
      </c>
      <c r="H22" s="2" t="s">
        <v>1377</v>
      </c>
      <c r="I22" s="9">
        <v>30</v>
      </c>
      <c r="J22" s="4">
        <v>345.6</v>
      </c>
    </row>
    <row r="23" spans="1:10">
      <c r="A23" s="2" t="s">
        <v>48</v>
      </c>
      <c r="B23" s="3" t="s">
        <v>2025</v>
      </c>
      <c r="C23" s="1" t="s">
        <v>42</v>
      </c>
      <c r="D23" s="1" t="s">
        <v>2039</v>
      </c>
      <c r="E23" s="2" t="s">
        <v>663</v>
      </c>
      <c r="F23" s="2" t="s">
        <v>664</v>
      </c>
      <c r="G23" s="2" t="s">
        <v>82</v>
      </c>
      <c r="H23" s="2" t="s">
        <v>83</v>
      </c>
      <c r="I23" s="9">
        <v>10</v>
      </c>
      <c r="J23" s="4">
        <v>115.2</v>
      </c>
    </row>
    <row r="24" spans="1:10">
      <c r="A24" s="2" t="s">
        <v>48</v>
      </c>
      <c r="B24" s="3" t="s">
        <v>2025</v>
      </c>
      <c r="C24" s="1" t="s">
        <v>42</v>
      </c>
      <c r="D24" s="1" t="s">
        <v>2040</v>
      </c>
      <c r="E24" s="2" t="s">
        <v>122</v>
      </c>
      <c r="F24" s="2" t="s">
        <v>123</v>
      </c>
      <c r="G24" s="2" t="s">
        <v>82</v>
      </c>
      <c r="H24" s="2" t="s">
        <v>83</v>
      </c>
      <c r="I24" s="9">
        <v>10</v>
      </c>
      <c r="J24" s="4">
        <v>115.2</v>
      </c>
    </row>
    <row r="25" spans="1:10">
      <c r="A25" s="2" t="s">
        <v>48</v>
      </c>
      <c r="B25" s="3" t="s">
        <v>2025</v>
      </c>
      <c r="C25" s="1" t="s">
        <v>42</v>
      </c>
      <c r="D25" s="1" t="s">
        <v>2041</v>
      </c>
      <c r="E25" s="2" t="s">
        <v>525</v>
      </c>
      <c r="F25" s="2" t="s">
        <v>526</v>
      </c>
      <c r="G25" s="2" t="s">
        <v>82</v>
      </c>
      <c r="H25" s="2" t="s">
        <v>83</v>
      </c>
      <c r="I25" s="9">
        <v>10</v>
      </c>
      <c r="J25" s="4">
        <v>115.2</v>
      </c>
    </row>
    <row r="26" spans="1:10">
      <c r="A26" s="2" t="s">
        <v>48</v>
      </c>
      <c r="B26" s="3" t="s">
        <v>2025</v>
      </c>
      <c r="C26" s="1" t="s">
        <v>42</v>
      </c>
      <c r="D26" s="1" t="s">
        <v>2042</v>
      </c>
      <c r="E26" s="2" t="s">
        <v>512</v>
      </c>
      <c r="F26" s="2" t="s">
        <v>513</v>
      </c>
      <c r="G26" s="2" t="s">
        <v>514</v>
      </c>
      <c r="H26" s="2" t="s">
        <v>515</v>
      </c>
      <c r="I26" s="9">
        <v>20</v>
      </c>
      <c r="J26" s="4">
        <v>230.4</v>
      </c>
    </row>
    <row r="27" spans="1:10">
      <c r="A27" s="2" t="s">
        <v>48</v>
      </c>
      <c r="B27" s="3" t="s">
        <v>2025</v>
      </c>
      <c r="C27" s="1" t="s">
        <v>42</v>
      </c>
      <c r="D27" s="1" t="s">
        <v>2043</v>
      </c>
      <c r="E27" s="2" t="s">
        <v>117</v>
      </c>
      <c r="F27" s="2" t="s">
        <v>118</v>
      </c>
      <c r="G27" s="2" t="s">
        <v>119</v>
      </c>
      <c r="H27" s="2" t="s">
        <v>120</v>
      </c>
      <c r="I27" s="9">
        <v>10</v>
      </c>
      <c r="J27" s="4">
        <v>115.2</v>
      </c>
    </row>
    <row r="28" spans="1:10">
      <c r="A28" s="2" t="s">
        <v>48</v>
      </c>
      <c r="B28" s="3" t="s">
        <v>2025</v>
      </c>
      <c r="C28" s="1" t="s">
        <v>42</v>
      </c>
      <c r="D28" s="1" t="s">
        <v>2044</v>
      </c>
      <c r="E28" s="2" t="s">
        <v>125</v>
      </c>
      <c r="F28" s="2" t="s">
        <v>126</v>
      </c>
      <c r="G28" s="2" t="s">
        <v>127</v>
      </c>
      <c r="H28" s="2" t="s">
        <v>128</v>
      </c>
      <c r="I28" s="9">
        <v>10</v>
      </c>
      <c r="J28" s="4">
        <v>115.2</v>
      </c>
    </row>
    <row r="29" spans="1:10">
      <c r="A29" s="2" t="s">
        <v>48</v>
      </c>
      <c r="B29" s="3" t="s">
        <v>2025</v>
      </c>
      <c r="C29" s="1" t="s">
        <v>42</v>
      </c>
      <c r="D29" s="1" t="s">
        <v>2045</v>
      </c>
      <c r="E29" s="2" t="s">
        <v>85</v>
      </c>
      <c r="F29" s="2" t="s">
        <v>86</v>
      </c>
      <c r="G29" s="2" t="s">
        <v>82</v>
      </c>
      <c r="H29" s="2" t="s">
        <v>83</v>
      </c>
      <c r="I29" s="9">
        <v>20</v>
      </c>
      <c r="J29" s="4">
        <v>230.4</v>
      </c>
    </row>
    <row r="30" spans="1:10">
      <c r="A30" s="2" t="s">
        <v>48</v>
      </c>
      <c r="B30" s="3" t="s">
        <v>2025</v>
      </c>
      <c r="C30" s="1" t="s">
        <v>42</v>
      </c>
      <c r="D30" s="1" t="s">
        <v>2046</v>
      </c>
      <c r="E30" s="2" t="s">
        <v>660</v>
      </c>
      <c r="F30" s="2" t="s">
        <v>661</v>
      </c>
      <c r="G30" s="2" t="s">
        <v>77</v>
      </c>
      <c r="H30" s="2" t="s">
        <v>78</v>
      </c>
      <c r="I30" s="9">
        <v>5</v>
      </c>
      <c r="J30" s="4">
        <v>57.6</v>
      </c>
    </row>
    <row r="31" spans="1:10">
      <c r="A31" s="2" t="s">
        <v>48</v>
      </c>
      <c r="B31" s="3" t="s">
        <v>2025</v>
      </c>
      <c r="C31" s="1" t="s">
        <v>42</v>
      </c>
      <c r="D31" s="1" t="s">
        <v>2047</v>
      </c>
      <c r="E31" s="2" t="s">
        <v>480</v>
      </c>
      <c r="F31" s="2" t="s">
        <v>481</v>
      </c>
      <c r="G31" s="2" t="s">
        <v>82</v>
      </c>
      <c r="H31" s="2" t="s">
        <v>83</v>
      </c>
      <c r="I31" s="9">
        <v>2</v>
      </c>
      <c r="J31" s="4">
        <v>23.04</v>
      </c>
    </row>
    <row r="32" spans="1:10">
      <c r="A32" s="2" t="s">
        <v>48</v>
      </c>
      <c r="B32" s="3" t="s">
        <v>2025</v>
      </c>
      <c r="C32" s="1" t="s">
        <v>42</v>
      </c>
      <c r="D32" s="1" t="s">
        <v>2048</v>
      </c>
      <c r="E32" s="2" t="s">
        <v>136</v>
      </c>
      <c r="F32" s="2" t="s">
        <v>137</v>
      </c>
      <c r="G32" s="2" t="s">
        <v>72</v>
      </c>
      <c r="H32" s="2" t="s">
        <v>73</v>
      </c>
      <c r="I32" s="9">
        <v>10</v>
      </c>
      <c r="J32" s="4">
        <v>115.2</v>
      </c>
    </row>
    <row r="33" spans="1:23">
      <c r="A33" s="2" t="s">
        <v>182</v>
      </c>
      <c r="B33" s="3" t="s">
        <v>2025</v>
      </c>
      <c r="C33" s="1" t="s">
        <v>42</v>
      </c>
      <c r="D33" s="1" t="s">
        <v>2041</v>
      </c>
      <c r="E33" s="2" t="s">
        <v>525</v>
      </c>
      <c r="F33" s="2" t="s">
        <v>526</v>
      </c>
      <c r="G33" s="2" t="s">
        <v>82</v>
      </c>
      <c r="H33" s="2" t="s">
        <v>83</v>
      </c>
      <c r="I33" s="9">
        <v>2</v>
      </c>
      <c r="J33" s="4">
        <v>18.88</v>
      </c>
    </row>
    <row r="34" spans="1:23">
      <c r="A34" s="2" t="s">
        <v>182</v>
      </c>
      <c r="B34" s="3" t="s">
        <v>2025</v>
      </c>
      <c r="C34" s="1" t="s">
        <v>42</v>
      </c>
      <c r="D34" s="1" t="s">
        <v>2049</v>
      </c>
      <c r="E34" s="2" t="s">
        <v>646</v>
      </c>
      <c r="F34" s="2" t="s">
        <v>647</v>
      </c>
      <c r="G34" s="2" t="s">
        <v>82</v>
      </c>
      <c r="H34" s="2" t="s">
        <v>83</v>
      </c>
      <c r="I34" s="9">
        <v>2</v>
      </c>
      <c r="J34" s="4">
        <v>18.88</v>
      </c>
    </row>
    <row r="35" spans="1:23">
      <c r="J35" s="5">
        <v>2633</v>
      </c>
    </row>
    <row r="36" spans="1:23">
      <c r="A36" s="72" t="s">
        <v>141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>
      <c r="A37" s="2" t="s">
        <v>68</v>
      </c>
      <c r="B37" s="3" t="s">
        <v>2050</v>
      </c>
      <c r="C37" s="1" t="s">
        <v>42</v>
      </c>
      <c r="D37" s="1" t="s">
        <v>2051</v>
      </c>
      <c r="E37" s="2" t="s">
        <v>936</v>
      </c>
      <c r="F37" s="2" t="s">
        <v>937</v>
      </c>
      <c r="G37" s="2" t="s">
        <v>150</v>
      </c>
      <c r="H37" s="2" t="s">
        <v>151</v>
      </c>
      <c r="I37" s="9">
        <v>3</v>
      </c>
      <c r="J37" s="4">
        <v>23.7</v>
      </c>
    </row>
    <row r="38" spans="1:23">
      <c r="A38" s="2" t="s">
        <v>68</v>
      </c>
      <c r="B38" s="3" t="s">
        <v>2050</v>
      </c>
      <c r="C38" s="1" t="s">
        <v>42</v>
      </c>
      <c r="D38" s="1" t="s">
        <v>2052</v>
      </c>
      <c r="E38" s="2" t="s">
        <v>694</v>
      </c>
      <c r="F38" s="2" t="s">
        <v>695</v>
      </c>
      <c r="G38" s="2" t="s">
        <v>155</v>
      </c>
      <c r="H38" s="2" t="s">
        <v>156</v>
      </c>
      <c r="I38" s="9">
        <v>1</v>
      </c>
      <c r="J38" s="4">
        <v>7.9</v>
      </c>
    </row>
    <row r="39" spans="1:23">
      <c r="A39" s="2" t="s">
        <v>68</v>
      </c>
      <c r="B39" s="3" t="s">
        <v>2050</v>
      </c>
      <c r="C39" s="1" t="s">
        <v>42</v>
      </c>
      <c r="D39" s="1" t="s">
        <v>2053</v>
      </c>
      <c r="E39" s="2" t="s">
        <v>1148</v>
      </c>
      <c r="F39" s="2" t="s">
        <v>1149</v>
      </c>
      <c r="G39" s="2" t="s">
        <v>155</v>
      </c>
      <c r="H39" s="2" t="s">
        <v>156</v>
      </c>
      <c r="I39" s="9">
        <v>2</v>
      </c>
      <c r="J39" s="4">
        <v>15.8</v>
      </c>
    </row>
    <row r="40" spans="1:23">
      <c r="A40" s="2" t="s">
        <v>48</v>
      </c>
      <c r="B40" s="3" t="s">
        <v>2050</v>
      </c>
      <c r="C40" s="1" t="s">
        <v>42</v>
      </c>
      <c r="D40" s="1" t="s">
        <v>2054</v>
      </c>
      <c r="E40" s="2" t="s">
        <v>148</v>
      </c>
      <c r="F40" s="2" t="s">
        <v>149</v>
      </c>
      <c r="G40" s="2" t="s">
        <v>150</v>
      </c>
      <c r="H40" s="2" t="s">
        <v>151</v>
      </c>
      <c r="I40" s="9">
        <v>5</v>
      </c>
      <c r="J40" s="4">
        <v>57.6</v>
      </c>
    </row>
    <row r="41" spans="1:23">
      <c r="A41" s="2" t="s">
        <v>48</v>
      </c>
      <c r="B41" s="3" t="s">
        <v>2050</v>
      </c>
      <c r="C41" s="1" t="s">
        <v>42</v>
      </c>
      <c r="D41" s="1" t="s">
        <v>2055</v>
      </c>
      <c r="E41" s="2" t="s">
        <v>1148</v>
      </c>
      <c r="F41" s="2" t="s">
        <v>1149</v>
      </c>
      <c r="G41" s="2" t="s">
        <v>155</v>
      </c>
      <c r="H41" s="2" t="s">
        <v>156</v>
      </c>
      <c r="I41" s="9">
        <v>10</v>
      </c>
      <c r="J41" s="4">
        <v>115.2</v>
      </c>
    </row>
    <row r="42" spans="1:23">
      <c r="A42" s="2" t="s">
        <v>48</v>
      </c>
      <c r="B42" s="3" t="s">
        <v>2050</v>
      </c>
      <c r="C42" s="1" t="s">
        <v>42</v>
      </c>
      <c r="D42" s="1" t="s">
        <v>2056</v>
      </c>
      <c r="E42" s="2" t="s">
        <v>957</v>
      </c>
      <c r="F42" s="2" t="s">
        <v>958</v>
      </c>
      <c r="G42" s="2" t="s">
        <v>150</v>
      </c>
      <c r="H42" s="2" t="s">
        <v>151</v>
      </c>
      <c r="I42" s="9">
        <v>10</v>
      </c>
      <c r="J42" s="4">
        <v>115.2</v>
      </c>
    </row>
    <row r="43" spans="1:23">
      <c r="A43" s="2" t="s">
        <v>48</v>
      </c>
      <c r="B43" s="3" t="s">
        <v>2050</v>
      </c>
      <c r="C43" s="1" t="s">
        <v>42</v>
      </c>
      <c r="D43" s="1" t="s">
        <v>2057</v>
      </c>
      <c r="E43" s="2" t="s">
        <v>153</v>
      </c>
      <c r="F43" s="2" t="s">
        <v>154</v>
      </c>
      <c r="G43" s="2" t="s">
        <v>155</v>
      </c>
      <c r="H43" s="2" t="s">
        <v>156</v>
      </c>
      <c r="I43" s="9">
        <v>5</v>
      </c>
      <c r="J43" s="4">
        <v>57.6</v>
      </c>
    </row>
    <row r="44" spans="1:23">
      <c r="J44" s="5">
        <v>393</v>
      </c>
    </row>
    <row r="45" spans="1:23">
      <c r="A45" s="72" t="s">
        <v>183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>
      <c r="A46" s="2" t="s">
        <v>48</v>
      </c>
      <c r="B46" s="3" t="s">
        <v>2025</v>
      </c>
      <c r="C46" s="1" t="s">
        <v>42</v>
      </c>
      <c r="D46" s="1" t="s">
        <v>2058</v>
      </c>
      <c r="E46" s="2" t="s">
        <v>185</v>
      </c>
      <c r="F46" s="2" t="s">
        <v>186</v>
      </c>
      <c r="G46" s="2" t="s">
        <v>187</v>
      </c>
      <c r="H46" s="2" t="s">
        <v>188</v>
      </c>
      <c r="I46" s="9">
        <v>5</v>
      </c>
      <c r="J46" s="4">
        <v>57.6</v>
      </c>
    </row>
    <row r="47" spans="1:23">
      <c r="A47" s="2" t="s">
        <v>48</v>
      </c>
      <c r="B47" s="3" t="s">
        <v>2059</v>
      </c>
      <c r="C47" s="1" t="s">
        <v>42</v>
      </c>
      <c r="D47" s="1" t="s">
        <v>2060</v>
      </c>
      <c r="E47" s="2" t="s">
        <v>185</v>
      </c>
      <c r="F47" s="2" t="s">
        <v>186</v>
      </c>
      <c r="G47" s="2" t="s">
        <v>187</v>
      </c>
      <c r="H47" s="2" t="s">
        <v>188</v>
      </c>
      <c r="I47" s="9">
        <v>10</v>
      </c>
      <c r="J47" s="4">
        <v>115.2</v>
      </c>
    </row>
    <row r="48" spans="1:23">
      <c r="A48" s="2" t="s">
        <v>48</v>
      </c>
      <c r="B48" s="3" t="s">
        <v>2061</v>
      </c>
      <c r="C48" s="1" t="s">
        <v>42</v>
      </c>
      <c r="D48" s="1" t="s">
        <v>2062</v>
      </c>
      <c r="E48" s="2" t="s">
        <v>702</v>
      </c>
      <c r="F48" s="2" t="s">
        <v>703</v>
      </c>
      <c r="G48" s="2" t="s">
        <v>187</v>
      </c>
      <c r="H48" s="2" t="s">
        <v>188</v>
      </c>
      <c r="I48" s="9">
        <v>3</v>
      </c>
      <c r="J48" s="4">
        <v>34.56</v>
      </c>
    </row>
    <row r="49" spans="1:23">
      <c r="J49" s="5">
        <v>207.36</v>
      </c>
    </row>
    <row r="50" spans="1:23">
      <c r="A50" s="72" t="s">
        <v>189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>
      <c r="A51" s="2" t="s">
        <v>68</v>
      </c>
      <c r="B51" s="3" t="s">
        <v>2059</v>
      </c>
      <c r="C51" s="1" t="s">
        <v>42</v>
      </c>
      <c r="D51" s="1" t="s">
        <v>2063</v>
      </c>
      <c r="E51" s="2" t="s">
        <v>715</v>
      </c>
      <c r="F51" s="2" t="s">
        <v>716</v>
      </c>
      <c r="G51" s="2" t="s">
        <v>717</v>
      </c>
      <c r="H51" s="2" t="s">
        <v>718</v>
      </c>
      <c r="I51" s="9">
        <v>1</v>
      </c>
      <c r="J51" s="4">
        <v>7.9</v>
      </c>
    </row>
    <row r="52" spans="1:23">
      <c r="A52" s="2" t="s">
        <v>68</v>
      </c>
      <c r="B52" s="3" t="s">
        <v>2019</v>
      </c>
      <c r="C52" s="1" t="s">
        <v>42</v>
      </c>
      <c r="D52" s="1" t="s">
        <v>2064</v>
      </c>
      <c r="E52" s="2" t="s">
        <v>191</v>
      </c>
      <c r="F52" s="2" t="s">
        <v>192</v>
      </c>
      <c r="G52" s="2" t="s">
        <v>193</v>
      </c>
      <c r="H52" s="2" t="s">
        <v>194</v>
      </c>
      <c r="I52" s="9">
        <v>3</v>
      </c>
      <c r="J52" s="4">
        <v>23.7</v>
      </c>
    </row>
    <row r="53" spans="1:23">
      <c r="A53" s="2" t="s">
        <v>48</v>
      </c>
      <c r="B53" s="3" t="s">
        <v>2059</v>
      </c>
      <c r="C53" s="1" t="s">
        <v>42</v>
      </c>
      <c r="D53" s="1" t="s">
        <v>2063</v>
      </c>
      <c r="E53" s="2" t="s">
        <v>715</v>
      </c>
      <c r="F53" s="2" t="s">
        <v>716</v>
      </c>
      <c r="G53" s="2" t="s">
        <v>717</v>
      </c>
      <c r="H53" s="2" t="s">
        <v>718</v>
      </c>
      <c r="I53" s="9">
        <v>5</v>
      </c>
      <c r="J53" s="4">
        <v>61.85</v>
      </c>
    </row>
    <row r="54" spans="1:23">
      <c r="A54" s="2" t="s">
        <v>68</v>
      </c>
      <c r="B54" s="3" t="s">
        <v>2019</v>
      </c>
      <c r="C54" s="1" t="s">
        <v>42</v>
      </c>
      <c r="D54" s="1" t="s">
        <v>2065</v>
      </c>
      <c r="E54" s="2" t="s">
        <v>2066</v>
      </c>
      <c r="F54" s="2" t="s">
        <v>2067</v>
      </c>
      <c r="G54" s="2" t="s">
        <v>726</v>
      </c>
      <c r="H54" s="2" t="s">
        <v>727</v>
      </c>
      <c r="I54" s="9">
        <v>1</v>
      </c>
      <c r="J54" s="4">
        <v>7.9</v>
      </c>
    </row>
    <row r="55" spans="1:23">
      <c r="A55" s="2" t="s">
        <v>48</v>
      </c>
      <c r="B55" s="3" t="s">
        <v>2019</v>
      </c>
      <c r="C55" s="1" t="s">
        <v>42</v>
      </c>
      <c r="D55" s="1" t="s">
        <v>2065</v>
      </c>
      <c r="E55" s="2" t="s">
        <v>2066</v>
      </c>
      <c r="F55" s="2" t="s">
        <v>2067</v>
      </c>
      <c r="G55" s="2" t="s">
        <v>726</v>
      </c>
      <c r="H55" s="2" t="s">
        <v>727</v>
      </c>
      <c r="I55" s="9">
        <v>1</v>
      </c>
      <c r="J55" s="4">
        <v>12.37</v>
      </c>
    </row>
    <row r="56" spans="1:23">
      <c r="A56" s="2" t="s">
        <v>48</v>
      </c>
      <c r="B56" s="3" t="s">
        <v>2019</v>
      </c>
      <c r="C56" s="1" t="s">
        <v>42</v>
      </c>
      <c r="D56" s="1" t="s">
        <v>2068</v>
      </c>
      <c r="E56" s="2" t="s">
        <v>201</v>
      </c>
      <c r="F56" s="2" t="s">
        <v>202</v>
      </c>
      <c r="G56" s="2" t="s">
        <v>203</v>
      </c>
      <c r="H56" s="2" t="s">
        <v>204</v>
      </c>
      <c r="I56" s="9">
        <v>5</v>
      </c>
      <c r="J56" s="4">
        <v>61.85</v>
      </c>
    </row>
    <row r="57" spans="1:23">
      <c r="A57" s="2" t="s">
        <v>182</v>
      </c>
      <c r="B57" s="3" t="s">
        <v>2019</v>
      </c>
      <c r="C57" s="1" t="s">
        <v>42</v>
      </c>
      <c r="D57" s="1" t="s">
        <v>2065</v>
      </c>
      <c r="E57" s="2" t="s">
        <v>2066</v>
      </c>
      <c r="F57" s="2" t="s">
        <v>2067</v>
      </c>
      <c r="G57" s="2" t="s">
        <v>726</v>
      </c>
      <c r="H57" s="2" t="s">
        <v>727</v>
      </c>
      <c r="I57" s="9">
        <v>1</v>
      </c>
      <c r="J57" s="4">
        <v>9.44</v>
      </c>
    </row>
    <row r="58" spans="1:23">
      <c r="A58" s="2" t="s">
        <v>182</v>
      </c>
      <c r="B58" s="3" t="s">
        <v>2019</v>
      </c>
      <c r="C58" s="1" t="s">
        <v>42</v>
      </c>
      <c r="D58" s="1" t="s">
        <v>2064</v>
      </c>
      <c r="E58" s="2" t="s">
        <v>191</v>
      </c>
      <c r="F58" s="2" t="s">
        <v>192</v>
      </c>
      <c r="G58" s="2" t="s">
        <v>193</v>
      </c>
      <c r="H58" s="2" t="s">
        <v>194</v>
      </c>
      <c r="I58" s="9">
        <v>3</v>
      </c>
      <c r="J58" s="4">
        <v>28.32</v>
      </c>
    </row>
    <row r="59" spans="1:23">
      <c r="A59" s="2" t="s">
        <v>182</v>
      </c>
      <c r="B59" s="3" t="s">
        <v>2019</v>
      </c>
      <c r="C59" s="1" t="s">
        <v>42</v>
      </c>
      <c r="D59" s="1" t="s">
        <v>2069</v>
      </c>
      <c r="E59" s="2" t="s">
        <v>1168</v>
      </c>
      <c r="F59" s="2" t="s">
        <v>1169</v>
      </c>
      <c r="G59" s="2" t="s">
        <v>712</v>
      </c>
      <c r="H59" s="2" t="s">
        <v>713</v>
      </c>
      <c r="I59" s="9">
        <v>2</v>
      </c>
      <c r="J59" s="4">
        <v>18.88</v>
      </c>
    </row>
    <row r="60" spans="1:23">
      <c r="A60" s="2" t="s">
        <v>205</v>
      </c>
      <c r="B60" s="3" t="s">
        <v>2019</v>
      </c>
      <c r="C60" s="1" t="s">
        <v>42</v>
      </c>
      <c r="D60" s="1" t="s">
        <v>2064</v>
      </c>
      <c r="E60" s="2" t="s">
        <v>191</v>
      </c>
      <c r="F60" s="2" t="s">
        <v>192</v>
      </c>
      <c r="G60" s="2" t="s">
        <v>193</v>
      </c>
      <c r="H60" s="2" t="s">
        <v>194</v>
      </c>
      <c r="I60" s="9">
        <v>2</v>
      </c>
      <c r="J60" s="4">
        <v>19.100000000000001</v>
      </c>
    </row>
    <row r="61" spans="1:23">
      <c r="J61" s="5">
        <f>SUM(J51:J60)</f>
        <v>251.31</v>
      </c>
    </row>
    <row r="62" spans="1:23">
      <c r="A62" s="72" t="s">
        <v>212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>
      <c r="A63" s="2" t="s">
        <v>68</v>
      </c>
      <c r="B63" s="3" t="s">
        <v>2061</v>
      </c>
      <c r="C63" s="1" t="s">
        <v>42</v>
      </c>
      <c r="D63" s="1" t="s">
        <v>2070</v>
      </c>
      <c r="E63" s="2" t="s">
        <v>280</v>
      </c>
      <c r="F63" s="2" t="s">
        <v>281</v>
      </c>
      <c r="G63" s="2" t="s">
        <v>216</v>
      </c>
      <c r="H63" s="2" t="s">
        <v>217</v>
      </c>
      <c r="I63" s="9">
        <v>3</v>
      </c>
      <c r="J63" s="4">
        <v>23.7</v>
      </c>
    </row>
    <row r="64" spans="1:23">
      <c r="A64" s="2" t="s">
        <v>68</v>
      </c>
      <c r="B64" s="3" t="s">
        <v>2061</v>
      </c>
      <c r="C64" s="1" t="s">
        <v>42</v>
      </c>
      <c r="D64" s="1" t="s">
        <v>2071</v>
      </c>
      <c r="E64" s="2" t="s">
        <v>260</v>
      </c>
      <c r="F64" s="2" t="s">
        <v>261</v>
      </c>
      <c r="G64" s="2" t="s">
        <v>216</v>
      </c>
      <c r="H64" s="2" t="s">
        <v>217</v>
      </c>
      <c r="I64" s="9">
        <v>2</v>
      </c>
      <c r="J64" s="4">
        <v>15.8</v>
      </c>
    </row>
    <row r="65" spans="1:23">
      <c r="A65" s="2" t="s">
        <v>68</v>
      </c>
      <c r="B65" s="3" t="s">
        <v>2061</v>
      </c>
      <c r="C65" s="1" t="s">
        <v>42</v>
      </c>
      <c r="D65" s="1" t="s">
        <v>2072</v>
      </c>
      <c r="E65" s="2" t="s">
        <v>238</v>
      </c>
      <c r="F65" s="2" t="s">
        <v>239</v>
      </c>
      <c r="G65" s="2" t="s">
        <v>216</v>
      </c>
      <c r="H65" s="2" t="s">
        <v>217</v>
      </c>
      <c r="I65" s="9">
        <v>3</v>
      </c>
      <c r="J65" s="4">
        <v>23.7</v>
      </c>
    </row>
    <row r="66" spans="1:23">
      <c r="A66" s="2" t="s">
        <v>68</v>
      </c>
      <c r="B66" s="3" t="s">
        <v>2061</v>
      </c>
      <c r="C66" s="1" t="s">
        <v>42</v>
      </c>
      <c r="D66" s="1" t="s">
        <v>2073</v>
      </c>
      <c r="E66" s="2" t="s">
        <v>269</v>
      </c>
      <c r="F66" s="2" t="s">
        <v>270</v>
      </c>
      <c r="G66" s="2" t="s">
        <v>216</v>
      </c>
      <c r="H66" s="2" t="s">
        <v>217</v>
      </c>
      <c r="I66" s="9">
        <v>2</v>
      </c>
      <c r="J66" s="4">
        <v>15.8</v>
      </c>
    </row>
    <row r="67" spans="1:23">
      <c r="A67" s="2" t="s">
        <v>48</v>
      </c>
      <c r="B67" s="3" t="s">
        <v>2061</v>
      </c>
      <c r="C67" s="1" t="s">
        <v>42</v>
      </c>
      <c r="D67" s="1" t="s">
        <v>2074</v>
      </c>
      <c r="E67" s="2" t="s">
        <v>266</v>
      </c>
      <c r="F67" s="2" t="s">
        <v>267</v>
      </c>
      <c r="G67" s="2" t="s">
        <v>216</v>
      </c>
      <c r="H67" s="2" t="s">
        <v>217</v>
      </c>
      <c r="I67" s="9">
        <v>2</v>
      </c>
      <c r="J67" s="4">
        <v>24.74</v>
      </c>
    </row>
    <row r="68" spans="1:23">
      <c r="A68" s="2" t="s">
        <v>48</v>
      </c>
      <c r="B68" s="3" t="s">
        <v>2061</v>
      </c>
      <c r="C68" s="1" t="s">
        <v>42</v>
      </c>
      <c r="D68" s="1" t="s">
        <v>2075</v>
      </c>
      <c r="E68" s="2" t="s">
        <v>214</v>
      </c>
      <c r="F68" s="2" t="s">
        <v>215</v>
      </c>
      <c r="G68" s="2" t="s">
        <v>216</v>
      </c>
      <c r="H68" s="2" t="s">
        <v>217</v>
      </c>
      <c r="I68" s="9">
        <v>5</v>
      </c>
      <c r="J68" s="4">
        <v>61.85</v>
      </c>
    </row>
    <row r="69" spans="1:23">
      <c r="A69" s="2" t="s">
        <v>48</v>
      </c>
      <c r="B69" s="3" t="s">
        <v>2061</v>
      </c>
      <c r="C69" s="1" t="s">
        <v>42</v>
      </c>
      <c r="D69" s="1" t="s">
        <v>2076</v>
      </c>
      <c r="E69" s="2" t="s">
        <v>263</v>
      </c>
      <c r="F69" s="2" t="s">
        <v>264</v>
      </c>
      <c r="G69" s="2" t="s">
        <v>216</v>
      </c>
      <c r="H69" s="2" t="s">
        <v>217</v>
      </c>
      <c r="I69" s="9">
        <v>3</v>
      </c>
      <c r="J69" s="4">
        <v>37.11</v>
      </c>
    </row>
    <row r="70" spans="1:23">
      <c r="A70" s="2" t="s">
        <v>48</v>
      </c>
      <c r="B70" s="3" t="s">
        <v>2061</v>
      </c>
      <c r="C70" s="1" t="s">
        <v>42</v>
      </c>
      <c r="D70" s="1" t="s">
        <v>2077</v>
      </c>
      <c r="E70" s="2" t="s">
        <v>255</v>
      </c>
      <c r="F70" s="2" t="s">
        <v>256</v>
      </c>
      <c r="G70" s="2" t="s">
        <v>257</v>
      </c>
      <c r="H70" s="2" t="s">
        <v>258</v>
      </c>
      <c r="I70" s="9">
        <v>2</v>
      </c>
      <c r="J70" s="4">
        <v>24.74</v>
      </c>
    </row>
    <row r="71" spans="1:23">
      <c r="A71" s="2" t="s">
        <v>48</v>
      </c>
      <c r="B71" s="3" t="s">
        <v>2025</v>
      </c>
      <c r="C71" s="1" t="s">
        <v>42</v>
      </c>
      <c r="D71" s="1" t="s">
        <v>2078</v>
      </c>
      <c r="E71" s="2" t="s">
        <v>1183</v>
      </c>
      <c r="F71" s="2" t="s">
        <v>1184</v>
      </c>
      <c r="G71" s="2" t="s">
        <v>257</v>
      </c>
      <c r="H71" s="2" t="s">
        <v>258</v>
      </c>
      <c r="I71" s="9">
        <v>30</v>
      </c>
      <c r="J71" s="4">
        <v>371.1</v>
      </c>
    </row>
    <row r="72" spans="1:23">
      <c r="A72" s="2" t="s">
        <v>48</v>
      </c>
      <c r="B72" s="3" t="s">
        <v>2061</v>
      </c>
      <c r="C72" s="1" t="s">
        <v>42</v>
      </c>
      <c r="D72" s="1" t="s">
        <v>2072</v>
      </c>
      <c r="E72" s="2" t="s">
        <v>238</v>
      </c>
      <c r="F72" s="2" t="s">
        <v>239</v>
      </c>
      <c r="G72" s="2" t="s">
        <v>216</v>
      </c>
      <c r="H72" s="2" t="s">
        <v>217</v>
      </c>
      <c r="I72" s="9">
        <v>5</v>
      </c>
      <c r="J72" s="4">
        <v>61.85</v>
      </c>
    </row>
    <row r="73" spans="1:23">
      <c r="A73" s="2" t="s">
        <v>48</v>
      </c>
      <c r="B73" s="3" t="s">
        <v>2061</v>
      </c>
      <c r="C73" s="1" t="s">
        <v>42</v>
      </c>
      <c r="D73" s="1" t="s">
        <v>2079</v>
      </c>
      <c r="E73" s="2" t="s">
        <v>227</v>
      </c>
      <c r="F73" s="2" t="s">
        <v>228</v>
      </c>
      <c r="G73" s="2" t="s">
        <v>216</v>
      </c>
      <c r="H73" s="2" t="s">
        <v>217</v>
      </c>
      <c r="I73" s="9">
        <v>20</v>
      </c>
      <c r="J73" s="4">
        <v>247.4</v>
      </c>
    </row>
    <row r="74" spans="1:23">
      <c r="A74" s="2" t="s">
        <v>182</v>
      </c>
      <c r="B74" s="3" t="s">
        <v>2061</v>
      </c>
      <c r="C74" s="1" t="s">
        <v>42</v>
      </c>
      <c r="D74" s="1" t="s">
        <v>2076</v>
      </c>
      <c r="E74" s="2" t="s">
        <v>263</v>
      </c>
      <c r="F74" s="2" t="s">
        <v>264</v>
      </c>
      <c r="G74" s="2" t="s">
        <v>216</v>
      </c>
      <c r="H74" s="2" t="s">
        <v>217</v>
      </c>
      <c r="I74" s="9">
        <v>2</v>
      </c>
      <c r="J74" s="4">
        <v>18.88</v>
      </c>
    </row>
    <row r="75" spans="1:23">
      <c r="A75" s="2" t="s">
        <v>182</v>
      </c>
      <c r="B75" s="3" t="s">
        <v>2061</v>
      </c>
      <c r="C75" s="1" t="s">
        <v>42</v>
      </c>
      <c r="D75" s="1" t="s">
        <v>2072</v>
      </c>
      <c r="E75" s="2" t="s">
        <v>238</v>
      </c>
      <c r="F75" s="2" t="s">
        <v>239</v>
      </c>
      <c r="G75" s="2" t="s">
        <v>216</v>
      </c>
      <c r="H75" s="2" t="s">
        <v>217</v>
      </c>
      <c r="I75" s="9">
        <v>10</v>
      </c>
      <c r="J75" s="4">
        <v>94.4</v>
      </c>
    </row>
    <row r="76" spans="1:23">
      <c r="A76" s="2" t="s">
        <v>182</v>
      </c>
      <c r="B76" s="3" t="s">
        <v>2025</v>
      </c>
      <c r="C76" s="1" t="s">
        <v>42</v>
      </c>
      <c r="D76" s="1" t="s">
        <v>2078</v>
      </c>
      <c r="E76" s="2" t="s">
        <v>1183</v>
      </c>
      <c r="F76" s="2" t="s">
        <v>1184</v>
      </c>
      <c r="G76" s="2" t="s">
        <v>257</v>
      </c>
      <c r="H76" s="2" t="s">
        <v>258</v>
      </c>
      <c r="I76" s="9">
        <v>10</v>
      </c>
      <c r="J76" s="4">
        <v>94.4</v>
      </c>
    </row>
    <row r="77" spans="1:23">
      <c r="A77" s="2" t="s">
        <v>205</v>
      </c>
      <c r="B77" s="3" t="s">
        <v>2061</v>
      </c>
      <c r="C77" s="1" t="s">
        <v>42</v>
      </c>
      <c r="D77" s="1" t="s">
        <v>2080</v>
      </c>
      <c r="E77" s="2" t="s">
        <v>2081</v>
      </c>
      <c r="F77" s="2" t="s">
        <v>2082</v>
      </c>
      <c r="G77" s="2" t="s">
        <v>216</v>
      </c>
      <c r="H77" s="2" t="s">
        <v>217</v>
      </c>
      <c r="I77" s="9">
        <v>1</v>
      </c>
      <c r="J77" s="4">
        <v>9.5500000000000007</v>
      </c>
    </row>
    <row r="78" spans="1:23">
      <c r="J78" s="5">
        <v>1125.02</v>
      </c>
    </row>
    <row r="79" spans="1:23">
      <c r="A79" s="72" t="s">
        <v>286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>
      <c r="A80" s="2" t="s">
        <v>48</v>
      </c>
      <c r="B80" s="3" t="s">
        <v>2061</v>
      </c>
      <c r="C80" s="1" t="s">
        <v>42</v>
      </c>
      <c r="D80" s="1" t="s">
        <v>2083</v>
      </c>
      <c r="E80" s="2" t="s">
        <v>307</v>
      </c>
      <c r="F80" s="2" t="s">
        <v>308</v>
      </c>
      <c r="G80" s="2" t="s">
        <v>304</v>
      </c>
      <c r="H80" s="2" t="s">
        <v>305</v>
      </c>
      <c r="I80" s="9">
        <v>5</v>
      </c>
      <c r="J80" s="4">
        <v>61.85</v>
      </c>
    </row>
    <row r="81" spans="1:23">
      <c r="A81" s="2" t="s">
        <v>48</v>
      </c>
      <c r="B81" s="3" t="s">
        <v>2061</v>
      </c>
      <c r="C81" s="1" t="s">
        <v>42</v>
      </c>
      <c r="D81" s="1" t="s">
        <v>2084</v>
      </c>
      <c r="E81" s="2" t="s">
        <v>302</v>
      </c>
      <c r="F81" s="2" t="s">
        <v>303</v>
      </c>
      <c r="G81" s="2" t="s">
        <v>304</v>
      </c>
      <c r="H81" s="2" t="s">
        <v>305</v>
      </c>
      <c r="I81" s="9">
        <v>1</v>
      </c>
      <c r="J81" s="4">
        <v>12.37</v>
      </c>
    </row>
    <row r="82" spans="1:23">
      <c r="A82" s="2" t="s">
        <v>182</v>
      </c>
      <c r="B82" s="3" t="s">
        <v>2061</v>
      </c>
      <c r="C82" s="1" t="s">
        <v>42</v>
      </c>
      <c r="D82" s="1" t="s">
        <v>2085</v>
      </c>
      <c r="E82" s="2" t="s">
        <v>288</v>
      </c>
      <c r="F82" s="2" t="s">
        <v>1928</v>
      </c>
      <c r="G82" s="2" t="s">
        <v>290</v>
      </c>
      <c r="H82" s="2" t="s">
        <v>291</v>
      </c>
      <c r="I82" s="9">
        <v>10</v>
      </c>
      <c r="J82" s="4">
        <v>84.2</v>
      </c>
    </row>
    <row r="83" spans="1:23">
      <c r="A83" s="2" t="s">
        <v>182</v>
      </c>
      <c r="B83" s="3" t="s">
        <v>2061</v>
      </c>
      <c r="C83" s="1" t="s">
        <v>42</v>
      </c>
      <c r="D83" s="1" t="s">
        <v>2083</v>
      </c>
      <c r="E83" s="2" t="s">
        <v>307</v>
      </c>
      <c r="F83" s="2" t="s">
        <v>308</v>
      </c>
      <c r="G83" s="2" t="s">
        <v>304</v>
      </c>
      <c r="H83" s="2" t="s">
        <v>305</v>
      </c>
      <c r="I83" s="9">
        <v>3</v>
      </c>
      <c r="J83" s="4">
        <v>28.32</v>
      </c>
    </row>
    <row r="84" spans="1:23">
      <c r="J84" s="5">
        <v>186.74</v>
      </c>
    </row>
    <row r="85" spans="1:23">
      <c r="A85" s="72" t="s">
        <v>309</v>
      </c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</row>
    <row r="86" spans="1:23">
      <c r="A86" s="2" t="s">
        <v>68</v>
      </c>
      <c r="B86" s="3" t="s">
        <v>2061</v>
      </c>
      <c r="C86" s="1" t="s">
        <v>42</v>
      </c>
      <c r="D86" s="1" t="s">
        <v>2086</v>
      </c>
      <c r="E86" s="2" t="s">
        <v>567</v>
      </c>
      <c r="F86" s="2" t="s">
        <v>568</v>
      </c>
      <c r="G86" s="2" t="s">
        <v>367</v>
      </c>
      <c r="H86" s="2" t="s">
        <v>368</v>
      </c>
      <c r="I86" s="9">
        <v>20</v>
      </c>
      <c r="J86" s="4">
        <v>158</v>
      </c>
    </row>
    <row r="87" spans="1:23">
      <c r="A87" s="2" t="s">
        <v>48</v>
      </c>
      <c r="B87" s="3" t="s">
        <v>2059</v>
      </c>
      <c r="C87" s="1" t="s">
        <v>42</v>
      </c>
      <c r="D87" s="1" t="s">
        <v>2087</v>
      </c>
      <c r="E87" s="2" t="s">
        <v>378</v>
      </c>
      <c r="F87" s="2" t="s">
        <v>379</v>
      </c>
      <c r="G87" s="2" t="s">
        <v>313</v>
      </c>
      <c r="H87" s="2" t="s">
        <v>314</v>
      </c>
      <c r="I87" s="9">
        <v>3</v>
      </c>
      <c r="J87" s="4">
        <v>34.56</v>
      </c>
    </row>
    <row r="88" spans="1:23">
      <c r="A88" s="2" t="s">
        <v>48</v>
      </c>
      <c r="B88" s="3" t="s">
        <v>2059</v>
      </c>
      <c r="C88" s="1" t="s">
        <v>42</v>
      </c>
      <c r="D88" s="1" t="s">
        <v>2088</v>
      </c>
      <c r="E88" s="2" t="s">
        <v>384</v>
      </c>
      <c r="F88" s="2" t="s">
        <v>385</v>
      </c>
      <c r="G88" s="2" t="s">
        <v>313</v>
      </c>
      <c r="H88" s="2" t="s">
        <v>314</v>
      </c>
      <c r="I88" s="9">
        <v>8</v>
      </c>
      <c r="J88" s="4">
        <v>92.16</v>
      </c>
    </row>
    <row r="89" spans="1:23">
      <c r="A89" s="2" t="s">
        <v>48</v>
      </c>
      <c r="B89" s="3" t="s">
        <v>2025</v>
      </c>
      <c r="C89" s="1" t="s">
        <v>42</v>
      </c>
      <c r="D89" s="1" t="s">
        <v>2089</v>
      </c>
      <c r="E89" s="2" t="s">
        <v>816</v>
      </c>
      <c r="F89" s="2" t="s">
        <v>817</v>
      </c>
      <c r="G89" s="2" t="s">
        <v>313</v>
      </c>
      <c r="H89" s="2" t="s">
        <v>314</v>
      </c>
      <c r="I89" s="9">
        <v>5</v>
      </c>
      <c r="J89" s="4">
        <v>57.6</v>
      </c>
    </row>
    <row r="90" spans="1:23">
      <c r="A90" s="2" t="s">
        <v>48</v>
      </c>
      <c r="B90" s="3" t="s">
        <v>2059</v>
      </c>
      <c r="C90" s="1" t="s">
        <v>42</v>
      </c>
      <c r="D90" s="1" t="s">
        <v>2090</v>
      </c>
      <c r="E90" s="2" t="s">
        <v>404</v>
      </c>
      <c r="F90" s="2" t="s">
        <v>405</v>
      </c>
      <c r="G90" s="2" t="s">
        <v>351</v>
      </c>
      <c r="H90" s="2" t="s">
        <v>352</v>
      </c>
      <c r="I90" s="9">
        <v>5</v>
      </c>
      <c r="J90" s="4">
        <v>57.6</v>
      </c>
    </row>
    <row r="91" spans="1:23">
      <c r="A91" s="2" t="s">
        <v>48</v>
      </c>
      <c r="B91" s="3" t="s">
        <v>2025</v>
      </c>
      <c r="C91" s="1" t="s">
        <v>42</v>
      </c>
      <c r="D91" s="1" t="s">
        <v>2091</v>
      </c>
      <c r="E91" s="2" t="s">
        <v>411</v>
      </c>
      <c r="F91" s="2" t="s">
        <v>412</v>
      </c>
      <c r="G91" s="2" t="s">
        <v>313</v>
      </c>
      <c r="H91" s="2" t="s">
        <v>314</v>
      </c>
      <c r="I91" s="9">
        <v>5</v>
      </c>
      <c r="J91" s="4">
        <v>57.6</v>
      </c>
    </row>
    <row r="92" spans="1:23">
      <c r="A92" s="2" t="s">
        <v>48</v>
      </c>
      <c r="B92" s="3" t="s">
        <v>2019</v>
      </c>
      <c r="C92" s="1" t="s">
        <v>42</v>
      </c>
      <c r="D92" s="1" t="s">
        <v>2092</v>
      </c>
      <c r="E92" s="2" t="s">
        <v>578</v>
      </c>
      <c r="F92" s="2" t="s">
        <v>579</v>
      </c>
      <c r="G92" s="2" t="s">
        <v>313</v>
      </c>
      <c r="H92" s="2" t="s">
        <v>314</v>
      </c>
      <c r="I92" s="9">
        <v>6</v>
      </c>
      <c r="J92" s="4">
        <v>69.12</v>
      </c>
    </row>
    <row r="93" spans="1:23">
      <c r="A93" s="2" t="s">
        <v>48</v>
      </c>
      <c r="B93" s="3" t="s">
        <v>2061</v>
      </c>
      <c r="C93" s="1" t="s">
        <v>42</v>
      </c>
      <c r="D93" s="1" t="s">
        <v>2093</v>
      </c>
      <c r="E93" s="2" t="s">
        <v>331</v>
      </c>
      <c r="F93" s="2" t="s">
        <v>332</v>
      </c>
      <c r="G93" s="2" t="s">
        <v>313</v>
      </c>
      <c r="H93" s="2" t="s">
        <v>314</v>
      </c>
      <c r="I93" s="9">
        <v>4</v>
      </c>
      <c r="J93" s="4">
        <v>46.08</v>
      </c>
    </row>
    <row r="94" spans="1:23">
      <c r="A94" s="2" t="s">
        <v>48</v>
      </c>
      <c r="B94" s="3" t="s">
        <v>2025</v>
      </c>
      <c r="C94" s="1" t="s">
        <v>42</v>
      </c>
      <c r="D94" s="1" t="s">
        <v>2094</v>
      </c>
      <c r="E94" s="2" t="s">
        <v>420</v>
      </c>
      <c r="F94" s="2" t="s">
        <v>421</v>
      </c>
      <c r="G94" s="2" t="s">
        <v>313</v>
      </c>
      <c r="H94" s="2" t="s">
        <v>314</v>
      </c>
      <c r="I94" s="9">
        <v>2</v>
      </c>
      <c r="J94" s="4">
        <v>23.04</v>
      </c>
    </row>
    <row r="95" spans="1:23">
      <c r="J95" s="5">
        <f>SUM(J86:J94)</f>
        <v>595.7600000000001</v>
      </c>
    </row>
    <row r="96" spans="1:23">
      <c r="A96" s="72" t="s">
        <v>429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</row>
    <row r="97" spans="1:23">
      <c r="A97" s="2" t="s">
        <v>48</v>
      </c>
      <c r="B97" s="3" t="s">
        <v>2061</v>
      </c>
      <c r="C97" s="1" t="s">
        <v>42</v>
      </c>
      <c r="D97" s="1" t="s">
        <v>2095</v>
      </c>
      <c r="E97" s="2" t="s">
        <v>1250</v>
      </c>
      <c r="F97" s="2" t="s">
        <v>1251</v>
      </c>
      <c r="G97" s="2" t="s">
        <v>1252</v>
      </c>
      <c r="H97" s="2" t="s">
        <v>1253</v>
      </c>
      <c r="I97" s="9">
        <v>20</v>
      </c>
      <c r="J97" s="4">
        <v>230.4</v>
      </c>
    </row>
    <row r="98" spans="1:23">
      <c r="J98" s="5">
        <v>230.4</v>
      </c>
    </row>
    <row r="99" spans="1:23">
      <c r="A99" s="72" t="s">
        <v>444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>
      <c r="A100" s="2" t="s">
        <v>68</v>
      </c>
      <c r="B100" s="3" t="s">
        <v>2019</v>
      </c>
      <c r="C100" s="1" t="s">
        <v>42</v>
      </c>
      <c r="D100" s="1" t="s">
        <v>2096</v>
      </c>
      <c r="E100" s="2" t="s">
        <v>607</v>
      </c>
      <c r="F100" s="2" t="s">
        <v>608</v>
      </c>
      <c r="G100" s="2" t="s">
        <v>609</v>
      </c>
      <c r="H100" s="2" t="s">
        <v>610</v>
      </c>
      <c r="I100" s="9">
        <v>30</v>
      </c>
      <c r="J100" s="4">
        <v>237</v>
      </c>
    </row>
    <row r="101" spans="1:23">
      <c r="J101" s="5">
        <v>237</v>
      </c>
    </row>
    <row r="102" spans="1:23">
      <c r="J102" s="5">
        <v>6057.51</v>
      </c>
    </row>
  </sheetData>
  <autoFilter ref="A1:W102" xr:uid="{39C0290A-4019-624B-A694-A7C179C21B97}"/>
  <mergeCells count="10">
    <mergeCell ref="A79:W79"/>
    <mergeCell ref="A85:W85"/>
    <mergeCell ref="A96:W96"/>
    <mergeCell ref="A99:W99"/>
    <mergeCell ref="A2:W2"/>
    <mergeCell ref="A9:W9"/>
    <mergeCell ref="A36:W36"/>
    <mergeCell ref="A45:W45"/>
    <mergeCell ref="A50:W50"/>
    <mergeCell ref="A62:W6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A069-76EC-6E42-BED2-6A02F84E32F1}">
  <dimension ref="A1:W37"/>
  <sheetViews>
    <sheetView workbookViewId="0"/>
    <sheetView workbookViewId="1"/>
  </sheetViews>
  <sheetFormatPr defaultColWidth="8.85546875" defaultRowHeight="12.95"/>
  <cols>
    <col min="1" max="1" width="23.140625" bestFit="1" customWidth="1"/>
    <col min="2" max="2" width="7.140625" bestFit="1" customWidth="1"/>
    <col min="3" max="3" width="5.140625" bestFit="1" customWidth="1"/>
    <col min="4" max="4" width="5.85546875" bestFit="1" customWidth="1"/>
    <col min="5" max="5" width="30.28515625" bestFit="1" customWidth="1"/>
    <col min="6" max="6" width="21.28515625" bestFit="1" customWidth="1"/>
    <col min="7" max="7" width="8.85546875" bestFit="1" customWidth="1"/>
    <col min="8" max="8" width="13.28515625" bestFit="1" customWidth="1"/>
    <col min="9" max="9" width="5.28515625" style="10" bestFit="1" customWidth="1"/>
    <col min="10" max="10" width="10.42578125" bestFit="1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3.140625" bestFit="1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3.1" customHeight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t="17.850000000000001" customHeight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t="24">
      <c r="A3" s="2" t="s">
        <v>48</v>
      </c>
      <c r="B3" s="3" t="s">
        <v>2097</v>
      </c>
      <c r="C3" s="1" t="s">
        <v>42</v>
      </c>
      <c r="D3" s="1" t="s">
        <v>2098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5</v>
      </c>
      <c r="J3" s="4">
        <v>61.85</v>
      </c>
    </row>
    <row r="4" spans="1:23" ht="24">
      <c r="A4" s="2" t="s">
        <v>48</v>
      </c>
      <c r="B4" s="3" t="s">
        <v>2097</v>
      </c>
      <c r="C4" s="1" t="s">
        <v>42</v>
      </c>
      <c r="D4" s="1" t="s">
        <v>2099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5</v>
      </c>
      <c r="J4" s="4">
        <v>61.85</v>
      </c>
    </row>
    <row r="5" spans="1:23" ht="24">
      <c r="A5" s="2" t="s">
        <v>48</v>
      </c>
      <c r="B5" s="3" t="s">
        <v>2097</v>
      </c>
      <c r="C5" s="1" t="s">
        <v>42</v>
      </c>
      <c r="D5" s="1" t="s">
        <v>2100</v>
      </c>
      <c r="E5" s="2" t="s">
        <v>890</v>
      </c>
      <c r="F5" s="2" t="s">
        <v>891</v>
      </c>
      <c r="G5" s="2" t="s">
        <v>46</v>
      </c>
      <c r="H5" s="2" t="s">
        <v>47</v>
      </c>
      <c r="I5" s="9">
        <v>2</v>
      </c>
      <c r="J5" s="4">
        <v>24.74</v>
      </c>
    </row>
    <row r="6" spans="1:23" ht="17.850000000000001" customHeight="1">
      <c r="J6" s="5">
        <v>148.44</v>
      </c>
    </row>
    <row r="7" spans="1:23" ht="17.850000000000001" customHeight="1">
      <c r="A7" s="73" t="s">
        <v>54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 ht="24">
      <c r="A8" s="2" t="s">
        <v>48</v>
      </c>
      <c r="B8" s="3" t="s">
        <v>2097</v>
      </c>
      <c r="C8" s="1" t="s">
        <v>42</v>
      </c>
      <c r="D8" s="1" t="s">
        <v>2101</v>
      </c>
      <c r="E8" s="2" t="s">
        <v>57</v>
      </c>
      <c r="F8" s="2" t="s">
        <v>58</v>
      </c>
      <c r="G8" s="2" t="s">
        <v>59</v>
      </c>
      <c r="H8" s="2" t="s">
        <v>60</v>
      </c>
      <c r="I8" s="9">
        <v>20</v>
      </c>
      <c r="J8" s="4">
        <v>230.4</v>
      </c>
    </row>
    <row r="9" spans="1:23" ht="17.850000000000001" customHeight="1">
      <c r="A9" s="14"/>
      <c r="B9" s="14"/>
      <c r="C9" s="14"/>
      <c r="D9" s="14"/>
      <c r="E9" s="14"/>
      <c r="F9" s="14"/>
      <c r="G9" s="14"/>
      <c r="H9" s="14"/>
      <c r="I9" s="14"/>
      <c r="J9" s="5">
        <f>SUM(J8)</f>
        <v>230.4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7.850000000000001" customHeight="1">
      <c r="A10" s="72" t="s">
        <v>212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 ht="24">
      <c r="A11" s="2" t="s">
        <v>48</v>
      </c>
      <c r="B11" s="3" t="s">
        <v>2102</v>
      </c>
      <c r="C11" s="1" t="s">
        <v>42</v>
      </c>
      <c r="D11" s="1" t="s">
        <v>2103</v>
      </c>
      <c r="E11" s="2" t="s">
        <v>275</v>
      </c>
      <c r="F11" s="2" t="s">
        <v>276</v>
      </c>
      <c r="G11" s="2" t="s">
        <v>277</v>
      </c>
      <c r="H11" s="2" t="s">
        <v>278</v>
      </c>
      <c r="I11" s="9">
        <v>5</v>
      </c>
      <c r="J11" s="4">
        <v>61.85</v>
      </c>
    </row>
    <row r="12" spans="1:23" ht="24">
      <c r="A12" s="2" t="s">
        <v>48</v>
      </c>
      <c r="B12" s="3" t="s">
        <v>2102</v>
      </c>
      <c r="C12" s="1" t="s">
        <v>42</v>
      </c>
      <c r="D12" s="1" t="s">
        <v>2104</v>
      </c>
      <c r="E12" s="2" t="s">
        <v>747</v>
      </c>
      <c r="F12" s="2" t="s">
        <v>748</v>
      </c>
      <c r="G12" s="2" t="s">
        <v>216</v>
      </c>
      <c r="H12" s="2" t="s">
        <v>217</v>
      </c>
      <c r="I12" s="9">
        <v>2</v>
      </c>
      <c r="J12" s="4">
        <v>24.74</v>
      </c>
    </row>
    <row r="13" spans="1:23" ht="24">
      <c r="A13" s="2" t="s">
        <v>48</v>
      </c>
      <c r="B13" s="3" t="s">
        <v>2102</v>
      </c>
      <c r="C13" s="1" t="s">
        <v>42</v>
      </c>
      <c r="D13" s="1" t="s">
        <v>2105</v>
      </c>
      <c r="E13" s="2" t="s">
        <v>227</v>
      </c>
      <c r="F13" s="2" t="s">
        <v>228</v>
      </c>
      <c r="G13" s="2" t="s">
        <v>216</v>
      </c>
      <c r="H13" s="2" t="s">
        <v>217</v>
      </c>
      <c r="I13" s="9">
        <v>3</v>
      </c>
      <c r="J13" s="4">
        <v>37.11</v>
      </c>
      <c r="Q13" s="5">
        <f>SUM(Q20)</f>
        <v>0</v>
      </c>
    </row>
    <row r="14" spans="1:23" ht="24">
      <c r="A14" s="2" t="s">
        <v>48</v>
      </c>
      <c r="B14" s="3" t="s">
        <v>2102</v>
      </c>
      <c r="C14" s="1" t="s">
        <v>42</v>
      </c>
      <c r="D14" s="1" t="s">
        <v>2106</v>
      </c>
      <c r="E14" s="2" t="s">
        <v>255</v>
      </c>
      <c r="F14" s="2" t="s">
        <v>256</v>
      </c>
      <c r="G14" s="2" t="s">
        <v>257</v>
      </c>
      <c r="H14" s="2" t="s">
        <v>258</v>
      </c>
      <c r="I14" s="9">
        <v>2</v>
      </c>
      <c r="J14" s="4">
        <v>24.74</v>
      </c>
    </row>
    <row r="15" spans="1:23">
      <c r="A15" s="2" t="s">
        <v>182</v>
      </c>
      <c r="B15" s="3" t="s">
        <v>2102</v>
      </c>
      <c r="C15" s="1" t="s">
        <v>42</v>
      </c>
      <c r="D15" s="1" t="s">
        <v>2107</v>
      </c>
      <c r="E15" s="2" t="s">
        <v>976</v>
      </c>
      <c r="F15" s="2" t="s">
        <v>977</v>
      </c>
      <c r="G15" s="2" t="s">
        <v>216</v>
      </c>
      <c r="H15" s="2" t="s">
        <v>217</v>
      </c>
      <c r="I15" s="9">
        <v>2</v>
      </c>
      <c r="J15" s="4">
        <v>18.88</v>
      </c>
    </row>
    <row r="16" spans="1:23">
      <c r="A16" s="2" t="s">
        <v>205</v>
      </c>
      <c r="B16" s="3" t="s">
        <v>2102</v>
      </c>
      <c r="C16" s="1" t="s">
        <v>42</v>
      </c>
      <c r="D16" s="1" t="s">
        <v>2108</v>
      </c>
      <c r="E16" s="2" t="s">
        <v>263</v>
      </c>
      <c r="F16" s="2" t="s">
        <v>264</v>
      </c>
      <c r="G16" s="2" t="s">
        <v>216</v>
      </c>
      <c r="H16" s="2" t="s">
        <v>217</v>
      </c>
      <c r="I16" s="9">
        <v>1</v>
      </c>
      <c r="J16" s="4">
        <v>9.5500000000000007</v>
      </c>
    </row>
    <row r="17" spans="1:23" ht="17.850000000000001" customHeight="1">
      <c r="J17" s="5">
        <v>176.87</v>
      </c>
    </row>
    <row r="18" spans="1:23" ht="17.850000000000001" customHeight="1">
      <c r="A18" s="72" t="s">
        <v>309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 ht="24">
      <c r="A19" s="2" t="s">
        <v>68</v>
      </c>
      <c r="B19" s="3" t="s">
        <v>2097</v>
      </c>
      <c r="C19" s="1" t="s">
        <v>42</v>
      </c>
      <c r="D19" s="1" t="s">
        <v>2109</v>
      </c>
      <c r="E19" s="2" t="s">
        <v>319</v>
      </c>
      <c r="F19" s="2" t="s">
        <v>320</v>
      </c>
      <c r="G19" s="2" t="s">
        <v>313</v>
      </c>
      <c r="H19" s="2" t="s">
        <v>314</v>
      </c>
      <c r="I19" s="9">
        <v>1</v>
      </c>
      <c r="J19" s="4">
        <v>7.9</v>
      </c>
    </row>
    <row r="20" spans="1:23" ht="24">
      <c r="A20" s="2" t="s">
        <v>48</v>
      </c>
      <c r="B20" s="3" t="s">
        <v>2110</v>
      </c>
      <c r="C20" s="1" t="s">
        <v>42</v>
      </c>
      <c r="D20" s="1" t="s">
        <v>2111</v>
      </c>
      <c r="E20" s="2" t="s">
        <v>399</v>
      </c>
      <c r="F20" s="2" t="s">
        <v>400</v>
      </c>
      <c r="G20" s="2" t="s">
        <v>401</v>
      </c>
      <c r="H20" s="2" t="s">
        <v>402</v>
      </c>
      <c r="I20" s="9">
        <v>2</v>
      </c>
      <c r="J20" s="4">
        <v>23.04</v>
      </c>
    </row>
    <row r="21" spans="1:23" ht="24">
      <c r="A21" s="2" t="s">
        <v>48</v>
      </c>
      <c r="B21" s="3" t="s">
        <v>2102</v>
      </c>
      <c r="C21" s="1" t="s">
        <v>42</v>
      </c>
      <c r="D21" s="1" t="s">
        <v>2112</v>
      </c>
      <c r="E21" s="2" t="s">
        <v>349</v>
      </c>
      <c r="F21" s="2" t="s">
        <v>350</v>
      </c>
      <c r="G21" s="2" t="s">
        <v>351</v>
      </c>
      <c r="H21" s="2" t="s">
        <v>352</v>
      </c>
      <c r="I21" s="9">
        <v>2</v>
      </c>
      <c r="J21" s="4">
        <v>23.04</v>
      </c>
    </row>
    <row r="22" spans="1:23" ht="24">
      <c r="A22" s="2" t="s">
        <v>48</v>
      </c>
      <c r="B22" s="3" t="s">
        <v>2102</v>
      </c>
      <c r="C22" s="1" t="s">
        <v>42</v>
      </c>
      <c r="D22" s="1" t="s">
        <v>2113</v>
      </c>
      <c r="E22" s="2" t="s">
        <v>325</v>
      </c>
      <c r="F22" s="2" t="s">
        <v>326</v>
      </c>
      <c r="G22" s="2" t="s">
        <v>313</v>
      </c>
      <c r="H22" s="2" t="s">
        <v>314</v>
      </c>
      <c r="I22" s="9">
        <v>10</v>
      </c>
      <c r="J22" s="4">
        <v>115.2</v>
      </c>
    </row>
    <row r="23" spans="1:23" ht="24">
      <c r="A23" s="2" t="s">
        <v>48</v>
      </c>
      <c r="B23" s="3" t="s">
        <v>2097</v>
      </c>
      <c r="C23" s="1" t="s">
        <v>42</v>
      </c>
      <c r="D23" s="1" t="s">
        <v>2114</v>
      </c>
      <c r="E23" s="2" t="s">
        <v>423</v>
      </c>
      <c r="F23" s="2" t="s">
        <v>424</v>
      </c>
      <c r="G23" s="2" t="s">
        <v>313</v>
      </c>
      <c r="H23" s="2" t="s">
        <v>314</v>
      </c>
      <c r="I23" s="9">
        <v>5</v>
      </c>
      <c r="J23" s="4">
        <v>57.6</v>
      </c>
    </row>
    <row r="24" spans="1:23" ht="24">
      <c r="A24" s="2" t="s">
        <v>48</v>
      </c>
      <c r="B24" s="3" t="s">
        <v>2102</v>
      </c>
      <c r="C24" s="1" t="s">
        <v>42</v>
      </c>
      <c r="D24" s="1" t="s">
        <v>2115</v>
      </c>
      <c r="E24" s="2" t="s">
        <v>420</v>
      </c>
      <c r="F24" s="2" t="s">
        <v>421</v>
      </c>
      <c r="G24" s="2" t="s">
        <v>313</v>
      </c>
      <c r="H24" s="2" t="s">
        <v>314</v>
      </c>
      <c r="I24" s="9">
        <v>2</v>
      </c>
      <c r="J24" s="4">
        <v>23.04</v>
      </c>
    </row>
    <row r="25" spans="1:23" ht="24">
      <c r="A25" s="2" t="s">
        <v>48</v>
      </c>
      <c r="B25" s="3" t="s">
        <v>2102</v>
      </c>
      <c r="C25" s="1" t="s">
        <v>42</v>
      </c>
      <c r="D25" s="1" t="s">
        <v>2116</v>
      </c>
      <c r="E25" s="2" t="s">
        <v>2117</v>
      </c>
      <c r="F25" s="2" t="s">
        <v>2118</v>
      </c>
      <c r="G25" s="2" t="s">
        <v>313</v>
      </c>
      <c r="H25" s="2" t="s">
        <v>314</v>
      </c>
      <c r="I25" s="9">
        <v>10</v>
      </c>
      <c r="J25" s="4">
        <v>115.2</v>
      </c>
    </row>
    <row r="26" spans="1:23" ht="17.850000000000001" customHeight="1">
      <c r="J26" s="5">
        <f>SUM(J19:J25)</f>
        <v>365.02</v>
      </c>
    </row>
    <row r="27" spans="1:23" ht="17.100000000000001" customHeight="1">
      <c r="A27" s="72" t="s">
        <v>429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3">
      <c r="A28" s="2" t="s">
        <v>182</v>
      </c>
      <c r="B28" s="3" t="s">
        <v>2102</v>
      </c>
      <c r="C28" s="1" t="s">
        <v>42</v>
      </c>
      <c r="D28" s="1" t="s">
        <v>2119</v>
      </c>
      <c r="E28" s="2" t="s">
        <v>1043</v>
      </c>
      <c r="F28" s="2" t="s">
        <v>1044</v>
      </c>
      <c r="G28" s="2" t="s">
        <v>433</v>
      </c>
      <c r="H28" s="2" t="s">
        <v>434</v>
      </c>
      <c r="I28" s="9">
        <v>1</v>
      </c>
      <c r="J28" s="4">
        <v>9.44</v>
      </c>
    </row>
    <row r="29" spans="1:23" ht="17.850000000000001" customHeight="1">
      <c r="J29" s="5">
        <v>9.44</v>
      </c>
    </row>
    <row r="30" spans="1:23" ht="17.100000000000001" customHeight="1">
      <c r="A30" s="72" t="s">
        <v>444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>
      <c r="A31" s="2" t="s">
        <v>68</v>
      </c>
      <c r="B31" s="3" t="s">
        <v>2097</v>
      </c>
      <c r="C31" s="1" t="s">
        <v>42</v>
      </c>
      <c r="D31" s="1" t="s">
        <v>2120</v>
      </c>
      <c r="E31" s="2" t="s">
        <v>1658</v>
      </c>
      <c r="F31" s="2" t="s">
        <v>1659</v>
      </c>
      <c r="G31" s="2" t="s">
        <v>468</v>
      </c>
      <c r="H31" s="2" t="s">
        <v>469</v>
      </c>
      <c r="I31" s="9">
        <v>10</v>
      </c>
      <c r="J31" s="4">
        <v>79</v>
      </c>
    </row>
    <row r="32" spans="1:23">
      <c r="A32" s="2" t="s">
        <v>68</v>
      </c>
      <c r="B32" s="3" t="s">
        <v>2102</v>
      </c>
      <c r="C32" s="1" t="s">
        <v>42</v>
      </c>
      <c r="D32" s="1" t="s">
        <v>2121</v>
      </c>
      <c r="E32" s="2" t="s">
        <v>2122</v>
      </c>
      <c r="F32" s="2" t="s">
        <v>1357</v>
      </c>
      <c r="G32" s="2" t="s">
        <v>468</v>
      </c>
      <c r="H32" s="2" t="s">
        <v>469</v>
      </c>
      <c r="I32" s="9">
        <v>8</v>
      </c>
      <c r="J32" s="4">
        <v>63.2</v>
      </c>
    </row>
    <row r="33" spans="1:10" ht="36">
      <c r="A33" s="2" t="s">
        <v>48</v>
      </c>
      <c r="B33" s="3" t="s">
        <v>2102</v>
      </c>
      <c r="C33" s="1" t="s">
        <v>42</v>
      </c>
      <c r="D33" s="1" t="s">
        <v>2123</v>
      </c>
      <c r="E33" s="2" t="s">
        <v>461</v>
      </c>
      <c r="F33" s="2" t="s">
        <v>462</v>
      </c>
      <c r="G33" s="2" t="s">
        <v>463</v>
      </c>
      <c r="H33" s="2" t="s">
        <v>464</v>
      </c>
      <c r="I33" s="9">
        <v>3</v>
      </c>
      <c r="J33" s="4">
        <v>37.11</v>
      </c>
    </row>
    <row r="34" spans="1:10" ht="24">
      <c r="A34" s="2" t="s">
        <v>48</v>
      </c>
      <c r="B34" s="3" t="s">
        <v>2102</v>
      </c>
      <c r="C34" s="1" t="s">
        <v>42</v>
      </c>
      <c r="D34" s="1" t="s">
        <v>2121</v>
      </c>
      <c r="E34" s="2" t="s">
        <v>2122</v>
      </c>
      <c r="F34" s="2" t="s">
        <v>1357</v>
      </c>
      <c r="G34" s="2" t="s">
        <v>468</v>
      </c>
      <c r="H34" s="2" t="s">
        <v>469</v>
      </c>
      <c r="I34" s="9">
        <v>5</v>
      </c>
      <c r="J34" s="4">
        <v>61.85</v>
      </c>
    </row>
    <row r="35" spans="1:10" ht="24">
      <c r="A35" s="2" t="s">
        <v>48</v>
      </c>
      <c r="B35" s="3" t="s">
        <v>2097</v>
      </c>
      <c r="C35" s="1" t="s">
        <v>42</v>
      </c>
      <c r="D35" s="1" t="s">
        <v>2120</v>
      </c>
      <c r="E35" s="2" t="s">
        <v>1658</v>
      </c>
      <c r="F35" s="2" t="s">
        <v>1659</v>
      </c>
      <c r="G35" s="2" t="s">
        <v>468</v>
      </c>
      <c r="H35" s="2" t="s">
        <v>469</v>
      </c>
      <c r="I35" s="9">
        <v>10</v>
      </c>
      <c r="J35" s="4">
        <v>123.7</v>
      </c>
    </row>
    <row r="36" spans="1:10" ht="17.850000000000001" customHeight="1">
      <c r="J36" s="5">
        <v>364.86</v>
      </c>
    </row>
    <row r="37" spans="1:10" ht="17.100000000000001" customHeight="1">
      <c r="J37" s="5">
        <v>1295.03</v>
      </c>
    </row>
  </sheetData>
  <autoFilter ref="A1:W37" xr:uid="{9FF3A069-76EC-6E42-BED2-6A02F84E32F1}"/>
  <mergeCells count="6">
    <mergeCell ref="A30:W30"/>
    <mergeCell ref="A2:W2"/>
    <mergeCell ref="A7:W7"/>
    <mergeCell ref="A10:W10"/>
    <mergeCell ref="A18:W18"/>
    <mergeCell ref="A27:W2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9704-F5CB-4746-8BAA-7EF7D0EAC839}">
  <sheetPr filterMode="1"/>
  <dimension ref="A1:W44"/>
  <sheetViews>
    <sheetView workbookViewId="0"/>
    <sheetView workbookViewId="1"/>
  </sheetViews>
  <sheetFormatPr defaultColWidth="8.85546875" defaultRowHeight="12.95"/>
  <cols>
    <col min="1" max="1" width="34.85546875" customWidth="1"/>
    <col min="2" max="2" width="9" customWidth="1"/>
    <col min="3" max="3" width="9.7109375" customWidth="1"/>
    <col min="4" max="4" width="7" customWidth="1"/>
    <col min="5" max="5" width="44.28515625" customWidth="1"/>
    <col min="6" max="6" width="27.140625" customWidth="1"/>
    <col min="7" max="7" width="10.28515625" customWidth="1"/>
    <col min="8" max="8" width="18.42578125" customWidth="1"/>
    <col min="9" max="9" width="8.71093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idden="1">
      <c r="A3" s="2" t="s">
        <v>68</v>
      </c>
      <c r="B3" s="3" t="s">
        <v>2124</v>
      </c>
      <c r="C3" s="1" t="s">
        <v>42</v>
      </c>
      <c r="D3" s="1" t="s">
        <v>2125</v>
      </c>
      <c r="E3" s="2" t="s">
        <v>689</v>
      </c>
      <c r="F3" s="2" t="s">
        <v>690</v>
      </c>
      <c r="G3" s="2" t="s">
        <v>93</v>
      </c>
      <c r="H3" s="2" t="s">
        <v>94</v>
      </c>
      <c r="I3" s="9">
        <v>2</v>
      </c>
      <c r="J3" s="4">
        <v>15.8</v>
      </c>
    </row>
    <row r="4" spans="1:23" hidden="1">
      <c r="A4" s="2" t="s">
        <v>68</v>
      </c>
      <c r="B4" s="3" t="s">
        <v>2124</v>
      </c>
      <c r="C4" s="1" t="s">
        <v>42</v>
      </c>
      <c r="D4" s="1" t="s">
        <v>2126</v>
      </c>
      <c r="E4" s="2" t="s">
        <v>528</v>
      </c>
      <c r="F4" s="2" t="s">
        <v>529</v>
      </c>
      <c r="G4" s="2" t="s">
        <v>93</v>
      </c>
      <c r="H4" s="2" t="s">
        <v>94</v>
      </c>
      <c r="I4" s="9">
        <v>1</v>
      </c>
      <c r="J4" s="4">
        <v>7.9</v>
      </c>
    </row>
    <row r="5" spans="1:23" hidden="1">
      <c r="A5" s="2" t="s">
        <v>68</v>
      </c>
      <c r="B5" s="3" t="s">
        <v>2124</v>
      </c>
      <c r="C5" s="1" t="s">
        <v>42</v>
      </c>
      <c r="D5" s="1" t="s">
        <v>2127</v>
      </c>
      <c r="E5" s="2" t="s">
        <v>2128</v>
      </c>
      <c r="F5" s="2" t="s">
        <v>2129</v>
      </c>
      <c r="G5" s="2" t="s">
        <v>498</v>
      </c>
      <c r="H5" s="2" t="s">
        <v>499</v>
      </c>
      <c r="I5" s="9">
        <v>1</v>
      </c>
      <c r="J5" s="4">
        <v>7.9</v>
      </c>
    </row>
    <row r="6" spans="1:23" hidden="1">
      <c r="A6" s="2" t="s">
        <v>48</v>
      </c>
      <c r="B6" s="3" t="s">
        <v>2124</v>
      </c>
      <c r="C6" s="1" t="s">
        <v>42</v>
      </c>
      <c r="D6" s="1" t="s">
        <v>2130</v>
      </c>
      <c r="E6" s="2" t="s">
        <v>2131</v>
      </c>
      <c r="F6" s="2" t="s">
        <v>2132</v>
      </c>
      <c r="G6" s="2" t="s">
        <v>82</v>
      </c>
      <c r="H6" s="2" t="s">
        <v>83</v>
      </c>
      <c r="I6" s="9">
        <v>15</v>
      </c>
      <c r="J6" s="4">
        <v>172.8</v>
      </c>
    </row>
    <row r="7" spans="1:23" hidden="1">
      <c r="A7" s="2" t="s">
        <v>48</v>
      </c>
      <c r="B7" s="3" t="s">
        <v>2124</v>
      </c>
      <c r="C7" s="1" t="s">
        <v>42</v>
      </c>
      <c r="D7" s="1" t="s">
        <v>2133</v>
      </c>
      <c r="E7" s="2" t="s">
        <v>522</v>
      </c>
      <c r="F7" s="2" t="s">
        <v>523</v>
      </c>
      <c r="G7" s="2" t="s">
        <v>93</v>
      </c>
      <c r="H7" s="2" t="s">
        <v>94</v>
      </c>
      <c r="I7" s="9">
        <v>3</v>
      </c>
      <c r="J7" s="4">
        <v>34.56</v>
      </c>
    </row>
    <row r="8" spans="1:23" hidden="1">
      <c r="A8" s="2" t="s">
        <v>48</v>
      </c>
      <c r="B8" s="3" t="s">
        <v>2124</v>
      </c>
      <c r="C8" s="1" t="s">
        <v>42</v>
      </c>
      <c r="D8" s="1" t="s">
        <v>2134</v>
      </c>
      <c r="E8" s="2" t="s">
        <v>922</v>
      </c>
      <c r="F8" s="2" t="s">
        <v>923</v>
      </c>
      <c r="G8" s="2" t="s">
        <v>82</v>
      </c>
      <c r="H8" s="2" t="s">
        <v>83</v>
      </c>
      <c r="I8" s="9">
        <v>5</v>
      </c>
      <c r="J8" s="4">
        <v>57.6</v>
      </c>
    </row>
    <row r="9" spans="1:23" hidden="1">
      <c r="A9" s="2" t="s">
        <v>48</v>
      </c>
      <c r="B9" s="3" t="s">
        <v>2124</v>
      </c>
      <c r="C9" s="1" t="s">
        <v>42</v>
      </c>
      <c r="D9" s="1" t="s">
        <v>2135</v>
      </c>
      <c r="E9" s="2" t="s">
        <v>916</v>
      </c>
      <c r="F9" s="2" t="s">
        <v>917</v>
      </c>
      <c r="G9" s="2" t="s">
        <v>82</v>
      </c>
      <c r="H9" s="2" t="s">
        <v>83</v>
      </c>
      <c r="I9" s="9">
        <v>30</v>
      </c>
      <c r="J9" s="4">
        <v>345.6</v>
      </c>
    </row>
    <row r="10" spans="1:23" hidden="1">
      <c r="A10" s="2" t="s">
        <v>48</v>
      </c>
      <c r="B10" s="3" t="s">
        <v>2124</v>
      </c>
      <c r="C10" s="1" t="s">
        <v>42</v>
      </c>
      <c r="D10" s="1" t="s">
        <v>2136</v>
      </c>
      <c r="E10" s="2" t="s">
        <v>105</v>
      </c>
      <c r="F10" s="2" t="s">
        <v>106</v>
      </c>
      <c r="G10" s="2" t="s">
        <v>93</v>
      </c>
      <c r="H10" s="2" t="s">
        <v>94</v>
      </c>
      <c r="I10" s="9">
        <v>4</v>
      </c>
      <c r="J10" s="4">
        <v>46.08</v>
      </c>
    </row>
    <row r="11" spans="1:23" hidden="1">
      <c r="A11" s="2" t="s">
        <v>48</v>
      </c>
      <c r="B11" s="3" t="s">
        <v>2124</v>
      </c>
      <c r="C11" s="1" t="s">
        <v>42</v>
      </c>
      <c r="D11" s="1" t="s">
        <v>2137</v>
      </c>
      <c r="E11" s="2" t="s">
        <v>505</v>
      </c>
      <c r="F11" s="2" t="s">
        <v>506</v>
      </c>
      <c r="G11" s="2" t="s">
        <v>93</v>
      </c>
      <c r="H11" s="2" t="s">
        <v>94</v>
      </c>
      <c r="I11" s="9">
        <v>3</v>
      </c>
      <c r="J11" s="4">
        <v>34.56</v>
      </c>
    </row>
    <row r="12" spans="1:23" hidden="1">
      <c r="A12" s="2" t="s">
        <v>48</v>
      </c>
      <c r="B12" s="3" t="s">
        <v>2124</v>
      </c>
      <c r="C12" s="1" t="s">
        <v>42</v>
      </c>
      <c r="D12" s="1" t="s">
        <v>2138</v>
      </c>
      <c r="E12" s="2" t="s">
        <v>663</v>
      </c>
      <c r="F12" s="2" t="s">
        <v>664</v>
      </c>
      <c r="G12" s="2" t="s">
        <v>82</v>
      </c>
      <c r="H12" s="2" t="s">
        <v>83</v>
      </c>
      <c r="I12" s="9">
        <v>20</v>
      </c>
      <c r="J12" s="4">
        <v>230.4</v>
      </c>
    </row>
    <row r="13" spans="1:23" hidden="1">
      <c r="A13" s="2" t="s">
        <v>48</v>
      </c>
      <c r="B13" s="3" t="s">
        <v>2124</v>
      </c>
      <c r="C13" s="1" t="s">
        <v>42</v>
      </c>
      <c r="D13" s="1" t="s">
        <v>2139</v>
      </c>
      <c r="E13" s="2" t="s">
        <v>519</v>
      </c>
      <c r="F13" s="2" t="s">
        <v>520</v>
      </c>
      <c r="G13" s="2" t="s">
        <v>93</v>
      </c>
      <c r="H13" s="2" t="s">
        <v>94</v>
      </c>
      <c r="I13" s="9">
        <v>10</v>
      </c>
      <c r="J13" s="4">
        <v>115.2</v>
      </c>
    </row>
    <row r="14" spans="1:23" hidden="1">
      <c r="A14" s="2" t="s">
        <v>48</v>
      </c>
      <c r="B14" s="3" t="s">
        <v>2124</v>
      </c>
      <c r="C14" s="1" t="s">
        <v>42</v>
      </c>
      <c r="D14" s="1" t="s">
        <v>2140</v>
      </c>
      <c r="E14" s="2" t="s">
        <v>486</v>
      </c>
      <c r="F14" s="2" t="s">
        <v>487</v>
      </c>
      <c r="G14" s="2" t="s">
        <v>102</v>
      </c>
      <c r="H14" s="2" t="s">
        <v>103</v>
      </c>
      <c r="I14" s="9">
        <v>10</v>
      </c>
      <c r="J14" s="4">
        <v>115.2</v>
      </c>
    </row>
    <row r="15" spans="1:23" hidden="1">
      <c r="A15" s="2" t="s">
        <v>48</v>
      </c>
      <c r="B15" s="3" t="s">
        <v>2124</v>
      </c>
      <c r="C15" s="1" t="s">
        <v>42</v>
      </c>
      <c r="D15" s="1" t="s">
        <v>2141</v>
      </c>
      <c r="E15" s="2" t="s">
        <v>88</v>
      </c>
      <c r="F15" s="2" t="s">
        <v>89</v>
      </c>
      <c r="G15" s="2" t="s">
        <v>82</v>
      </c>
      <c r="H15" s="2" t="s">
        <v>83</v>
      </c>
      <c r="I15" s="9">
        <v>10</v>
      </c>
      <c r="J15" s="4">
        <v>115.2</v>
      </c>
    </row>
    <row r="16" spans="1:23" hidden="1">
      <c r="A16" s="2" t="s">
        <v>182</v>
      </c>
      <c r="B16" s="3" t="s">
        <v>2124</v>
      </c>
      <c r="C16" s="1" t="s">
        <v>42</v>
      </c>
      <c r="D16" s="1" t="s">
        <v>2142</v>
      </c>
      <c r="E16" s="2" t="s">
        <v>480</v>
      </c>
      <c r="F16" s="2" t="s">
        <v>481</v>
      </c>
      <c r="G16" s="2" t="s">
        <v>82</v>
      </c>
      <c r="H16" s="2" t="s">
        <v>83</v>
      </c>
      <c r="I16" s="9">
        <v>2</v>
      </c>
      <c r="J16" s="4">
        <v>18.88</v>
      </c>
    </row>
    <row r="17" spans="1:23" hidden="1">
      <c r="J17" s="5">
        <f>SUM(J3:J16)</f>
        <v>1317.6800000000003</v>
      </c>
    </row>
    <row r="18" spans="1:23" hidden="1">
      <c r="A18" s="72" t="s">
        <v>141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 hidden="1">
      <c r="A19" s="2" t="s">
        <v>68</v>
      </c>
      <c r="B19" s="3" t="s">
        <v>2124</v>
      </c>
      <c r="C19" s="1" t="s">
        <v>42</v>
      </c>
      <c r="D19" s="1" t="s">
        <v>2143</v>
      </c>
      <c r="E19" s="2" t="s">
        <v>1382</v>
      </c>
      <c r="F19" s="2" t="s">
        <v>1383</v>
      </c>
      <c r="G19" s="2" t="s">
        <v>1384</v>
      </c>
      <c r="H19" s="2" t="s">
        <v>1385</v>
      </c>
      <c r="I19" s="9">
        <v>20</v>
      </c>
      <c r="J19" s="4">
        <v>158</v>
      </c>
    </row>
    <row r="20" spans="1:23" hidden="1">
      <c r="A20" s="2" t="s">
        <v>68</v>
      </c>
      <c r="B20" s="3" t="s">
        <v>2144</v>
      </c>
      <c r="C20" s="1" t="s">
        <v>42</v>
      </c>
      <c r="D20" s="1" t="s">
        <v>2145</v>
      </c>
      <c r="E20" s="2" t="s">
        <v>1833</v>
      </c>
      <c r="F20" s="2" t="s">
        <v>1834</v>
      </c>
      <c r="G20" s="2" t="s">
        <v>1835</v>
      </c>
      <c r="H20" s="2" t="s">
        <v>1836</v>
      </c>
      <c r="I20" s="9">
        <v>5</v>
      </c>
      <c r="J20" s="4">
        <v>39.5</v>
      </c>
    </row>
    <row r="21" spans="1:23" hidden="1">
      <c r="A21" s="2" t="s">
        <v>68</v>
      </c>
      <c r="B21" s="3" t="s">
        <v>2144</v>
      </c>
      <c r="C21" s="1" t="s">
        <v>42</v>
      </c>
      <c r="D21" s="1" t="s">
        <v>2146</v>
      </c>
      <c r="E21" s="2" t="s">
        <v>544</v>
      </c>
      <c r="F21" s="2" t="s">
        <v>545</v>
      </c>
      <c r="G21" s="2" t="s">
        <v>155</v>
      </c>
      <c r="H21" s="2" t="s">
        <v>156</v>
      </c>
      <c r="I21" s="9">
        <v>15</v>
      </c>
      <c r="J21" s="4">
        <v>118.5</v>
      </c>
    </row>
    <row r="22" spans="1:23" hidden="1">
      <c r="A22" s="2" t="s">
        <v>48</v>
      </c>
      <c r="B22" s="3" t="s">
        <v>2144</v>
      </c>
      <c r="C22" s="1" t="s">
        <v>42</v>
      </c>
      <c r="D22" s="1" t="s">
        <v>2147</v>
      </c>
      <c r="E22" s="2" t="s">
        <v>951</v>
      </c>
      <c r="F22" s="2" t="s">
        <v>952</v>
      </c>
      <c r="G22" s="2" t="s">
        <v>160</v>
      </c>
      <c r="H22" s="2" t="s">
        <v>161</v>
      </c>
      <c r="I22" s="9">
        <v>5</v>
      </c>
      <c r="J22" s="4">
        <v>57.6</v>
      </c>
    </row>
    <row r="23" spans="1:23" hidden="1">
      <c r="A23" s="2" t="s">
        <v>48</v>
      </c>
      <c r="B23" s="3" t="s">
        <v>2144</v>
      </c>
      <c r="C23" s="1" t="s">
        <v>42</v>
      </c>
      <c r="D23" s="1" t="s">
        <v>2148</v>
      </c>
      <c r="E23" s="2" t="s">
        <v>1141</v>
      </c>
      <c r="F23" s="2" t="s">
        <v>1142</v>
      </c>
      <c r="G23" s="2" t="s">
        <v>167</v>
      </c>
      <c r="H23" s="2" t="s">
        <v>168</v>
      </c>
      <c r="I23" s="9">
        <v>5</v>
      </c>
      <c r="J23" s="4">
        <v>57.6</v>
      </c>
    </row>
    <row r="24" spans="1:23" hidden="1">
      <c r="A24" s="2" t="s">
        <v>48</v>
      </c>
      <c r="B24" s="3" t="s">
        <v>2144</v>
      </c>
      <c r="C24" s="1" t="s">
        <v>42</v>
      </c>
      <c r="D24" s="1" t="s">
        <v>2149</v>
      </c>
      <c r="E24" s="2" t="s">
        <v>175</v>
      </c>
      <c r="F24" s="2" t="s">
        <v>176</v>
      </c>
      <c r="G24" s="2" t="s">
        <v>177</v>
      </c>
      <c r="H24" s="2" t="s">
        <v>178</v>
      </c>
      <c r="I24" s="9">
        <v>4</v>
      </c>
      <c r="J24" s="4">
        <v>46.08</v>
      </c>
    </row>
    <row r="25" spans="1:23" hidden="1">
      <c r="A25" s="2" t="s">
        <v>182</v>
      </c>
      <c r="B25" s="3" t="s">
        <v>2144</v>
      </c>
      <c r="C25" s="1" t="s">
        <v>42</v>
      </c>
      <c r="D25" s="1" t="s">
        <v>2150</v>
      </c>
      <c r="E25" s="2" t="s">
        <v>175</v>
      </c>
      <c r="F25" s="2" t="s">
        <v>176</v>
      </c>
      <c r="G25" s="2" t="s">
        <v>177</v>
      </c>
      <c r="H25" s="2" t="s">
        <v>178</v>
      </c>
      <c r="I25" s="9">
        <v>1</v>
      </c>
      <c r="J25" s="4">
        <v>9.44</v>
      </c>
    </row>
    <row r="26" spans="1:23" hidden="1">
      <c r="A26" s="2" t="s">
        <v>182</v>
      </c>
      <c r="B26" s="3" t="s">
        <v>2144</v>
      </c>
      <c r="C26" s="1" t="s">
        <v>42</v>
      </c>
      <c r="D26" s="1" t="s">
        <v>2149</v>
      </c>
      <c r="E26" s="2" t="s">
        <v>175</v>
      </c>
      <c r="F26" s="2" t="s">
        <v>176</v>
      </c>
      <c r="G26" s="2" t="s">
        <v>177</v>
      </c>
      <c r="H26" s="2" t="s">
        <v>178</v>
      </c>
      <c r="I26" s="9">
        <v>3</v>
      </c>
      <c r="J26" s="4">
        <v>25.26</v>
      </c>
    </row>
    <row r="27" spans="1:23">
      <c r="A27" s="2" t="s">
        <v>205</v>
      </c>
      <c r="B27" s="3" t="s">
        <v>2144</v>
      </c>
      <c r="C27" s="1" t="s">
        <v>42</v>
      </c>
      <c r="D27" s="1" t="s">
        <v>2151</v>
      </c>
      <c r="E27" s="2" t="s">
        <v>158</v>
      </c>
      <c r="F27" s="2" t="s">
        <v>159</v>
      </c>
      <c r="G27" s="2" t="s">
        <v>160</v>
      </c>
      <c r="H27" s="2" t="s">
        <v>161</v>
      </c>
      <c r="I27" s="9">
        <v>2</v>
      </c>
      <c r="J27" s="4">
        <v>19.100000000000001</v>
      </c>
    </row>
    <row r="28" spans="1:23" hidden="1">
      <c r="J28" s="5">
        <f>SUM(J19:J27)</f>
        <v>531.08000000000004</v>
      </c>
    </row>
    <row r="29" spans="1:23" hidden="1">
      <c r="A29" s="72" t="s">
        <v>309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3" hidden="1">
      <c r="A30" s="2" t="s">
        <v>68</v>
      </c>
      <c r="B30" s="3" t="s">
        <v>2144</v>
      </c>
      <c r="C30" s="1" t="s">
        <v>42</v>
      </c>
      <c r="D30" s="1" t="s">
        <v>2152</v>
      </c>
      <c r="E30" s="2" t="s">
        <v>1006</v>
      </c>
      <c r="F30" s="2" t="s">
        <v>1007</v>
      </c>
      <c r="G30" s="2" t="s">
        <v>313</v>
      </c>
      <c r="H30" s="2" t="s">
        <v>314</v>
      </c>
      <c r="I30" s="9">
        <v>10</v>
      </c>
      <c r="J30" s="4">
        <v>79</v>
      </c>
    </row>
    <row r="31" spans="1:23" hidden="1">
      <c r="A31" s="2" t="s">
        <v>68</v>
      </c>
      <c r="B31" s="3" t="s">
        <v>2124</v>
      </c>
      <c r="C31" s="1" t="s">
        <v>42</v>
      </c>
      <c r="D31" s="1" t="s">
        <v>2153</v>
      </c>
      <c r="E31" s="2" t="s">
        <v>404</v>
      </c>
      <c r="F31" s="2" t="s">
        <v>405</v>
      </c>
      <c r="G31" s="2" t="s">
        <v>351</v>
      </c>
      <c r="H31" s="2" t="s">
        <v>352</v>
      </c>
      <c r="I31" s="9">
        <v>1</v>
      </c>
      <c r="J31" s="4">
        <v>7.9</v>
      </c>
    </row>
    <row r="32" spans="1:23" hidden="1">
      <c r="A32" s="2" t="s">
        <v>48</v>
      </c>
      <c r="B32" s="3" t="s">
        <v>2144</v>
      </c>
      <c r="C32" s="1" t="s">
        <v>42</v>
      </c>
      <c r="D32" s="1" t="s">
        <v>2154</v>
      </c>
      <c r="E32" s="2" t="s">
        <v>341</v>
      </c>
      <c r="F32" s="2" t="s">
        <v>342</v>
      </c>
      <c r="G32" s="2" t="s">
        <v>343</v>
      </c>
      <c r="H32" s="2" t="s">
        <v>344</v>
      </c>
      <c r="I32" s="9">
        <v>5</v>
      </c>
      <c r="J32" s="4">
        <v>57.6</v>
      </c>
    </row>
    <row r="33" spans="1:23" hidden="1">
      <c r="A33" s="2" t="s">
        <v>48</v>
      </c>
      <c r="B33" s="3" t="s">
        <v>2144</v>
      </c>
      <c r="C33" s="1" t="s">
        <v>42</v>
      </c>
      <c r="D33" s="1" t="s">
        <v>2155</v>
      </c>
      <c r="E33" s="2" t="s">
        <v>322</v>
      </c>
      <c r="F33" s="2" t="s">
        <v>323</v>
      </c>
      <c r="G33" s="2" t="s">
        <v>313</v>
      </c>
      <c r="H33" s="2" t="s">
        <v>314</v>
      </c>
      <c r="I33" s="9">
        <v>10</v>
      </c>
      <c r="J33" s="4">
        <v>115.2</v>
      </c>
    </row>
    <row r="34" spans="1:23" hidden="1">
      <c r="A34" s="2" t="s">
        <v>48</v>
      </c>
      <c r="B34" s="3" t="s">
        <v>2144</v>
      </c>
      <c r="C34" s="1" t="s">
        <v>42</v>
      </c>
      <c r="D34" s="1" t="s">
        <v>2156</v>
      </c>
      <c r="E34" s="2" t="s">
        <v>393</v>
      </c>
      <c r="F34" s="2" t="s">
        <v>394</v>
      </c>
      <c r="G34" s="2" t="s">
        <v>375</v>
      </c>
      <c r="H34" s="2" t="s">
        <v>376</v>
      </c>
      <c r="I34" s="9">
        <v>3</v>
      </c>
      <c r="J34" s="4">
        <v>34.56</v>
      </c>
    </row>
    <row r="35" spans="1:23" hidden="1">
      <c r="A35" s="2" t="s">
        <v>48</v>
      </c>
      <c r="B35" s="3" t="s">
        <v>2124</v>
      </c>
      <c r="C35" s="1" t="s">
        <v>42</v>
      </c>
      <c r="D35" s="1" t="s">
        <v>2157</v>
      </c>
      <c r="E35" s="2" t="s">
        <v>337</v>
      </c>
      <c r="F35" s="2" t="s">
        <v>338</v>
      </c>
      <c r="G35" s="2" t="s">
        <v>313</v>
      </c>
      <c r="H35" s="2" t="s">
        <v>314</v>
      </c>
      <c r="I35" s="9">
        <v>132</v>
      </c>
      <c r="J35" s="4">
        <v>1520.64</v>
      </c>
    </row>
    <row r="36" spans="1:23" hidden="1">
      <c r="A36" s="2" t="s">
        <v>48</v>
      </c>
      <c r="B36" s="3" t="s">
        <v>2124</v>
      </c>
      <c r="C36" s="1" t="s">
        <v>42</v>
      </c>
      <c r="D36" s="1" t="s">
        <v>2158</v>
      </c>
      <c r="E36" s="2" t="s">
        <v>1452</v>
      </c>
      <c r="F36" s="2" t="s">
        <v>1453</v>
      </c>
      <c r="G36" s="2" t="s">
        <v>313</v>
      </c>
      <c r="H36" s="2" t="s">
        <v>314</v>
      </c>
      <c r="I36" s="9">
        <v>10</v>
      </c>
      <c r="J36" s="4">
        <v>115.2</v>
      </c>
    </row>
    <row r="37" spans="1:23" hidden="1">
      <c r="A37" s="2" t="s">
        <v>48</v>
      </c>
      <c r="B37" s="3" t="s">
        <v>2124</v>
      </c>
      <c r="C37" s="1" t="s">
        <v>42</v>
      </c>
      <c r="D37" s="1" t="s">
        <v>2159</v>
      </c>
      <c r="E37" s="2" t="s">
        <v>311</v>
      </c>
      <c r="F37" s="2" t="s">
        <v>312</v>
      </c>
      <c r="G37" s="2" t="s">
        <v>313</v>
      </c>
      <c r="H37" s="2" t="s">
        <v>314</v>
      </c>
      <c r="I37" s="9">
        <v>10</v>
      </c>
      <c r="J37" s="4">
        <v>115.2</v>
      </c>
    </row>
    <row r="38" spans="1:23" hidden="1">
      <c r="A38" s="2" t="s">
        <v>48</v>
      </c>
      <c r="B38" s="3" t="s">
        <v>2144</v>
      </c>
      <c r="C38" s="1" t="s">
        <v>42</v>
      </c>
      <c r="D38" s="1" t="s">
        <v>2160</v>
      </c>
      <c r="E38" s="2" t="s">
        <v>792</v>
      </c>
      <c r="F38" s="2" t="s">
        <v>793</v>
      </c>
      <c r="G38" s="2" t="s">
        <v>313</v>
      </c>
      <c r="H38" s="2" t="s">
        <v>314</v>
      </c>
      <c r="I38" s="9">
        <v>3</v>
      </c>
      <c r="J38" s="4">
        <v>34.56</v>
      </c>
    </row>
    <row r="39" spans="1:23" hidden="1">
      <c r="A39" s="2" t="s">
        <v>48</v>
      </c>
      <c r="B39" s="3" t="s">
        <v>2124</v>
      </c>
      <c r="C39" s="1" t="s">
        <v>42</v>
      </c>
      <c r="D39" s="1" t="s">
        <v>2161</v>
      </c>
      <c r="E39" s="2" t="s">
        <v>337</v>
      </c>
      <c r="F39" s="2" t="s">
        <v>338</v>
      </c>
      <c r="G39" s="2" t="s">
        <v>313</v>
      </c>
      <c r="H39" s="2" t="s">
        <v>314</v>
      </c>
      <c r="I39" s="9">
        <v>13</v>
      </c>
      <c r="J39" s="4">
        <v>149.76</v>
      </c>
    </row>
    <row r="40" spans="1:23" hidden="1">
      <c r="J40" s="5">
        <f>SUM(J30:J39)</f>
        <v>2229.62</v>
      </c>
    </row>
    <row r="41" spans="1:23" hidden="1">
      <c r="A41" s="72" t="s">
        <v>444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 hidden="1">
      <c r="A42" s="2" t="s">
        <v>68</v>
      </c>
      <c r="B42" s="3" t="s">
        <v>2124</v>
      </c>
      <c r="C42" s="1" t="s">
        <v>42</v>
      </c>
      <c r="D42" s="1" t="s">
        <v>2162</v>
      </c>
      <c r="E42" s="2" t="s">
        <v>1470</v>
      </c>
      <c r="F42" s="2" t="s">
        <v>1471</v>
      </c>
      <c r="G42" s="2" t="s">
        <v>837</v>
      </c>
      <c r="H42" s="2" t="s">
        <v>838</v>
      </c>
      <c r="I42" s="9">
        <v>20</v>
      </c>
      <c r="J42" s="4">
        <v>158</v>
      </c>
    </row>
    <row r="43" spans="1:23" hidden="1">
      <c r="J43" s="5">
        <v>158</v>
      </c>
    </row>
    <row r="44" spans="1:23" hidden="1">
      <c r="J44" s="5">
        <v>4236.38</v>
      </c>
    </row>
  </sheetData>
  <autoFilter ref="A1:W44" xr:uid="{3F279704-F5CB-4746-8BAA-7EF7D0EAC839}">
    <filterColumn colId="0">
      <filters>
        <filter val="Moksacin 5mg/ml kapi za oko 5ml"/>
      </filters>
    </filterColumn>
  </autoFilter>
  <mergeCells count="4">
    <mergeCell ref="A2:W2"/>
    <mergeCell ref="A18:W18"/>
    <mergeCell ref="A29:W29"/>
    <mergeCell ref="A41:W4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5973-D453-D340-A47B-EF225ABBD6D3}">
  <dimension ref="A1:W124"/>
  <sheetViews>
    <sheetView workbookViewId="0"/>
    <sheetView workbookViewId="1"/>
  </sheetViews>
  <sheetFormatPr defaultColWidth="8.85546875" defaultRowHeight="12.95"/>
  <cols>
    <col min="1" max="1" width="38" customWidth="1"/>
    <col min="2" max="2" width="9.42578125" customWidth="1"/>
    <col min="3" max="3" width="7.7109375" customWidth="1"/>
    <col min="4" max="4" width="7" customWidth="1"/>
    <col min="5" max="5" width="43.42578125" customWidth="1"/>
    <col min="6" max="6" width="26.7109375" customWidth="1"/>
    <col min="7" max="7" width="7.7109375" customWidth="1"/>
    <col min="8" max="8" width="15.42578125" customWidth="1"/>
    <col min="9" max="9" width="7.71093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2163</v>
      </c>
      <c r="C3" s="1" t="s">
        <v>42</v>
      </c>
      <c r="D3" s="1" t="s">
        <v>2164</v>
      </c>
      <c r="E3" s="2" t="s">
        <v>1058</v>
      </c>
      <c r="F3" s="2" t="s">
        <v>1059</v>
      </c>
      <c r="G3" s="2" t="s">
        <v>46</v>
      </c>
      <c r="H3" s="2" t="s">
        <v>47</v>
      </c>
      <c r="I3" s="9">
        <v>10</v>
      </c>
      <c r="J3" s="4">
        <v>123.7</v>
      </c>
    </row>
    <row r="4" spans="1:23">
      <c r="A4" s="2" t="s">
        <v>48</v>
      </c>
      <c r="B4" s="3" t="s">
        <v>2163</v>
      </c>
      <c r="C4" s="1" t="s">
        <v>42</v>
      </c>
      <c r="D4" s="1" t="s">
        <v>2165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3</v>
      </c>
      <c r="J4" s="4">
        <v>37.11</v>
      </c>
    </row>
    <row r="5" spans="1:23">
      <c r="A5" s="2" t="s">
        <v>48</v>
      </c>
      <c r="B5" s="3" t="s">
        <v>2163</v>
      </c>
      <c r="C5" s="1" t="s">
        <v>42</v>
      </c>
      <c r="D5" s="1" t="s">
        <v>2166</v>
      </c>
      <c r="E5" s="2" t="s">
        <v>1875</v>
      </c>
      <c r="F5" s="2" t="s">
        <v>1876</v>
      </c>
      <c r="G5" s="2" t="s">
        <v>46</v>
      </c>
      <c r="H5" s="2" t="s">
        <v>47</v>
      </c>
      <c r="I5" s="9">
        <v>5</v>
      </c>
      <c r="J5" s="4">
        <v>61.85</v>
      </c>
    </row>
    <row r="6" spans="1:23">
      <c r="J6" s="5">
        <v>222.66</v>
      </c>
    </row>
    <row r="7" spans="1:23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68</v>
      </c>
      <c r="B8" s="3" t="s">
        <v>2167</v>
      </c>
      <c r="C8" s="1" t="s">
        <v>42</v>
      </c>
      <c r="D8" s="1" t="s">
        <v>2168</v>
      </c>
      <c r="E8" s="2" t="s">
        <v>916</v>
      </c>
      <c r="F8" s="2" t="s">
        <v>917</v>
      </c>
      <c r="G8" s="2" t="s">
        <v>82</v>
      </c>
      <c r="H8" s="2" t="s">
        <v>83</v>
      </c>
      <c r="I8" s="9">
        <v>3</v>
      </c>
      <c r="J8" s="4">
        <v>23.7</v>
      </c>
    </row>
    <row r="9" spans="1:23">
      <c r="A9" s="2" t="s">
        <v>68</v>
      </c>
      <c r="B9" s="3" t="s">
        <v>2167</v>
      </c>
      <c r="C9" s="1" t="s">
        <v>42</v>
      </c>
      <c r="D9" s="1" t="s">
        <v>2169</v>
      </c>
      <c r="E9" s="2" t="s">
        <v>932</v>
      </c>
      <c r="F9" s="2" t="s">
        <v>933</v>
      </c>
      <c r="G9" s="2" t="s">
        <v>82</v>
      </c>
      <c r="H9" s="2" t="s">
        <v>83</v>
      </c>
      <c r="I9" s="9">
        <v>2</v>
      </c>
      <c r="J9" s="4">
        <v>15.8</v>
      </c>
    </row>
    <row r="10" spans="1:23">
      <c r="A10" s="2" t="s">
        <v>48</v>
      </c>
      <c r="B10" s="3" t="s">
        <v>2167</v>
      </c>
      <c r="C10" s="1" t="s">
        <v>42</v>
      </c>
      <c r="D10" s="1" t="s">
        <v>2170</v>
      </c>
      <c r="E10" s="2" t="s">
        <v>85</v>
      </c>
      <c r="F10" s="2" t="s">
        <v>86</v>
      </c>
      <c r="G10" s="2" t="s">
        <v>82</v>
      </c>
      <c r="H10" s="2" t="s">
        <v>83</v>
      </c>
      <c r="I10" s="9">
        <v>10</v>
      </c>
      <c r="J10" s="4">
        <v>115.2</v>
      </c>
    </row>
    <row r="11" spans="1:23">
      <c r="A11" s="2" t="s">
        <v>48</v>
      </c>
      <c r="B11" s="3" t="s">
        <v>2167</v>
      </c>
      <c r="C11" s="1" t="s">
        <v>42</v>
      </c>
      <c r="D11" s="1" t="s">
        <v>2171</v>
      </c>
      <c r="E11" s="2" t="s">
        <v>125</v>
      </c>
      <c r="F11" s="2" t="s">
        <v>126</v>
      </c>
      <c r="G11" s="2" t="s">
        <v>127</v>
      </c>
      <c r="H11" s="2" t="s">
        <v>128</v>
      </c>
      <c r="I11" s="9">
        <v>30</v>
      </c>
      <c r="J11" s="4">
        <v>345.6</v>
      </c>
    </row>
    <row r="12" spans="1:23">
      <c r="A12" s="2" t="s">
        <v>48</v>
      </c>
      <c r="B12" s="3" t="s">
        <v>2167</v>
      </c>
      <c r="C12" s="1" t="s">
        <v>42</v>
      </c>
      <c r="D12" s="1" t="s">
        <v>2172</v>
      </c>
      <c r="E12" s="2" t="s">
        <v>111</v>
      </c>
      <c r="F12" s="2" t="s">
        <v>112</v>
      </c>
      <c r="G12" s="2" t="s">
        <v>72</v>
      </c>
      <c r="H12" s="2" t="s">
        <v>73</v>
      </c>
      <c r="I12" s="9">
        <v>10</v>
      </c>
      <c r="J12" s="4">
        <v>115.2</v>
      </c>
    </row>
    <row r="13" spans="1:23">
      <c r="A13" s="2" t="s">
        <v>48</v>
      </c>
      <c r="B13" s="3" t="s">
        <v>2167</v>
      </c>
      <c r="C13" s="1" t="s">
        <v>42</v>
      </c>
      <c r="D13" s="1" t="s">
        <v>2173</v>
      </c>
      <c r="E13" s="2" t="s">
        <v>2174</v>
      </c>
      <c r="F13" s="2" t="s">
        <v>2175</v>
      </c>
      <c r="G13" s="2" t="s">
        <v>82</v>
      </c>
      <c r="H13" s="2" t="s">
        <v>83</v>
      </c>
      <c r="I13" s="9">
        <v>20</v>
      </c>
      <c r="J13" s="4">
        <v>230.4</v>
      </c>
    </row>
    <row r="14" spans="1:23">
      <c r="A14" s="2" t="s">
        <v>48</v>
      </c>
      <c r="B14" s="3" t="s">
        <v>2167</v>
      </c>
      <c r="C14" s="1" t="s">
        <v>42</v>
      </c>
      <c r="D14" s="1" t="s">
        <v>2176</v>
      </c>
      <c r="E14" s="2" t="s">
        <v>660</v>
      </c>
      <c r="F14" s="2" t="s">
        <v>661</v>
      </c>
      <c r="G14" s="2" t="s">
        <v>77</v>
      </c>
      <c r="H14" s="2" t="s">
        <v>78</v>
      </c>
      <c r="I14" s="9">
        <v>20</v>
      </c>
      <c r="J14" s="4">
        <v>230.4</v>
      </c>
    </row>
    <row r="15" spans="1:23">
      <c r="A15" s="2" t="s">
        <v>48</v>
      </c>
      <c r="B15" s="3" t="s">
        <v>2167</v>
      </c>
      <c r="C15" s="1" t="s">
        <v>42</v>
      </c>
      <c r="D15" s="1" t="s">
        <v>2177</v>
      </c>
      <c r="E15" s="2" t="s">
        <v>136</v>
      </c>
      <c r="F15" s="2" t="s">
        <v>137</v>
      </c>
      <c r="G15" s="2" t="s">
        <v>72</v>
      </c>
      <c r="H15" s="2" t="s">
        <v>73</v>
      </c>
      <c r="I15" s="9">
        <v>20</v>
      </c>
      <c r="J15" s="4">
        <v>230.4</v>
      </c>
    </row>
    <row r="16" spans="1:23">
      <c r="A16" s="2" t="s">
        <v>48</v>
      </c>
      <c r="B16" s="3" t="s">
        <v>2167</v>
      </c>
      <c r="C16" s="1" t="s">
        <v>42</v>
      </c>
      <c r="D16" s="1" t="s">
        <v>2178</v>
      </c>
      <c r="E16" s="2" t="s">
        <v>480</v>
      </c>
      <c r="F16" s="2" t="s">
        <v>481</v>
      </c>
      <c r="G16" s="2" t="s">
        <v>82</v>
      </c>
      <c r="H16" s="2" t="s">
        <v>83</v>
      </c>
      <c r="I16" s="9">
        <v>8</v>
      </c>
      <c r="J16" s="4">
        <v>92.16</v>
      </c>
    </row>
    <row r="17" spans="1:10">
      <c r="A17" s="2" t="s">
        <v>48</v>
      </c>
      <c r="B17" s="3" t="s">
        <v>2167</v>
      </c>
      <c r="C17" s="1" t="s">
        <v>42</v>
      </c>
      <c r="D17" s="1" t="s">
        <v>2179</v>
      </c>
      <c r="E17" s="2" t="s">
        <v>108</v>
      </c>
      <c r="F17" s="2" t="s">
        <v>109</v>
      </c>
      <c r="G17" s="2" t="s">
        <v>72</v>
      </c>
      <c r="H17" s="2" t="s">
        <v>73</v>
      </c>
      <c r="I17" s="9">
        <v>5</v>
      </c>
      <c r="J17" s="4">
        <v>57.6</v>
      </c>
    </row>
    <row r="18" spans="1:10">
      <c r="A18" s="2" t="s">
        <v>48</v>
      </c>
      <c r="B18" s="3" t="s">
        <v>2167</v>
      </c>
      <c r="C18" s="1" t="s">
        <v>42</v>
      </c>
      <c r="D18" s="1" t="s">
        <v>2180</v>
      </c>
      <c r="E18" s="2" t="s">
        <v>100</v>
      </c>
      <c r="F18" s="2" t="s">
        <v>101</v>
      </c>
      <c r="G18" s="2" t="s">
        <v>102</v>
      </c>
      <c r="H18" s="2" t="s">
        <v>103</v>
      </c>
      <c r="I18" s="9">
        <v>10</v>
      </c>
      <c r="J18" s="4">
        <v>115.2</v>
      </c>
    </row>
    <row r="19" spans="1:10">
      <c r="A19" s="2" t="s">
        <v>48</v>
      </c>
      <c r="B19" s="3" t="s">
        <v>2167</v>
      </c>
      <c r="C19" s="1" t="s">
        <v>42</v>
      </c>
      <c r="D19" s="1" t="s">
        <v>2181</v>
      </c>
      <c r="E19" s="2" t="s">
        <v>114</v>
      </c>
      <c r="F19" s="2" t="s">
        <v>115</v>
      </c>
      <c r="G19" s="2" t="s">
        <v>102</v>
      </c>
      <c r="H19" s="2" t="s">
        <v>103</v>
      </c>
      <c r="I19" s="9">
        <v>15</v>
      </c>
      <c r="J19" s="4">
        <v>172.8</v>
      </c>
    </row>
    <row r="20" spans="1:10">
      <c r="A20" s="2" t="s">
        <v>48</v>
      </c>
      <c r="B20" s="3" t="s">
        <v>2167</v>
      </c>
      <c r="C20" s="1" t="s">
        <v>42</v>
      </c>
      <c r="D20" s="1" t="s">
        <v>2182</v>
      </c>
      <c r="E20" s="2" t="s">
        <v>1076</v>
      </c>
      <c r="F20" s="2" t="s">
        <v>1077</v>
      </c>
      <c r="G20" s="2" t="s">
        <v>1078</v>
      </c>
      <c r="H20" s="2" t="s">
        <v>1079</v>
      </c>
      <c r="I20" s="9">
        <v>30</v>
      </c>
      <c r="J20" s="4">
        <v>345.6</v>
      </c>
    </row>
    <row r="21" spans="1:10">
      <c r="A21" s="2" t="s">
        <v>48</v>
      </c>
      <c r="B21" s="3" t="s">
        <v>2167</v>
      </c>
      <c r="C21" s="1" t="s">
        <v>42</v>
      </c>
      <c r="D21" s="1" t="s">
        <v>2183</v>
      </c>
      <c r="E21" s="2" t="s">
        <v>130</v>
      </c>
      <c r="F21" s="2" t="s">
        <v>131</v>
      </c>
      <c r="G21" s="2" t="s">
        <v>72</v>
      </c>
      <c r="H21" s="2" t="s">
        <v>73</v>
      </c>
      <c r="I21" s="9">
        <v>5</v>
      </c>
      <c r="J21" s="4">
        <v>57.6</v>
      </c>
    </row>
    <row r="22" spans="1:10">
      <c r="A22" s="2" t="s">
        <v>48</v>
      </c>
      <c r="B22" s="3" t="s">
        <v>2167</v>
      </c>
      <c r="C22" s="1" t="s">
        <v>42</v>
      </c>
      <c r="D22" s="1" t="s">
        <v>2184</v>
      </c>
      <c r="E22" s="2" t="s">
        <v>2185</v>
      </c>
      <c r="F22" s="2" t="s">
        <v>2186</v>
      </c>
      <c r="G22" s="2" t="s">
        <v>82</v>
      </c>
      <c r="H22" s="2" t="s">
        <v>83</v>
      </c>
      <c r="I22" s="9">
        <v>5</v>
      </c>
      <c r="J22" s="4">
        <v>61.85</v>
      </c>
    </row>
    <row r="23" spans="1:10">
      <c r="A23" s="2" t="s">
        <v>48</v>
      </c>
      <c r="B23" s="3" t="s">
        <v>2167</v>
      </c>
      <c r="C23" s="1" t="s">
        <v>42</v>
      </c>
      <c r="D23" s="1" t="s">
        <v>2187</v>
      </c>
      <c r="E23" s="2" t="s">
        <v>2185</v>
      </c>
      <c r="F23" s="2" t="s">
        <v>2186</v>
      </c>
      <c r="G23" s="2" t="s">
        <v>82</v>
      </c>
      <c r="H23" s="2" t="s">
        <v>83</v>
      </c>
      <c r="I23" s="9">
        <v>20</v>
      </c>
      <c r="J23" s="4">
        <v>230.4</v>
      </c>
    </row>
    <row r="24" spans="1:10">
      <c r="A24" s="2" t="s">
        <v>48</v>
      </c>
      <c r="B24" s="3" t="s">
        <v>2167</v>
      </c>
      <c r="C24" s="1" t="s">
        <v>42</v>
      </c>
      <c r="D24" s="1" t="s">
        <v>2188</v>
      </c>
      <c r="E24" s="2" t="s">
        <v>903</v>
      </c>
      <c r="F24" s="2" t="s">
        <v>904</v>
      </c>
      <c r="G24" s="2" t="s">
        <v>82</v>
      </c>
      <c r="H24" s="2" t="s">
        <v>83</v>
      </c>
      <c r="I24" s="9">
        <v>10</v>
      </c>
      <c r="J24" s="4">
        <v>115.2</v>
      </c>
    </row>
    <row r="25" spans="1:10">
      <c r="A25" s="2" t="s">
        <v>48</v>
      </c>
      <c r="B25" s="3" t="s">
        <v>2167</v>
      </c>
      <c r="C25" s="1" t="s">
        <v>42</v>
      </c>
      <c r="D25" s="1" t="s">
        <v>2189</v>
      </c>
      <c r="E25" s="2" t="s">
        <v>634</v>
      </c>
      <c r="F25" s="2" t="s">
        <v>635</v>
      </c>
      <c r="G25" s="2" t="s">
        <v>72</v>
      </c>
      <c r="H25" s="2" t="s">
        <v>73</v>
      </c>
      <c r="I25" s="9">
        <v>5</v>
      </c>
      <c r="J25" s="4">
        <v>57.6</v>
      </c>
    </row>
    <row r="26" spans="1:10">
      <c r="A26" s="2" t="s">
        <v>48</v>
      </c>
      <c r="B26" s="3" t="s">
        <v>2167</v>
      </c>
      <c r="C26" s="1" t="s">
        <v>42</v>
      </c>
      <c r="D26" s="1" t="s">
        <v>2190</v>
      </c>
      <c r="E26" s="2" t="s">
        <v>133</v>
      </c>
      <c r="F26" s="2" t="s">
        <v>134</v>
      </c>
      <c r="G26" s="2" t="s">
        <v>119</v>
      </c>
      <c r="H26" s="2" t="s">
        <v>120</v>
      </c>
      <c r="I26" s="9">
        <v>15</v>
      </c>
      <c r="J26" s="4">
        <v>172.8</v>
      </c>
    </row>
    <row r="27" spans="1:10">
      <c r="A27" s="2" t="s">
        <v>48</v>
      </c>
      <c r="B27" s="3" t="s">
        <v>2167</v>
      </c>
      <c r="C27" s="1" t="s">
        <v>42</v>
      </c>
      <c r="D27" s="1" t="s">
        <v>2191</v>
      </c>
      <c r="E27" s="2" t="s">
        <v>139</v>
      </c>
      <c r="F27" s="2" t="s">
        <v>140</v>
      </c>
      <c r="G27" s="2" t="s">
        <v>72</v>
      </c>
      <c r="H27" s="2" t="s">
        <v>73</v>
      </c>
      <c r="I27" s="9">
        <v>20</v>
      </c>
      <c r="J27" s="4">
        <v>230.4</v>
      </c>
    </row>
    <row r="28" spans="1:10">
      <c r="A28" s="2" t="s">
        <v>48</v>
      </c>
      <c r="B28" s="3" t="s">
        <v>2167</v>
      </c>
      <c r="C28" s="1" t="s">
        <v>42</v>
      </c>
      <c r="D28" s="1" t="s">
        <v>2192</v>
      </c>
      <c r="E28" s="2" t="s">
        <v>91</v>
      </c>
      <c r="F28" s="2" t="s">
        <v>92</v>
      </c>
      <c r="G28" s="2" t="s">
        <v>93</v>
      </c>
      <c r="H28" s="2" t="s">
        <v>94</v>
      </c>
      <c r="I28" s="9">
        <v>5</v>
      </c>
      <c r="J28" s="4">
        <v>57.6</v>
      </c>
    </row>
    <row r="29" spans="1:10">
      <c r="A29" s="2" t="s">
        <v>48</v>
      </c>
      <c r="B29" s="3" t="s">
        <v>2167</v>
      </c>
      <c r="C29" s="1" t="s">
        <v>42</v>
      </c>
      <c r="D29" s="1" t="s">
        <v>2193</v>
      </c>
      <c r="E29" s="2" t="s">
        <v>75</v>
      </c>
      <c r="F29" s="2" t="s">
        <v>76</v>
      </c>
      <c r="G29" s="2" t="s">
        <v>77</v>
      </c>
      <c r="H29" s="2" t="s">
        <v>78</v>
      </c>
      <c r="I29" s="9">
        <v>50</v>
      </c>
      <c r="J29" s="4">
        <v>576</v>
      </c>
    </row>
    <row r="30" spans="1:10">
      <c r="A30" s="2" t="s">
        <v>48</v>
      </c>
      <c r="B30" s="3" t="s">
        <v>2167</v>
      </c>
      <c r="C30" s="1" t="s">
        <v>42</v>
      </c>
      <c r="D30" s="1" t="s">
        <v>2194</v>
      </c>
      <c r="E30" s="2" t="s">
        <v>509</v>
      </c>
      <c r="F30" s="2" t="s">
        <v>510</v>
      </c>
      <c r="G30" s="2" t="s">
        <v>82</v>
      </c>
      <c r="H30" s="2" t="s">
        <v>83</v>
      </c>
      <c r="I30" s="9">
        <v>20</v>
      </c>
      <c r="J30" s="4">
        <v>230.4</v>
      </c>
    </row>
    <row r="31" spans="1:10">
      <c r="A31" s="2" t="s">
        <v>48</v>
      </c>
      <c r="B31" s="3" t="s">
        <v>2167</v>
      </c>
      <c r="C31" s="1" t="s">
        <v>42</v>
      </c>
      <c r="D31" s="1" t="s">
        <v>2195</v>
      </c>
      <c r="E31" s="2" t="s">
        <v>525</v>
      </c>
      <c r="F31" s="2" t="s">
        <v>526</v>
      </c>
      <c r="G31" s="2" t="s">
        <v>82</v>
      </c>
      <c r="H31" s="2" t="s">
        <v>83</v>
      </c>
      <c r="I31" s="9">
        <v>10</v>
      </c>
      <c r="J31" s="4">
        <v>115.2</v>
      </c>
    </row>
    <row r="32" spans="1:10">
      <c r="A32" s="2" t="s">
        <v>48</v>
      </c>
      <c r="B32" s="3" t="s">
        <v>2167</v>
      </c>
      <c r="C32" s="1" t="s">
        <v>42</v>
      </c>
      <c r="D32" s="1" t="s">
        <v>2196</v>
      </c>
      <c r="E32" s="2" t="s">
        <v>1512</v>
      </c>
      <c r="F32" s="2" t="s">
        <v>1513</v>
      </c>
      <c r="G32" s="2" t="s">
        <v>82</v>
      </c>
      <c r="H32" s="2" t="s">
        <v>83</v>
      </c>
      <c r="I32" s="9">
        <v>10</v>
      </c>
      <c r="J32" s="4">
        <v>115.2</v>
      </c>
    </row>
    <row r="33" spans="1:23">
      <c r="A33" s="2" t="s">
        <v>48</v>
      </c>
      <c r="B33" s="3" t="s">
        <v>2167</v>
      </c>
      <c r="C33" s="1" t="s">
        <v>42</v>
      </c>
      <c r="D33" s="1" t="s">
        <v>2197</v>
      </c>
      <c r="E33" s="2" t="s">
        <v>900</v>
      </c>
      <c r="F33" s="2" t="s">
        <v>901</v>
      </c>
      <c r="G33" s="2" t="s">
        <v>82</v>
      </c>
      <c r="H33" s="2" t="s">
        <v>83</v>
      </c>
      <c r="I33" s="9">
        <v>10</v>
      </c>
      <c r="J33" s="4">
        <v>115.2</v>
      </c>
    </row>
    <row r="34" spans="1:23">
      <c r="A34" s="2" t="s">
        <v>48</v>
      </c>
      <c r="B34" s="3" t="s">
        <v>2167</v>
      </c>
      <c r="C34" s="1" t="s">
        <v>42</v>
      </c>
      <c r="D34" s="1" t="s">
        <v>2198</v>
      </c>
      <c r="E34" s="2" t="s">
        <v>663</v>
      </c>
      <c r="F34" s="2" t="s">
        <v>664</v>
      </c>
      <c r="G34" s="2" t="s">
        <v>82</v>
      </c>
      <c r="H34" s="2" t="s">
        <v>83</v>
      </c>
      <c r="I34" s="9">
        <v>12</v>
      </c>
      <c r="J34" s="4">
        <v>138.24</v>
      </c>
    </row>
    <row r="35" spans="1:23">
      <c r="A35" s="2" t="s">
        <v>48</v>
      </c>
      <c r="B35" s="3" t="s">
        <v>2167</v>
      </c>
      <c r="C35" s="1" t="s">
        <v>42</v>
      </c>
      <c r="D35" s="1" t="s">
        <v>2199</v>
      </c>
      <c r="E35" s="2" t="s">
        <v>894</v>
      </c>
      <c r="F35" s="2" t="s">
        <v>895</v>
      </c>
      <c r="G35" s="2" t="s">
        <v>82</v>
      </c>
      <c r="H35" s="2" t="s">
        <v>83</v>
      </c>
      <c r="I35" s="9">
        <v>100</v>
      </c>
      <c r="J35" s="4">
        <v>1152</v>
      </c>
    </row>
    <row r="36" spans="1:23">
      <c r="A36" s="2" t="s">
        <v>48</v>
      </c>
      <c r="B36" s="3" t="s">
        <v>2167</v>
      </c>
      <c r="C36" s="1" t="s">
        <v>42</v>
      </c>
      <c r="D36" s="1" t="s">
        <v>2200</v>
      </c>
      <c r="E36" s="2" t="s">
        <v>646</v>
      </c>
      <c r="F36" s="2" t="s">
        <v>647</v>
      </c>
      <c r="G36" s="2" t="s">
        <v>82</v>
      </c>
      <c r="H36" s="2" t="s">
        <v>83</v>
      </c>
      <c r="I36" s="9">
        <v>15</v>
      </c>
      <c r="J36" s="4">
        <v>172.8</v>
      </c>
    </row>
    <row r="37" spans="1:23">
      <c r="A37" s="2" t="s">
        <v>48</v>
      </c>
      <c r="B37" s="3" t="s">
        <v>2167</v>
      </c>
      <c r="C37" s="1" t="s">
        <v>42</v>
      </c>
      <c r="D37" s="1" t="s">
        <v>2201</v>
      </c>
      <c r="E37" s="2" t="s">
        <v>1285</v>
      </c>
      <c r="F37" s="2" t="s">
        <v>1286</v>
      </c>
      <c r="G37" s="2" t="s">
        <v>82</v>
      </c>
      <c r="H37" s="2" t="s">
        <v>83</v>
      </c>
      <c r="I37" s="9">
        <v>20</v>
      </c>
      <c r="J37" s="4">
        <v>230.4</v>
      </c>
    </row>
    <row r="38" spans="1:23">
      <c r="A38" s="2" t="s">
        <v>48</v>
      </c>
      <c r="B38" s="3" t="s">
        <v>2167</v>
      </c>
      <c r="C38" s="1" t="s">
        <v>42</v>
      </c>
      <c r="D38" s="1" t="s">
        <v>2202</v>
      </c>
      <c r="E38" s="2" t="s">
        <v>679</v>
      </c>
      <c r="F38" s="2" t="s">
        <v>680</v>
      </c>
      <c r="G38" s="2" t="s">
        <v>82</v>
      </c>
      <c r="H38" s="2" t="s">
        <v>83</v>
      </c>
      <c r="I38" s="9">
        <v>10</v>
      </c>
      <c r="J38" s="4">
        <v>115.2</v>
      </c>
    </row>
    <row r="39" spans="1:23">
      <c r="A39" s="2" t="s">
        <v>48</v>
      </c>
      <c r="B39" s="3" t="s">
        <v>2167</v>
      </c>
      <c r="C39" s="1" t="s">
        <v>42</v>
      </c>
      <c r="D39" s="1" t="s">
        <v>2203</v>
      </c>
      <c r="E39" s="2" t="s">
        <v>1085</v>
      </c>
      <c r="F39" s="2" t="s">
        <v>1086</v>
      </c>
      <c r="G39" s="2" t="s">
        <v>82</v>
      </c>
      <c r="H39" s="2" t="s">
        <v>83</v>
      </c>
      <c r="I39" s="9">
        <v>30</v>
      </c>
      <c r="J39" s="4">
        <v>345.6</v>
      </c>
    </row>
    <row r="40" spans="1:23">
      <c r="A40" s="2" t="s">
        <v>48</v>
      </c>
      <c r="B40" s="3" t="s">
        <v>2167</v>
      </c>
      <c r="C40" s="1" t="s">
        <v>42</v>
      </c>
      <c r="D40" s="1" t="s">
        <v>2204</v>
      </c>
      <c r="E40" s="2" t="s">
        <v>928</v>
      </c>
      <c r="F40" s="2" t="s">
        <v>929</v>
      </c>
      <c r="G40" s="2" t="s">
        <v>93</v>
      </c>
      <c r="H40" s="2" t="s">
        <v>94</v>
      </c>
      <c r="I40" s="9">
        <v>20</v>
      </c>
      <c r="J40" s="4">
        <v>230.4</v>
      </c>
    </row>
    <row r="41" spans="1:23">
      <c r="A41" s="2" t="s">
        <v>48</v>
      </c>
      <c r="B41" s="3" t="s">
        <v>2167</v>
      </c>
      <c r="C41" s="1" t="s">
        <v>42</v>
      </c>
      <c r="D41" s="1" t="s">
        <v>2205</v>
      </c>
      <c r="E41" s="2" t="s">
        <v>486</v>
      </c>
      <c r="F41" s="2" t="s">
        <v>487</v>
      </c>
      <c r="G41" s="2" t="s">
        <v>102</v>
      </c>
      <c r="H41" s="2" t="s">
        <v>103</v>
      </c>
      <c r="I41" s="9">
        <v>10</v>
      </c>
      <c r="J41" s="4">
        <v>115.2</v>
      </c>
    </row>
    <row r="42" spans="1:23">
      <c r="A42" s="2" t="s">
        <v>182</v>
      </c>
      <c r="B42" s="3" t="s">
        <v>2167</v>
      </c>
      <c r="C42" s="1" t="s">
        <v>42</v>
      </c>
      <c r="D42" s="1" t="s">
        <v>2204</v>
      </c>
      <c r="E42" s="2" t="s">
        <v>928</v>
      </c>
      <c r="F42" s="2" t="s">
        <v>929</v>
      </c>
      <c r="G42" s="2" t="s">
        <v>93</v>
      </c>
      <c r="H42" s="2" t="s">
        <v>94</v>
      </c>
      <c r="I42" s="9">
        <v>5</v>
      </c>
      <c r="J42" s="4">
        <v>47.2</v>
      </c>
    </row>
    <row r="43" spans="1:23">
      <c r="A43" s="2" t="s">
        <v>182</v>
      </c>
      <c r="B43" s="3" t="s">
        <v>2167</v>
      </c>
      <c r="C43" s="1" t="s">
        <v>42</v>
      </c>
      <c r="D43" s="1" t="s">
        <v>2178</v>
      </c>
      <c r="E43" s="2" t="s">
        <v>480</v>
      </c>
      <c r="F43" s="2" t="s">
        <v>481</v>
      </c>
      <c r="G43" s="2" t="s">
        <v>82</v>
      </c>
      <c r="H43" s="2" t="s">
        <v>83</v>
      </c>
      <c r="I43" s="9">
        <v>2</v>
      </c>
      <c r="J43" s="4">
        <v>18.88</v>
      </c>
    </row>
    <row r="44" spans="1:23">
      <c r="A44" s="2" t="s">
        <v>182</v>
      </c>
      <c r="B44" s="3" t="s">
        <v>2167</v>
      </c>
      <c r="C44" s="1" t="s">
        <v>42</v>
      </c>
      <c r="D44" s="1" t="s">
        <v>2206</v>
      </c>
      <c r="E44" s="2" t="s">
        <v>519</v>
      </c>
      <c r="F44" s="2" t="s">
        <v>520</v>
      </c>
      <c r="G44" s="2" t="s">
        <v>93</v>
      </c>
      <c r="H44" s="2" t="s">
        <v>94</v>
      </c>
      <c r="I44" s="9">
        <v>2</v>
      </c>
      <c r="J44" s="4">
        <v>18.88</v>
      </c>
    </row>
    <row r="45" spans="1:23">
      <c r="A45" s="2" t="s">
        <v>182</v>
      </c>
      <c r="B45" s="3" t="s">
        <v>2167</v>
      </c>
      <c r="C45" s="1" t="s">
        <v>42</v>
      </c>
      <c r="D45" s="1" t="s">
        <v>2195</v>
      </c>
      <c r="E45" s="2" t="s">
        <v>525</v>
      </c>
      <c r="F45" s="2" t="s">
        <v>526</v>
      </c>
      <c r="G45" s="2" t="s">
        <v>82</v>
      </c>
      <c r="H45" s="2" t="s">
        <v>83</v>
      </c>
      <c r="I45" s="9">
        <v>1</v>
      </c>
      <c r="J45" s="4">
        <v>9.44</v>
      </c>
    </row>
    <row r="46" spans="1:23">
      <c r="J46" s="5">
        <v>6819.75</v>
      </c>
    </row>
    <row r="47" spans="1:23">
      <c r="A47" s="72" t="s">
        <v>141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>
      <c r="A48" s="2" t="s">
        <v>68</v>
      </c>
      <c r="B48" s="3" t="s">
        <v>2207</v>
      </c>
      <c r="C48" s="1" t="s">
        <v>42</v>
      </c>
      <c r="D48" s="1" t="s">
        <v>2208</v>
      </c>
      <c r="E48" s="2" t="s">
        <v>694</v>
      </c>
      <c r="F48" s="2" t="s">
        <v>695</v>
      </c>
      <c r="G48" s="2" t="s">
        <v>155</v>
      </c>
      <c r="H48" s="2" t="s">
        <v>156</v>
      </c>
      <c r="I48" s="9">
        <v>1</v>
      </c>
      <c r="J48" s="4">
        <v>7.9</v>
      </c>
    </row>
    <row r="49" spans="1:23">
      <c r="A49" s="2" t="s">
        <v>48</v>
      </c>
      <c r="B49" s="3" t="s">
        <v>2209</v>
      </c>
      <c r="C49" s="1" t="s">
        <v>42</v>
      </c>
      <c r="D49" s="1" t="s">
        <v>2210</v>
      </c>
      <c r="E49" s="2" t="s">
        <v>180</v>
      </c>
      <c r="F49" s="2" t="s">
        <v>181</v>
      </c>
      <c r="G49" s="2" t="s">
        <v>160</v>
      </c>
      <c r="H49" s="2" t="s">
        <v>161</v>
      </c>
      <c r="I49" s="9">
        <v>10</v>
      </c>
      <c r="J49" s="4">
        <v>123.7</v>
      </c>
    </row>
    <row r="50" spans="1:23">
      <c r="A50" s="2" t="s">
        <v>48</v>
      </c>
      <c r="B50" s="3" t="s">
        <v>2207</v>
      </c>
      <c r="C50" s="1" t="s">
        <v>42</v>
      </c>
      <c r="D50" s="1" t="s">
        <v>2211</v>
      </c>
      <c r="E50" s="2" t="s">
        <v>1400</v>
      </c>
      <c r="F50" s="2" t="s">
        <v>1401</v>
      </c>
      <c r="G50" s="2" t="s">
        <v>150</v>
      </c>
      <c r="H50" s="2" t="s">
        <v>151</v>
      </c>
      <c r="I50" s="9">
        <v>5</v>
      </c>
      <c r="J50" s="4">
        <v>57.6</v>
      </c>
    </row>
    <row r="51" spans="1:23">
      <c r="A51" s="2" t="s">
        <v>48</v>
      </c>
      <c r="B51" s="3" t="s">
        <v>2207</v>
      </c>
      <c r="C51" s="1" t="s">
        <v>42</v>
      </c>
      <c r="D51" s="1" t="s">
        <v>2212</v>
      </c>
      <c r="E51" s="2" t="s">
        <v>541</v>
      </c>
      <c r="F51" s="2" t="s">
        <v>542</v>
      </c>
      <c r="G51" s="2" t="s">
        <v>150</v>
      </c>
      <c r="H51" s="2" t="s">
        <v>151</v>
      </c>
      <c r="I51" s="9">
        <v>10</v>
      </c>
      <c r="J51" s="4">
        <v>115.2</v>
      </c>
    </row>
    <row r="52" spans="1:23">
      <c r="A52" s="2" t="s">
        <v>48</v>
      </c>
      <c r="B52" s="3" t="s">
        <v>2207</v>
      </c>
      <c r="C52" s="1" t="s">
        <v>42</v>
      </c>
      <c r="D52" s="1" t="s">
        <v>2213</v>
      </c>
      <c r="E52" s="2" t="s">
        <v>957</v>
      </c>
      <c r="F52" s="2" t="s">
        <v>958</v>
      </c>
      <c r="G52" s="2" t="s">
        <v>150</v>
      </c>
      <c r="H52" s="2" t="s">
        <v>151</v>
      </c>
      <c r="I52" s="9">
        <v>10</v>
      </c>
      <c r="J52" s="4">
        <v>115.2</v>
      </c>
    </row>
    <row r="53" spans="1:23">
      <c r="A53" s="2" t="s">
        <v>48</v>
      </c>
      <c r="B53" s="3" t="s">
        <v>2207</v>
      </c>
      <c r="C53" s="1" t="s">
        <v>42</v>
      </c>
      <c r="D53" s="1" t="s">
        <v>2214</v>
      </c>
      <c r="E53" s="2" t="s">
        <v>538</v>
      </c>
      <c r="F53" s="2" t="s">
        <v>539</v>
      </c>
      <c r="G53" s="2" t="s">
        <v>150</v>
      </c>
      <c r="H53" s="2" t="s">
        <v>151</v>
      </c>
      <c r="I53" s="9">
        <v>10</v>
      </c>
      <c r="J53" s="4">
        <v>115.2</v>
      </c>
    </row>
    <row r="54" spans="1:23">
      <c r="A54" s="2" t="s">
        <v>48</v>
      </c>
      <c r="B54" s="3" t="s">
        <v>2207</v>
      </c>
      <c r="C54" s="1" t="s">
        <v>42</v>
      </c>
      <c r="D54" s="1" t="s">
        <v>2215</v>
      </c>
      <c r="E54" s="2" t="s">
        <v>954</v>
      </c>
      <c r="F54" s="2" t="s">
        <v>955</v>
      </c>
      <c r="G54" s="2" t="s">
        <v>150</v>
      </c>
      <c r="H54" s="2" t="s">
        <v>151</v>
      </c>
      <c r="I54" s="9">
        <v>5</v>
      </c>
      <c r="J54" s="4">
        <v>57.6</v>
      </c>
    </row>
    <row r="55" spans="1:23">
      <c r="A55" s="2" t="s">
        <v>48</v>
      </c>
      <c r="B55" s="3" t="s">
        <v>2207</v>
      </c>
      <c r="C55" s="1" t="s">
        <v>42</v>
      </c>
      <c r="D55" s="1" t="s">
        <v>2216</v>
      </c>
      <c r="E55" s="2" t="s">
        <v>170</v>
      </c>
      <c r="F55" s="2" t="s">
        <v>171</v>
      </c>
      <c r="G55" s="2" t="s">
        <v>150</v>
      </c>
      <c r="H55" s="2" t="s">
        <v>151</v>
      </c>
      <c r="I55" s="9">
        <v>10</v>
      </c>
      <c r="J55" s="4">
        <v>115.2</v>
      </c>
    </row>
    <row r="56" spans="1:23">
      <c r="A56" s="2" t="s">
        <v>48</v>
      </c>
      <c r="B56" s="3" t="s">
        <v>2207</v>
      </c>
      <c r="C56" s="1" t="s">
        <v>42</v>
      </c>
      <c r="D56" s="1" t="s">
        <v>2217</v>
      </c>
      <c r="E56" s="2" t="s">
        <v>1400</v>
      </c>
      <c r="F56" s="2" t="s">
        <v>1401</v>
      </c>
      <c r="G56" s="2" t="s">
        <v>150</v>
      </c>
      <c r="H56" s="2" t="s">
        <v>151</v>
      </c>
      <c r="I56" s="9">
        <v>1</v>
      </c>
      <c r="J56" s="4">
        <v>12.37</v>
      </c>
    </row>
    <row r="57" spans="1:23">
      <c r="A57" s="2" t="s">
        <v>182</v>
      </c>
      <c r="B57" s="3" t="s">
        <v>2207</v>
      </c>
      <c r="C57" s="1" t="s">
        <v>42</v>
      </c>
      <c r="D57" s="1" t="s">
        <v>2215</v>
      </c>
      <c r="E57" s="2" t="s">
        <v>954</v>
      </c>
      <c r="F57" s="2" t="s">
        <v>955</v>
      </c>
      <c r="G57" s="2" t="s">
        <v>150</v>
      </c>
      <c r="H57" s="2" t="s">
        <v>151</v>
      </c>
      <c r="I57" s="9">
        <v>2</v>
      </c>
      <c r="J57" s="4">
        <v>16.84</v>
      </c>
    </row>
    <row r="58" spans="1:23">
      <c r="J58" s="5">
        <v>736.81</v>
      </c>
    </row>
    <row r="59" spans="1:23">
      <c r="A59" s="72" t="s">
        <v>183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>
      <c r="A60" s="2" t="s">
        <v>48</v>
      </c>
      <c r="B60" s="3" t="s">
        <v>2163</v>
      </c>
      <c r="C60" s="1" t="s">
        <v>42</v>
      </c>
      <c r="D60" s="1" t="s">
        <v>2218</v>
      </c>
      <c r="E60" s="2" t="s">
        <v>702</v>
      </c>
      <c r="F60" s="2" t="s">
        <v>703</v>
      </c>
      <c r="G60" s="2" t="s">
        <v>187</v>
      </c>
      <c r="H60" s="2" t="s">
        <v>188</v>
      </c>
      <c r="I60" s="9">
        <v>10</v>
      </c>
      <c r="J60" s="4">
        <v>115.2</v>
      </c>
    </row>
    <row r="61" spans="1:23">
      <c r="J61" s="5">
        <v>115.2</v>
      </c>
    </row>
    <row r="62" spans="1:23">
      <c r="A62" s="72" t="s">
        <v>189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>
      <c r="A63" s="2" t="s">
        <v>68</v>
      </c>
      <c r="B63" s="3" t="s">
        <v>2163</v>
      </c>
      <c r="C63" s="1" t="s">
        <v>42</v>
      </c>
      <c r="D63" s="1" t="s">
        <v>2219</v>
      </c>
      <c r="E63" s="2" t="s">
        <v>191</v>
      </c>
      <c r="F63" s="2" t="s">
        <v>192</v>
      </c>
      <c r="G63" s="2" t="s">
        <v>193</v>
      </c>
      <c r="H63" s="2" t="s">
        <v>194</v>
      </c>
      <c r="I63" s="9">
        <v>3</v>
      </c>
      <c r="J63" s="4">
        <v>23.7</v>
      </c>
    </row>
    <row r="64" spans="1:23">
      <c r="A64" s="2" t="s">
        <v>68</v>
      </c>
      <c r="B64" s="3" t="s">
        <v>2163</v>
      </c>
      <c r="C64" s="1" t="s">
        <v>42</v>
      </c>
      <c r="D64" s="1" t="s">
        <v>2220</v>
      </c>
      <c r="E64" s="2" t="s">
        <v>196</v>
      </c>
      <c r="F64" s="2" t="s">
        <v>197</v>
      </c>
      <c r="G64" s="2" t="s">
        <v>198</v>
      </c>
      <c r="H64" s="2" t="s">
        <v>199</v>
      </c>
      <c r="I64" s="9">
        <v>3</v>
      </c>
      <c r="J64" s="4">
        <v>23.7</v>
      </c>
    </row>
    <row r="65" spans="1:23">
      <c r="A65" s="2" t="s">
        <v>48</v>
      </c>
      <c r="B65" s="3" t="s">
        <v>2163</v>
      </c>
      <c r="C65" s="1" t="s">
        <v>42</v>
      </c>
      <c r="D65" s="1" t="s">
        <v>2221</v>
      </c>
      <c r="E65" s="2" t="s">
        <v>729</v>
      </c>
      <c r="F65" s="2" t="s">
        <v>730</v>
      </c>
      <c r="G65" s="2" t="s">
        <v>726</v>
      </c>
      <c r="H65" s="2" t="s">
        <v>727</v>
      </c>
      <c r="I65" s="9">
        <v>5</v>
      </c>
      <c r="J65" s="4">
        <v>61.85</v>
      </c>
    </row>
    <row r="66" spans="1:23">
      <c r="A66" s="2" t="s">
        <v>48</v>
      </c>
      <c r="B66" s="3" t="s">
        <v>2163</v>
      </c>
      <c r="C66" s="1" t="s">
        <v>42</v>
      </c>
      <c r="D66" s="1" t="s">
        <v>2222</v>
      </c>
      <c r="E66" s="2" t="s">
        <v>729</v>
      </c>
      <c r="F66" s="2" t="s">
        <v>730</v>
      </c>
      <c r="G66" s="2" t="s">
        <v>726</v>
      </c>
      <c r="H66" s="2" t="s">
        <v>727</v>
      </c>
      <c r="I66" s="9">
        <v>10</v>
      </c>
      <c r="J66" s="4">
        <v>123.7</v>
      </c>
    </row>
    <row r="67" spans="1:23">
      <c r="A67" s="2" t="s">
        <v>48</v>
      </c>
      <c r="B67" s="3" t="s">
        <v>2163</v>
      </c>
      <c r="C67" s="1" t="s">
        <v>42</v>
      </c>
      <c r="D67" s="1" t="s">
        <v>2223</v>
      </c>
      <c r="E67" s="2" t="s">
        <v>710</v>
      </c>
      <c r="F67" s="2" t="s">
        <v>711</v>
      </c>
      <c r="G67" s="2" t="s">
        <v>712</v>
      </c>
      <c r="H67" s="2" t="s">
        <v>713</v>
      </c>
      <c r="I67" s="9">
        <v>5</v>
      </c>
      <c r="J67" s="4">
        <v>61.85</v>
      </c>
    </row>
    <row r="68" spans="1:23">
      <c r="A68" s="2" t="s">
        <v>48</v>
      </c>
      <c r="B68" s="3" t="s">
        <v>2163</v>
      </c>
      <c r="C68" s="1" t="s">
        <v>42</v>
      </c>
      <c r="D68" s="1" t="s">
        <v>2224</v>
      </c>
      <c r="E68" s="2" t="s">
        <v>1168</v>
      </c>
      <c r="F68" s="2" t="s">
        <v>1169</v>
      </c>
      <c r="G68" s="2" t="s">
        <v>712</v>
      </c>
      <c r="H68" s="2" t="s">
        <v>713</v>
      </c>
      <c r="I68" s="9">
        <v>3</v>
      </c>
      <c r="J68" s="4">
        <v>37.11</v>
      </c>
    </row>
    <row r="69" spans="1:23">
      <c r="A69" s="2" t="s">
        <v>48</v>
      </c>
      <c r="B69" s="3" t="s">
        <v>2163</v>
      </c>
      <c r="C69" s="1" t="s">
        <v>42</v>
      </c>
      <c r="D69" s="1" t="s">
        <v>2220</v>
      </c>
      <c r="E69" s="2" t="s">
        <v>196</v>
      </c>
      <c r="F69" s="2" t="s">
        <v>197</v>
      </c>
      <c r="G69" s="2" t="s">
        <v>198</v>
      </c>
      <c r="H69" s="2" t="s">
        <v>199</v>
      </c>
      <c r="I69" s="9">
        <v>3</v>
      </c>
      <c r="J69" s="4">
        <v>37.11</v>
      </c>
    </row>
    <row r="70" spans="1:23">
      <c r="A70" s="2" t="s">
        <v>48</v>
      </c>
      <c r="B70" s="3" t="s">
        <v>2163</v>
      </c>
      <c r="C70" s="1" t="s">
        <v>42</v>
      </c>
      <c r="D70" s="1" t="s">
        <v>2225</v>
      </c>
      <c r="E70" s="2" t="s">
        <v>720</v>
      </c>
      <c r="F70" s="2" t="s">
        <v>721</v>
      </c>
      <c r="G70" s="2" t="s">
        <v>193</v>
      </c>
      <c r="H70" s="2" t="s">
        <v>194</v>
      </c>
      <c r="I70" s="9">
        <v>2</v>
      </c>
      <c r="J70" s="4">
        <v>24.74</v>
      </c>
    </row>
    <row r="71" spans="1:23">
      <c r="J71" s="5">
        <f>SUM(J63:J70)</f>
        <v>393.76000000000005</v>
      </c>
    </row>
    <row r="72" spans="1:23">
      <c r="A72" s="72" t="s">
        <v>212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</row>
    <row r="73" spans="1:23">
      <c r="A73" s="2" t="s">
        <v>68</v>
      </c>
      <c r="B73" s="3" t="s">
        <v>2209</v>
      </c>
      <c r="C73" s="1" t="s">
        <v>42</v>
      </c>
      <c r="D73" s="1" t="s">
        <v>2226</v>
      </c>
      <c r="E73" s="2" t="s">
        <v>280</v>
      </c>
      <c r="F73" s="2" t="s">
        <v>281</v>
      </c>
      <c r="G73" s="2" t="s">
        <v>216</v>
      </c>
      <c r="H73" s="2" t="s">
        <v>217</v>
      </c>
      <c r="I73" s="9">
        <v>1</v>
      </c>
      <c r="J73" s="4">
        <v>7.9</v>
      </c>
    </row>
    <row r="74" spans="1:23">
      <c r="A74" s="2" t="s">
        <v>68</v>
      </c>
      <c r="B74" s="3" t="s">
        <v>2209</v>
      </c>
      <c r="C74" s="1" t="s">
        <v>42</v>
      </c>
      <c r="D74" s="1" t="s">
        <v>2227</v>
      </c>
      <c r="E74" s="2" t="s">
        <v>238</v>
      </c>
      <c r="F74" s="2" t="s">
        <v>239</v>
      </c>
      <c r="G74" s="2" t="s">
        <v>216</v>
      </c>
      <c r="H74" s="2" t="s">
        <v>217</v>
      </c>
      <c r="I74" s="9">
        <v>3</v>
      </c>
      <c r="J74" s="4">
        <v>23.7</v>
      </c>
    </row>
    <row r="75" spans="1:23">
      <c r="A75" s="2" t="s">
        <v>68</v>
      </c>
      <c r="B75" s="3" t="s">
        <v>2209</v>
      </c>
      <c r="C75" s="1" t="s">
        <v>42</v>
      </c>
      <c r="D75" s="1" t="s">
        <v>2228</v>
      </c>
      <c r="E75" s="2" t="s">
        <v>742</v>
      </c>
      <c r="F75" s="2" t="s">
        <v>743</v>
      </c>
      <c r="G75" s="2" t="s">
        <v>216</v>
      </c>
      <c r="H75" s="2" t="s">
        <v>217</v>
      </c>
      <c r="I75" s="9">
        <v>1</v>
      </c>
      <c r="J75" s="4">
        <v>7.9</v>
      </c>
    </row>
    <row r="76" spans="1:23">
      <c r="A76" s="2" t="s">
        <v>48</v>
      </c>
      <c r="B76" s="3" t="s">
        <v>2209</v>
      </c>
      <c r="C76" s="1" t="s">
        <v>42</v>
      </c>
      <c r="D76" s="1" t="s">
        <v>2229</v>
      </c>
      <c r="E76" s="2" t="s">
        <v>266</v>
      </c>
      <c r="F76" s="2" t="s">
        <v>267</v>
      </c>
      <c r="G76" s="2" t="s">
        <v>216</v>
      </c>
      <c r="H76" s="2" t="s">
        <v>217</v>
      </c>
      <c r="I76" s="9">
        <v>5</v>
      </c>
      <c r="J76" s="4">
        <v>61.85</v>
      </c>
    </row>
    <row r="77" spans="1:23" ht="24">
      <c r="A77" s="2" t="s">
        <v>48</v>
      </c>
      <c r="B77" s="3" t="s">
        <v>2209</v>
      </c>
      <c r="C77" s="1" t="s">
        <v>42</v>
      </c>
      <c r="D77" s="1" t="s">
        <v>2230</v>
      </c>
      <c r="E77" s="2" t="s">
        <v>275</v>
      </c>
      <c r="F77" s="2" t="s">
        <v>276</v>
      </c>
      <c r="G77" s="2" t="s">
        <v>277</v>
      </c>
      <c r="H77" s="2" t="s">
        <v>278</v>
      </c>
      <c r="I77" s="9">
        <v>5</v>
      </c>
      <c r="J77" s="4">
        <v>61.85</v>
      </c>
    </row>
    <row r="78" spans="1:23">
      <c r="A78" s="2" t="s">
        <v>48</v>
      </c>
      <c r="B78" s="3" t="s">
        <v>2209</v>
      </c>
      <c r="C78" s="1" t="s">
        <v>42</v>
      </c>
      <c r="D78" s="1" t="s">
        <v>2231</v>
      </c>
      <c r="E78" s="2" t="s">
        <v>219</v>
      </c>
      <c r="F78" s="2" t="s">
        <v>220</v>
      </c>
      <c r="G78" s="2" t="s">
        <v>221</v>
      </c>
      <c r="H78" s="2" t="s">
        <v>222</v>
      </c>
      <c r="I78" s="9">
        <v>10</v>
      </c>
      <c r="J78" s="4">
        <v>123.7</v>
      </c>
    </row>
    <row r="79" spans="1:23">
      <c r="A79" s="2" t="s">
        <v>48</v>
      </c>
      <c r="B79" s="3" t="s">
        <v>2209</v>
      </c>
      <c r="C79" s="1" t="s">
        <v>42</v>
      </c>
      <c r="D79" s="1" t="s">
        <v>2232</v>
      </c>
      <c r="E79" s="2" t="s">
        <v>255</v>
      </c>
      <c r="F79" s="2" t="s">
        <v>256</v>
      </c>
      <c r="G79" s="2" t="s">
        <v>257</v>
      </c>
      <c r="H79" s="2" t="s">
        <v>258</v>
      </c>
      <c r="I79" s="9">
        <v>4</v>
      </c>
      <c r="J79" s="4">
        <v>49.48</v>
      </c>
    </row>
    <row r="80" spans="1:23">
      <c r="A80" s="2" t="s">
        <v>48</v>
      </c>
      <c r="B80" s="3" t="s">
        <v>2209</v>
      </c>
      <c r="C80" s="1" t="s">
        <v>42</v>
      </c>
      <c r="D80" s="1" t="s">
        <v>2233</v>
      </c>
      <c r="E80" s="2" t="s">
        <v>2081</v>
      </c>
      <c r="F80" s="2" t="s">
        <v>2082</v>
      </c>
      <c r="G80" s="2" t="s">
        <v>216</v>
      </c>
      <c r="H80" s="2" t="s">
        <v>217</v>
      </c>
      <c r="I80" s="9">
        <v>1</v>
      </c>
      <c r="J80" s="4">
        <v>12.37</v>
      </c>
    </row>
    <row r="81" spans="1:23">
      <c r="A81" s="2" t="s">
        <v>48</v>
      </c>
      <c r="B81" s="3" t="s">
        <v>2209</v>
      </c>
      <c r="C81" s="1" t="s">
        <v>42</v>
      </c>
      <c r="D81" s="1" t="s">
        <v>2227</v>
      </c>
      <c r="E81" s="2" t="s">
        <v>238</v>
      </c>
      <c r="F81" s="2" t="s">
        <v>239</v>
      </c>
      <c r="G81" s="2" t="s">
        <v>216</v>
      </c>
      <c r="H81" s="2" t="s">
        <v>217</v>
      </c>
      <c r="I81" s="9">
        <v>5</v>
      </c>
      <c r="J81" s="4">
        <v>61.85</v>
      </c>
    </row>
    <row r="82" spans="1:23">
      <c r="A82" s="2" t="s">
        <v>48</v>
      </c>
      <c r="B82" s="3" t="s">
        <v>2209</v>
      </c>
      <c r="C82" s="1" t="s">
        <v>42</v>
      </c>
      <c r="D82" s="1" t="s">
        <v>2234</v>
      </c>
      <c r="E82" s="2" t="s">
        <v>1306</v>
      </c>
      <c r="F82" s="2" t="s">
        <v>1307</v>
      </c>
      <c r="G82" s="2" t="s">
        <v>216</v>
      </c>
      <c r="H82" s="2" t="s">
        <v>217</v>
      </c>
      <c r="I82" s="9">
        <v>10</v>
      </c>
      <c r="J82" s="4">
        <v>123.7</v>
      </c>
    </row>
    <row r="83" spans="1:23">
      <c r="A83" s="2" t="s">
        <v>48</v>
      </c>
      <c r="B83" s="3" t="s">
        <v>2209</v>
      </c>
      <c r="C83" s="1" t="s">
        <v>42</v>
      </c>
      <c r="D83" s="1" t="s">
        <v>2228</v>
      </c>
      <c r="E83" s="2" t="s">
        <v>742</v>
      </c>
      <c r="F83" s="2" t="s">
        <v>743</v>
      </c>
      <c r="G83" s="2" t="s">
        <v>216</v>
      </c>
      <c r="H83" s="2" t="s">
        <v>217</v>
      </c>
      <c r="I83" s="9">
        <v>4</v>
      </c>
      <c r="J83" s="4">
        <v>49.48</v>
      </c>
    </row>
    <row r="84" spans="1:23">
      <c r="A84" s="2" t="s">
        <v>182</v>
      </c>
      <c r="B84" s="3" t="s">
        <v>2209</v>
      </c>
      <c r="C84" s="1" t="s">
        <v>42</v>
      </c>
      <c r="D84" s="1" t="s">
        <v>2226</v>
      </c>
      <c r="E84" s="2" t="s">
        <v>280</v>
      </c>
      <c r="F84" s="2" t="s">
        <v>281</v>
      </c>
      <c r="G84" s="2" t="s">
        <v>216</v>
      </c>
      <c r="H84" s="2" t="s">
        <v>217</v>
      </c>
      <c r="I84" s="9">
        <v>2</v>
      </c>
      <c r="J84" s="4">
        <v>18.88</v>
      </c>
    </row>
    <row r="85" spans="1:23">
      <c r="A85" s="2" t="s">
        <v>182</v>
      </c>
      <c r="B85" s="3" t="s">
        <v>2209</v>
      </c>
      <c r="C85" s="1" t="s">
        <v>42</v>
      </c>
      <c r="D85" s="1" t="s">
        <v>2235</v>
      </c>
      <c r="E85" s="2" t="s">
        <v>224</v>
      </c>
      <c r="F85" s="2" t="s">
        <v>225</v>
      </c>
      <c r="G85" s="2" t="s">
        <v>216</v>
      </c>
      <c r="H85" s="2" t="s">
        <v>217</v>
      </c>
      <c r="I85" s="9">
        <v>4</v>
      </c>
      <c r="J85" s="4">
        <v>37.76</v>
      </c>
    </row>
    <row r="86" spans="1:23">
      <c r="A86" s="2" t="s">
        <v>182</v>
      </c>
      <c r="B86" s="3" t="s">
        <v>2209</v>
      </c>
      <c r="C86" s="1" t="s">
        <v>42</v>
      </c>
      <c r="D86" s="1" t="s">
        <v>2227</v>
      </c>
      <c r="E86" s="2" t="s">
        <v>238</v>
      </c>
      <c r="F86" s="2" t="s">
        <v>239</v>
      </c>
      <c r="G86" s="2" t="s">
        <v>216</v>
      </c>
      <c r="H86" s="2" t="s">
        <v>217</v>
      </c>
      <c r="I86" s="9">
        <v>10</v>
      </c>
      <c r="J86" s="4">
        <v>94.4</v>
      </c>
    </row>
    <row r="87" spans="1:23" ht="24">
      <c r="A87" s="2" t="s">
        <v>182</v>
      </c>
      <c r="B87" s="3" t="s">
        <v>2209</v>
      </c>
      <c r="C87" s="1" t="s">
        <v>42</v>
      </c>
      <c r="D87" s="1" t="s">
        <v>2230</v>
      </c>
      <c r="E87" s="2" t="s">
        <v>275</v>
      </c>
      <c r="F87" s="2" t="s">
        <v>276</v>
      </c>
      <c r="G87" s="2" t="s">
        <v>277</v>
      </c>
      <c r="H87" s="2" t="s">
        <v>278</v>
      </c>
      <c r="I87" s="9">
        <v>2</v>
      </c>
      <c r="J87" s="4">
        <v>18.88</v>
      </c>
    </row>
    <row r="88" spans="1:23">
      <c r="A88" s="2" t="s">
        <v>182</v>
      </c>
      <c r="B88" s="3" t="s">
        <v>2209</v>
      </c>
      <c r="C88" s="1" t="s">
        <v>42</v>
      </c>
      <c r="D88" s="1" t="s">
        <v>2236</v>
      </c>
      <c r="E88" s="2" t="s">
        <v>263</v>
      </c>
      <c r="F88" s="2" t="s">
        <v>264</v>
      </c>
      <c r="G88" s="2" t="s">
        <v>216</v>
      </c>
      <c r="H88" s="2" t="s">
        <v>217</v>
      </c>
      <c r="I88" s="9">
        <v>2</v>
      </c>
      <c r="J88" s="4">
        <v>18.88</v>
      </c>
    </row>
    <row r="89" spans="1:23">
      <c r="A89" s="2" t="s">
        <v>182</v>
      </c>
      <c r="B89" s="3" t="s">
        <v>2209</v>
      </c>
      <c r="C89" s="1" t="s">
        <v>42</v>
      </c>
      <c r="D89" s="1" t="s">
        <v>2237</v>
      </c>
      <c r="E89" s="2" t="s">
        <v>742</v>
      </c>
      <c r="F89" s="2" t="s">
        <v>743</v>
      </c>
      <c r="G89" s="2" t="s">
        <v>216</v>
      </c>
      <c r="H89" s="2" t="s">
        <v>217</v>
      </c>
      <c r="I89" s="9">
        <v>3</v>
      </c>
      <c r="J89" s="4">
        <v>28.32</v>
      </c>
    </row>
    <row r="90" spans="1:23">
      <c r="J90" s="5">
        <v>800.9</v>
      </c>
    </row>
    <row r="91" spans="1:23">
      <c r="A91" s="72" t="s">
        <v>286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>
      <c r="A92" s="2" t="s">
        <v>48</v>
      </c>
      <c r="B92" s="3" t="s">
        <v>2209</v>
      </c>
      <c r="C92" s="1" t="s">
        <v>42</v>
      </c>
      <c r="D92" s="1" t="s">
        <v>2238</v>
      </c>
      <c r="E92" s="2" t="s">
        <v>302</v>
      </c>
      <c r="F92" s="2" t="s">
        <v>303</v>
      </c>
      <c r="G92" s="2" t="s">
        <v>304</v>
      </c>
      <c r="H92" s="2" t="s">
        <v>305</v>
      </c>
      <c r="I92" s="9">
        <v>3</v>
      </c>
      <c r="J92" s="4">
        <v>37.11</v>
      </c>
    </row>
    <row r="93" spans="1:23">
      <c r="A93" s="2" t="s">
        <v>48</v>
      </c>
      <c r="B93" s="3" t="s">
        <v>2209</v>
      </c>
      <c r="C93" s="1" t="s">
        <v>42</v>
      </c>
      <c r="D93" s="1" t="s">
        <v>2239</v>
      </c>
      <c r="E93" s="2" t="s">
        <v>288</v>
      </c>
      <c r="F93" s="2" t="s">
        <v>1928</v>
      </c>
      <c r="G93" s="2" t="s">
        <v>290</v>
      </c>
      <c r="H93" s="2" t="s">
        <v>291</v>
      </c>
      <c r="I93" s="9">
        <v>5</v>
      </c>
      <c r="J93" s="4">
        <v>61.85</v>
      </c>
    </row>
    <row r="94" spans="1:23">
      <c r="A94" s="2" t="s">
        <v>182</v>
      </c>
      <c r="B94" s="3" t="s">
        <v>2209</v>
      </c>
      <c r="C94" s="1" t="s">
        <v>42</v>
      </c>
      <c r="D94" s="1" t="s">
        <v>2239</v>
      </c>
      <c r="E94" s="2" t="s">
        <v>288</v>
      </c>
      <c r="F94" s="2" t="s">
        <v>1928</v>
      </c>
      <c r="G94" s="2" t="s">
        <v>290</v>
      </c>
      <c r="H94" s="2" t="s">
        <v>291</v>
      </c>
      <c r="I94" s="9">
        <v>10</v>
      </c>
      <c r="J94" s="4">
        <v>84.2</v>
      </c>
    </row>
    <row r="95" spans="1:23">
      <c r="J95" s="5">
        <v>183.16</v>
      </c>
    </row>
    <row r="96" spans="1:23">
      <c r="A96" s="72" t="s">
        <v>309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</row>
    <row r="97" spans="1:10">
      <c r="A97" s="2" t="s">
        <v>68</v>
      </c>
      <c r="B97" s="3" t="s">
        <v>2163</v>
      </c>
      <c r="C97" s="1" t="s">
        <v>42</v>
      </c>
      <c r="D97" s="1" t="s">
        <v>2240</v>
      </c>
      <c r="E97" s="2" t="s">
        <v>420</v>
      </c>
      <c r="F97" s="2" t="s">
        <v>421</v>
      </c>
      <c r="G97" s="2" t="s">
        <v>313</v>
      </c>
      <c r="H97" s="2" t="s">
        <v>314</v>
      </c>
      <c r="I97" s="9">
        <v>1</v>
      </c>
      <c r="J97" s="4">
        <v>7.9</v>
      </c>
    </row>
    <row r="98" spans="1:10">
      <c r="A98" s="2" t="s">
        <v>68</v>
      </c>
      <c r="B98" s="3" t="s">
        <v>2241</v>
      </c>
      <c r="C98" s="1" t="s">
        <v>42</v>
      </c>
      <c r="D98" s="1" t="s">
        <v>2242</v>
      </c>
      <c r="E98" s="2" t="s">
        <v>354</v>
      </c>
      <c r="F98" s="2" t="s">
        <v>355</v>
      </c>
      <c r="G98" s="2" t="s">
        <v>351</v>
      </c>
      <c r="H98" s="2" t="s">
        <v>352</v>
      </c>
      <c r="I98" s="9">
        <v>3</v>
      </c>
      <c r="J98" s="4">
        <v>23.7</v>
      </c>
    </row>
    <row r="99" spans="1:10">
      <c r="A99" s="2" t="s">
        <v>68</v>
      </c>
      <c r="B99" s="3" t="s">
        <v>2167</v>
      </c>
      <c r="C99" s="1" t="s">
        <v>42</v>
      </c>
      <c r="D99" s="1" t="s">
        <v>2243</v>
      </c>
      <c r="E99" s="2" t="s">
        <v>567</v>
      </c>
      <c r="F99" s="2" t="s">
        <v>568</v>
      </c>
      <c r="G99" s="2" t="s">
        <v>367</v>
      </c>
      <c r="H99" s="2" t="s">
        <v>368</v>
      </c>
      <c r="I99" s="9">
        <v>25</v>
      </c>
      <c r="J99" s="4">
        <v>197.5</v>
      </c>
    </row>
    <row r="100" spans="1:10">
      <c r="A100" s="2" t="s">
        <v>68</v>
      </c>
      <c r="B100" s="3" t="s">
        <v>2207</v>
      </c>
      <c r="C100" s="1" t="s">
        <v>42</v>
      </c>
      <c r="D100" s="1" t="s">
        <v>2244</v>
      </c>
      <c r="E100" s="2" t="s">
        <v>420</v>
      </c>
      <c r="F100" s="2" t="s">
        <v>421</v>
      </c>
      <c r="G100" s="2" t="s">
        <v>313</v>
      </c>
      <c r="H100" s="2" t="s">
        <v>314</v>
      </c>
      <c r="I100" s="9">
        <v>1</v>
      </c>
      <c r="J100" s="4">
        <v>7.9</v>
      </c>
    </row>
    <row r="101" spans="1:10">
      <c r="A101" s="2" t="s">
        <v>48</v>
      </c>
      <c r="B101" s="3" t="s">
        <v>2241</v>
      </c>
      <c r="C101" s="1" t="s">
        <v>42</v>
      </c>
      <c r="D101" s="1" t="s">
        <v>2245</v>
      </c>
      <c r="E101" s="2" t="s">
        <v>328</v>
      </c>
      <c r="F101" s="2" t="s">
        <v>329</v>
      </c>
      <c r="G101" s="2" t="s">
        <v>313</v>
      </c>
      <c r="H101" s="2" t="s">
        <v>314</v>
      </c>
      <c r="I101" s="9">
        <v>2</v>
      </c>
      <c r="J101" s="4">
        <v>23.04</v>
      </c>
    </row>
    <row r="102" spans="1:10">
      <c r="A102" s="2" t="s">
        <v>48</v>
      </c>
      <c r="B102" s="3" t="s">
        <v>2241</v>
      </c>
      <c r="C102" s="1" t="s">
        <v>42</v>
      </c>
      <c r="D102" s="1" t="s">
        <v>2246</v>
      </c>
      <c r="E102" s="2" t="s">
        <v>597</v>
      </c>
      <c r="F102" s="2" t="s">
        <v>598</v>
      </c>
      <c r="G102" s="2" t="s">
        <v>313</v>
      </c>
      <c r="H102" s="2" t="s">
        <v>314</v>
      </c>
      <c r="I102" s="9">
        <v>10</v>
      </c>
      <c r="J102" s="4">
        <v>115.2</v>
      </c>
    </row>
    <row r="103" spans="1:10">
      <c r="A103" s="2" t="s">
        <v>48</v>
      </c>
      <c r="B103" s="3" t="s">
        <v>2241</v>
      </c>
      <c r="C103" s="1" t="s">
        <v>42</v>
      </c>
      <c r="D103" s="1" t="s">
        <v>2242</v>
      </c>
      <c r="E103" s="2" t="s">
        <v>354</v>
      </c>
      <c r="F103" s="2" t="s">
        <v>355</v>
      </c>
      <c r="G103" s="2" t="s">
        <v>351</v>
      </c>
      <c r="H103" s="2" t="s">
        <v>352</v>
      </c>
      <c r="I103" s="9">
        <v>3</v>
      </c>
      <c r="J103" s="4">
        <v>34.56</v>
      </c>
    </row>
    <row r="104" spans="1:10">
      <c r="A104" s="2" t="s">
        <v>48</v>
      </c>
      <c r="B104" s="3" t="s">
        <v>2167</v>
      </c>
      <c r="C104" s="1" t="s">
        <v>42</v>
      </c>
      <c r="D104" s="1" t="s">
        <v>2247</v>
      </c>
      <c r="E104" s="2" t="s">
        <v>1025</v>
      </c>
      <c r="F104" s="2" t="s">
        <v>1026</v>
      </c>
      <c r="G104" s="2" t="s">
        <v>313</v>
      </c>
      <c r="H104" s="2" t="s">
        <v>314</v>
      </c>
      <c r="I104" s="9">
        <v>5</v>
      </c>
      <c r="J104" s="4">
        <v>57.6</v>
      </c>
    </row>
    <row r="105" spans="1:10">
      <c r="A105" s="2" t="s">
        <v>48</v>
      </c>
      <c r="B105" s="3" t="s">
        <v>2209</v>
      </c>
      <c r="C105" s="1" t="s">
        <v>42</v>
      </c>
      <c r="D105" s="1" t="s">
        <v>2248</v>
      </c>
      <c r="E105" s="2" t="s">
        <v>763</v>
      </c>
      <c r="F105" s="2" t="s">
        <v>764</v>
      </c>
      <c r="G105" s="2" t="s">
        <v>313</v>
      </c>
      <c r="H105" s="2" t="s">
        <v>314</v>
      </c>
      <c r="I105" s="9">
        <v>10</v>
      </c>
      <c r="J105" s="4">
        <v>115.2</v>
      </c>
    </row>
    <row r="106" spans="1:10">
      <c r="A106" s="2" t="s">
        <v>48</v>
      </c>
      <c r="B106" s="3" t="s">
        <v>2163</v>
      </c>
      <c r="C106" s="1" t="s">
        <v>42</v>
      </c>
      <c r="D106" s="1" t="s">
        <v>2249</v>
      </c>
      <c r="E106" s="2" t="s">
        <v>390</v>
      </c>
      <c r="F106" s="2" t="s">
        <v>391</v>
      </c>
      <c r="G106" s="2" t="s">
        <v>313</v>
      </c>
      <c r="H106" s="2" t="s">
        <v>314</v>
      </c>
      <c r="I106" s="9">
        <v>2</v>
      </c>
      <c r="J106" s="4">
        <v>23.04</v>
      </c>
    </row>
    <row r="107" spans="1:10">
      <c r="A107" s="2" t="s">
        <v>48</v>
      </c>
      <c r="B107" s="3" t="s">
        <v>2207</v>
      </c>
      <c r="C107" s="1" t="s">
        <v>42</v>
      </c>
      <c r="D107" s="1" t="s">
        <v>2250</v>
      </c>
      <c r="E107" s="2" t="s">
        <v>423</v>
      </c>
      <c r="F107" s="2" t="s">
        <v>424</v>
      </c>
      <c r="G107" s="2" t="s">
        <v>313</v>
      </c>
      <c r="H107" s="2" t="s">
        <v>314</v>
      </c>
      <c r="I107" s="9">
        <v>4</v>
      </c>
      <c r="J107" s="4">
        <v>46.08</v>
      </c>
    </row>
    <row r="108" spans="1:10">
      <c r="A108" s="2" t="s">
        <v>48</v>
      </c>
      <c r="B108" s="3" t="s">
        <v>2163</v>
      </c>
      <c r="C108" s="1" t="s">
        <v>42</v>
      </c>
      <c r="D108" s="1" t="s">
        <v>2251</v>
      </c>
      <c r="E108" s="2" t="s">
        <v>396</v>
      </c>
      <c r="F108" s="2" t="s">
        <v>397</v>
      </c>
      <c r="G108" s="2" t="s">
        <v>313</v>
      </c>
      <c r="H108" s="2" t="s">
        <v>314</v>
      </c>
      <c r="I108" s="9">
        <v>5</v>
      </c>
      <c r="J108" s="4">
        <v>57.6</v>
      </c>
    </row>
    <row r="109" spans="1:10">
      <c r="A109" s="2" t="s">
        <v>48</v>
      </c>
      <c r="B109" s="3" t="s">
        <v>2167</v>
      </c>
      <c r="C109" s="1" t="s">
        <v>42</v>
      </c>
      <c r="D109" s="1" t="s">
        <v>2252</v>
      </c>
      <c r="E109" s="2" t="s">
        <v>1340</v>
      </c>
      <c r="F109" s="2" t="s">
        <v>1341</v>
      </c>
      <c r="G109" s="2" t="s">
        <v>313</v>
      </c>
      <c r="H109" s="2" t="s">
        <v>314</v>
      </c>
      <c r="I109" s="9">
        <v>10</v>
      </c>
      <c r="J109" s="4">
        <v>115.2</v>
      </c>
    </row>
    <row r="110" spans="1:10">
      <c r="A110" s="2" t="s">
        <v>48</v>
      </c>
      <c r="B110" s="3" t="s">
        <v>2163</v>
      </c>
      <c r="C110" s="1" t="s">
        <v>42</v>
      </c>
      <c r="D110" s="1" t="s">
        <v>2253</v>
      </c>
      <c r="E110" s="2" t="s">
        <v>1564</v>
      </c>
      <c r="F110" s="2" t="s">
        <v>1565</v>
      </c>
      <c r="G110" s="2" t="s">
        <v>313</v>
      </c>
      <c r="H110" s="2" t="s">
        <v>314</v>
      </c>
      <c r="I110" s="9">
        <v>20</v>
      </c>
      <c r="J110" s="4">
        <v>230.4</v>
      </c>
    </row>
    <row r="111" spans="1:10">
      <c r="A111" s="2" t="s">
        <v>48</v>
      </c>
      <c r="B111" s="3" t="s">
        <v>2209</v>
      </c>
      <c r="C111" s="1" t="s">
        <v>42</v>
      </c>
      <c r="D111" s="1" t="s">
        <v>2254</v>
      </c>
      <c r="E111" s="2" t="s">
        <v>2117</v>
      </c>
      <c r="F111" s="2" t="s">
        <v>2118</v>
      </c>
      <c r="G111" s="2" t="s">
        <v>313</v>
      </c>
      <c r="H111" s="2" t="s">
        <v>314</v>
      </c>
      <c r="I111" s="9">
        <v>4</v>
      </c>
      <c r="J111" s="4">
        <v>46.08</v>
      </c>
    </row>
    <row r="112" spans="1:10">
      <c r="A112" s="2" t="s">
        <v>48</v>
      </c>
      <c r="B112" s="3" t="s">
        <v>2207</v>
      </c>
      <c r="C112" s="1" t="s">
        <v>42</v>
      </c>
      <c r="D112" s="1" t="s">
        <v>2255</v>
      </c>
      <c r="E112" s="2" t="s">
        <v>789</v>
      </c>
      <c r="F112" s="2" t="s">
        <v>790</v>
      </c>
      <c r="G112" s="2" t="s">
        <v>313</v>
      </c>
      <c r="H112" s="2" t="s">
        <v>314</v>
      </c>
      <c r="I112" s="9">
        <v>6</v>
      </c>
      <c r="J112" s="4">
        <v>69.12</v>
      </c>
    </row>
    <row r="113" spans="1:23">
      <c r="A113" s="2" t="s">
        <v>48</v>
      </c>
      <c r="B113" s="3" t="s">
        <v>2209</v>
      </c>
      <c r="C113" s="1" t="s">
        <v>42</v>
      </c>
      <c r="D113" s="1" t="s">
        <v>2256</v>
      </c>
      <c r="E113" s="2" t="s">
        <v>331</v>
      </c>
      <c r="F113" s="2" t="s">
        <v>332</v>
      </c>
      <c r="G113" s="2" t="s">
        <v>313</v>
      </c>
      <c r="H113" s="2" t="s">
        <v>314</v>
      </c>
      <c r="I113" s="9">
        <v>4</v>
      </c>
      <c r="J113" s="4">
        <v>46.08</v>
      </c>
    </row>
    <row r="114" spans="1:23">
      <c r="A114" s="2" t="s">
        <v>48</v>
      </c>
      <c r="B114" s="3" t="s">
        <v>2207</v>
      </c>
      <c r="C114" s="1" t="s">
        <v>42</v>
      </c>
      <c r="D114" s="1" t="s">
        <v>2257</v>
      </c>
      <c r="E114" s="2" t="s">
        <v>2258</v>
      </c>
      <c r="F114" s="2" t="s">
        <v>2259</v>
      </c>
      <c r="G114" s="2" t="s">
        <v>313</v>
      </c>
      <c r="H114" s="2" t="s">
        <v>314</v>
      </c>
      <c r="I114" s="9">
        <v>10</v>
      </c>
      <c r="J114" s="4">
        <v>115.2</v>
      </c>
    </row>
    <row r="115" spans="1:23">
      <c r="A115" s="2" t="s">
        <v>48</v>
      </c>
      <c r="B115" s="3" t="s">
        <v>2209</v>
      </c>
      <c r="C115" s="1" t="s">
        <v>42</v>
      </c>
      <c r="D115" s="1" t="s">
        <v>2260</v>
      </c>
      <c r="E115" s="2" t="s">
        <v>589</v>
      </c>
      <c r="F115" s="2" t="s">
        <v>590</v>
      </c>
      <c r="G115" s="2" t="s">
        <v>313</v>
      </c>
      <c r="H115" s="2" t="s">
        <v>314</v>
      </c>
      <c r="I115" s="9">
        <v>2</v>
      </c>
      <c r="J115" s="4">
        <v>23.04</v>
      </c>
    </row>
    <row r="116" spans="1:23">
      <c r="J116" s="5">
        <f>SUM(J97:J115)</f>
        <v>1354.4399999999998</v>
      </c>
    </row>
    <row r="117" spans="1:23">
      <c r="A117" s="72" t="s">
        <v>429</v>
      </c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</row>
    <row r="118" spans="1:23">
      <c r="A118" s="2" t="s">
        <v>182</v>
      </c>
      <c r="B118" s="3" t="s">
        <v>2209</v>
      </c>
      <c r="C118" s="1" t="s">
        <v>42</v>
      </c>
      <c r="D118" s="1" t="s">
        <v>2261</v>
      </c>
      <c r="E118" s="2" t="s">
        <v>431</v>
      </c>
      <c r="F118" s="2" t="s">
        <v>432</v>
      </c>
      <c r="G118" s="2" t="s">
        <v>433</v>
      </c>
      <c r="H118" s="2" t="s">
        <v>434</v>
      </c>
      <c r="I118" s="9">
        <v>5</v>
      </c>
      <c r="J118" s="4">
        <v>47.2</v>
      </c>
    </row>
    <row r="119" spans="1:23">
      <c r="J119" s="5">
        <v>47.2</v>
      </c>
    </row>
    <row r="120" spans="1:23">
      <c r="A120" s="72" t="s">
        <v>444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>
      <c r="A121" s="2" t="s">
        <v>48</v>
      </c>
      <c r="B121" s="3" t="s">
        <v>2241</v>
      </c>
      <c r="C121" s="1" t="s">
        <v>42</v>
      </c>
      <c r="D121" s="1" t="s">
        <v>2262</v>
      </c>
      <c r="E121" s="2" t="s">
        <v>446</v>
      </c>
      <c r="F121" s="2" t="s">
        <v>447</v>
      </c>
      <c r="G121" s="2" t="s">
        <v>448</v>
      </c>
      <c r="H121" s="2" t="s">
        <v>449</v>
      </c>
      <c r="I121" s="9">
        <v>20</v>
      </c>
      <c r="J121" s="4">
        <v>247.4</v>
      </c>
    </row>
    <row r="122" spans="1:23">
      <c r="A122" s="2" t="s">
        <v>48</v>
      </c>
      <c r="B122" s="3" t="s">
        <v>2167</v>
      </c>
      <c r="C122" s="1" t="s">
        <v>42</v>
      </c>
      <c r="D122" s="1" t="s">
        <v>2263</v>
      </c>
      <c r="E122" s="2" t="s">
        <v>2264</v>
      </c>
      <c r="F122" s="2" t="s">
        <v>2265</v>
      </c>
      <c r="G122" s="2" t="s">
        <v>851</v>
      </c>
      <c r="H122" s="2" t="s">
        <v>852</v>
      </c>
      <c r="I122" s="9">
        <v>10</v>
      </c>
      <c r="J122" s="4">
        <v>123.7</v>
      </c>
    </row>
    <row r="123" spans="1:23">
      <c r="J123" s="5">
        <v>371.1</v>
      </c>
    </row>
    <row r="124" spans="1:23">
      <c r="J124" s="5">
        <v>11044.98</v>
      </c>
    </row>
  </sheetData>
  <autoFilter ref="A1:W124" xr:uid="{92D85973-D453-D340-A47B-EF225ABBD6D3}"/>
  <mergeCells count="10">
    <mergeCell ref="A91:W91"/>
    <mergeCell ref="A96:W96"/>
    <mergeCell ref="A117:W117"/>
    <mergeCell ref="A120:W120"/>
    <mergeCell ref="A2:W2"/>
    <mergeCell ref="A7:W7"/>
    <mergeCell ref="A47:W47"/>
    <mergeCell ref="A59:W59"/>
    <mergeCell ref="A62:W62"/>
    <mergeCell ref="A72:W7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F984-D3EE-B24C-9066-D9A0B82A7CDA}">
  <dimension ref="A1:W80"/>
  <sheetViews>
    <sheetView workbookViewId="0"/>
    <sheetView workbookViewId="1"/>
  </sheetViews>
  <sheetFormatPr defaultColWidth="8.85546875" defaultRowHeight="12.95"/>
  <cols>
    <col min="1" max="1" width="37.85546875" customWidth="1"/>
    <col min="2" max="2" width="9" customWidth="1"/>
    <col min="3" max="3" width="4" customWidth="1"/>
    <col min="4" max="4" width="7" customWidth="1"/>
    <col min="5" max="5" width="41.28515625" customWidth="1"/>
    <col min="6" max="6" width="23.85546875" customWidth="1"/>
    <col min="7" max="7" width="11.42578125" customWidth="1"/>
    <col min="8" max="8" width="14.85546875" customWidth="1"/>
    <col min="9" max="9" width="8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2266</v>
      </c>
      <c r="C3" s="1" t="s">
        <v>42</v>
      </c>
      <c r="D3" s="1" t="s">
        <v>2267</v>
      </c>
      <c r="E3" s="2" t="s">
        <v>2268</v>
      </c>
      <c r="F3" s="2" t="s">
        <v>2269</v>
      </c>
      <c r="G3" s="2" t="s">
        <v>1733</v>
      </c>
      <c r="H3" s="2" t="s">
        <v>1734</v>
      </c>
      <c r="I3" s="9">
        <v>3</v>
      </c>
      <c r="J3" s="4">
        <v>37.11</v>
      </c>
    </row>
    <row r="4" spans="1:23">
      <c r="J4" s="5">
        <v>37.11</v>
      </c>
    </row>
    <row r="5" spans="1:23">
      <c r="A5" s="72" t="s">
        <v>141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68</v>
      </c>
      <c r="B6" s="3" t="s">
        <v>2270</v>
      </c>
      <c r="C6" s="1" t="s">
        <v>42</v>
      </c>
      <c r="D6" s="1" t="s">
        <v>2271</v>
      </c>
      <c r="E6" s="2" t="s">
        <v>1833</v>
      </c>
      <c r="F6" s="2" t="s">
        <v>1834</v>
      </c>
      <c r="G6" s="2" t="s">
        <v>1835</v>
      </c>
      <c r="H6" s="2" t="s">
        <v>1836</v>
      </c>
      <c r="I6" s="9">
        <v>3</v>
      </c>
      <c r="J6" s="4">
        <v>23.7</v>
      </c>
    </row>
    <row r="7" spans="1:23">
      <c r="A7" s="2" t="s">
        <v>68</v>
      </c>
      <c r="B7" s="3" t="s">
        <v>2270</v>
      </c>
      <c r="C7" s="1" t="s">
        <v>42</v>
      </c>
      <c r="D7" s="1" t="s">
        <v>2272</v>
      </c>
      <c r="E7" s="2" t="s">
        <v>694</v>
      </c>
      <c r="F7" s="2" t="s">
        <v>695</v>
      </c>
      <c r="G7" s="2" t="s">
        <v>155</v>
      </c>
      <c r="H7" s="2" t="s">
        <v>156</v>
      </c>
      <c r="I7" s="9">
        <v>4</v>
      </c>
      <c r="J7" s="4">
        <v>31.6</v>
      </c>
    </row>
    <row r="8" spans="1:23">
      <c r="A8" s="2" t="s">
        <v>68</v>
      </c>
      <c r="B8" s="3" t="s">
        <v>2270</v>
      </c>
      <c r="C8" s="1" t="s">
        <v>42</v>
      </c>
      <c r="D8" s="1" t="s">
        <v>2273</v>
      </c>
      <c r="E8" s="2" t="s">
        <v>936</v>
      </c>
      <c r="F8" s="2" t="s">
        <v>937</v>
      </c>
      <c r="G8" s="2" t="s">
        <v>150</v>
      </c>
      <c r="H8" s="2" t="s">
        <v>151</v>
      </c>
      <c r="I8" s="9">
        <v>5</v>
      </c>
      <c r="J8" s="4">
        <v>39.5</v>
      </c>
    </row>
    <row r="9" spans="1:23">
      <c r="A9" s="2" t="s">
        <v>48</v>
      </c>
      <c r="B9" s="3" t="s">
        <v>2270</v>
      </c>
      <c r="C9" s="1" t="s">
        <v>42</v>
      </c>
      <c r="D9" s="1" t="s">
        <v>2274</v>
      </c>
      <c r="E9" s="2" t="s">
        <v>538</v>
      </c>
      <c r="F9" s="2" t="s">
        <v>539</v>
      </c>
      <c r="G9" s="2" t="s">
        <v>150</v>
      </c>
      <c r="H9" s="2" t="s">
        <v>151</v>
      </c>
      <c r="I9" s="9">
        <v>20</v>
      </c>
      <c r="J9" s="4">
        <v>230.4</v>
      </c>
    </row>
    <row r="10" spans="1:23">
      <c r="A10" s="2" t="s">
        <v>48</v>
      </c>
      <c r="B10" s="3" t="s">
        <v>2270</v>
      </c>
      <c r="C10" s="1" t="s">
        <v>42</v>
      </c>
      <c r="D10" s="1" t="s">
        <v>2275</v>
      </c>
      <c r="E10" s="2" t="s">
        <v>954</v>
      </c>
      <c r="F10" s="2" t="s">
        <v>955</v>
      </c>
      <c r="G10" s="2" t="s">
        <v>150</v>
      </c>
      <c r="H10" s="2" t="s">
        <v>151</v>
      </c>
      <c r="I10" s="9">
        <v>5</v>
      </c>
      <c r="J10" s="4">
        <v>57.6</v>
      </c>
    </row>
    <row r="11" spans="1:23">
      <c r="A11" s="2" t="s">
        <v>48</v>
      </c>
      <c r="B11" s="3" t="s">
        <v>2270</v>
      </c>
      <c r="C11" s="1" t="s">
        <v>42</v>
      </c>
      <c r="D11" s="1" t="s">
        <v>2276</v>
      </c>
      <c r="E11" s="2" t="s">
        <v>1404</v>
      </c>
      <c r="F11" s="2" t="s">
        <v>1405</v>
      </c>
      <c r="G11" s="2" t="s">
        <v>160</v>
      </c>
      <c r="H11" s="2" t="s">
        <v>161</v>
      </c>
      <c r="I11" s="9">
        <v>10</v>
      </c>
      <c r="J11" s="4">
        <v>115.2</v>
      </c>
    </row>
    <row r="12" spans="1:23">
      <c r="A12" s="2" t="s">
        <v>48</v>
      </c>
      <c r="B12" s="3" t="s">
        <v>2270</v>
      </c>
      <c r="C12" s="1" t="s">
        <v>42</v>
      </c>
      <c r="D12" s="1" t="s">
        <v>2273</v>
      </c>
      <c r="E12" s="2" t="s">
        <v>936</v>
      </c>
      <c r="F12" s="2" t="s">
        <v>937</v>
      </c>
      <c r="G12" s="2" t="s">
        <v>150</v>
      </c>
      <c r="H12" s="2" t="s">
        <v>151</v>
      </c>
      <c r="I12" s="9">
        <v>10</v>
      </c>
      <c r="J12" s="4">
        <v>123.7</v>
      </c>
    </row>
    <row r="13" spans="1:23">
      <c r="A13" s="2" t="s">
        <v>48</v>
      </c>
      <c r="B13" s="3" t="s">
        <v>2270</v>
      </c>
      <c r="C13" s="1" t="s">
        <v>42</v>
      </c>
      <c r="D13" s="1" t="s">
        <v>2277</v>
      </c>
      <c r="E13" s="2" t="s">
        <v>936</v>
      </c>
      <c r="F13" s="2" t="s">
        <v>937</v>
      </c>
      <c r="G13" s="2" t="s">
        <v>150</v>
      </c>
      <c r="H13" s="2" t="s">
        <v>151</v>
      </c>
      <c r="I13" s="9">
        <v>20</v>
      </c>
      <c r="J13" s="4">
        <v>230.4</v>
      </c>
    </row>
    <row r="14" spans="1:23">
      <c r="A14" s="2" t="s">
        <v>48</v>
      </c>
      <c r="B14" s="3" t="s">
        <v>2270</v>
      </c>
      <c r="C14" s="1" t="s">
        <v>42</v>
      </c>
      <c r="D14" s="1" t="s">
        <v>2278</v>
      </c>
      <c r="E14" s="2" t="s">
        <v>541</v>
      </c>
      <c r="F14" s="2" t="s">
        <v>542</v>
      </c>
      <c r="G14" s="2" t="s">
        <v>150</v>
      </c>
      <c r="H14" s="2" t="s">
        <v>151</v>
      </c>
      <c r="I14" s="9">
        <v>10</v>
      </c>
      <c r="J14" s="4">
        <v>115.2</v>
      </c>
    </row>
    <row r="15" spans="1:23">
      <c r="A15" s="2" t="s">
        <v>48</v>
      </c>
      <c r="B15" s="3" t="s">
        <v>2270</v>
      </c>
      <c r="C15" s="1" t="s">
        <v>42</v>
      </c>
      <c r="D15" s="1" t="s">
        <v>2279</v>
      </c>
      <c r="E15" s="2" t="s">
        <v>1148</v>
      </c>
      <c r="F15" s="2" t="s">
        <v>1149</v>
      </c>
      <c r="G15" s="2" t="s">
        <v>155</v>
      </c>
      <c r="H15" s="2" t="s">
        <v>156</v>
      </c>
      <c r="I15" s="9">
        <v>10</v>
      </c>
      <c r="J15" s="4">
        <v>115.2</v>
      </c>
    </row>
    <row r="16" spans="1:23">
      <c r="A16" s="2" t="s">
        <v>48</v>
      </c>
      <c r="B16" s="3" t="s">
        <v>2270</v>
      </c>
      <c r="C16" s="1" t="s">
        <v>42</v>
      </c>
      <c r="D16" s="1" t="s">
        <v>2280</v>
      </c>
      <c r="E16" s="2" t="s">
        <v>153</v>
      </c>
      <c r="F16" s="2" t="s">
        <v>154</v>
      </c>
      <c r="G16" s="2" t="s">
        <v>155</v>
      </c>
      <c r="H16" s="2" t="s">
        <v>156</v>
      </c>
      <c r="I16" s="9">
        <v>2</v>
      </c>
      <c r="J16" s="4">
        <v>23.04</v>
      </c>
    </row>
    <row r="17" spans="1:23">
      <c r="A17" s="2" t="s">
        <v>48</v>
      </c>
      <c r="B17" s="3" t="s">
        <v>2270</v>
      </c>
      <c r="C17" s="1" t="s">
        <v>42</v>
      </c>
      <c r="D17" s="1" t="s">
        <v>2281</v>
      </c>
      <c r="E17" s="2" t="s">
        <v>148</v>
      </c>
      <c r="F17" s="2" t="s">
        <v>149</v>
      </c>
      <c r="G17" s="2" t="s">
        <v>150</v>
      </c>
      <c r="H17" s="2" t="s">
        <v>151</v>
      </c>
      <c r="I17" s="9">
        <v>20</v>
      </c>
      <c r="J17" s="4">
        <v>230.4</v>
      </c>
    </row>
    <row r="18" spans="1:23">
      <c r="A18" s="2" t="s">
        <v>48</v>
      </c>
      <c r="B18" s="3" t="s">
        <v>2270</v>
      </c>
      <c r="C18" s="1" t="s">
        <v>42</v>
      </c>
      <c r="D18" s="1" t="s">
        <v>2282</v>
      </c>
      <c r="E18" s="2" t="s">
        <v>165</v>
      </c>
      <c r="F18" s="2" t="s">
        <v>166</v>
      </c>
      <c r="G18" s="2" t="s">
        <v>167</v>
      </c>
      <c r="H18" s="2" t="s">
        <v>168</v>
      </c>
      <c r="I18" s="9">
        <v>20</v>
      </c>
      <c r="J18" s="4">
        <v>230.4</v>
      </c>
    </row>
    <row r="19" spans="1:23">
      <c r="A19" s="2" t="s">
        <v>48</v>
      </c>
      <c r="B19" s="3" t="s">
        <v>2270</v>
      </c>
      <c r="C19" s="1" t="s">
        <v>42</v>
      </c>
      <c r="D19" s="1" t="s">
        <v>2283</v>
      </c>
      <c r="E19" s="2" t="s">
        <v>175</v>
      </c>
      <c r="F19" s="2" t="s">
        <v>176</v>
      </c>
      <c r="G19" s="2" t="s">
        <v>177</v>
      </c>
      <c r="H19" s="2" t="s">
        <v>178</v>
      </c>
      <c r="I19" s="9">
        <v>4</v>
      </c>
      <c r="J19" s="4">
        <v>46.08</v>
      </c>
    </row>
    <row r="20" spans="1:23">
      <c r="A20" s="2" t="s">
        <v>48</v>
      </c>
      <c r="B20" s="3" t="s">
        <v>2270</v>
      </c>
      <c r="C20" s="1" t="s">
        <v>42</v>
      </c>
      <c r="D20" s="1" t="s">
        <v>2284</v>
      </c>
      <c r="E20" s="2" t="s">
        <v>957</v>
      </c>
      <c r="F20" s="2" t="s">
        <v>958</v>
      </c>
      <c r="G20" s="2" t="s">
        <v>150</v>
      </c>
      <c r="H20" s="2" t="s">
        <v>151</v>
      </c>
      <c r="I20" s="9">
        <v>20</v>
      </c>
      <c r="J20" s="4">
        <v>230.4</v>
      </c>
    </row>
    <row r="21" spans="1:23">
      <c r="A21" s="2" t="s">
        <v>48</v>
      </c>
      <c r="B21" s="3" t="s">
        <v>2270</v>
      </c>
      <c r="C21" s="1" t="s">
        <v>42</v>
      </c>
      <c r="D21" s="1" t="s">
        <v>2285</v>
      </c>
      <c r="E21" s="2" t="s">
        <v>165</v>
      </c>
      <c r="F21" s="2" t="s">
        <v>166</v>
      </c>
      <c r="G21" s="2" t="s">
        <v>167</v>
      </c>
      <c r="H21" s="2" t="s">
        <v>168</v>
      </c>
      <c r="I21" s="9">
        <v>3</v>
      </c>
      <c r="J21" s="4">
        <v>37.11</v>
      </c>
    </row>
    <row r="22" spans="1:23">
      <c r="A22" s="2" t="s">
        <v>182</v>
      </c>
      <c r="B22" s="3" t="s">
        <v>2270</v>
      </c>
      <c r="C22" s="1" t="s">
        <v>42</v>
      </c>
      <c r="D22" s="1" t="s">
        <v>2275</v>
      </c>
      <c r="E22" s="2" t="s">
        <v>954</v>
      </c>
      <c r="F22" s="2" t="s">
        <v>955</v>
      </c>
      <c r="G22" s="2" t="s">
        <v>150</v>
      </c>
      <c r="H22" s="2" t="s">
        <v>151</v>
      </c>
      <c r="I22" s="9">
        <v>1</v>
      </c>
      <c r="J22" s="4">
        <v>8.42</v>
      </c>
    </row>
    <row r="23" spans="1:23">
      <c r="J23" s="5">
        <v>1888.35</v>
      </c>
    </row>
    <row r="24" spans="1:23">
      <c r="A24" s="72" t="s">
        <v>183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</row>
    <row r="25" spans="1:23">
      <c r="A25" s="2" t="s">
        <v>48</v>
      </c>
      <c r="B25" s="3" t="s">
        <v>2270</v>
      </c>
      <c r="C25" s="1" t="s">
        <v>42</v>
      </c>
      <c r="D25" s="1" t="s">
        <v>2286</v>
      </c>
      <c r="E25" s="2" t="s">
        <v>702</v>
      </c>
      <c r="F25" s="2" t="s">
        <v>703</v>
      </c>
      <c r="G25" s="2" t="s">
        <v>187</v>
      </c>
      <c r="H25" s="2" t="s">
        <v>188</v>
      </c>
      <c r="I25" s="9">
        <v>2</v>
      </c>
      <c r="J25" s="4">
        <v>23.04</v>
      </c>
    </row>
    <row r="26" spans="1:23">
      <c r="A26" s="2" t="s">
        <v>48</v>
      </c>
      <c r="B26" s="3" t="s">
        <v>2270</v>
      </c>
      <c r="C26" s="1" t="s">
        <v>42</v>
      </c>
      <c r="D26" s="1" t="s">
        <v>2286</v>
      </c>
      <c r="E26" s="2" t="s">
        <v>702</v>
      </c>
      <c r="F26" s="2" t="s">
        <v>703</v>
      </c>
      <c r="G26" s="2" t="s">
        <v>187</v>
      </c>
      <c r="H26" s="2" t="s">
        <v>188</v>
      </c>
      <c r="I26" s="9">
        <v>3</v>
      </c>
      <c r="J26" s="4">
        <v>34.56</v>
      </c>
    </row>
    <row r="27" spans="1:23">
      <c r="J27" s="5">
        <v>57.6</v>
      </c>
    </row>
    <row r="28" spans="1:23">
      <c r="A28" s="72" t="s">
        <v>189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>
      <c r="A29" s="2" t="s">
        <v>68</v>
      </c>
      <c r="B29" s="3" t="s">
        <v>2287</v>
      </c>
      <c r="C29" s="1" t="s">
        <v>42</v>
      </c>
      <c r="D29" s="1" t="s">
        <v>2288</v>
      </c>
      <c r="E29" s="2" t="s">
        <v>710</v>
      </c>
      <c r="F29" s="2" t="s">
        <v>711</v>
      </c>
      <c r="G29" s="2" t="s">
        <v>712</v>
      </c>
      <c r="H29" s="2" t="s">
        <v>713</v>
      </c>
      <c r="I29" s="9">
        <v>2</v>
      </c>
      <c r="J29" s="4">
        <v>15.8</v>
      </c>
    </row>
    <row r="30" spans="1:23">
      <c r="A30" s="2" t="s">
        <v>48</v>
      </c>
      <c r="B30" s="3" t="s">
        <v>2289</v>
      </c>
      <c r="C30" s="1" t="s">
        <v>42</v>
      </c>
      <c r="D30" s="1" t="s">
        <v>2290</v>
      </c>
      <c r="E30" s="2" t="s">
        <v>208</v>
      </c>
      <c r="F30" s="2" t="s">
        <v>209</v>
      </c>
      <c r="G30" s="2" t="s">
        <v>210</v>
      </c>
      <c r="H30" s="2" t="s">
        <v>211</v>
      </c>
      <c r="I30" s="9">
        <v>5</v>
      </c>
      <c r="J30" s="4">
        <v>61.85</v>
      </c>
    </row>
    <row r="31" spans="1:23">
      <c r="A31" s="2" t="s">
        <v>182</v>
      </c>
      <c r="B31" s="3" t="s">
        <v>2287</v>
      </c>
      <c r="C31" s="1" t="s">
        <v>42</v>
      </c>
      <c r="D31" s="1" t="s">
        <v>2291</v>
      </c>
      <c r="E31" s="2" t="s">
        <v>729</v>
      </c>
      <c r="F31" s="2" t="s">
        <v>730</v>
      </c>
      <c r="G31" s="2" t="s">
        <v>726</v>
      </c>
      <c r="H31" s="2" t="s">
        <v>727</v>
      </c>
      <c r="I31" s="9">
        <v>2</v>
      </c>
      <c r="J31" s="4">
        <v>18.88</v>
      </c>
    </row>
    <row r="32" spans="1:23">
      <c r="A32" s="2" t="s">
        <v>182</v>
      </c>
      <c r="B32" s="3" t="s">
        <v>2287</v>
      </c>
      <c r="C32" s="1" t="s">
        <v>42</v>
      </c>
      <c r="D32" s="1" t="s">
        <v>2292</v>
      </c>
      <c r="E32" s="2" t="s">
        <v>729</v>
      </c>
      <c r="F32" s="2" t="s">
        <v>730</v>
      </c>
      <c r="G32" s="2" t="s">
        <v>726</v>
      </c>
      <c r="H32" s="2" t="s">
        <v>727</v>
      </c>
      <c r="I32" s="9">
        <v>4</v>
      </c>
      <c r="J32" s="4">
        <v>37.76</v>
      </c>
    </row>
    <row r="33" spans="1:23">
      <c r="A33" s="2" t="s">
        <v>205</v>
      </c>
      <c r="B33" s="3" t="s">
        <v>2287</v>
      </c>
      <c r="C33" s="1" t="s">
        <v>42</v>
      </c>
      <c r="D33" s="1" t="s">
        <v>2293</v>
      </c>
      <c r="E33" s="2" t="s">
        <v>191</v>
      </c>
      <c r="F33" s="2" t="s">
        <v>192</v>
      </c>
      <c r="G33" s="2" t="s">
        <v>193</v>
      </c>
      <c r="H33" s="2" t="s">
        <v>194</v>
      </c>
      <c r="I33" s="9">
        <v>3</v>
      </c>
      <c r="J33" s="4">
        <v>28.65</v>
      </c>
    </row>
    <row r="34" spans="1:23">
      <c r="J34" s="5">
        <v>162.94</v>
      </c>
    </row>
    <row r="35" spans="1:23">
      <c r="A35" s="72" t="s">
        <v>212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>
      <c r="A36" s="2" t="s">
        <v>48</v>
      </c>
      <c r="B36" s="3" t="s">
        <v>2294</v>
      </c>
      <c r="C36" s="1" t="s">
        <v>42</v>
      </c>
      <c r="D36" s="1" t="s">
        <v>2295</v>
      </c>
      <c r="E36" s="2" t="s">
        <v>230</v>
      </c>
      <c r="F36" s="2" t="s">
        <v>231</v>
      </c>
      <c r="G36" s="2" t="s">
        <v>232</v>
      </c>
      <c r="H36" s="2" t="s">
        <v>233</v>
      </c>
      <c r="I36" s="9">
        <v>10</v>
      </c>
      <c r="J36" s="4">
        <v>123.7</v>
      </c>
    </row>
    <row r="37" spans="1:23">
      <c r="A37" s="2" t="s">
        <v>48</v>
      </c>
      <c r="B37" s="3" t="s">
        <v>2294</v>
      </c>
      <c r="C37" s="1" t="s">
        <v>42</v>
      </c>
      <c r="D37" s="1" t="s">
        <v>2296</v>
      </c>
      <c r="E37" s="2" t="s">
        <v>272</v>
      </c>
      <c r="F37" s="2" t="s">
        <v>273</v>
      </c>
      <c r="G37" s="2" t="s">
        <v>216</v>
      </c>
      <c r="H37" s="2" t="s">
        <v>217</v>
      </c>
      <c r="I37" s="9">
        <v>8</v>
      </c>
      <c r="J37" s="4">
        <v>98.96</v>
      </c>
    </row>
    <row r="38" spans="1:23">
      <c r="A38" s="2" t="s">
        <v>48</v>
      </c>
      <c r="B38" s="3" t="s">
        <v>2294</v>
      </c>
      <c r="C38" s="1" t="s">
        <v>42</v>
      </c>
      <c r="D38" s="1" t="s">
        <v>2297</v>
      </c>
      <c r="E38" s="2" t="s">
        <v>971</v>
      </c>
      <c r="F38" s="2" t="s">
        <v>972</v>
      </c>
      <c r="G38" s="2" t="s">
        <v>216</v>
      </c>
      <c r="H38" s="2" t="s">
        <v>217</v>
      </c>
      <c r="I38" s="9">
        <v>6</v>
      </c>
      <c r="J38" s="4">
        <v>74.22</v>
      </c>
    </row>
    <row r="39" spans="1:23">
      <c r="A39" s="2" t="s">
        <v>48</v>
      </c>
      <c r="B39" s="3" t="s">
        <v>2294</v>
      </c>
      <c r="C39" s="1" t="s">
        <v>42</v>
      </c>
      <c r="D39" s="1" t="s">
        <v>2298</v>
      </c>
      <c r="E39" s="2" t="s">
        <v>280</v>
      </c>
      <c r="F39" s="2" t="s">
        <v>281</v>
      </c>
      <c r="G39" s="2" t="s">
        <v>216</v>
      </c>
      <c r="H39" s="2" t="s">
        <v>217</v>
      </c>
      <c r="I39" s="9">
        <v>6</v>
      </c>
      <c r="J39" s="4">
        <v>74.22</v>
      </c>
    </row>
    <row r="40" spans="1:23">
      <c r="A40" s="2" t="s">
        <v>48</v>
      </c>
      <c r="B40" s="3" t="s">
        <v>2294</v>
      </c>
      <c r="C40" s="1" t="s">
        <v>42</v>
      </c>
      <c r="D40" s="1" t="s">
        <v>2299</v>
      </c>
      <c r="E40" s="2" t="s">
        <v>284</v>
      </c>
      <c r="F40" s="2" t="s">
        <v>285</v>
      </c>
      <c r="G40" s="2" t="s">
        <v>216</v>
      </c>
      <c r="H40" s="2" t="s">
        <v>217</v>
      </c>
      <c r="I40" s="9">
        <v>10</v>
      </c>
      <c r="J40" s="4">
        <v>123.7</v>
      </c>
    </row>
    <row r="41" spans="1:23">
      <c r="A41" s="2" t="s">
        <v>182</v>
      </c>
      <c r="B41" s="3" t="s">
        <v>2294</v>
      </c>
      <c r="C41" s="1" t="s">
        <v>42</v>
      </c>
      <c r="D41" s="1" t="s">
        <v>2298</v>
      </c>
      <c r="E41" s="2" t="s">
        <v>280</v>
      </c>
      <c r="F41" s="2" t="s">
        <v>281</v>
      </c>
      <c r="G41" s="2" t="s">
        <v>216</v>
      </c>
      <c r="H41" s="2" t="s">
        <v>217</v>
      </c>
      <c r="I41" s="9">
        <v>3</v>
      </c>
      <c r="J41" s="4">
        <v>28.32</v>
      </c>
    </row>
    <row r="42" spans="1:23">
      <c r="A42" s="2" t="s">
        <v>182</v>
      </c>
      <c r="B42" s="3" t="s">
        <v>2294</v>
      </c>
      <c r="C42" s="1" t="s">
        <v>42</v>
      </c>
      <c r="D42" s="1" t="s">
        <v>2300</v>
      </c>
      <c r="E42" s="2" t="s">
        <v>219</v>
      </c>
      <c r="F42" s="2" t="s">
        <v>220</v>
      </c>
      <c r="G42" s="2" t="s">
        <v>221</v>
      </c>
      <c r="H42" s="2" t="s">
        <v>222</v>
      </c>
      <c r="I42" s="9">
        <v>5</v>
      </c>
      <c r="J42" s="4">
        <v>47.2</v>
      </c>
    </row>
    <row r="43" spans="1:23">
      <c r="A43" s="2" t="s">
        <v>182</v>
      </c>
      <c r="B43" s="3" t="s">
        <v>2294</v>
      </c>
      <c r="C43" s="1" t="s">
        <v>42</v>
      </c>
      <c r="D43" s="1" t="s">
        <v>2301</v>
      </c>
      <c r="E43" s="2" t="s">
        <v>255</v>
      </c>
      <c r="F43" s="2" t="s">
        <v>256</v>
      </c>
      <c r="G43" s="2" t="s">
        <v>257</v>
      </c>
      <c r="H43" s="2" t="s">
        <v>258</v>
      </c>
      <c r="I43" s="9">
        <v>2</v>
      </c>
      <c r="J43" s="4">
        <v>18.88</v>
      </c>
    </row>
    <row r="44" spans="1:23">
      <c r="A44" s="2" t="s">
        <v>182</v>
      </c>
      <c r="B44" s="3" t="s">
        <v>2294</v>
      </c>
      <c r="C44" s="1" t="s">
        <v>42</v>
      </c>
      <c r="D44" s="1" t="s">
        <v>2302</v>
      </c>
      <c r="E44" s="2" t="s">
        <v>1187</v>
      </c>
      <c r="F44" s="2" t="s">
        <v>1188</v>
      </c>
      <c r="G44" s="2" t="s">
        <v>216</v>
      </c>
      <c r="H44" s="2" t="s">
        <v>217</v>
      </c>
      <c r="I44" s="9">
        <v>2</v>
      </c>
      <c r="J44" s="4">
        <v>18.88</v>
      </c>
    </row>
    <row r="45" spans="1:23">
      <c r="J45" s="5">
        <v>608.08000000000004</v>
      </c>
    </row>
    <row r="46" spans="1:23">
      <c r="A46" s="72" t="s">
        <v>286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>
      <c r="A47" s="2" t="s">
        <v>48</v>
      </c>
      <c r="B47" s="3" t="s">
        <v>2294</v>
      </c>
      <c r="C47" s="1" t="s">
        <v>42</v>
      </c>
      <c r="D47" s="1" t="s">
        <v>2303</v>
      </c>
      <c r="E47" s="2" t="s">
        <v>307</v>
      </c>
      <c r="F47" s="2" t="s">
        <v>308</v>
      </c>
      <c r="G47" s="2" t="s">
        <v>304</v>
      </c>
      <c r="H47" s="2" t="s">
        <v>305</v>
      </c>
      <c r="I47" s="9">
        <v>5</v>
      </c>
      <c r="J47" s="4">
        <v>61.85</v>
      </c>
    </row>
    <row r="48" spans="1:23">
      <c r="A48" s="2" t="s">
        <v>48</v>
      </c>
      <c r="B48" s="3" t="s">
        <v>2294</v>
      </c>
      <c r="C48" s="1" t="s">
        <v>42</v>
      </c>
      <c r="D48" s="1" t="s">
        <v>2304</v>
      </c>
      <c r="E48" s="2" t="s">
        <v>288</v>
      </c>
      <c r="F48" s="2" t="s">
        <v>1928</v>
      </c>
      <c r="G48" s="2" t="s">
        <v>290</v>
      </c>
      <c r="H48" s="2" t="s">
        <v>291</v>
      </c>
      <c r="I48" s="9">
        <v>10</v>
      </c>
      <c r="J48" s="4">
        <v>123.7</v>
      </c>
    </row>
    <row r="49" spans="1:23">
      <c r="A49" s="2" t="s">
        <v>182</v>
      </c>
      <c r="B49" s="3" t="s">
        <v>2294</v>
      </c>
      <c r="C49" s="1" t="s">
        <v>42</v>
      </c>
      <c r="D49" s="1" t="s">
        <v>2303</v>
      </c>
      <c r="E49" s="2" t="s">
        <v>307</v>
      </c>
      <c r="F49" s="2" t="s">
        <v>308</v>
      </c>
      <c r="G49" s="2" t="s">
        <v>304</v>
      </c>
      <c r="H49" s="2" t="s">
        <v>305</v>
      </c>
      <c r="I49" s="9">
        <v>2</v>
      </c>
      <c r="J49" s="4">
        <v>18.88</v>
      </c>
    </row>
    <row r="50" spans="1:23">
      <c r="J50" s="5">
        <v>204.43</v>
      </c>
    </row>
    <row r="51" spans="1:23">
      <c r="A51" s="72" t="s">
        <v>309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>
      <c r="A52" s="2" t="s">
        <v>48</v>
      </c>
      <c r="B52" s="3" t="s">
        <v>2289</v>
      </c>
      <c r="C52" s="1" t="s">
        <v>42</v>
      </c>
      <c r="D52" s="1" t="s">
        <v>2305</v>
      </c>
      <c r="E52" s="2" t="s">
        <v>365</v>
      </c>
      <c r="F52" s="2" t="s">
        <v>366</v>
      </c>
      <c r="G52" s="2" t="s">
        <v>367</v>
      </c>
      <c r="H52" s="2" t="s">
        <v>368</v>
      </c>
      <c r="I52" s="9">
        <v>10</v>
      </c>
      <c r="J52" s="4">
        <v>115.2</v>
      </c>
    </row>
    <row r="53" spans="1:23">
      <c r="A53" s="2" t="s">
        <v>48</v>
      </c>
      <c r="B53" s="3" t="s">
        <v>2289</v>
      </c>
      <c r="C53" s="1" t="s">
        <v>42</v>
      </c>
      <c r="D53" s="1" t="s">
        <v>2306</v>
      </c>
      <c r="E53" s="2" t="s">
        <v>558</v>
      </c>
      <c r="F53" s="2" t="s">
        <v>559</v>
      </c>
      <c r="G53" s="2" t="s">
        <v>367</v>
      </c>
      <c r="H53" s="2" t="s">
        <v>368</v>
      </c>
      <c r="I53" s="9">
        <v>7</v>
      </c>
      <c r="J53" s="4">
        <v>80.64</v>
      </c>
    </row>
    <row r="54" spans="1:23">
      <c r="A54" s="2" t="s">
        <v>48</v>
      </c>
      <c r="B54" s="3" t="s">
        <v>2289</v>
      </c>
      <c r="C54" s="1" t="s">
        <v>42</v>
      </c>
      <c r="D54" s="1" t="s">
        <v>2307</v>
      </c>
      <c r="E54" s="2" t="s">
        <v>373</v>
      </c>
      <c r="F54" s="2" t="s">
        <v>374</v>
      </c>
      <c r="G54" s="2" t="s">
        <v>375</v>
      </c>
      <c r="H54" s="2" t="s">
        <v>376</v>
      </c>
      <c r="I54" s="9">
        <v>10</v>
      </c>
      <c r="J54" s="4">
        <v>115.2</v>
      </c>
    </row>
    <row r="55" spans="1:23">
      <c r="A55" s="2" t="s">
        <v>48</v>
      </c>
      <c r="B55" s="3" t="s">
        <v>2289</v>
      </c>
      <c r="C55" s="1" t="s">
        <v>42</v>
      </c>
      <c r="D55" s="1" t="s">
        <v>2308</v>
      </c>
      <c r="E55" s="2" t="s">
        <v>1011</v>
      </c>
      <c r="F55" s="2" t="s">
        <v>1012</v>
      </c>
      <c r="G55" s="2" t="s">
        <v>313</v>
      </c>
      <c r="H55" s="2" t="s">
        <v>314</v>
      </c>
      <c r="I55" s="9">
        <v>5</v>
      </c>
      <c r="J55" s="4">
        <v>57.6</v>
      </c>
    </row>
    <row r="56" spans="1:23">
      <c r="A56" s="2" t="s">
        <v>48</v>
      </c>
      <c r="B56" s="3" t="s">
        <v>2289</v>
      </c>
      <c r="C56" s="1" t="s">
        <v>42</v>
      </c>
      <c r="D56" s="1" t="s">
        <v>2309</v>
      </c>
      <c r="E56" s="2" t="s">
        <v>760</v>
      </c>
      <c r="F56" s="2" t="s">
        <v>761</v>
      </c>
      <c r="G56" s="2" t="s">
        <v>313</v>
      </c>
      <c r="H56" s="2" t="s">
        <v>314</v>
      </c>
      <c r="I56" s="9">
        <v>5</v>
      </c>
      <c r="J56" s="4">
        <v>57.6</v>
      </c>
    </row>
    <row r="57" spans="1:23">
      <c r="A57" s="2" t="s">
        <v>48</v>
      </c>
      <c r="B57" s="3" t="s">
        <v>2289</v>
      </c>
      <c r="C57" s="1" t="s">
        <v>42</v>
      </c>
      <c r="D57" s="1" t="s">
        <v>2310</v>
      </c>
      <c r="E57" s="2" t="s">
        <v>995</v>
      </c>
      <c r="F57" s="2" t="s">
        <v>996</v>
      </c>
      <c r="G57" s="2" t="s">
        <v>313</v>
      </c>
      <c r="H57" s="2" t="s">
        <v>314</v>
      </c>
      <c r="I57" s="9">
        <v>10</v>
      </c>
      <c r="J57" s="4">
        <v>115.2</v>
      </c>
    </row>
    <row r="58" spans="1:23">
      <c r="A58" s="2" t="s">
        <v>48</v>
      </c>
      <c r="B58" s="3" t="s">
        <v>2270</v>
      </c>
      <c r="C58" s="1" t="s">
        <v>42</v>
      </c>
      <c r="D58" s="1" t="s">
        <v>2311</v>
      </c>
      <c r="E58" s="2" t="s">
        <v>396</v>
      </c>
      <c r="F58" s="2" t="s">
        <v>397</v>
      </c>
      <c r="G58" s="2" t="s">
        <v>313</v>
      </c>
      <c r="H58" s="2" t="s">
        <v>314</v>
      </c>
      <c r="I58" s="9">
        <v>4</v>
      </c>
      <c r="J58" s="4">
        <v>46.08</v>
      </c>
    </row>
    <row r="59" spans="1:23">
      <c r="A59" s="2" t="s">
        <v>48</v>
      </c>
      <c r="B59" s="3" t="s">
        <v>2266</v>
      </c>
      <c r="C59" s="1" t="s">
        <v>42</v>
      </c>
      <c r="D59" s="1" t="s">
        <v>2312</v>
      </c>
      <c r="E59" s="2" t="s">
        <v>1424</v>
      </c>
      <c r="F59" s="2" t="s">
        <v>1425</v>
      </c>
      <c r="G59" s="2" t="s">
        <v>313</v>
      </c>
      <c r="H59" s="2" t="s">
        <v>314</v>
      </c>
      <c r="I59" s="9">
        <v>4</v>
      </c>
      <c r="J59" s="4">
        <v>46.08</v>
      </c>
    </row>
    <row r="60" spans="1:23">
      <c r="A60" s="2" t="s">
        <v>48</v>
      </c>
      <c r="B60" s="3" t="s">
        <v>2266</v>
      </c>
      <c r="C60" s="1" t="s">
        <v>42</v>
      </c>
      <c r="D60" s="1" t="s">
        <v>2313</v>
      </c>
      <c r="E60" s="2" t="s">
        <v>346</v>
      </c>
      <c r="F60" s="2" t="s">
        <v>347</v>
      </c>
      <c r="G60" s="2" t="s">
        <v>313</v>
      </c>
      <c r="H60" s="2" t="s">
        <v>314</v>
      </c>
      <c r="I60" s="9">
        <v>30</v>
      </c>
      <c r="J60" s="4">
        <v>345.6</v>
      </c>
    </row>
    <row r="61" spans="1:23">
      <c r="A61" s="2" t="s">
        <v>48</v>
      </c>
      <c r="B61" s="3" t="s">
        <v>2294</v>
      </c>
      <c r="C61" s="1" t="s">
        <v>42</v>
      </c>
      <c r="D61" s="1" t="s">
        <v>2314</v>
      </c>
      <c r="E61" s="2" t="s">
        <v>2315</v>
      </c>
      <c r="F61" s="2" t="s">
        <v>2316</v>
      </c>
      <c r="G61" s="2" t="s">
        <v>313</v>
      </c>
      <c r="H61" s="2" t="s">
        <v>314</v>
      </c>
      <c r="I61" s="9">
        <v>2</v>
      </c>
      <c r="J61" s="4">
        <v>23.04</v>
      </c>
    </row>
    <row r="62" spans="1:23">
      <c r="A62" s="2" t="s">
        <v>48</v>
      </c>
      <c r="B62" s="3" t="s">
        <v>2294</v>
      </c>
      <c r="C62" s="1" t="s">
        <v>42</v>
      </c>
      <c r="D62" s="1" t="s">
        <v>2317</v>
      </c>
      <c r="E62" s="2" t="s">
        <v>1564</v>
      </c>
      <c r="F62" s="2" t="s">
        <v>1565</v>
      </c>
      <c r="G62" s="2" t="s">
        <v>313</v>
      </c>
      <c r="H62" s="2" t="s">
        <v>314</v>
      </c>
      <c r="I62" s="9">
        <v>20</v>
      </c>
      <c r="J62" s="4">
        <v>230.4</v>
      </c>
    </row>
    <row r="63" spans="1:23">
      <c r="A63" s="2" t="s">
        <v>48</v>
      </c>
      <c r="B63" s="3" t="s">
        <v>2294</v>
      </c>
      <c r="C63" s="1" t="s">
        <v>42</v>
      </c>
      <c r="D63" s="1" t="s">
        <v>2318</v>
      </c>
      <c r="E63" s="2" t="s">
        <v>584</v>
      </c>
      <c r="F63" s="2" t="s">
        <v>585</v>
      </c>
      <c r="G63" s="2" t="s">
        <v>586</v>
      </c>
      <c r="H63" s="2" t="s">
        <v>587</v>
      </c>
      <c r="I63" s="9">
        <v>4</v>
      </c>
      <c r="J63" s="4">
        <v>46.08</v>
      </c>
    </row>
    <row r="64" spans="1:23">
      <c r="A64" s="2" t="s">
        <v>48</v>
      </c>
      <c r="B64" s="3" t="s">
        <v>2294</v>
      </c>
      <c r="C64" s="1" t="s">
        <v>42</v>
      </c>
      <c r="D64" s="1" t="s">
        <v>2319</v>
      </c>
      <c r="E64" s="2" t="s">
        <v>1021</v>
      </c>
      <c r="F64" s="2" t="s">
        <v>1022</v>
      </c>
      <c r="G64" s="2" t="s">
        <v>367</v>
      </c>
      <c r="H64" s="2" t="s">
        <v>368</v>
      </c>
      <c r="I64" s="9">
        <v>3</v>
      </c>
      <c r="J64" s="4">
        <v>34.56</v>
      </c>
    </row>
    <row r="65" spans="1:23">
      <c r="A65" s="2" t="s">
        <v>48</v>
      </c>
      <c r="B65" s="3" t="s">
        <v>2270</v>
      </c>
      <c r="C65" s="1" t="s">
        <v>42</v>
      </c>
      <c r="D65" s="1" t="s">
        <v>2320</v>
      </c>
      <c r="E65" s="2" t="s">
        <v>558</v>
      </c>
      <c r="F65" s="2" t="s">
        <v>559</v>
      </c>
      <c r="G65" s="2" t="s">
        <v>367</v>
      </c>
      <c r="H65" s="2" t="s">
        <v>368</v>
      </c>
      <c r="I65" s="9">
        <v>6</v>
      </c>
      <c r="J65" s="4">
        <v>69.12</v>
      </c>
    </row>
    <row r="66" spans="1:23">
      <c r="A66" s="2" t="s">
        <v>182</v>
      </c>
      <c r="B66" s="3" t="s">
        <v>2266</v>
      </c>
      <c r="C66" s="1" t="s">
        <v>42</v>
      </c>
      <c r="D66" s="1" t="s">
        <v>2321</v>
      </c>
      <c r="E66" s="2" t="s">
        <v>754</v>
      </c>
      <c r="F66" s="2" t="s">
        <v>755</v>
      </c>
      <c r="G66" s="2" t="s">
        <v>313</v>
      </c>
      <c r="H66" s="2" t="s">
        <v>314</v>
      </c>
      <c r="I66" s="9">
        <v>1</v>
      </c>
      <c r="J66" s="4">
        <v>8.42</v>
      </c>
    </row>
    <row r="67" spans="1:23">
      <c r="A67" s="2" t="s">
        <v>205</v>
      </c>
      <c r="B67" s="3" t="s">
        <v>2266</v>
      </c>
      <c r="C67" s="1" t="s">
        <v>42</v>
      </c>
      <c r="D67" s="1" t="s">
        <v>2312</v>
      </c>
      <c r="E67" s="2" t="s">
        <v>1424</v>
      </c>
      <c r="F67" s="2" t="s">
        <v>1425</v>
      </c>
      <c r="G67" s="2" t="s">
        <v>313</v>
      </c>
      <c r="H67" s="2" t="s">
        <v>314</v>
      </c>
      <c r="I67" s="9">
        <v>1</v>
      </c>
      <c r="J67" s="4">
        <v>9.5500000000000007</v>
      </c>
    </row>
    <row r="68" spans="1:23">
      <c r="A68" s="2" t="s">
        <v>205</v>
      </c>
      <c r="B68" s="3" t="s">
        <v>2266</v>
      </c>
      <c r="C68" s="1" t="s">
        <v>42</v>
      </c>
      <c r="D68" s="1" t="s">
        <v>2321</v>
      </c>
      <c r="E68" s="2" t="s">
        <v>754</v>
      </c>
      <c r="F68" s="2" t="s">
        <v>755</v>
      </c>
      <c r="G68" s="2" t="s">
        <v>313</v>
      </c>
      <c r="H68" s="2" t="s">
        <v>314</v>
      </c>
      <c r="I68" s="9">
        <v>1</v>
      </c>
      <c r="J68" s="4">
        <v>9.5500000000000007</v>
      </c>
    </row>
    <row r="69" spans="1:23">
      <c r="J69" s="5">
        <f>SUM(J52:J68)</f>
        <v>1409.92</v>
      </c>
    </row>
    <row r="70" spans="1:23">
      <c r="A70" s="72" t="s">
        <v>429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1:23">
      <c r="A71" s="2" t="s">
        <v>68</v>
      </c>
      <c r="B71" s="3" t="s">
        <v>2294</v>
      </c>
      <c r="C71" s="1" t="s">
        <v>42</v>
      </c>
      <c r="D71" s="1" t="s">
        <v>2322</v>
      </c>
      <c r="E71" s="2" t="s">
        <v>1255</v>
      </c>
      <c r="F71" s="2" t="s">
        <v>1256</v>
      </c>
      <c r="G71" s="2" t="s">
        <v>1252</v>
      </c>
      <c r="H71" s="2" t="s">
        <v>1253</v>
      </c>
      <c r="I71" s="9">
        <v>10</v>
      </c>
      <c r="J71" s="4">
        <v>79</v>
      </c>
    </row>
    <row r="72" spans="1:23">
      <c r="A72" s="2" t="s">
        <v>48</v>
      </c>
      <c r="B72" s="3" t="s">
        <v>2294</v>
      </c>
      <c r="C72" s="1" t="s">
        <v>42</v>
      </c>
      <c r="D72" s="1" t="s">
        <v>2322</v>
      </c>
      <c r="E72" s="2" t="s">
        <v>1255</v>
      </c>
      <c r="F72" s="2" t="s">
        <v>1256</v>
      </c>
      <c r="G72" s="2" t="s">
        <v>1252</v>
      </c>
      <c r="H72" s="2" t="s">
        <v>1253</v>
      </c>
      <c r="I72" s="9">
        <v>30</v>
      </c>
      <c r="J72" s="4">
        <v>345.6</v>
      </c>
    </row>
    <row r="73" spans="1:23">
      <c r="A73" s="2" t="s">
        <v>48</v>
      </c>
      <c r="B73" s="3" t="s">
        <v>2287</v>
      </c>
      <c r="C73" s="1" t="s">
        <v>42</v>
      </c>
      <c r="D73" s="1" t="s">
        <v>2323</v>
      </c>
      <c r="E73" s="2" t="s">
        <v>2324</v>
      </c>
      <c r="F73" s="2" t="s">
        <v>2325</v>
      </c>
      <c r="G73" s="2" t="s">
        <v>1252</v>
      </c>
      <c r="H73" s="2" t="s">
        <v>1253</v>
      </c>
      <c r="I73" s="9">
        <v>4</v>
      </c>
      <c r="J73" s="4">
        <v>46.08</v>
      </c>
    </row>
    <row r="74" spans="1:23">
      <c r="A74" s="2" t="s">
        <v>182</v>
      </c>
      <c r="B74" s="3" t="s">
        <v>2294</v>
      </c>
      <c r="C74" s="1" t="s">
        <v>42</v>
      </c>
      <c r="D74" s="1" t="s">
        <v>2326</v>
      </c>
      <c r="E74" s="2" t="s">
        <v>1043</v>
      </c>
      <c r="F74" s="2" t="s">
        <v>1044</v>
      </c>
      <c r="G74" s="2" t="s">
        <v>433</v>
      </c>
      <c r="H74" s="2" t="s">
        <v>434</v>
      </c>
      <c r="I74" s="9">
        <v>1</v>
      </c>
      <c r="J74" s="4">
        <v>9.44</v>
      </c>
    </row>
    <row r="75" spans="1:23">
      <c r="J75" s="5">
        <f>SUM(J71:J74)</f>
        <v>480.12</v>
      </c>
    </row>
    <row r="76" spans="1:23">
      <c r="A76" s="72" t="s">
        <v>444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</row>
    <row r="77" spans="1:23">
      <c r="A77" s="2" t="s">
        <v>68</v>
      </c>
      <c r="B77" s="3" t="s">
        <v>2266</v>
      </c>
      <c r="C77" s="1" t="s">
        <v>42</v>
      </c>
      <c r="D77" s="1" t="s">
        <v>2327</v>
      </c>
      <c r="E77" s="2" t="s">
        <v>835</v>
      </c>
      <c r="F77" s="2" t="s">
        <v>836</v>
      </c>
      <c r="G77" s="2" t="s">
        <v>837</v>
      </c>
      <c r="H77" s="2" t="s">
        <v>838</v>
      </c>
      <c r="I77" s="9">
        <v>5</v>
      </c>
      <c r="J77" s="4">
        <v>39.5</v>
      </c>
    </row>
    <row r="78" spans="1:23">
      <c r="A78" s="2" t="s">
        <v>48</v>
      </c>
      <c r="B78" s="3" t="s">
        <v>2270</v>
      </c>
      <c r="C78" s="1" t="s">
        <v>42</v>
      </c>
      <c r="D78" s="1" t="s">
        <v>2328</v>
      </c>
      <c r="E78" s="2" t="s">
        <v>1644</v>
      </c>
      <c r="F78" s="2" t="s">
        <v>1645</v>
      </c>
      <c r="G78" s="2" t="s">
        <v>1646</v>
      </c>
      <c r="H78" s="2" t="s">
        <v>1647</v>
      </c>
      <c r="I78" s="9">
        <v>2</v>
      </c>
      <c r="J78" s="4">
        <v>24.74</v>
      </c>
    </row>
    <row r="79" spans="1:23">
      <c r="J79" s="5">
        <v>64.239999999999995</v>
      </c>
    </row>
    <row r="80" spans="1:23">
      <c r="J80" s="5">
        <v>4912.79</v>
      </c>
    </row>
  </sheetData>
  <autoFilter ref="A1:W80" xr:uid="{AFA0F984-D3EE-B24C-9066-D9A0B82A7CDA}"/>
  <mergeCells count="9">
    <mergeCell ref="A51:W51"/>
    <mergeCell ref="A70:W70"/>
    <mergeCell ref="A76:W76"/>
    <mergeCell ref="A2:W2"/>
    <mergeCell ref="A5:W5"/>
    <mergeCell ref="A24:W24"/>
    <mergeCell ref="A28:W28"/>
    <mergeCell ref="A35:W35"/>
    <mergeCell ref="A46:W4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636C-63DB-D94F-8E91-9E99CE0457A4}">
  <dimension ref="A1:X117"/>
  <sheetViews>
    <sheetView workbookViewId="0"/>
    <sheetView workbookViewId="1"/>
  </sheetViews>
  <sheetFormatPr defaultColWidth="8.85546875" defaultRowHeight="12.95"/>
  <cols>
    <col min="1" max="1" width="33.7109375" customWidth="1"/>
    <col min="2" max="2" width="9.42578125" customWidth="1"/>
    <col min="3" max="3" width="6.140625" customWidth="1"/>
    <col min="4" max="4" width="7" customWidth="1"/>
    <col min="5" max="5" width="46.140625" customWidth="1"/>
    <col min="6" max="6" width="29.140625" customWidth="1"/>
    <col min="7" max="7" width="9.140625" customWidth="1"/>
    <col min="8" max="9" width="6" customWidth="1"/>
    <col min="10" max="10" width="7.7109375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75" t="s">
        <v>36</v>
      </c>
      <c r="I1" s="75"/>
      <c r="J1" s="8" t="s">
        <v>37</v>
      </c>
      <c r="K1" s="6" t="s">
        <v>38</v>
      </c>
    </row>
    <row r="2" spans="1:24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48</v>
      </c>
      <c r="B3" s="3" t="s">
        <v>2329</v>
      </c>
      <c r="C3" s="1" t="s">
        <v>42</v>
      </c>
      <c r="D3" s="1" t="s">
        <v>2330</v>
      </c>
      <c r="E3" s="2" t="s">
        <v>885</v>
      </c>
      <c r="F3" s="2" t="s">
        <v>886</v>
      </c>
      <c r="G3" s="2" t="s">
        <v>622</v>
      </c>
      <c r="H3" s="74" t="s">
        <v>623</v>
      </c>
      <c r="I3" s="74"/>
      <c r="J3" s="9">
        <v>5</v>
      </c>
      <c r="K3" s="4">
        <v>61.85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s="2" t="s">
        <v>48</v>
      </c>
      <c r="B4" s="3" t="s">
        <v>2329</v>
      </c>
      <c r="C4" s="1" t="s">
        <v>42</v>
      </c>
      <c r="D4" s="1" t="s">
        <v>2331</v>
      </c>
      <c r="E4" s="2" t="s">
        <v>880</v>
      </c>
      <c r="F4" s="2" t="s">
        <v>881</v>
      </c>
      <c r="G4" s="2" t="s">
        <v>882</v>
      </c>
      <c r="H4" s="74" t="s">
        <v>883</v>
      </c>
      <c r="I4" s="74"/>
      <c r="J4" s="9">
        <v>3</v>
      </c>
      <c r="K4" s="4">
        <v>37.11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>
      <c r="A5" s="2" t="s">
        <v>48</v>
      </c>
      <c r="B5" s="3" t="s">
        <v>2329</v>
      </c>
      <c r="C5" s="1" t="s">
        <v>42</v>
      </c>
      <c r="D5" s="1" t="s">
        <v>2332</v>
      </c>
      <c r="E5" s="2" t="s">
        <v>44</v>
      </c>
      <c r="F5" s="2" t="s">
        <v>45</v>
      </c>
      <c r="G5" s="2" t="s">
        <v>46</v>
      </c>
      <c r="H5" s="74" t="s">
        <v>47</v>
      </c>
      <c r="I5" s="74"/>
      <c r="J5" s="9">
        <v>3</v>
      </c>
      <c r="K5" s="4">
        <v>37.11</v>
      </c>
    </row>
    <row r="6" spans="1:24">
      <c r="A6" s="2" t="s">
        <v>205</v>
      </c>
      <c r="B6" s="3" t="s">
        <v>2329</v>
      </c>
      <c r="C6" s="1" t="s">
        <v>42</v>
      </c>
      <c r="D6" s="1" t="s">
        <v>2333</v>
      </c>
      <c r="E6" s="2" t="s">
        <v>476</v>
      </c>
      <c r="F6" s="2" t="s">
        <v>477</v>
      </c>
      <c r="G6" s="2" t="s">
        <v>52</v>
      </c>
      <c r="H6" s="74" t="s">
        <v>53</v>
      </c>
      <c r="I6" s="74"/>
      <c r="J6" s="9">
        <v>2</v>
      </c>
      <c r="K6" s="4">
        <v>19.100000000000001</v>
      </c>
    </row>
    <row r="7" spans="1:24">
      <c r="K7" s="5">
        <f>SUM(K3:K6)</f>
        <v>155.16999999999999</v>
      </c>
    </row>
    <row r="8" spans="1:24">
      <c r="A8" s="72" t="s">
        <v>54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 spans="1:24">
      <c r="A9" s="2" t="s">
        <v>48</v>
      </c>
      <c r="B9" s="3" t="s">
        <v>2334</v>
      </c>
      <c r="C9" s="1" t="s">
        <v>42</v>
      </c>
      <c r="D9" s="1" t="s">
        <v>2335</v>
      </c>
      <c r="E9" s="2" t="s">
        <v>57</v>
      </c>
      <c r="F9" s="2" t="s">
        <v>58</v>
      </c>
      <c r="G9" s="2" t="s">
        <v>59</v>
      </c>
      <c r="H9" s="74" t="s">
        <v>60</v>
      </c>
      <c r="I9" s="74"/>
      <c r="J9" s="9">
        <v>10</v>
      </c>
      <c r="K9" s="4">
        <v>115.2</v>
      </c>
    </row>
    <row r="10" spans="1:24">
      <c r="A10" s="2" t="s">
        <v>48</v>
      </c>
      <c r="B10" s="3" t="s">
        <v>2336</v>
      </c>
      <c r="C10" s="1" t="s">
        <v>42</v>
      </c>
      <c r="D10" s="1" t="s">
        <v>2337</v>
      </c>
      <c r="E10" s="2" t="s">
        <v>63</v>
      </c>
      <c r="F10" s="2" t="s">
        <v>64</v>
      </c>
      <c r="G10" s="2" t="s">
        <v>65</v>
      </c>
      <c r="H10" s="74" t="s">
        <v>66</v>
      </c>
      <c r="I10" s="74"/>
      <c r="J10" s="9">
        <v>5</v>
      </c>
      <c r="K10" s="4">
        <v>57.6</v>
      </c>
    </row>
    <row r="11" spans="1:24">
      <c r="K11" s="5">
        <f>SUM(K9:K10)</f>
        <v>172.8</v>
      </c>
    </row>
    <row r="12" spans="1:24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 spans="1:24">
      <c r="A13" s="2" t="s">
        <v>68</v>
      </c>
      <c r="B13" s="3" t="s">
        <v>2336</v>
      </c>
      <c r="C13" s="1" t="s">
        <v>42</v>
      </c>
      <c r="D13" s="1" t="s">
        <v>2338</v>
      </c>
      <c r="E13" s="2" t="s">
        <v>480</v>
      </c>
      <c r="F13" s="2" t="s">
        <v>481</v>
      </c>
      <c r="G13" s="2" t="s">
        <v>82</v>
      </c>
      <c r="H13" s="74" t="s">
        <v>83</v>
      </c>
      <c r="I13" s="74"/>
      <c r="J13" s="9">
        <v>10</v>
      </c>
      <c r="K13" s="4">
        <v>79</v>
      </c>
    </row>
    <row r="14" spans="1:24">
      <c r="A14" s="2" t="s">
        <v>48</v>
      </c>
      <c r="B14" s="3" t="s">
        <v>2336</v>
      </c>
      <c r="C14" s="1" t="s">
        <v>42</v>
      </c>
      <c r="D14" s="1" t="s">
        <v>2339</v>
      </c>
      <c r="E14" s="2" t="s">
        <v>117</v>
      </c>
      <c r="F14" s="2" t="s">
        <v>118</v>
      </c>
      <c r="G14" s="2" t="s">
        <v>119</v>
      </c>
      <c r="H14" s="74" t="s">
        <v>120</v>
      </c>
      <c r="I14" s="74"/>
      <c r="J14" s="9">
        <v>20</v>
      </c>
      <c r="K14" s="4">
        <v>230.4</v>
      </c>
    </row>
    <row r="15" spans="1:24">
      <c r="A15" s="2" t="s">
        <v>48</v>
      </c>
      <c r="B15" s="3" t="s">
        <v>2336</v>
      </c>
      <c r="C15" s="1" t="s">
        <v>42</v>
      </c>
      <c r="D15" s="1" t="s">
        <v>2340</v>
      </c>
      <c r="E15" s="2" t="s">
        <v>1374</v>
      </c>
      <c r="F15" s="2" t="s">
        <v>1375</v>
      </c>
      <c r="G15" s="2" t="s">
        <v>1376</v>
      </c>
      <c r="H15" s="74" t="s">
        <v>1377</v>
      </c>
      <c r="I15" s="74"/>
      <c r="J15" s="9">
        <v>60</v>
      </c>
      <c r="K15" s="4">
        <v>691.2</v>
      </c>
    </row>
    <row r="16" spans="1:24">
      <c r="A16" s="2" t="s">
        <v>48</v>
      </c>
      <c r="B16" s="3" t="s">
        <v>2336</v>
      </c>
      <c r="C16" s="1" t="s">
        <v>42</v>
      </c>
      <c r="D16" s="1" t="s">
        <v>2341</v>
      </c>
      <c r="E16" s="2" t="s">
        <v>122</v>
      </c>
      <c r="F16" s="2" t="s">
        <v>123</v>
      </c>
      <c r="G16" s="2" t="s">
        <v>82</v>
      </c>
      <c r="H16" s="74" t="s">
        <v>83</v>
      </c>
      <c r="I16" s="74"/>
      <c r="J16" s="9">
        <v>10</v>
      </c>
      <c r="K16" s="4">
        <v>115.2</v>
      </c>
    </row>
    <row r="17" spans="1:11">
      <c r="A17" s="2" t="s">
        <v>48</v>
      </c>
      <c r="B17" s="3" t="s">
        <v>2336</v>
      </c>
      <c r="C17" s="1" t="s">
        <v>42</v>
      </c>
      <c r="D17" s="1" t="s">
        <v>2342</v>
      </c>
      <c r="E17" s="2" t="s">
        <v>509</v>
      </c>
      <c r="F17" s="2" t="s">
        <v>510</v>
      </c>
      <c r="G17" s="2" t="s">
        <v>82</v>
      </c>
      <c r="H17" s="74" t="s">
        <v>83</v>
      </c>
      <c r="I17" s="74"/>
      <c r="J17" s="9">
        <v>20</v>
      </c>
      <c r="K17" s="4">
        <v>230.4</v>
      </c>
    </row>
    <row r="18" spans="1:11">
      <c r="A18" s="2" t="s">
        <v>48</v>
      </c>
      <c r="B18" s="3" t="s">
        <v>2336</v>
      </c>
      <c r="C18" s="1" t="s">
        <v>42</v>
      </c>
      <c r="D18" s="1" t="s">
        <v>2338</v>
      </c>
      <c r="E18" s="2" t="s">
        <v>480</v>
      </c>
      <c r="F18" s="2" t="s">
        <v>481</v>
      </c>
      <c r="G18" s="2" t="s">
        <v>82</v>
      </c>
      <c r="H18" s="74" t="s">
        <v>83</v>
      </c>
      <c r="I18" s="74"/>
      <c r="J18" s="9">
        <v>30</v>
      </c>
      <c r="K18" s="4">
        <v>345.6</v>
      </c>
    </row>
    <row r="19" spans="1:11">
      <c r="A19" s="2" t="s">
        <v>48</v>
      </c>
      <c r="B19" s="3" t="s">
        <v>2336</v>
      </c>
      <c r="C19" s="1" t="s">
        <v>42</v>
      </c>
      <c r="D19" s="1" t="s">
        <v>2343</v>
      </c>
      <c r="E19" s="2" t="s">
        <v>88</v>
      </c>
      <c r="F19" s="2" t="s">
        <v>89</v>
      </c>
      <c r="G19" s="2" t="s">
        <v>82</v>
      </c>
      <c r="H19" s="74" t="s">
        <v>83</v>
      </c>
      <c r="I19" s="74"/>
      <c r="J19" s="9">
        <v>10</v>
      </c>
      <c r="K19" s="4">
        <v>115.2</v>
      </c>
    </row>
    <row r="20" spans="1:11">
      <c r="A20" s="2" t="s">
        <v>48</v>
      </c>
      <c r="B20" s="3" t="s">
        <v>2336</v>
      </c>
      <c r="C20" s="1" t="s">
        <v>42</v>
      </c>
      <c r="D20" s="1" t="s">
        <v>2344</v>
      </c>
      <c r="E20" s="2" t="s">
        <v>525</v>
      </c>
      <c r="F20" s="2" t="s">
        <v>526</v>
      </c>
      <c r="G20" s="2" t="s">
        <v>82</v>
      </c>
      <c r="H20" s="74" t="s">
        <v>83</v>
      </c>
      <c r="I20" s="74"/>
      <c r="J20" s="9">
        <v>10</v>
      </c>
      <c r="K20" s="4">
        <v>115.2</v>
      </c>
    </row>
    <row r="21" spans="1:11">
      <c r="A21" s="2" t="s">
        <v>48</v>
      </c>
      <c r="B21" s="3" t="s">
        <v>2336</v>
      </c>
      <c r="C21" s="1" t="s">
        <v>42</v>
      </c>
      <c r="D21" s="1" t="s">
        <v>2345</v>
      </c>
      <c r="E21" s="2" t="s">
        <v>2346</v>
      </c>
      <c r="F21" s="2" t="s">
        <v>2347</v>
      </c>
      <c r="G21" s="2" t="s">
        <v>127</v>
      </c>
      <c r="H21" s="74" t="s">
        <v>128</v>
      </c>
      <c r="I21" s="74"/>
      <c r="J21" s="9">
        <v>25</v>
      </c>
      <c r="K21" s="4">
        <v>288</v>
      </c>
    </row>
    <row r="22" spans="1:11">
      <c r="A22" s="2" t="s">
        <v>48</v>
      </c>
      <c r="B22" s="3" t="s">
        <v>2336</v>
      </c>
      <c r="C22" s="1" t="s">
        <v>42</v>
      </c>
      <c r="D22" s="1" t="s">
        <v>2348</v>
      </c>
      <c r="E22" s="2" t="s">
        <v>1113</v>
      </c>
      <c r="F22" s="2" t="s">
        <v>1114</v>
      </c>
      <c r="G22" s="2" t="s">
        <v>93</v>
      </c>
      <c r="H22" s="74" t="s">
        <v>94</v>
      </c>
      <c r="I22" s="74"/>
      <c r="J22" s="9">
        <v>3</v>
      </c>
      <c r="K22" s="4">
        <v>34.56</v>
      </c>
    </row>
    <row r="23" spans="1:11">
      <c r="A23" s="2" t="s">
        <v>48</v>
      </c>
      <c r="B23" s="3" t="s">
        <v>2336</v>
      </c>
      <c r="C23" s="1" t="s">
        <v>42</v>
      </c>
      <c r="D23" s="1" t="s">
        <v>2349</v>
      </c>
      <c r="E23" s="2" t="s">
        <v>522</v>
      </c>
      <c r="F23" s="2" t="s">
        <v>523</v>
      </c>
      <c r="G23" s="2" t="s">
        <v>93</v>
      </c>
      <c r="H23" s="74" t="s">
        <v>94</v>
      </c>
      <c r="I23" s="74"/>
      <c r="J23" s="9">
        <v>4</v>
      </c>
      <c r="K23" s="4">
        <v>46.08</v>
      </c>
    </row>
    <row r="24" spans="1:11">
      <c r="A24" s="2" t="s">
        <v>48</v>
      </c>
      <c r="B24" s="3" t="s">
        <v>2336</v>
      </c>
      <c r="C24" s="1" t="s">
        <v>42</v>
      </c>
      <c r="D24" s="1" t="s">
        <v>2350</v>
      </c>
      <c r="E24" s="2" t="s">
        <v>1076</v>
      </c>
      <c r="F24" s="2" t="s">
        <v>1077</v>
      </c>
      <c r="G24" s="2" t="s">
        <v>1078</v>
      </c>
      <c r="H24" s="74" t="s">
        <v>1079</v>
      </c>
      <c r="I24" s="74"/>
      <c r="J24" s="9">
        <v>40</v>
      </c>
      <c r="K24" s="4">
        <v>460.8</v>
      </c>
    </row>
    <row r="25" spans="1:11">
      <c r="A25" s="2" t="s">
        <v>48</v>
      </c>
      <c r="B25" s="3" t="s">
        <v>2336</v>
      </c>
      <c r="C25" s="1" t="s">
        <v>42</v>
      </c>
      <c r="D25" s="1" t="s">
        <v>2351</v>
      </c>
      <c r="E25" s="2" t="s">
        <v>682</v>
      </c>
      <c r="F25" s="2" t="s">
        <v>683</v>
      </c>
      <c r="G25" s="2" t="s">
        <v>2352</v>
      </c>
      <c r="H25" s="74" t="s">
        <v>2352</v>
      </c>
      <c r="I25" s="74"/>
      <c r="J25" s="9">
        <v>10</v>
      </c>
      <c r="K25" s="4">
        <v>115.2</v>
      </c>
    </row>
    <row r="26" spans="1:11">
      <c r="A26" s="2" t="s">
        <v>48</v>
      </c>
      <c r="B26" s="3" t="s">
        <v>2336</v>
      </c>
      <c r="C26" s="1" t="s">
        <v>42</v>
      </c>
      <c r="D26" s="1" t="s">
        <v>2353</v>
      </c>
      <c r="E26" s="2" t="s">
        <v>643</v>
      </c>
      <c r="F26" s="2" t="s">
        <v>644</v>
      </c>
      <c r="G26" s="2" t="s">
        <v>82</v>
      </c>
      <c r="H26" s="74" t="s">
        <v>83</v>
      </c>
      <c r="I26" s="74"/>
      <c r="J26" s="9">
        <v>30</v>
      </c>
      <c r="K26" s="4">
        <v>345.6</v>
      </c>
    </row>
    <row r="27" spans="1:11">
      <c r="A27" s="2" t="s">
        <v>48</v>
      </c>
      <c r="B27" s="3" t="s">
        <v>2336</v>
      </c>
      <c r="C27" s="1" t="s">
        <v>42</v>
      </c>
      <c r="D27" s="1" t="s">
        <v>2354</v>
      </c>
      <c r="E27" s="2" t="s">
        <v>505</v>
      </c>
      <c r="F27" s="2" t="s">
        <v>506</v>
      </c>
      <c r="G27" s="2" t="s">
        <v>93</v>
      </c>
      <c r="H27" s="74" t="s">
        <v>94</v>
      </c>
      <c r="I27" s="74"/>
      <c r="J27" s="9">
        <v>4</v>
      </c>
      <c r="K27" s="4">
        <v>46.08</v>
      </c>
    </row>
    <row r="28" spans="1:11">
      <c r="A28" s="2" t="s">
        <v>48</v>
      </c>
      <c r="B28" s="3" t="s">
        <v>2334</v>
      </c>
      <c r="C28" s="1" t="s">
        <v>42</v>
      </c>
      <c r="D28" s="1" t="s">
        <v>2355</v>
      </c>
      <c r="E28" s="2" t="s">
        <v>496</v>
      </c>
      <c r="F28" s="2" t="s">
        <v>497</v>
      </c>
      <c r="G28" s="2" t="s">
        <v>498</v>
      </c>
      <c r="H28" s="74" t="s">
        <v>499</v>
      </c>
      <c r="I28" s="74"/>
      <c r="J28" s="9">
        <v>20</v>
      </c>
      <c r="K28" s="4">
        <v>230.4</v>
      </c>
    </row>
    <row r="29" spans="1:11">
      <c r="A29" s="2" t="s">
        <v>48</v>
      </c>
      <c r="B29" s="3" t="s">
        <v>2334</v>
      </c>
      <c r="C29" s="1" t="s">
        <v>42</v>
      </c>
      <c r="D29" s="1" t="s">
        <v>2356</v>
      </c>
      <c r="E29" s="2" t="s">
        <v>2128</v>
      </c>
      <c r="F29" s="2" t="s">
        <v>2129</v>
      </c>
      <c r="G29" s="2" t="s">
        <v>498</v>
      </c>
      <c r="H29" s="74" t="s">
        <v>499</v>
      </c>
      <c r="I29" s="74"/>
      <c r="J29" s="9">
        <v>10</v>
      </c>
      <c r="K29" s="4">
        <v>123.7</v>
      </c>
    </row>
    <row r="30" spans="1:11">
      <c r="A30" s="2" t="s">
        <v>48</v>
      </c>
      <c r="B30" s="3" t="s">
        <v>2336</v>
      </c>
      <c r="C30" s="1" t="s">
        <v>42</v>
      </c>
      <c r="D30" s="1" t="s">
        <v>2357</v>
      </c>
      <c r="E30" s="2" t="s">
        <v>2358</v>
      </c>
      <c r="F30" s="2" t="s">
        <v>2359</v>
      </c>
      <c r="G30" s="2" t="s">
        <v>82</v>
      </c>
      <c r="H30" s="74" t="s">
        <v>83</v>
      </c>
      <c r="I30" s="74"/>
      <c r="J30" s="9">
        <v>5</v>
      </c>
      <c r="K30" s="4">
        <v>57.6</v>
      </c>
    </row>
    <row r="31" spans="1:11">
      <c r="A31" s="2" t="s">
        <v>48</v>
      </c>
      <c r="B31" s="3" t="s">
        <v>2334</v>
      </c>
      <c r="C31" s="1" t="s">
        <v>42</v>
      </c>
      <c r="D31" s="1" t="s">
        <v>2360</v>
      </c>
      <c r="E31" s="2" t="s">
        <v>97</v>
      </c>
      <c r="F31" s="2" t="s">
        <v>98</v>
      </c>
      <c r="G31" s="2" t="s">
        <v>82</v>
      </c>
      <c r="H31" s="74" t="s">
        <v>83</v>
      </c>
      <c r="I31" s="74"/>
      <c r="J31" s="9">
        <v>15</v>
      </c>
      <c r="K31" s="4">
        <v>172.8</v>
      </c>
    </row>
    <row r="32" spans="1:11">
      <c r="A32" s="2" t="s">
        <v>48</v>
      </c>
      <c r="B32" s="3" t="s">
        <v>2334</v>
      </c>
      <c r="C32" s="1" t="s">
        <v>42</v>
      </c>
      <c r="D32" s="1" t="s">
        <v>2361</v>
      </c>
      <c r="E32" s="2" t="s">
        <v>2128</v>
      </c>
      <c r="F32" s="2" t="s">
        <v>2129</v>
      </c>
      <c r="G32" s="2" t="s">
        <v>498</v>
      </c>
      <c r="H32" s="74" t="s">
        <v>499</v>
      </c>
      <c r="I32" s="74"/>
      <c r="J32" s="9">
        <v>20</v>
      </c>
      <c r="K32" s="4">
        <v>230.4</v>
      </c>
    </row>
    <row r="33" spans="1:24">
      <c r="A33" s="2" t="s">
        <v>182</v>
      </c>
      <c r="B33" s="3" t="s">
        <v>2336</v>
      </c>
      <c r="C33" s="1" t="s">
        <v>42</v>
      </c>
      <c r="D33" s="1" t="s">
        <v>2338</v>
      </c>
      <c r="E33" s="2" t="s">
        <v>480</v>
      </c>
      <c r="F33" s="2" t="s">
        <v>481</v>
      </c>
      <c r="G33" s="2" t="s">
        <v>82</v>
      </c>
      <c r="H33" s="74" t="s">
        <v>83</v>
      </c>
      <c r="I33" s="74"/>
      <c r="J33" s="9">
        <v>1</v>
      </c>
      <c r="K33" s="4">
        <v>9.44</v>
      </c>
    </row>
    <row r="34" spans="1:24">
      <c r="K34" s="5">
        <f>SUM(K13:K33)</f>
        <v>4082.86</v>
      </c>
    </row>
    <row r="35" spans="1:24">
      <c r="A35" s="72" t="s">
        <v>141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</row>
    <row r="36" spans="1:24">
      <c r="A36" s="2" t="s">
        <v>68</v>
      </c>
      <c r="B36" s="3" t="s">
        <v>2334</v>
      </c>
      <c r="C36" s="1" t="s">
        <v>42</v>
      </c>
      <c r="D36" s="1" t="s">
        <v>2362</v>
      </c>
      <c r="E36" s="2" t="s">
        <v>694</v>
      </c>
      <c r="F36" s="2" t="s">
        <v>695</v>
      </c>
      <c r="G36" s="2" t="s">
        <v>155</v>
      </c>
      <c r="H36" s="74" t="s">
        <v>156</v>
      </c>
      <c r="I36" s="74"/>
      <c r="J36" s="9">
        <v>2</v>
      </c>
      <c r="K36" s="4">
        <v>15.8</v>
      </c>
    </row>
    <row r="37" spans="1:24">
      <c r="A37" s="2" t="s">
        <v>68</v>
      </c>
      <c r="B37" s="3" t="s">
        <v>2334</v>
      </c>
      <c r="C37" s="1" t="s">
        <v>42</v>
      </c>
      <c r="D37" s="1" t="s">
        <v>2363</v>
      </c>
      <c r="E37" s="2" t="s">
        <v>936</v>
      </c>
      <c r="F37" s="2" t="s">
        <v>937</v>
      </c>
      <c r="G37" s="2" t="s">
        <v>150</v>
      </c>
      <c r="H37" s="74" t="s">
        <v>151</v>
      </c>
      <c r="I37" s="74"/>
      <c r="J37" s="9">
        <v>5</v>
      </c>
      <c r="K37" s="4">
        <v>39.5</v>
      </c>
    </row>
    <row r="38" spans="1:24">
      <c r="A38" s="2" t="s">
        <v>68</v>
      </c>
      <c r="B38" s="3" t="s">
        <v>2329</v>
      </c>
      <c r="C38" s="1" t="s">
        <v>42</v>
      </c>
      <c r="D38" s="1" t="s">
        <v>2364</v>
      </c>
      <c r="E38" s="2" t="s">
        <v>2365</v>
      </c>
      <c r="F38" s="2" t="s">
        <v>1751</v>
      </c>
      <c r="G38" s="2" t="s">
        <v>942</v>
      </c>
      <c r="H38" s="74" t="s">
        <v>943</v>
      </c>
      <c r="I38" s="74"/>
      <c r="J38" s="9">
        <v>2</v>
      </c>
      <c r="K38" s="4">
        <v>15.8</v>
      </c>
    </row>
    <row r="39" spans="1:24">
      <c r="A39" s="2" t="s">
        <v>48</v>
      </c>
      <c r="B39" s="3" t="s">
        <v>2334</v>
      </c>
      <c r="C39" s="1" t="s">
        <v>42</v>
      </c>
      <c r="D39" s="1" t="s">
        <v>2366</v>
      </c>
      <c r="E39" s="2" t="s">
        <v>180</v>
      </c>
      <c r="F39" s="2" t="s">
        <v>181</v>
      </c>
      <c r="G39" s="2" t="s">
        <v>160</v>
      </c>
      <c r="H39" s="74" t="s">
        <v>161</v>
      </c>
      <c r="I39" s="74"/>
      <c r="J39" s="9">
        <v>10</v>
      </c>
      <c r="K39" s="4">
        <v>115.2</v>
      </c>
    </row>
    <row r="40" spans="1:24">
      <c r="A40" s="2" t="s">
        <v>48</v>
      </c>
      <c r="B40" s="3" t="s">
        <v>2334</v>
      </c>
      <c r="C40" s="1" t="s">
        <v>42</v>
      </c>
      <c r="D40" s="1" t="s">
        <v>2367</v>
      </c>
      <c r="E40" s="2" t="s">
        <v>148</v>
      </c>
      <c r="F40" s="2" t="s">
        <v>149</v>
      </c>
      <c r="G40" s="2" t="s">
        <v>150</v>
      </c>
      <c r="H40" s="74" t="s">
        <v>151</v>
      </c>
      <c r="I40" s="74"/>
      <c r="J40" s="9">
        <v>10</v>
      </c>
      <c r="K40" s="4">
        <v>115.2</v>
      </c>
    </row>
    <row r="41" spans="1:24">
      <c r="A41" s="2" t="s">
        <v>48</v>
      </c>
      <c r="B41" s="3" t="s">
        <v>2334</v>
      </c>
      <c r="C41" s="1" t="s">
        <v>42</v>
      </c>
      <c r="D41" s="1" t="s">
        <v>2368</v>
      </c>
      <c r="E41" s="2" t="s">
        <v>1141</v>
      </c>
      <c r="F41" s="2" t="s">
        <v>1142</v>
      </c>
      <c r="G41" s="2" t="s">
        <v>167</v>
      </c>
      <c r="H41" s="74" t="s">
        <v>168</v>
      </c>
      <c r="I41" s="74"/>
      <c r="J41" s="9">
        <v>15</v>
      </c>
      <c r="K41" s="4">
        <v>172.8</v>
      </c>
    </row>
    <row r="42" spans="1:24">
      <c r="A42" s="2" t="s">
        <v>48</v>
      </c>
      <c r="B42" s="3" t="s">
        <v>2329</v>
      </c>
      <c r="C42" s="1" t="s">
        <v>42</v>
      </c>
      <c r="D42" s="1" t="s">
        <v>2364</v>
      </c>
      <c r="E42" s="2" t="s">
        <v>2365</v>
      </c>
      <c r="F42" s="2" t="s">
        <v>1751</v>
      </c>
      <c r="G42" s="2" t="s">
        <v>942</v>
      </c>
      <c r="H42" s="74" t="s">
        <v>943</v>
      </c>
      <c r="I42" s="74"/>
      <c r="J42" s="9">
        <v>10</v>
      </c>
      <c r="K42" s="4">
        <v>115.2</v>
      </c>
    </row>
    <row r="43" spans="1:24">
      <c r="A43" s="2" t="s">
        <v>48</v>
      </c>
      <c r="B43" s="3" t="s">
        <v>2334</v>
      </c>
      <c r="C43" s="1" t="s">
        <v>42</v>
      </c>
      <c r="D43" s="1" t="s">
        <v>2369</v>
      </c>
      <c r="E43" s="2" t="s">
        <v>951</v>
      </c>
      <c r="F43" s="2" t="s">
        <v>952</v>
      </c>
      <c r="G43" s="2" t="s">
        <v>160</v>
      </c>
      <c r="H43" s="74" t="s">
        <v>161</v>
      </c>
      <c r="I43" s="74"/>
      <c r="J43" s="9">
        <v>5</v>
      </c>
      <c r="K43" s="4">
        <v>57.6</v>
      </c>
    </row>
    <row r="44" spans="1:24">
      <c r="A44" s="2" t="s">
        <v>48</v>
      </c>
      <c r="B44" s="3" t="s">
        <v>2334</v>
      </c>
      <c r="C44" s="1" t="s">
        <v>42</v>
      </c>
      <c r="D44" s="1" t="s">
        <v>2370</v>
      </c>
      <c r="E44" s="2" t="s">
        <v>2371</v>
      </c>
      <c r="F44" s="2" t="s">
        <v>2372</v>
      </c>
      <c r="G44" s="2" t="s">
        <v>167</v>
      </c>
      <c r="H44" s="74" t="s">
        <v>168</v>
      </c>
      <c r="I44" s="74"/>
      <c r="J44" s="9">
        <v>5</v>
      </c>
      <c r="K44" s="4">
        <v>57.6</v>
      </c>
    </row>
    <row r="45" spans="1:24">
      <c r="A45" s="2" t="s">
        <v>48</v>
      </c>
      <c r="B45" s="3" t="s">
        <v>2334</v>
      </c>
      <c r="C45" s="1" t="s">
        <v>42</v>
      </c>
      <c r="D45" s="1" t="s">
        <v>2373</v>
      </c>
      <c r="E45" s="2" t="s">
        <v>158</v>
      </c>
      <c r="F45" s="2" t="s">
        <v>159</v>
      </c>
      <c r="G45" s="2" t="s">
        <v>160</v>
      </c>
      <c r="H45" s="74" t="s">
        <v>161</v>
      </c>
      <c r="I45" s="74"/>
      <c r="J45" s="9">
        <v>5</v>
      </c>
      <c r="K45" s="4">
        <v>57.6</v>
      </c>
    </row>
    <row r="46" spans="1:24">
      <c r="A46" s="2" t="s">
        <v>48</v>
      </c>
      <c r="B46" s="3" t="s">
        <v>2334</v>
      </c>
      <c r="C46" s="1" t="s">
        <v>42</v>
      </c>
      <c r="D46" s="1" t="s">
        <v>2374</v>
      </c>
      <c r="E46" s="2" t="s">
        <v>541</v>
      </c>
      <c r="F46" s="2" t="s">
        <v>542</v>
      </c>
      <c r="G46" s="2" t="s">
        <v>150</v>
      </c>
      <c r="H46" s="74" t="s">
        <v>151</v>
      </c>
      <c r="I46" s="74"/>
      <c r="J46" s="9">
        <v>10</v>
      </c>
      <c r="K46" s="4">
        <v>115.2</v>
      </c>
    </row>
    <row r="47" spans="1:24">
      <c r="A47" s="2" t="s">
        <v>48</v>
      </c>
      <c r="B47" s="3" t="s">
        <v>2334</v>
      </c>
      <c r="C47" s="1" t="s">
        <v>42</v>
      </c>
      <c r="D47" s="1" t="s">
        <v>2375</v>
      </c>
      <c r="E47" s="2" t="s">
        <v>544</v>
      </c>
      <c r="F47" s="2" t="s">
        <v>545</v>
      </c>
      <c r="G47" s="2" t="s">
        <v>155</v>
      </c>
      <c r="H47" s="74" t="s">
        <v>156</v>
      </c>
      <c r="I47" s="74"/>
      <c r="J47" s="9">
        <v>10</v>
      </c>
      <c r="K47" s="4">
        <v>115.2</v>
      </c>
    </row>
    <row r="48" spans="1:24">
      <c r="A48" s="2" t="s">
        <v>182</v>
      </c>
      <c r="B48" s="3" t="s">
        <v>2334</v>
      </c>
      <c r="C48" s="1" t="s">
        <v>42</v>
      </c>
      <c r="D48" s="1" t="s">
        <v>2373</v>
      </c>
      <c r="E48" s="2" t="s">
        <v>158</v>
      </c>
      <c r="F48" s="2" t="s">
        <v>159</v>
      </c>
      <c r="G48" s="2" t="s">
        <v>160</v>
      </c>
      <c r="H48" s="74" t="s">
        <v>161</v>
      </c>
      <c r="I48" s="74"/>
      <c r="J48" s="9">
        <v>2</v>
      </c>
      <c r="K48" s="4">
        <v>16.84</v>
      </c>
    </row>
    <row r="49" spans="1:24">
      <c r="A49" s="2" t="s">
        <v>205</v>
      </c>
      <c r="B49" s="3" t="s">
        <v>2334</v>
      </c>
      <c r="C49" s="1" t="s">
        <v>42</v>
      </c>
      <c r="D49" s="1" t="s">
        <v>2373</v>
      </c>
      <c r="E49" s="2" t="s">
        <v>158</v>
      </c>
      <c r="F49" s="2" t="s">
        <v>159</v>
      </c>
      <c r="G49" s="2" t="s">
        <v>160</v>
      </c>
      <c r="H49" s="74" t="s">
        <v>161</v>
      </c>
      <c r="I49" s="74"/>
      <c r="J49" s="9">
        <v>3</v>
      </c>
      <c r="K49" s="4">
        <v>28.65</v>
      </c>
    </row>
    <row r="50" spans="1:24">
      <c r="K50" s="5">
        <v>1038.19</v>
      </c>
    </row>
    <row r="51" spans="1:24">
      <c r="A51" s="72" t="s">
        <v>183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</row>
    <row r="52" spans="1:24">
      <c r="A52" s="2" t="s">
        <v>48</v>
      </c>
      <c r="B52" s="3" t="s">
        <v>2334</v>
      </c>
      <c r="C52" s="1" t="s">
        <v>42</v>
      </c>
      <c r="D52" s="1" t="s">
        <v>2376</v>
      </c>
      <c r="E52" s="2" t="s">
        <v>707</v>
      </c>
      <c r="F52" s="2" t="s">
        <v>708</v>
      </c>
      <c r="G52" s="2" t="s">
        <v>187</v>
      </c>
      <c r="H52" s="74" t="s">
        <v>188</v>
      </c>
      <c r="I52" s="74"/>
      <c r="J52" s="9">
        <v>3</v>
      </c>
      <c r="K52" s="4">
        <v>34.56</v>
      </c>
    </row>
    <row r="53" spans="1:24">
      <c r="K53" s="5">
        <v>34.56</v>
      </c>
    </row>
    <row r="54" spans="1:24">
      <c r="A54" s="72" t="s">
        <v>189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</row>
    <row r="55" spans="1:24">
      <c r="A55" s="2" t="s">
        <v>68</v>
      </c>
      <c r="B55" s="3" t="s">
        <v>2329</v>
      </c>
      <c r="C55" s="1" t="s">
        <v>42</v>
      </c>
      <c r="D55" s="1" t="s">
        <v>2377</v>
      </c>
      <c r="E55" s="2" t="s">
        <v>2378</v>
      </c>
      <c r="F55" s="2" t="s">
        <v>2379</v>
      </c>
      <c r="G55" s="2" t="s">
        <v>375</v>
      </c>
      <c r="H55" s="74" t="s">
        <v>376</v>
      </c>
      <c r="I55" s="74"/>
      <c r="J55" s="9">
        <v>2</v>
      </c>
      <c r="K55" s="4">
        <v>15.8</v>
      </c>
    </row>
    <row r="56" spans="1:24">
      <c r="A56" s="2" t="s">
        <v>68</v>
      </c>
      <c r="B56" s="3" t="s">
        <v>2329</v>
      </c>
      <c r="C56" s="1" t="s">
        <v>42</v>
      </c>
      <c r="D56" s="1" t="s">
        <v>2380</v>
      </c>
      <c r="E56" s="2" t="s">
        <v>710</v>
      </c>
      <c r="F56" s="2" t="s">
        <v>711</v>
      </c>
      <c r="G56" s="2" t="s">
        <v>712</v>
      </c>
      <c r="H56" s="74" t="s">
        <v>713</v>
      </c>
      <c r="I56" s="74"/>
      <c r="J56" s="9">
        <v>2</v>
      </c>
      <c r="K56" s="4">
        <v>15.8</v>
      </c>
    </row>
    <row r="57" spans="1:24">
      <c r="A57" s="2" t="s">
        <v>48</v>
      </c>
      <c r="B57" s="3" t="s">
        <v>2329</v>
      </c>
      <c r="C57" s="1" t="s">
        <v>42</v>
      </c>
      <c r="D57" s="1" t="s">
        <v>2380</v>
      </c>
      <c r="E57" s="2" t="s">
        <v>710</v>
      </c>
      <c r="F57" s="2" t="s">
        <v>711</v>
      </c>
      <c r="G57" s="2" t="s">
        <v>712</v>
      </c>
      <c r="H57" s="74" t="s">
        <v>713</v>
      </c>
      <c r="I57" s="74"/>
      <c r="J57" s="9">
        <v>5</v>
      </c>
      <c r="K57" s="4">
        <v>61.85</v>
      </c>
    </row>
    <row r="58" spans="1:24">
      <c r="A58" s="2" t="s">
        <v>48</v>
      </c>
      <c r="B58" s="3" t="s">
        <v>2329</v>
      </c>
      <c r="C58" s="1" t="s">
        <v>42</v>
      </c>
      <c r="D58" s="1" t="s">
        <v>2377</v>
      </c>
      <c r="E58" s="2" t="s">
        <v>2378</v>
      </c>
      <c r="F58" s="2" t="s">
        <v>2379</v>
      </c>
      <c r="G58" s="2" t="s">
        <v>375</v>
      </c>
      <c r="H58" s="74" t="s">
        <v>376</v>
      </c>
      <c r="I58" s="74"/>
      <c r="J58" s="9">
        <v>3</v>
      </c>
      <c r="K58" s="4">
        <v>34.56</v>
      </c>
    </row>
    <row r="59" spans="1:24">
      <c r="A59" s="2" t="s">
        <v>48</v>
      </c>
      <c r="B59" s="3" t="s">
        <v>2381</v>
      </c>
      <c r="C59" s="1" t="s">
        <v>42</v>
      </c>
      <c r="D59" s="1" t="s">
        <v>2382</v>
      </c>
      <c r="E59" s="2" t="s">
        <v>2383</v>
      </c>
      <c r="F59" s="2" t="s">
        <v>2384</v>
      </c>
      <c r="G59" s="2" t="s">
        <v>210</v>
      </c>
      <c r="H59" s="74" t="s">
        <v>211</v>
      </c>
      <c r="I59" s="74"/>
      <c r="J59" s="9">
        <v>10</v>
      </c>
      <c r="K59" s="4">
        <v>123.7</v>
      </c>
    </row>
    <row r="60" spans="1:24">
      <c r="A60" s="2" t="s">
        <v>48</v>
      </c>
      <c r="B60" s="3" t="s">
        <v>2329</v>
      </c>
      <c r="C60" s="1" t="s">
        <v>42</v>
      </c>
      <c r="D60" s="1" t="s">
        <v>2385</v>
      </c>
      <c r="E60" s="2" t="s">
        <v>724</v>
      </c>
      <c r="F60" s="2" t="s">
        <v>725</v>
      </c>
      <c r="G60" s="2" t="s">
        <v>726</v>
      </c>
      <c r="H60" s="74" t="s">
        <v>727</v>
      </c>
      <c r="I60" s="74"/>
      <c r="J60" s="9">
        <v>10</v>
      </c>
      <c r="K60" s="4">
        <v>123.7</v>
      </c>
    </row>
    <row r="61" spans="1:24">
      <c r="A61" s="2" t="s">
        <v>48</v>
      </c>
      <c r="B61" s="3" t="s">
        <v>2329</v>
      </c>
      <c r="C61" s="1" t="s">
        <v>42</v>
      </c>
      <c r="D61" s="1" t="s">
        <v>2386</v>
      </c>
      <c r="E61" s="2" t="s">
        <v>555</v>
      </c>
      <c r="F61" s="2" t="s">
        <v>556</v>
      </c>
      <c r="G61" s="2" t="s">
        <v>193</v>
      </c>
      <c r="H61" s="74" t="s">
        <v>194</v>
      </c>
      <c r="I61" s="74"/>
      <c r="J61" s="9">
        <v>3</v>
      </c>
      <c r="K61" s="4">
        <v>37.11</v>
      </c>
    </row>
    <row r="62" spans="1:24">
      <c r="A62" s="2" t="s">
        <v>48</v>
      </c>
      <c r="B62" s="3" t="s">
        <v>2329</v>
      </c>
      <c r="C62" s="1" t="s">
        <v>42</v>
      </c>
      <c r="D62" s="1" t="s">
        <v>2387</v>
      </c>
      <c r="E62" s="2" t="s">
        <v>729</v>
      </c>
      <c r="F62" s="2" t="s">
        <v>730</v>
      </c>
      <c r="G62" s="2" t="s">
        <v>726</v>
      </c>
      <c r="H62" s="74" t="s">
        <v>727</v>
      </c>
      <c r="I62" s="74"/>
      <c r="J62" s="9">
        <v>3</v>
      </c>
      <c r="K62" s="4">
        <v>37.11</v>
      </c>
    </row>
    <row r="63" spans="1:24">
      <c r="A63" s="2" t="s">
        <v>48</v>
      </c>
      <c r="B63" s="3" t="s">
        <v>2329</v>
      </c>
      <c r="C63" s="1" t="s">
        <v>42</v>
      </c>
      <c r="D63" s="1" t="s">
        <v>2388</v>
      </c>
      <c r="E63" s="2" t="s">
        <v>1165</v>
      </c>
      <c r="F63" s="2" t="s">
        <v>1166</v>
      </c>
      <c r="G63" s="2" t="s">
        <v>193</v>
      </c>
      <c r="H63" s="74" t="s">
        <v>194</v>
      </c>
      <c r="I63" s="74"/>
      <c r="J63" s="9">
        <v>2</v>
      </c>
      <c r="K63" s="4">
        <v>24.74</v>
      </c>
    </row>
    <row r="64" spans="1:24">
      <c r="A64" s="2" t="s">
        <v>48</v>
      </c>
      <c r="B64" s="3" t="s">
        <v>2336</v>
      </c>
      <c r="C64" s="1" t="s">
        <v>42</v>
      </c>
      <c r="D64" s="1" t="s">
        <v>2389</v>
      </c>
      <c r="E64" s="2" t="s">
        <v>201</v>
      </c>
      <c r="F64" s="2" t="s">
        <v>202</v>
      </c>
      <c r="G64" s="2" t="s">
        <v>203</v>
      </c>
      <c r="H64" s="74" t="s">
        <v>204</v>
      </c>
      <c r="I64" s="74"/>
      <c r="J64" s="9">
        <v>3</v>
      </c>
      <c r="K64" s="4">
        <v>37.11</v>
      </c>
    </row>
    <row r="65" spans="1:24">
      <c r="A65" s="2" t="s">
        <v>48</v>
      </c>
      <c r="B65" s="3" t="s">
        <v>2329</v>
      </c>
      <c r="C65" s="1" t="s">
        <v>42</v>
      </c>
      <c r="D65" s="1" t="s">
        <v>2390</v>
      </c>
      <c r="E65" s="2" t="s">
        <v>191</v>
      </c>
      <c r="F65" s="2" t="s">
        <v>192</v>
      </c>
      <c r="G65" s="2" t="s">
        <v>193</v>
      </c>
      <c r="H65" s="74" t="s">
        <v>194</v>
      </c>
      <c r="I65" s="74"/>
      <c r="J65" s="9">
        <v>3</v>
      </c>
      <c r="K65" s="4">
        <v>37.11</v>
      </c>
    </row>
    <row r="66" spans="1:24">
      <c r="A66" s="2" t="s">
        <v>182</v>
      </c>
      <c r="B66" s="3" t="s">
        <v>2329</v>
      </c>
      <c r="C66" s="1" t="s">
        <v>42</v>
      </c>
      <c r="D66" s="1" t="s">
        <v>2390</v>
      </c>
      <c r="E66" s="2" t="s">
        <v>191</v>
      </c>
      <c r="F66" s="2" t="s">
        <v>192</v>
      </c>
      <c r="G66" s="2" t="s">
        <v>193</v>
      </c>
      <c r="H66" s="74" t="s">
        <v>194</v>
      </c>
      <c r="I66" s="74"/>
      <c r="J66" s="9">
        <v>2</v>
      </c>
      <c r="K66" s="4">
        <v>18.88</v>
      </c>
    </row>
    <row r="67" spans="1:24">
      <c r="K67" s="5">
        <v>567.47</v>
      </c>
    </row>
    <row r="68" spans="1:24">
      <c r="A68" s="72" t="s">
        <v>212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</row>
    <row r="69" spans="1:24">
      <c r="A69" s="2" t="s">
        <v>68</v>
      </c>
      <c r="B69" s="3" t="s">
        <v>2381</v>
      </c>
      <c r="C69" s="1" t="s">
        <v>42</v>
      </c>
      <c r="D69" s="1" t="s">
        <v>2391</v>
      </c>
      <c r="E69" s="2" t="s">
        <v>2392</v>
      </c>
      <c r="F69" s="2" t="s">
        <v>2393</v>
      </c>
      <c r="G69" s="2" t="s">
        <v>232</v>
      </c>
      <c r="H69" s="74" t="s">
        <v>233</v>
      </c>
      <c r="I69" s="74"/>
      <c r="J69" s="9">
        <v>1</v>
      </c>
      <c r="K69" s="4">
        <v>7.9</v>
      </c>
    </row>
    <row r="70" spans="1:24">
      <c r="A70" s="2" t="s">
        <v>68</v>
      </c>
      <c r="B70" s="3" t="s">
        <v>2381</v>
      </c>
      <c r="C70" s="1" t="s">
        <v>42</v>
      </c>
      <c r="D70" s="1" t="s">
        <v>2394</v>
      </c>
      <c r="E70" s="2" t="s">
        <v>214</v>
      </c>
      <c r="F70" s="2" t="s">
        <v>215</v>
      </c>
      <c r="G70" s="2" t="s">
        <v>216</v>
      </c>
      <c r="H70" s="74" t="s">
        <v>217</v>
      </c>
      <c r="I70" s="74"/>
      <c r="J70" s="9">
        <v>1</v>
      </c>
      <c r="K70" s="4">
        <v>7.9</v>
      </c>
    </row>
    <row r="71" spans="1:24">
      <c r="A71" s="2" t="s">
        <v>68</v>
      </c>
      <c r="B71" s="3" t="s">
        <v>2381</v>
      </c>
      <c r="C71" s="1" t="s">
        <v>42</v>
      </c>
      <c r="D71" s="1" t="s">
        <v>2395</v>
      </c>
      <c r="E71" s="2" t="s">
        <v>280</v>
      </c>
      <c r="F71" s="2" t="s">
        <v>281</v>
      </c>
      <c r="G71" s="2" t="s">
        <v>216</v>
      </c>
      <c r="H71" s="74" t="s">
        <v>217</v>
      </c>
      <c r="I71" s="74"/>
      <c r="J71" s="9">
        <v>1</v>
      </c>
      <c r="K71" s="4">
        <v>7.9</v>
      </c>
    </row>
    <row r="72" spans="1:24">
      <c r="A72" s="2" t="s">
        <v>68</v>
      </c>
      <c r="B72" s="3" t="s">
        <v>2381</v>
      </c>
      <c r="C72" s="1" t="s">
        <v>42</v>
      </c>
      <c r="D72" s="1" t="s">
        <v>2396</v>
      </c>
      <c r="E72" s="2" t="s">
        <v>238</v>
      </c>
      <c r="F72" s="2" t="s">
        <v>239</v>
      </c>
      <c r="G72" s="2" t="s">
        <v>216</v>
      </c>
      <c r="H72" s="74" t="s">
        <v>217</v>
      </c>
      <c r="I72" s="74"/>
      <c r="J72" s="9">
        <v>5</v>
      </c>
      <c r="K72" s="4">
        <v>39.5</v>
      </c>
    </row>
    <row r="73" spans="1:24">
      <c r="A73" s="2" t="s">
        <v>48</v>
      </c>
      <c r="B73" s="3" t="s">
        <v>2381</v>
      </c>
      <c r="C73" s="1" t="s">
        <v>42</v>
      </c>
      <c r="D73" s="1" t="s">
        <v>2394</v>
      </c>
      <c r="E73" s="2" t="s">
        <v>214</v>
      </c>
      <c r="F73" s="2" t="s">
        <v>215</v>
      </c>
      <c r="G73" s="2" t="s">
        <v>216</v>
      </c>
      <c r="H73" s="74" t="s">
        <v>217</v>
      </c>
      <c r="I73" s="74"/>
      <c r="J73" s="9">
        <v>5</v>
      </c>
      <c r="K73" s="4">
        <v>61.85</v>
      </c>
    </row>
    <row r="74" spans="1:24">
      <c r="A74" s="2" t="s">
        <v>48</v>
      </c>
      <c r="B74" s="3" t="s">
        <v>2381</v>
      </c>
      <c r="C74" s="1" t="s">
        <v>42</v>
      </c>
      <c r="D74" s="1" t="s">
        <v>2396</v>
      </c>
      <c r="E74" s="2" t="s">
        <v>238</v>
      </c>
      <c r="F74" s="2" t="s">
        <v>239</v>
      </c>
      <c r="G74" s="2" t="s">
        <v>216</v>
      </c>
      <c r="H74" s="74" t="s">
        <v>217</v>
      </c>
      <c r="I74" s="74"/>
      <c r="J74" s="9">
        <v>5</v>
      </c>
      <c r="K74" s="4">
        <v>61.85</v>
      </c>
    </row>
    <row r="75" spans="1:24">
      <c r="A75" s="2" t="s">
        <v>48</v>
      </c>
      <c r="B75" s="3" t="s">
        <v>2381</v>
      </c>
      <c r="C75" s="1" t="s">
        <v>42</v>
      </c>
      <c r="D75" s="1" t="s">
        <v>2397</v>
      </c>
      <c r="E75" s="2" t="s">
        <v>227</v>
      </c>
      <c r="F75" s="2" t="s">
        <v>228</v>
      </c>
      <c r="G75" s="2" t="s">
        <v>216</v>
      </c>
      <c r="H75" s="74" t="s">
        <v>217</v>
      </c>
      <c r="I75" s="74"/>
      <c r="J75" s="9">
        <v>5</v>
      </c>
      <c r="K75" s="4">
        <v>61.85</v>
      </c>
    </row>
    <row r="76" spans="1:24">
      <c r="A76" s="2" t="s">
        <v>48</v>
      </c>
      <c r="B76" s="3" t="s">
        <v>2381</v>
      </c>
      <c r="C76" s="1" t="s">
        <v>42</v>
      </c>
      <c r="D76" s="1" t="s">
        <v>2398</v>
      </c>
      <c r="E76" s="2" t="s">
        <v>269</v>
      </c>
      <c r="F76" s="2" t="s">
        <v>270</v>
      </c>
      <c r="G76" s="2" t="s">
        <v>216</v>
      </c>
      <c r="H76" s="74" t="s">
        <v>217</v>
      </c>
      <c r="I76" s="74"/>
      <c r="J76" s="9">
        <v>2</v>
      </c>
      <c r="K76" s="4">
        <v>24.74</v>
      </c>
    </row>
    <row r="77" spans="1:24">
      <c r="A77" s="2" t="s">
        <v>48</v>
      </c>
      <c r="B77" s="3" t="s">
        <v>2381</v>
      </c>
      <c r="C77" s="1" t="s">
        <v>42</v>
      </c>
      <c r="D77" s="1" t="s">
        <v>2399</v>
      </c>
      <c r="E77" s="2" t="s">
        <v>266</v>
      </c>
      <c r="F77" s="2" t="s">
        <v>267</v>
      </c>
      <c r="G77" s="2" t="s">
        <v>216</v>
      </c>
      <c r="H77" s="74" t="s">
        <v>217</v>
      </c>
      <c r="I77" s="74"/>
      <c r="J77" s="9">
        <v>3</v>
      </c>
      <c r="K77" s="4">
        <v>37.11</v>
      </c>
    </row>
    <row r="78" spans="1:24">
      <c r="A78" s="2" t="s">
        <v>48</v>
      </c>
      <c r="B78" s="3" t="s">
        <v>2381</v>
      </c>
      <c r="C78" s="1" t="s">
        <v>42</v>
      </c>
      <c r="D78" s="1" t="s">
        <v>2400</v>
      </c>
      <c r="E78" s="2" t="s">
        <v>1306</v>
      </c>
      <c r="F78" s="2" t="s">
        <v>1307</v>
      </c>
      <c r="G78" s="2" t="s">
        <v>216</v>
      </c>
      <c r="H78" s="74" t="s">
        <v>217</v>
      </c>
      <c r="I78" s="74"/>
      <c r="J78" s="9">
        <v>5</v>
      </c>
      <c r="K78" s="4">
        <v>61.85</v>
      </c>
    </row>
    <row r="79" spans="1:24">
      <c r="A79" s="2" t="s">
        <v>48</v>
      </c>
      <c r="B79" s="3" t="s">
        <v>2381</v>
      </c>
      <c r="C79" s="1" t="s">
        <v>42</v>
      </c>
      <c r="D79" s="1" t="s">
        <v>2401</v>
      </c>
      <c r="E79" s="2" t="s">
        <v>1187</v>
      </c>
      <c r="F79" s="2" t="s">
        <v>1188</v>
      </c>
      <c r="G79" s="2" t="s">
        <v>216</v>
      </c>
      <c r="H79" s="74" t="s">
        <v>217</v>
      </c>
      <c r="I79" s="74"/>
      <c r="J79" s="9">
        <v>5</v>
      </c>
      <c r="K79" s="4">
        <v>61.85</v>
      </c>
    </row>
    <row r="80" spans="1:24">
      <c r="A80" s="2" t="s">
        <v>48</v>
      </c>
      <c r="B80" s="3" t="s">
        <v>2381</v>
      </c>
      <c r="C80" s="1" t="s">
        <v>42</v>
      </c>
      <c r="D80" s="1" t="s">
        <v>2402</v>
      </c>
      <c r="E80" s="2" t="s">
        <v>1551</v>
      </c>
      <c r="F80" s="2" t="s">
        <v>1552</v>
      </c>
      <c r="G80" s="2" t="s">
        <v>216</v>
      </c>
      <c r="H80" s="74" t="s">
        <v>217</v>
      </c>
      <c r="I80" s="74"/>
      <c r="J80" s="9">
        <v>5</v>
      </c>
      <c r="K80" s="4">
        <v>61.85</v>
      </c>
    </row>
    <row r="81" spans="1:24">
      <c r="A81" s="2" t="s">
        <v>48</v>
      </c>
      <c r="B81" s="3" t="s">
        <v>2381</v>
      </c>
      <c r="C81" s="1" t="s">
        <v>42</v>
      </c>
      <c r="D81" s="1" t="s">
        <v>2391</v>
      </c>
      <c r="E81" s="2" t="s">
        <v>2392</v>
      </c>
      <c r="F81" s="2" t="s">
        <v>2393</v>
      </c>
      <c r="G81" s="2" t="s">
        <v>232</v>
      </c>
      <c r="H81" s="74" t="s">
        <v>233</v>
      </c>
      <c r="I81" s="74"/>
      <c r="J81" s="9">
        <v>5</v>
      </c>
      <c r="K81" s="4">
        <v>61.85</v>
      </c>
    </row>
    <row r="82" spans="1:24">
      <c r="A82" s="2" t="s">
        <v>182</v>
      </c>
      <c r="B82" s="3" t="s">
        <v>2381</v>
      </c>
      <c r="C82" s="1" t="s">
        <v>42</v>
      </c>
      <c r="D82" s="1" t="s">
        <v>2395</v>
      </c>
      <c r="E82" s="2" t="s">
        <v>280</v>
      </c>
      <c r="F82" s="2" t="s">
        <v>281</v>
      </c>
      <c r="G82" s="2" t="s">
        <v>216</v>
      </c>
      <c r="H82" s="74" t="s">
        <v>217</v>
      </c>
      <c r="I82" s="74"/>
      <c r="J82" s="9">
        <v>5</v>
      </c>
      <c r="K82" s="4">
        <v>47.2</v>
      </c>
    </row>
    <row r="83" spans="1:24">
      <c r="A83" s="2" t="s">
        <v>182</v>
      </c>
      <c r="B83" s="3" t="s">
        <v>2381</v>
      </c>
      <c r="C83" s="1" t="s">
        <v>42</v>
      </c>
      <c r="D83" s="1" t="s">
        <v>2403</v>
      </c>
      <c r="E83" s="2" t="s">
        <v>255</v>
      </c>
      <c r="F83" s="2" t="s">
        <v>256</v>
      </c>
      <c r="G83" s="2" t="s">
        <v>257</v>
      </c>
      <c r="H83" s="74" t="s">
        <v>258</v>
      </c>
      <c r="I83" s="74"/>
      <c r="J83" s="9">
        <v>2</v>
      </c>
      <c r="K83" s="4">
        <v>18.88</v>
      </c>
    </row>
    <row r="84" spans="1:24">
      <c r="A84" s="2" t="s">
        <v>182</v>
      </c>
      <c r="B84" s="3" t="s">
        <v>2381</v>
      </c>
      <c r="C84" s="1" t="s">
        <v>42</v>
      </c>
      <c r="D84" s="1" t="s">
        <v>2401</v>
      </c>
      <c r="E84" s="2" t="s">
        <v>1187</v>
      </c>
      <c r="F84" s="2" t="s">
        <v>1188</v>
      </c>
      <c r="G84" s="2" t="s">
        <v>216</v>
      </c>
      <c r="H84" s="74" t="s">
        <v>217</v>
      </c>
      <c r="I84" s="74"/>
      <c r="J84" s="9">
        <v>3</v>
      </c>
      <c r="K84" s="4">
        <v>28.32</v>
      </c>
    </row>
    <row r="85" spans="1:24">
      <c r="A85" s="2" t="s">
        <v>182</v>
      </c>
      <c r="B85" s="3" t="s">
        <v>2381</v>
      </c>
      <c r="C85" s="1" t="s">
        <v>42</v>
      </c>
      <c r="D85" s="1" t="s">
        <v>2404</v>
      </c>
      <c r="E85" s="2" t="s">
        <v>263</v>
      </c>
      <c r="F85" s="2" t="s">
        <v>264</v>
      </c>
      <c r="G85" s="2" t="s">
        <v>216</v>
      </c>
      <c r="H85" s="74" t="s">
        <v>217</v>
      </c>
      <c r="I85" s="74"/>
      <c r="J85" s="9">
        <v>2</v>
      </c>
      <c r="K85" s="4">
        <v>18.88</v>
      </c>
    </row>
    <row r="86" spans="1:24">
      <c r="K86" s="5">
        <v>671.28</v>
      </c>
    </row>
    <row r="87" spans="1:24">
      <c r="A87" s="72" t="s">
        <v>286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</row>
    <row r="88" spans="1:24">
      <c r="A88" s="2" t="s">
        <v>48</v>
      </c>
      <c r="B88" s="3" t="s">
        <v>2381</v>
      </c>
      <c r="C88" s="1" t="s">
        <v>42</v>
      </c>
      <c r="D88" s="1" t="s">
        <v>2405</v>
      </c>
      <c r="E88" s="2" t="s">
        <v>288</v>
      </c>
      <c r="F88" s="2" t="s">
        <v>1928</v>
      </c>
      <c r="G88" s="2" t="s">
        <v>290</v>
      </c>
      <c r="H88" s="74" t="s">
        <v>291</v>
      </c>
      <c r="I88" s="74"/>
      <c r="J88" s="9">
        <v>10</v>
      </c>
      <c r="K88" s="4">
        <v>123.7</v>
      </c>
    </row>
    <row r="89" spans="1:24">
      <c r="A89" s="2" t="s">
        <v>182</v>
      </c>
      <c r="B89" s="3" t="s">
        <v>2381</v>
      </c>
      <c r="C89" s="1" t="s">
        <v>42</v>
      </c>
      <c r="D89" s="1" t="s">
        <v>2405</v>
      </c>
      <c r="E89" s="2" t="s">
        <v>288</v>
      </c>
      <c r="F89" s="2" t="s">
        <v>1928</v>
      </c>
      <c r="G89" s="2" t="s">
        <v>290</v>
      </c>
      <c r="H89" s="74" t="s">
        <v>291</v>
      </c>
      <c r="I89" s="74"/>
      <c r="J89" s="9">
        <v>10</v>
      </c>
      <c r="K89" s="4">
        <v>84.2</v>
      </c>
    </row>
    <row r="90" spans="1:24">
      <c r="A90" s="2" t="s">
        <v>182</v>
      </c>
      <c r="B90" s="3" t="s">
        <v>2381</v>
      </c>
      <c r="C90" s="1" t="s">
        <v>42</v>
      </c>
      <c r="D90" s="1" t="s">
        <v>2406</v>
      </c>
      <c r="E90" s="2" t="s">
        <v>299</v>
      </c>
      <c r="F90" s="2" t="s">
        <v>300</v>
      </c>
      <c r="G90" s="2" t="s">
        <v>290</v>
      </c>
      <c r="H90" s="74" t="s">
        <v>291</v>
      </c>
      <c r="I90" s="74"/>
      <c r="J90" s="9">
        <v>5</v>
      </c>
      <c r="K90" s="4">
        <v>42.1</v>
      </c>
    </row>
    <row r="91" spans="1:24">
      <c r="K91" s="5">
        <v>250</v>
      </c>
    </row>
    <row r="92" spans="1:24">
      <c r="A92" s="72" t="s">
        <v>309</v>
      </c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</row>
    <row r="93" spans="1:24">
      <c r="A93" s="2" t="s">
        <v>68</v>
      </c>
      <c r="B93" s="3" t="s">
        <v>2336</v>
      </c>
      <c r="C93" s="1" t="s">
        <v>42</v>
      </c>
      <c r="D93" s="1" t="s">
        <v>2407</v>
      </c>
      <c r="E93" s="2" t="s">
        <v>319</v>
      </c>
      <c r="F93" s="2" t="s">
        <v>320</v>
      </c>
      <c r="G93" s="2" t="s">
        <v>313</v>
      </c>
      <c r="H93" s="74" t="s">
        <v>314</v>
      </c>
      <c r="I93" s="74"/>
      <c r="J93" s="9">
        <v>7</v>
      </c>
      <c r="K93" s="4">
        <v>55.3</v>
      </c>
    </row>
    <row r="94" spans="1:24">
      <c r="A94" s="2" t="s">
        <v>68</v>
      </c>
      <c r="B94" s="3" t="s">
        <v>2336</v>
      </c>
      <c r="C94" s="1" t="s">
        <v>42</v>
      </c>
      <c r="D94" s="1" t="s">
        <v>2408</v>
      </c>
      <c r="E94" s="2" t="s">
        <v>600</v>
      </c>
      <c r="F94" s="2" t="s">
        <v>601</v>
      </c>
      <c r="G94" s="2" t="s">
        <v>313</v>
      </c>
      <c r="H94" s="74" t="s">
        <v>314</v>
      </c>
      <c r="I94" s="74"/>
      <c r="J94" s="9">
        <v>10</v>
      </c>
      <c r="K94" s="4">
        <v>79</v>
      </c>
    </row>
    <row r="95" spans="1:24">
      <c r="A95" s="2" t="s">
        <v>48</v>
      </c>
      <c r="B95" s="3" t="s">
        <v>2381</v>
      </c>
      <c r="C95" s="1" t="s">
        <v>42</v>
      </c>
      <c r="D95" s="1" t="s">
        <v>2409</v>
      </c>
      <c r="E95" s="2" t="s">
        <v>570</v>
      </c>
      <c r="F95" s="2" t="s">
        <v>571</v>
      </c>
      <c r="G95" s="2" t="s">
        <v>313</v>
      </c>
      <c r="H95" s="74" t="s">
        <v>314</v>
      </c>
      <c r="I95" s="74"/>
      <c r="J95" s="9">
        <v>5</v>
      </c>
      <c r="K95" s="4">
        <v>57.6</v>
      </c>
    </row>
    <row r="96" spans="1:24">
      <c r="A96" s="2" t="s">
        <v>48</v>
      </c>
      <c r="B96" s="3" t="s">
        <v>2410</v>
      </c>
      <c r="C96" s="1" t="s">
        <v>42</v>
      </c>
      <c r="D96" s="1" t="s">
        <v>2411</v>
      </c>
      <c r="E96" s="2" t="s">
        <v>773</v>
      </c>
      <c r="F96" s="2" t="s">
        <v>774</v>
      </c>
      <c r="G96" s="2" t="s">
        <v>313</v>
      </c>
      <c r="H96" s="74" t="s">
        <v>314</v>
      </c>
      <c r="I96" s="74"/>
      <c r="J96" s="9">
        <v>2</v>
      </c>
      <c r="K96" s="4">
        <v>23.04</v>
      </c>
    </row>
    <row r="97" spans="1:24">
      <c r="A97" s="2" t="s">
        <v>48</v>
      </c>
      <c r="B97" s="3" t="s">
        <v>2336</v>
      </c>
      <c r="C97" s="1" t="s">
        <v>42</v>
      </c>
      <c r="D97" s="1" t="s">
        <v>2412</v>
      </c>
      <c r="E97" s="2" t="s">
        <v>558</v>
      </c>
      <c r="F97" s="2" t="s">
        <v>559</v>
      </c>
      <c r="G97" s="2" t="s">
        <v>367</v>
      </c>
      <c r="H97" s="74" t="s">
        <v>368</v>
      </c>
      <c r="I97" s="74"/>
      <c r="J97" s="9">
        <v>6</v>
      </c>
      <c r="K97" s="4">
        <v>69.12</v>
      </c>
    </row>
    <row r="98" spans="1:24">
      <c r="A98" s="2" t="s">
        <v>48</v>
      </c>
      <c r="B98" s="3" t="s">
        <v>2336</v>
      </c>
      <c r="C98" s="1" t="s">
        <v>42</v>
      </c>
      <c r="D98" s="1" t="s">
        <v>2407</v>
      </c>
      <c r="E98" s="2" t="s">
        <v>319</v>
      </c>
      <c r="F98" s="2" t="s">
        <v>320</v>
      </c>
      <c r="G98" s="2" t="s">
        <v>313</v>
      </c>
      <c r="H98" s="74" t="s">
        <v>314</v>
      </c>
      <c r="I98" s="74"/>
      <c r="J98" s="9">
        <v>2</v>
      </c>
      <c r="K98" s="4">
        <v>23.04</v>
      </c>
    </row>
    <row r="99" spans="1:24">
      <c r="A99" s="2" t="s">
        <v>48</v>
      </c>
      <c r="B99" s="3" t="s">
        <v>2336</v>
      </c>
      <c r="C99" s="1" t="s">
        <v>42</v>
      </c>
      <c r="D99" s="1" t="s">
        <v>2413</v>
      </c>
      <c r="E99" s="2" t="s">
        <v>311</v>
      </c>
      <c r="F99" s="2" t="s">
        <v>312</v>
      </c>
      <c r="G99" s="2" t="s">
        <v>313</v>
      </c>
      <c r="H99" s="74" t="s">
        <v>314</v>
      </c>
      <c r="I99" s="74"/>
      <c r="J99" s="9">
        <v>20</v>
      </c>
      <c r="K99" s="4">
        <v>230.4</v>
      </c>
    </row>
    <row r="100" spans="1:24">
      <c r="A100" s="2" t="s">
        <v>48</v>
      </c>
      <c r="B100" s="3" t="s">
        <v>2329</v>
      </c>
      <c r="C100" s="1" t="s">
        <v>42</v>
      </c>
      <c r="D100" s="1" t="s">
        <v>2414</v>
      </c>
      <c r="E100" s="2" t="s">
        <v>1218</v>
      </c>
      <c r="F100" s="2" t="s">
        <v>1219</v>
      </c>
      <c r="G100" s="2" t="s">
        <v>367</v>
      </c>
      <c r="H100" s="74" t="s">
        <v>368</v>
      </c>
      <c r="I100" s="74"/>
      <c r="J100" s="9">
        <v>2</v>
      </c>
      <c r="K100" s="4">
        <v>23.04</v>
      </c>
    </row>
    <row r="101" spans="1:24">
      <c r="A101" s="2" t="s">
        <v>48</v>
      </c>
      <c r="B101" s="3" t="s">
        <v>2334</v>
      </c>
      <c r="C101" s="1" t="s">
        <v>42</v>
      </c>
      <c r="D101" s="1" t="s">
        <v>2415</v>
      </c>
      <c r="E101" s="2" t="s">
        <v>1424</v>
      </c>
      <c r="F101" s="2" t="s">
        <v>1425</v>
      </c>
      <c r="G101" s="2" t="s">
        <v>313</v>
      </c>
      <c r="H101" s="74" t="s">
        <v>314</v>
      </c>
      <c r="I101" s="74"/>
      <c r="J101" s="9">
        <v>15</v>
      </c>
      <c r="K101" s="4">
        <v>172.8</v>
      </c>
    </row>
    <row r="102" spans="1:24">
      <c r="A102" s="2" t="s">
        <v>48</v>
      </c>
      <c r="B102" s="3" t="s">
        <v>2334</v>
      </c>
      <c r="C102" s="1" t="s">
        <v>42</v>
      </c>
      <c r="D102" s="1" t="s">
        <v>2416</v>
      </c>
      <c r="E102" s="2" t="s">
        <v>341</v>
      </c>
      <c r="F102" s="2" t="s">
        <v>342</v>
      </c>
      <c r="G102" s="2" t="s">
        <v>343</v>
      </c>
      <c r="H102" s="74" t="s">
        <v>344</v>
      </c>
      <c r="I102" s="74"/>
      <c r="J102" s="9">
        <v>5</v>
      </c>
      <c r="K102" s="4">
        <v>57.6</v>
      </c>
    </row>
    <row r="103" spans="1:24">
      <c r="A103" s="2" t="s">
        <v>48</v>
      </c>
      <c r="B103" s="3" t="s">
        <v>2336</v>
      </c>
      <c r="C103" s="1" t="s">
        <v>42</v>
      </c>
      <c r="D103" s="1" t="s">
        <v>2417</v>
      </c>
      <c r="E103" s="2" t="s">
        <v>408</v>
      </c>
      <c r="F103" s="2" t="s">
        <v>409</v>
      </c>
      <c r="G103" s="2" t="s">
        <v>313</v>
      </c>
      <c r="H103" s="74" t="s">
        <v>314</v>
      </c>
      <c r="I103" s="74"/>
      <c r="J103" s="9">
        <v>10</v>
      </c>
      <c r="K103" s="4">
        <v>115.2</v>
      </c>
    </row>
    <row r="104" spans="1:24">
      <c r="A104" s="2" t="s">
        <v>48</v>
      </c>
      <c r="B104" s="3" t="s">
        <v>2334</v>
      </c>
      <c r="C104" s="1" t="s">
        <v>42</v>
      </c>
      <c r="D104" s="1" t="s">
        <v>2418</v>
      </c>
      <c r="E104" s="2" t="s">
        <v>408</v>
      </c>
      <c r="F104" s="2" t="s">
        <v>409</v>
      </c>
      <c r="G104" s="2" t="s">
        <v>313</v>
      </c>
      <c r="H104" s="74" t="s">
        <v>314</v>
      </c>
      <c r="I104" s="74"/>
      <c r="J104" s="9">
        <v>5</v>
      </c>
      <c r="K104" s="4">
        <v>57.6</v>
      </c>
    </row>
    <row r="105" spans="1:24">
      <c r="A105" s="2" t="s">
        <v>48</v>
      </c>
      <c r="B105" s="3" t="s">
        <v>2381</v>
      </c>
      <c r="C105" s="1" t="s">
        <v>42</v>
      </c>
      <c r="D105" s="1" t="s">
        <v>2419</v>
      </c>
      <c r="E105" s="2" t="s">
        <v>322</v>
      </c>
      <c r="F105" s="2" t="s">
        <v>323</v>
      </c>
      <c r="G105" s="2" t="s">
        <v>313</v>
      </c>
      <c r="H105" s="74" t="s">
        <v>314</v>
      </c>
      <c r="I105" s="74"/>
      <c r="J105" s="9">
        <v>3</v>
      </c>
      <c r="K105" s="4">
        <v>34.56</v>
      </c>
    </row>
    <row r="106" spans="1:24">
      <c r="A106" s="2" t="s">
        <v>48</v>
      </c>
      <c r="B106" s="3" t="s">
        <v>2381</v>
      </c>
      <c r="C106" s="1" t="s">
        <v>42</v>
      </c>
      <c r="D106" s="1" t="s">
        <v>2420</v>
      </c>
      <c r="E106" s="2" t="s">
        <v>816</v>
      </c>
      <c r="F106" s="2" t="s">
        <v>817</v>
      </c>
      <c r="G106" s="2" t="s">
        <v>313</v>
      </c>
      <c r="H106" s="74" t="s">
        <v>314</v>
      </c>
      <c r="I106" s="74"/>
      <c r="J106" s="9">
        <v>10</v>
      </c>
      <c r="K106" s="4">
        <v>115.2</v>
      </c>
    </row>
    <row r="107" spans="1:24">
      <c r="A107" s="2" t="s">
        <v>48</v>
      </c>
      <c r="B107" s="3" t="s">
        <v>2381</v>
      </c>
      <c r="C107" s="1" t="s">
        <v>42</v>
      </c>
      <c r="D107" s="1" t="s">
        <v>2421</v>
      </c>
      <c r="E107" s="2" t="s">
        <v>1436</v>
      </c>
      <c r="F107" s="2" t="s">
        <v>1437</v>
      </c>
      <c r="G107" s="2" t="s">
        <v>313</v>
      </c>
      <c r="H107" s="74" t="s">
        <v>314</v>
      </c>
      <c r="I107" s="74"/>
      <c r="J107" s="9">
        <v>8</v>
      </c>
      <c r="K107" s="4">
        <v>92.16</v>
      </c>
    </row>
    <row r="108" spans="1:24">
      <c r="A108" s="2" t="s">
        <v>48</v>
      </c>
      <c r="B108" s="3" t="s">
        <v>2336</v>
      </c>
      <c r="C108" s="1" t="s">
        <v>42</v>
      </c>
      <c r="D108" s="1" t="s">
        <v>2422</v>
      </c>
      <c r="E108" s="2" t="s">
        <v>792</v>
      </c>
      <c r="F108" s="2" t="s">
        <v>793</v>
      </c>
      <c r="G108" s="2" t="s">
        <v>313</v>
      </c>
      <c r="H108" s="74" t="s">
        <v>314</v>
      </c>
      <c r="I108" s="74"/>
      <c r="J108" s="9">
        <v>5</v>
      </c>
      <c r="K108" s="4">
        <v>57.6</v>
      </c>
    </row>
    <row r="109" spans="1:24">
      <c r="K109" s="5">
        <f>SUM(K93:K108)</f>
        <v>1263.26</v>
      </c>
    </row>
    <row r="110" spans="1:24">
      <c r="A110" s="72" t="s">
        <v>429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</row>
    <row r="111" spans="1:24">
      <c r="A111" s="2" t="s">
        <v>182</v>
      </c>
      <c r="B111" s="3" t="s">
        <v>2381</v>
      </c>
      <c r="C111" s="1" t="s">
        <v>42</v>
      </c>
      <c r="D111" s="1" t="s">
        <v>2423</v>
      </c>
      <c r="E111" s="2" t="s">
        <v>1043</v>
      </c>
      <c r="F111" s="2" t="s">
        <v>1044</v>
      </c>
      <c r="G111" s="2" t="s">
        <v>433</v>
      </c>
      <c r="H111" s="74" t="s">
        <v>434</v>
      </c>
      <c r="I111" s="74"/>
      <c r="J111" s="9">
        <v>1</v>
      </c>
      <c r="K111" s="4">
        <v>9.44</v>
      </c>
    </row>
    <row r="112" spans="1:24">
      <c r="K112" s="5">
        <v>9.44</v>
      </c>
    </row>
    <row r="113" spans="1:24">
      <c r="A113" s="72" t="s">
        <v>435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</row>
    <row r="114" spans="1:24">
      <c r="A114" s="2" t="s">
        <v>48</v>
      </c>
      <c r="B114" s="3" t="s">
        <v>2336</v>
      </c>
      <c r="C114" s="1" t="s">
        <v>42</v>
      </c>
      <c r="D114" s="1" t="s">
        <v>2424</v>
      </c>
      <c r="E114" s="2" t="s">
        <v>1462</v>
      </c>
      <c r="F114" s="2" t="s">
        <v>1463</v>
      </c>
      <c r="G114" s="2" t="s">
        <v>1270</v>
      </c>
      <c r="H114" s="74" t="s">
        <v>1271</v>
      </c>
      <c r="I114" s="74"/>
      <c r="J114" s="9">
        <v>6</v>
      </c>
      <c r="K114" s="4">
        <v>74.22</v>
      </c>
    </row>
    <row r="115" spans="1:24">
      <c r="A115" s="2" t="s">
        <v>48</v>
      </c>
      <c r="B115" s="3" t="s">
        <v>2336</v>
      </c>
      <c r="C115" s="1" t="s">
        <v>42</v>
      </c>
      <c r="D115" s="1" t="s">
        <v>2425</v>
      </c>
      <c r="E115" s="2" t="s">
        <v>1262</v>
      </c>
      <c r="F115" s="2" t="s">
        <v>1263</v>
      </c>
      <c r="G115" s="2" t="s">
        <v>439</v>
      </c>
      <c r="H115" s="74" t="s">
        <v>440</v>
      </c>
      <c r="I115" s="74"/>
      <c r="J115" s="9">
        <v>5</v>
      </c>
      <c r="K115" s="4">
        <v>61.85</v>
      </c>
    </row>
    <row r="116" spans="1:24">
      <c r="K116" s="5">
        <v>136.07</v>
      </c>
    </row>
    <row r="117" spans="1:24">
      <c r="K117" s="5">
        <v>8381.1</v>
      </c>
    </row>
  </sheetData>
  <autoFilter ref="A1:X117" xr:uid="{579F636C-63DB-D94F-8E91-9E99CE0457A4}">
    <filterColumn colId="7" showButton="0"/>
  </autoFilter>
  <mergeCells count="105">
    <mergeCell ref="A113:X113"/>
    <mergeCell ref="H114:I114"/>
    <mergeCell ref="H115:I115"/>
    <mergeCell ref="H105:I105"/>
    <mergeCell ref="H106:I106"/>
    <mergeCell ref="H107:I107"/>
    <mergeCell ref="H108:I108"/>
    <mergeCell ref="A110:X110"/>
    <mergeCell ref="H111:I111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85:I85"/>
    <mergeCell ref="A87:X87"/>
    <mergeCell ref="H88:I88"/>
    <mergeCell ref="H89:I89"/>
    <mergeCell ref="H90:I90"/>
    <mergeCell ref="A92:X92"/>
    <mergeCell ref="H79:I79"/>
    <mergeCell ref="H80:I80"/>
    <mergeCell ref="H81:I81"/>
    <mergeCell ref="H82:I82"/>
    <mergeCell ref="H83:I83"/>
    <mergeCell ref="H84:I84"/>
    <mergeCell ref="H73:I73"/>
    <mergeCell ref="H74:I74"/>
    <mergeCell ref="H75:I75"/>
    <mergeCell ref="H76:I76"/>
    <mergeCell ref="H77:I77"/>
    <mergeCell ref="H78:I78"/>
    <mergeCell ref="H66:I66"/>
    <mergeCell ref="A68:X68"/>
    <mergeCell ref="H69:I69"/>
    <mergeCell ref="H70:I70"/>
    <mergeCell ref="H71:I71"/>
    <mergeCell ref="H72:I72"/>
    <mergeCell ref="H60:I60"/>
    <mergeCell ref="H61:I61"/>
    <mergeCell ref="H62:I62"/>
    <mergeCell ref="H63:I63"/>
    <mergeCell ref="H64:I64"/>
    <mergeCell ref="H65:I65"/>
    <mergeCell ref="A54:X54"/>
    <mergeCell ref="H55:I55"/>
    <mergeCell ref="H56:I56"/>
    <mergeCell ref="H57:I57"/>
    <mergeCell ref="H58:I58"/>
    <mergeCell ref="H59:I59"/>
    <mergeCell ref="H46:I46"/>
    <mergeCell ref="H47:I47"/>
    <mergeCell ref="H48:I48"/>
    <mergeCell ref="H49:I49"/>
    <mergeCell ref="A51:X51"/>
    <mergeCell ref="H52:I52"/>
    <mergeCell ref="H40:I40"/>
    <mergeCell ref="H41:I41"/>
    <mergeCell ref="H42:I42"/>
    <mergeCell ref="H43:I43"/>
    <mergeCell ref="H44:I44"/>
    <mergeCell ref="H45:I45"/>
    <mergeCell ref="H33:I33"/>
    <mergeCell ref="A35:X35"/>
    <mergeCell ref="H36:I36"/>
    <mergeCell ref="H37:I37"/>
    <mergeCell ref="H38:I38"/>
    <mergeCell ref="H39:I39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A8:X8"/>
    <mergeCell ref="H9:I9"/>
    <mergeCell ref="H10:I10"/>
    <mergeCell ref="A12:X12"/>
    <mergeCell ref="H13:I13"/>
    <mergeCell ref="H14:I14"/>
    <mergeCell ref="H1:I1"/>
    <mergeCell ref="A2:X2"/>
    <mergeCell ref="H3:I3"/>
    <mergeCell ref="H4:I4"/>
    <mergeCell ref="H5:I5"/>
    <mergeCell ref="H6:I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BBE4-976F-8A45-B550-31525A97BB5F}">
  <dimension ref="A1:W99"/>
  <sheetViews>
    <sheetView workbookViewId="0"/>
    <sheetView workbookViewId="1"/>
  </sheetViews>
  <sheetFormatPr defaultColWidth="8.85546875" defaultRowHeight="12.95"/>
  <cols>
    <col min="1" max="1" width="39.42578125" customWidth="1"/>
    <col min="2" max="2" width="9" customWidth="1"/>
    <col min="3" max="3" width="7.140625" customWidth="1"/>
    <col min="4" max="4" width="7" customWidth="1"/>
    <col min="5" max="5" width="41.42578125" customWidth="1"/>
    <col min="6" max="6" width="25.140625" customWidth="1"/>
    <col min="7" max="7" width="9.42578125" customWidth="1"/>
    <col min="8" max="8" width="13" customWidth="1"/>
    <col min="9" max="9" width="7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2426</v>
      </c>
      <c r="C3" s="1" t="s">
        <v>42</v>
      </c>
      <c r="D3" s="1" t="s">
        <v>2427</v>
      </c>
      <c r="E3" s="2" t="s">
        <v>1055</v>
      </c>
      <c r="F3" s="2" t="s">
        <v>1056</v>
      </c>
      <c r="G3" s="2" t="s">
        <v>622</v>
      </c>
      <c r="H3" s="2" t="s">
        <v>623</v>
      </c>
      <c r="I3" s="9">
        <v>7</v>
      </c>
      <c r="J3" s="4">
        <v>86.59</v>
      </c>
    </row>
    <row r="4" spans="1:23">
      <c r="A4" s="2" t="s">
        <v>48</v>
      </c>
      <c r="B4" s="3" t="s">
        <v>2426</v>
      </c>
      <c r="C4" s="1" t="s">
        <v>42</v>
      </c>
      <c r="D4" s="1" t="s">
        <v>2428</v>
      </c>
      <c r="E4" s="2" t="s">
        <v>50</v>
      </c>
      <c r="F4" s="2" t="s">
        <v>51</v>
      </c>
      <c r="G4" s="2" t="s">
        <v>52</v>
      </c>
      <c r="H4" s="2" t="s">
        <v>53</v>
      </c>
      <c r="I4" s="9">
        <v>10</v>
      </c>
      <c r="J4" s="4">
        <v>123.7</v>
      </c>
    </row>
    <row r="5" spans="1:23">
      <c r="J5" s="5">
        <v>210.29</v>
      </c>
    </row>
    <row r="6" spans="1:23">
      <c r="A6" s="51" t="s">
        <v>2429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>
      <c r="A7" s="2" t="s">
        <v>48</v>
      </c>
      <c r="B7" s="3" t="s">
        <v>2430</v>
      </c>
      <c r="C7" s="1" t="s">
        <v>42</v>
      </c>
      <c r="D7" s="1" t="s">
        <v>2431</v>
      </c>
      <c r="E7" s="2" t="s">
        <v>63</v>
      </c>
      <c r="F7" s="2" t="s">
        <v>64</v>
      </c>
      <c r="G7" s="2" t="s">
        <v>65</v>
      </c>
      <c r="H7" s="2" t="s">
        <v>66</v>
      </c>
      <c r="I7" s="9">
        <v>5</v>
      </c>
      <c r="J7" s="4">
        <v>57.6</v>
      </c>
    </row>
    <row r="8" spans="1:23">
      <c r="A8" s="2" t="s">
        <v>48</v>
      </c>
      <c r="B8" s="3" t="s">
        <v>2430</v>
      </c>
      <c r="C8" s="1" t="s">
        <v>42</v>
      </c>
      <c r="D8" s="1" t="s">
        <v>2432</v>
      </c>
      <c r="E8" s="2" t="s">
        <v>57</v>
      </c>
      <c r="F8" s="2" t="s">
        <v>58</v>
      </c>
      <c r="G8" s="2" t="s">
        <v>59</v>
      </c>
      <c r="H8" s="2" t="s">
        <v>60</v>
      </c>
      <c r="I8" s="9">
        <v>10</v>
      </c>
      <c r="J8" s="4">
        <v>115.2</v>
      </c>
    </row>
    <row r="9" spans="1:23">
      <c r="J9" s="5">
        <f>SUM(J7:J8)</f>
        <v>172.8</v>
      </c>
    </row>
    <row r="10" spans="1:23">
      <c r="J10" s="5"/>
    </row>
    <row r="11" spans="1:23">
      <c r="A11" s="14" t="s">
        <v>67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>
      <c r="A12" s="2" t="s">
        <v>48</v>
      </c>
      <c r="B12" s="3" t="s">
        <v>2430</v>
      </c>
      <c r="C12" s="1" t="s">
        <v>42</v>
      </c>
      <c r="D12" s="1" t="s">
        <v>2433</v>
      </c>
      <c r="E12" s="2" t="s">
        <v>679</v>
      </c>
      <c r="F12" s="2" t="s">
        <v>680</v>
      </c>
      <c r="G12" s="2" t="s">
        <v>82</v>
      </c>
      <c r="H12" s="2" t="s">
        <v>83</v>
      </c>
      <c r="I12" s="9">
        <v>10</v>
      </c>
      <c r="J12" s="4">
        <v>115.2</v>
      </c>
    </row>
    <row r="13" spans="1:23">
      <c r="A13" s="2" t="s">
        <v>48</v>
      </c>
      <c r="B13" s="3" t="s">
        <v>2430</v>
      </c>
      <c r="C13" s="1" t="s">
        <v>42</v>
      </c>
      <c r="D13" s="1" t="s">
        <v>2434</v>
      </c>
      <c r="E13" s="2" t="s">
        <v>909</v>
      </c>
      <c r="F13" s="2" t="s">
        <v>910</v>
      </c>
      <c r="G13" s="2" t="s">
        <v>82</v>
      </c>
      <c r="H13" s="2" t="s">
        <v>83</v>
      </c>
      <c r="I13" s="9">
        <v>50</v>
      </c>
      <c r="J13" s="4">
        <v>576</v>
      </c>
    </row>
    <row r="14" spans="1:23">
      <c r="A14" s="2" t="s">
        <v>48</v>
      </c>
      <c r="B14" s="3" t="s">
        <v>2430</v>
      </c>
      <c r="C14" s="1" t="s">
        <v>42</v>
      </c>
      <c r="D14" s="1" t="s">
        <v>2435</v>
      </c>
      <c r="E14" s="2" t="s">
        <v>117</v>
      </c>
      <c r="F14" s="2" t="s">
        <v>118</v>
      </c>
      <c r="G14" s="2" t="s">
        <v>119</v>
      </c>
      <c r="H14" s="2" t="s">
        <v>120</v>
      </c>
      <c r="I14" s="9">
        <v>10</v>
      </c>
      <c r="J14" s="4">
        <v>115.2</v>
      </c>
    </row>
    <row r="15" spans="1:23">
      <c r="A15" s="2" t="s">
        <v>48</v>
      </c>
      <c r="B15" s="3" t="s">
        <v>2430</v>
      </c>
      <c r="C15" s="1" t="s">
        <v>42</v>
      </c>
      <c r="D15" s="1" t="s">
        <v>2436</v>
      </c>
      <c r="E15" s="2" t="s">
        <v>522</v>
      </c>
      <c r="F15" s="2" t="s">
        <v>523</v>
      </c>
      <c r="G15" s="2" t="s">
        <v>93</v>
      </c>
      <c r="H15" s="2" t="s">
        <v>94</v>
      </c>
      <c r="I15" s="9">
        <v>3</v>
      </c>
      <c r="J15" s="4">
        <v>34.56</v>
      </c>
    </row>
    <row r="16" spans="1:23">
      <c r="A16" s="2" t="s">
        <v>48</v>
      </c>
      <c r="B16" s="3" t="s">
        <v>2430</v>
      </c>
      <c r="C16" s="1" t="s">
        <v>42</v>
      </c>
      <c r="D16" s="1" t="s">
        <v>2437</v>
      </c>
      <c r="E16" s="2" t="s">
        <v>1129</v>
      </c>
      <c r="F16" s="2" t="s">
        <v>1130</v>
      </c>
      <c r="G16" s="2" t="s">
        <v>93</v>
      </c>
      <c r="H16" s="2" t="s">
        <v>94</v>
      </c>
      <c r="I16" s="9">
        <v>10</v>
      </c>
      <c r="J16" s="4">
        <v>115.2</v>
      </c>
    </row>
    <row r="17" spans="1:23">
      <c r="A17" s="2" t="s">
        <v>48</v>
      </c>
      <c r="B17" s="3" t="s">
        <v>2430</v>
      </c>
      <c r="C17" s="1" t="s">
        <v>42</v>
      </c>
      <c r="D17" s="1" t="s">
        <v>2438</v>
      </c>
      <c r="E17" s="2" t="s">
        <v>1731</v>
      </c>
      <c r="F17" s="2" t="s">
        <v>1732</v>
      </c>
      <c r="G17" s="2" t="s">
        <v>1733</v>
      </c>
      <c r="H17" s="2" t="s">
        <v>1734</v>
      </c>
      <c r="I17" s="9">
        <v>10</v>
      </c>
      <c r="J17" s="4">
        <v>115.2</v>
      </c>
    </row>
    <row r="18" spans="1:23">
      <c r="A18" s="2" t="s">
        <v>48</v>
      </c>
      <c r="B18" s="3" t="s">
        <v>2430</v>
      </c>
      <c r="C18" s="1" t="s">
        <v>42</v>
      </c>
      <c r="D18" s="1" t="s">
        <v>2439</v>
      </c>
      <c r="E18" s="2" t="s">
        <v>1121</v>
      </c>
      <c r="F18" s="2" t="s">
        <v>1122</v>
      </c>
      <c r="G18" s="2" t="s">
        <v>82</v>
      </c>
      <c r="H18" s="2" t="s">
        <v>83</v>
      </c>
      <c r="I18" s="9">
        <v>5</v>
      </c>
      <c r="J18" s="4">
        <v>57.6</v>
      </c>
    </row>
    <row r="19" spans="1:23">
      <c r="A19" s="2" t="s">
        <v>48</v>
      </c>
      <c r="B19" s="3" t="s">
        <v>2430</v>
      </c>
      <c r="C19" s="1" t="s">
        <v>42</v>
      </c>
      <c r="D19" s="1" t="s">
        <v>2440</v>
      </c>
      <c r="E19" s="2" t="s">
        <v>1955</v>
      </c>
      <c r="F19" s="2" t="s">
        <v>1956</v>
      </c>
      <c r="G19" s="2" t="s">
        <v>82</v>
      </c>
      <c r="H19" s="2" t="s">
        <v>83</v>
      </c>
      <c r="I19" s="9">
        <v>5</v>
      </c>
      <c r="J19" s="4">
        <v>57.6</v>
      </c>
    </row>
    <row r="20" spans="1:23">
      <c r="A20" s="2" t="s">
        <v>48</v>
      </c>
      <c r="B20" s="3" t="s">
        <v>2430</v>
      </c>
      <c r="C20" s="1" t="s">
        <v>42</v>
      </c>
      <c r="D20" s="1" t="s">
        <v>2441</v>
      </c>
      <c r="E20" s="2" t="s">
        <v>480</v>
      </c>
      <c r="F20" s="2" t="s">
        <v>481</v>
      </c>
      <c r="G20" s="2" t="s">
        <v>82</v>
      </c>
      <c r="H20" s="2" t="s">
        <v>83</v>
      </c>
      <c r="I20" s="9">
        <v>2</v>
      </c>
      <c r="J20" s="4">
        <v>23.04</v>
      </c>
    </row>
    <row r="21" spans="1:23">
      <c r="A21" s="2" t="s">
        <v>48</v>
      </c>
      <c r="B21" s="3" t="s">
        <v>2430</v>
      </c>
      <c r="C21" s="1" t="s">
        <v>42</v>
      </c>
      <c r="D21" s="1" t="s">
        <v>2442</v>
      </c>
      <c r="E21" s="2" t="s">
        <v>663</v>
      </c>
      <c r="F21" s="2" t="s">
        <v>664</v>
      </c>
      <c r="G21" s="2" t="s">
        <v>82</v>
      </c>
      <c r="H21" s="2" t="s">
        <v>83</v>
      </c>
      <c r="I21" s="9">
        <v>15</v>
      </c>
      <c r="J21" s="4">
        <v>172.8</v>
      </c>
    </row>
    <row r="22" spans="1:23">
      <c r="A22" s="2" t="s">
        <v>48</v>
      </c>
      <c r="B22" s="3" t="s">
        <v>2430</v>
      </c>
      <c r="C22" s="1" t="s">
        <v>42</v>
      </c>
      <c r="D22" s="1" t="s">
        <v>2443</v>
      </c>
      <c r="E22" s="2" t="s">
        <v>922</v>
      </c>
      <c r="F22" s="2" t="s">
        <v>923</v>
      </c>
      <c r="G22" s="2" t="s">
        <v>82</v>
      </c>
      <c r="H22" s="2" t="s">
        <v>83</v>
      </c>
      <c r="I22" s="9">
        <v>10</v>
      </c>
      <c r="J22" s="4">
        <v>115.2</v>
      </c>
    </row>
    <row r="23" spans="1:23">
      <c r="A23" s="2" t="s">
        <v>182</v>
      </c>
      <c r="B23" s="3" t="s">
        <v>2430</v>
      </c>
      <c r="C23" s="1" t="s">
        <v>42</v>
      </c>
      <c r="D23" s="1" t="s">
        <v>2441</v>
      </c>
      <c r="E23" s="2" t="s">
        <v>480</v>
      </c>
      <c r="F23" s="2" t="s">
        <v>481</v>
      </c>
      <c r="G23" s="2" t="s">
        <v>82</v>
      </c>
      <c r="H23" s="2" t="s">
        <v>83</v>
      </c>
      <c r="I23" s="9">
        <v>10</v>
      </c>
      <c r="J23" s="4">
        <v>94.4</v>
      </c>
    </row>
    <row r="24" spans="1:23">
      <c r="J24" s="5">
        <v>1592</v>
      </c>
    </row>
    <row r="25" spans="1:23">
      <c r="A25" s="72" t="s">
        <v>141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</row>
    <row r="26" spans="1:23">
      <c r="A26" s="2" t="s">
        <v>68</v>
      </c>
      <c r="B26" s="3" t="s">
        <v>2444</v>
      </c>
      <c r="C26" s="1" t="s">
        <v>42</v>
      </c>
      <c r="D26" s="1" t="s">
        <v>2445</v>
      </c>
      <c r="E26" s="2" t="s">
        <v>532</v>
      </c>
      <c r="F26" s="2" t="s">
        <v>533</v>
      </c>
      <c r="G26" s="2" t="s">
        <v>534</v>
      </c>
      <c r="H26" s="2" t="s">
        <v>535</v>
      </c>
      <c r="I26" s="9">
        <v>2</v>
      </c>
      <c r="J26" s="4">
        <v>15.8</v>
      </c>
    </row>
    <row r="27" spans="1:23">
      <c r="A27" s="2" t="s">
        <v>68</v>
      </c>
      <c r="B27" s="3" t="s">
        <v>2444</v>
      </c>
      <c r="C27" s="1" t="s">
        <v>42</v>
      </c>
      <c r="D27" s="1" t="s">
        <v>2446</v>
      </c>
      <c r="E27" s="2" t="s">
        <v>694</v>
      </c>
      <c r="F27" s="2" t="s">
        <v>695</v>
      </c>
      <c r="G27" s="2" t="s">
        <v>155</v>
      </c>
      <c r="H27" s="2" t="s">
        <v>156</v>
      </c>
      <c r="I27" s="9">
        <v>4</v>
      </c>
      <c r="J27" s="4">
        <v>31.6</v>
      </c>
    </row>
    <row r="28" spans="1:23">
      <c r="A28" s="2" t="s">
        <v>48</v>
      </c>
      <c r="B28" s="3" t="s">
        <v>2444</v>
      </c>
      <c r="C28" s="1" t="s">
        <v>42</v>
      </c>
      <c r="D28" s="1" t="s">
        <v>2447</v>
      </c>
      <c r="E28" s="2" t="s">
        <v>541</v>
      </c>
      <c r="F28" s="2" t="s">
        <v>542</v>
      </c>
      <c r="G28" s="2" t="s">
        <v>150</v>
      </c>
      <c r="H28" s="2" t="s">
        <v>151</v>
      </c>
      <c r="I28" s="9">
        <v>10</v>
      </c>
      <c r="J28" s="4">
        <v>115.2</v>
      </c>
    </row>
    <row r="29" spans="1:23">
      <c r="A29" s="2" t="s">
        <v>48</v>
      </c>
      <c r="B29" s="3" t="s">
        <v>2444</v>
      </c>
      <c r="C29" s="1" t="s">
        <v>42</v>
      </c>
      <c r="D29" s="1" t="s">
        <v>2448</v>
      </c>
      <c r="E29" s="2" t="s">
        <v>957</v>
      </c>
      <c r="F29" s="2" t="s">
        <v>958</v>
      </c>
      <c r="G29" s="2" t="s">
        <v>150</v>
      </c>
      <c r="H29" s="2" t="s">
        <v>151</v>
      </c>
      <c r="I29" s="9">
        <v>5</v>
      </c>
      <c r="J29" s="4">
        <v>57.6</v>
      </c>
    </row>
    <row r="30" spans="1:23">
      <c r="A30" s="2" t="s">
        <v>48</v>
      </c>
      <c r="B30" s="3" t="s">
        <v>2444</v>
      </c>
      <c r="C30" s="1" t="s">
        <v>42</v>
      </c>
      <c r="D30" s="1" t="s">
        <v>2449</v>
      </c>
      <c r="E30" s="2" t="s">
        <v>158</v>
      </c>
      <c r="F30" s="2" t="s">
        <v>159</v>
      </c>
      <c r="G30" s="2" t="s">
        <v>160</v>
      </c>
      <c r="H30" s="2" t="s">
        <v>161</v>
      </c>
      <c r="I30" s="9">
        <v>7</v>
      </c>
      <c r="J30" s="4">
        <v>80.64</v>
      </c>
    </row>
    <row r="31" spans="1:23">
      <c r="A31" s="2" t="s">
        <v>48</v>
      </c>
      <c r="B31" s="3" t="s">
        <v>2444</v>
      </c>
      <c r="C31" s="1" t="s">
        <v>42</v>
      </c>
      <c r="D31" s="1" t="s">
        <v>2450</v>
      </c>
      <c r="E31" s="2" t="s">
        <v>170</v>
      </c>
      <c r="F31" s="2" t="s">
        <v>171</v>
      </c>
      <c r="G31" s="2" t="s">
        <v>150</v>
      </c>
      <c r="H31" s="2" t="s">
        <v>151</v>
      </c>
      <c r="I31" s="9">
        <v>10</v>
      </c>
      <c r="J31" s="4">
        <v>115.2</v>
      </c>
    </row>
    <row r="32" spans="1:23">
      <c r="A32" s="2" t="s">
        <v>48</v>
      </c>
      <c r="B32" s="3" t="s">
        <v>2444</v>
      </c>
      <c r="C32" s="1" t="s">
        <v>42</v>
      </c>
      <c r="D32" s="1" t="s">
        <v>2451</v>
      </c>
      <c r="E32" s="2" t="s">
        <v>153</v>
      </c>
      <c r="F32" s="2" t="s">
        <v>154</v>
      </c>
      <c r="G32" s="2" t="s">
        <v>155</v>
      </c>
      <c r="H32" s="2" t="s">
        <v>156</v>
      </c>
      <c r="I32" s="9">
        <v>5</v>
      </c>
      <c r="J32" s="4">
        <v>57.6</v>
      </c>
    </row>
    <row r="33" spans="1:23">
      <c r="A33" s="2" t="s">
        <v>205</v>
      </c>
      <c r="B33" s="3" t="s">
        <v>2444</v>
      </c>
      <c r="C33" s="1" t="s">
        <v>42</v>
      </c>
      <c r="D33" s="1" t="s">
        <v>2445</v>
      </c>
      <c r="E33" s="2" t="s">
        <v>532</v>
      </c>
      <c r="F33" s="2" t="s">
        <v>533</v>
      </c>
      <c r="G33" s="2" t="s">
        <v>534</v>
      </c>
      <c r="H33" s="2" t="s">
        <v>535</v>
      </c>
      <c r="I33" s="9">
        <v>1</v>
      </c>
      <c r="J33" s="4">
        <v>9.5500000000000007</v>
      </c>
    </row>
    <row r="34" spans="1:23">
      <c r="A34" s="2" t="s">
        <v>205</v>
      </c>
      <c r="B34" s="3" t="s">
        <v>2444</v>
      </c>
      <c r="C34" s="1" t="s">
        <v>42</v>
      </c>
      <c r="D34" s="1" t="s">
        <v>2452</v>
      </c>
      <c r="E34" s="2" t="s">
        <v>936</v>
      </c>
      <c r="F34" s="2" t="s">
        <v>937</v>
      </c>
      <c r="G34" s="2" t="s">
        <v>150</v>
      </c>
      <c r="H34" s="2" t="s">
        <v>151</v>
      </c>
      <c r="I34" s="9">
        <v>5</v>
      </c>
      <c r="J34" s="4">
        <v>47.75</v>
      </c>
    </row>
    <row r="35" spans="1:23">
      <c r="J35" s="5">
        <v>530.94000000000005</v>
      </c>
    </row>
    <row r="36" spans="1:23">
      <c r="A36" s="72" t="s">
        <v>183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>
      <c r="A37" s="2" t="s">
        <v>48</v>
      </c>
      <c r="B37" s="3" t="s">
        <v>2430</v>
      </c>
      <c r="C37" s="1" t="s">
        <v>42</v>
      </c>
      <c r="D37" s="1" t="s">
        <v>2453</v>
      </c>
      <c r="E37" s="2" t="s">
        <v>185</v>
      </c>
      <c r="F37" s="2" t="s">
        <v>186</v>
      </c>
      <c r="G37" s="2" t="s">
        <v>187</v>
      </c>
      <c r="H37" s="2" t="s">
        <v>188</v>
      </c>
      <c r="I37" s="9">
        <v>6</v>
      </c>
      <c r="J37" s="4">
        <v>69.12</v>
      </c>
    </row>
    <row r="38" spans="1:23">
      <c r="A38" s="2" t="s">
        <v>48</v>
      </c>
      <c r="B38" s="3" t="s">
        <v>2430</v>
      </c>
      <c r="C38" s="1" t="s">
        <v>42</v>
      </c>
      <c r="D38" s="1" t="s">
        <v>2454</v>
      </c>
      <c r="E38" s="2" t="s">
        <v>702</v>
      </c>
      <c r="F38" s="2" t="s">
        <v>703</v>
      </c>
      <c r="G38" s="2" t="s">
        <v>187</v>
      </c>
      <c r="H38" s="2" t="s">
        <v>188</v>
      </c>
      <c r="I38" s="9">
        <v>3</v>
      </c>
      <c r="J38" s="4">
        <v>34.56</v>
      </c>
    </row>
    <row r="39" spans="1:23">
      <c r="J39" s="5">
        <v>103.68</v>
      </c>
    </row>
    <row r="40" spans="1:23">
      <c r="A40" s="72" t="s">
        <v>189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1:23">
      <c r="A41" s="2" t="s">
        <v>68</v>
      </c>
      <c r="B41" s="3" t="s">
        <v>2426</v>
      </c>
      <c r="C41" s="1" t="s">
        <v>42</v>
      </c>
      <c r="D41" s="1" t="s">
        <v>2455</v>
      </c>
      <c r="E41" s="2" t="s">
        <v>729</v>
      </c>
      <c r="F41" s="2" t="s">
        <v>730</v>
      </c>
      <c r="G41" s="2" t="s">
        <v>726</v>
      </c>
      <c r="H41" s="2" t="s">
        <v>727</v>
      </c>
      <c r="I41" s="9">
        <v>5</v>
      </c>
      <c r="J41" s="4">
        <v>39.5</v>
      </c>
    </row>
    <row r="42" spans="1:23">
      <c r="A42" s="2" t="s">
        <v>68</v>
      </c>
      <c r="B42" s="3" t="s">
        <v>2426</v>
      </c>
      <c r="C42" s="1" t="s">
        <v>42</v>
      </c>
      <c r="D42" s="1" t="s">
        <v>2456</v>
      </c>
      <c r="E42" s="2" t="s">
        <v>729</v>
      </c>
      <c r="F42" s="2" t="s">
        <v>730</v>
      </c>
      <c r="G42" s="2" t="s">
        <v>726</v>
      </c>
      <c r="H42" s="2" t="s">
        <v>727</v>
      </c>
      <c r="I42" s="9">
        <v>2</v>
      </c>
      <c r="J42" s="4">
        <v>15.8</v>
      </c>
    </row>
    <row r="43" spans="1:23">
      <c r="A43" s="2" t="s">
        <v>68</v>
      </c>
      <c r="B43" s="3" t="s">
        <v>2426</v>
      </c>
      <c r="C43" s="1" t="s">
        <v>42</v>
      </c>
      <c r="D43" s="1" t="s">
        <v>2457</v>
      </c>
      <c r="E43" s="2" t="s">
        <v>710</v>
      </c>
      <c r="F43" s="2" t="s">
        <v>711</v>
      </c>
      <c r="G43" s="2" t="s">
        <v>712</v>
      </c>
      <c r="H43" s="2" t="s">
        <v>713</v>
      </c>
      <c r="I43" s="9">
        <v>4</v>
      </c>
      <c r="J43" s="4">
        <v>31.6</v>
      </c>
    </row>
    <row r="44" spans="1:23">
      <c r="A44" s="2" t="s">
        <v>48</v>
      </c>
      <c r="B44" s="3" t="s">
        <v>2426</v>
      </c>
      <c r="C44" s="1" t="s">
        <v>42</v>
      </c>
      <c r="D44" s="1" t="s">
        <v>2456</v>
      </c>
      <c r="E44" s="2" t="s">
        <v>729</v>
      </c>
      <c r="F44" s="2" t="s">
        <v>730</v>
      </c>
      <c r="G44" s="2" t="s">
        <v>726</v>
      </c>
      <c r="H44" s="2" t="s">
        <v>727</v>
      </c>
      <c r="I44" s="9">
        <v>3</v>
      </c>
      <c r="J44" s="4">
        <v>37.11</v>
      </c>
    </row>
    <row r="45" spans="1:23">
      <c r="A45" s="2" t="s">
        <v>48</v>
      </c>
      <c r="B45" s="3" t="s">
        <v>2458</v>
      </c>
      <c r="C45" s="1" t="s">
        <v>42</v>
      </c>
      <c r="D45" s="1" t="s">
        <v>2459</v>
      </c>
      <c r="E45" s="2" t="s">
        <v>552</v>
      </c>
      <c r="F45" s="2" t="s">
        <v>553</v>
      </c>
      <c r="G45" s="2" t="s">
        <v>313</v>
      </c>
      <c r="H45" s="2" t="s">
        <v>314</v>
      </c>
      <c r="I45" s="9">
        <v>10</v>
      </c>
      <c r="J45" s="4">
        <v>115.2</v>
      </c>
    </row>
    <row r="46" spans="1:23">
      <c r="A46" s="2" t="s">
        <v>48</v>
      </c>
      <c r="B46" s="3" t="s">
        <v>2458</v>
      </c>
      <c r="C46" s="1" t="s">
        <v>42</v>
      </c>
      <c r="D46" s="1" t="s">
        <v>2460</v>
      </c>
      <c r="E46" s="2" t="s">
        <v>715</v>
      </c>
      <c r="F46" s="2" t="s">
        <v>716</v>
      </c>
      <c r="G46" s="2" t="s">
        <v>717</v>
      </c>
      <c r="H46" s="2" t="s">
        <v>718</v>
      </c>
      <c r="I46" s="9">
        <v>5</v>
      </c>
      <c r="J46" s="4">
        <v>61.85</v>
      </c>
    </row>
    <row r="47" spans="1:23">
      <c r="A47" s="2" t="s">
        <v>48</v>
      </c>
      <c r="B47" s="3" t="s">
        <v>2426</v>
      </c>
      <c r="C47" s="1" t="s">
        <v>42</v>
      </c>
      <c r="D47" s="1" t="s">
        <v>2461</v>
      </c>
      <c r="E47" s="2" t="s">
        <v>191</v>
      </c>
      <c r="F47" s="2" t="s">
        <v>192</v>
      </c>
      <c r="G47" s="2" t="s">
        <v>193</v>
      </c>
      <c r="H47" s="2" t="s">
        <v>194</v>
      </c>
      <c r="I47" s="9">
        <v>4</v>
      </c>
      <c r="J47" s="4">
        <v>49.48</v>
      </c>
    </row>
    <row r="48" spans="1:23">
      <c r="A48" s="2" t="s">
        <v>182</v>
      </c>
      <c r="B48" s="3" t="s">
        <v>2426</v>
      </c>
      <c r="C48" s="1" t="s">
        <v>42</v>
      </c>
      <c r="D48" s="1" t="s">
        <v>2461</v>
      </c>
      <c r="E48" s="2" t="s">
        <v>191</v>
      </c>
      <c r="F48" s="2" t="s">
        <v>192</v>
      </c>
      <c r="G48" s="2" t="s">
        <v>193</v>
      </c>
      <c r="H48" s="2" t="s">
        <v>194</v>
      </c>
      <c r="I48" s="9">
        <v>2</v>
      </c>
      <c r="J48" s="4">
        <v>18.88</v>
      </c>
    </row>
    <row r="49" spans="1:23">
      <c r="A49" s="2" t="s">
        <v>182</v>
      </c>
      <c r="B49" s="3" t="s">
        <v>2426</v>
      </c>
      <c r="C49" s="1" t="s">
        <v>42</v>
      </c>
      <c r="D49" s="1" t="s">
        <v>2462</v>
      </c>
      <c r="E49" s="2" t="s">
        <v>1161</v>
      </c>
      <c r="F49" s="2" t="s">
        <v>1162</v>
      </c>
      <c r="G49" s="2" t="s">
        <v>210</v>
      </c>
      <c r="H49" s="2" t="s">
        <v>211</v>
      </c>
      <c r="I49" s="9">
        <v>1</v>
      </c>
      <c r="J49" s="4">
        <v>9.44</v>
      </c>
    </row>
    <row r="50" spans="1:23">
      <c r="A50" s="2" t="s">
        <v>205</v>
      </c>
      <c r="B50" s="3" t="s">
        <v>2426</v>
      </c>
      <c r="C50" s="1" t="s">
        <v>42</v>
      </c>
      <c r="D50" s="1" t="s">
        <v>2461</v>
      </c>
      <c r="E50" s="2" t="s">
        <v>191</v>
      </c>
      <c r="F50" s="2" t="s">
        <v>192</v>
      </c>
      <c r="G50" s="2" t="s">
        <v>193</v>
      </c>
      <c r="H50" s="2" t="s">
        <v>194</v>
      </c>
      <c r="I50" s="9">
        <v>2</v>
      </c>
      <c r="J50" s="4">
        <v>19.100000000000001</v>
      </c>
    </row>
    <row r="51" spans="1:23">
      <c r="J51" s="5">
        <v>397.96</v>
      </c>
    </row>
    <row r="52" spans="1:23">
      <c r="A52" s="72" t="s">
        <v>212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>
      <c r="A53" s="2" t="s">
        <v>68</v>
      </c>
      <c r="B53" s="3" t="s">
        <v>2458</v>
      </c>
      <c r="C53" s="1" t="s">
        <v>42</v>
      </c>
      <c r="D53" s="1" t="s">
        <v>2463</v>
      </c>
      <c r="E53" s="2" t="s">
        <v>742</v>
      </c>
      <c r="F53" s="2" t="s">
        <v>743</v>
      </c>
      <c r="G53" s="2" t="s">
        <v>216</v>
      </c>
      <c r="H53" s="2" t="s">
        <v>217</v>
      </c>
      <c r="I53" s="9">
        <v>3</v>
      </c>
      <c r="J53" s="4">
        <v>23.7</v>
      </c>
    </row>
    <row r="54" spans="1:23">
      <c r="A54" s="2" t="s">
        <v>48</v>
      </c>
      <c r="B54" s="3" t="s">
        <v>2458</v>
      </c>
      <c r="C54" s="1" t="s">
        <v>42</v>
      </c>
      <c r="D54" s="1" t="s">
        <v>2464</v>
      </c>
      <c r="E54" s="2" t="s">
        <v>263</v>
      </c>
      <c r="F54" s="2" t="s">
        <v>264</v>
      </c>
      <c r="G54" s="2" t="s">
        <v>216</v>
      </c>
      <c r="H54" s="2" t="s">
        <v>217</v>
      </c>
      <c r="I54" s="9">
        <v>3</v>
      </c>
      <c r="J54" s="4">
        <v>37.11</v>
      </c>
    </row>
    <row r="55" spans="1:23">
      <c r="A55" s="2" t="s">
        <v>48</v>
      </c>
      <c r="B55" s="3" t="s">
        <v>2458</v>
      </c>
      <c r="C55" s="1" t="s">
        <v>42</v>
      </c>
      <c r="D55" s="1" t="s">
        <v>2463</v>
      </c>
      <c r="E55" s="2" t="s">
        <v>742</v>
      </c>
      <c r="F55" s="2" t="s">
        <v>743</v>
      </c>
      <c r="G55" s="2" t="s">
        <v>216</v>
      </c>
      <c r="H55" s="2" t="s">
        <v>217</v>
      </c>
      <c r="I55" s="9">
        <v>5</v>
      </c>
      <c r="J55" s="4">
        <v>61.85</v>
      </c>
    </row>
    <row r="56" spans="1:23">
      <c r="A56" s="2" t="s">
        <v>48</v>
      </c>
      <c r="B56" s="3" t="s">
        <v>2458</v>
      </c>
      <c r="C56" s="1" t="s">
        <v>42</v>
      </c>
      <c r="D56" s="1" t="s">
        <v>2465</v>
      </c>
      <c r="E56" s="2" t="s">
        <v>738</v>
      </c>
      <c r="F56" s="2" t="s">
        <v>739</v>
      </c>
      <c r="G56" s="2" t="s">
        <v>251</v>
      </c>
      <c r="H56" s="2" t="s">
        <v>252</v>
      </c>
      <c r="I56" s="9">
        <v>20</v>
      </c>
      <c r="J56" s="4">
        <v>247.4</v>
      </c>
    </row>
    <row r="57" spans="1:23">
      <c r="A57" s="2" t="s">
        <v>48</v>
      </c>
      <c r="B57" s="3" t="s">
        <v>2458</v>
      </c>
      <c r="C57" s="1" t="s">
        <v>42</v>
      </c>
      <c r="D57" s="1" t="s">
        <v>2466</v>
      </c>
      <c r="E57" s="2" t="s">
        <v>280</v>
      </c>
      <c r="F57" s="2" t="s">
        <v>281</v>
      </c>
      <c r="G57" s="2" t="s">
        <v>216</v>
      </c>
      <c r="H57" s="2" t="s">
        <v>217</v>
      </c>
      <c r="I57" s="9">
        <v>7</v>
      </c>
      <c r="J57" s="4">
        <v>86.59</v>
      </c>
    </row>
    <row r="58" spans="1:23">
      <c r="A58" s="2" t="s">
        <v>48</v>
      </c>
      <c r="B58" s="3" t="s">
        <v>2458</v>
      </c>
      <c r="C58" s="1" t="s">
        <v>42</v>
      </c>
      <c r="D58" s="1" t="s">
        <v>2467</v>
      </c>
      <c r="E58" s="2" t="s">
        <v>272</v>
      </c>
      <c r="F58" s="2" t="s">
        <v>273</v>
      </c>
      <c r="G58" s="2" t="s">
        <v>216</v>
      </c>
      <c r="H58" s="2" t="s">
        <v>217</v>
      </c>
      <c r="I58" s="9">
        <v>10</v>
      </c>
      <c r="J58" s="4">
        <v>123.7</v>
      </c>
    </row>
    <row r="59" spans="1:23">
      <c r="A59" s="2" t="s">
        <v>48</v>
      </c>
      <c r="B59" s="3" t="s">
        <v>2458</v>
      </c>
      <c r="C59" s="1" t="s">
        <v>42</v>
      </c>
      <c r="D59" s="1" t="s">
        <v>2468</v>
      </c>
      <c r="E59" s="2" t="s">
        <v>246</v>
      </c>
      <c r="F59" s="2" t="s">
        <v>247</v>
      </c>
      <c r="G59" s="2" t="s">
        <v>243</v>
      </c>
      <c r="H59" s="2" t="s">
        <v>244</v>
      </c>
      <c r="I59" s="9">
        <v>5</v>
      </c>
      <c r="J59" s="4">
        <v>61.85</v>
      </c>
    </row>
    <row r="60" spans="1:23">
      <c r="A60" s="2" t="s">
        <v>182</v>
      </c>
      <c r="B60" s="3" t="s">
        <v>2458</v>
      </c>
      <c r="C60" s="1" t="s">
        <v>42</v>
      </c>
      <c r="D60" s="1" t="s">
        <v>2464</v>
      </c>
      <c r="E60" s="2" t="s">
        <v>263</v>
      </c>
      <c r="F60" s="2" t="s">
        <v>264</v>
      </c>
      <c r="G60" s="2" t="s">
        <v>216</v>
      </c>
      <c r="H60" s="2" t="s">
        <v>217</v>
      </c>
      <c r="I60" s="9">
        <v>2</v>
      </c>
      <c r="J60" s="4">
        <v>18.88</v>
      </c>
    </row>
    <row r="61" spans="1:23" ht="24">
      <c r="A61" s="2" t="s">
        <v>182</v>
      </c>
      <c r="B61" s="3" t="s">
        <v>2458</v>
      </c>
      <c r="C61" s="1" t="s">
        <v>42</v>
      </c>
      <c r="D61" s="1" t="s">
        <v>2469</v>
      </c>
      <c r="E61" s="2" t="s">
        <v>275</v>
      </c>
      <c r="F61" s="2" t="s">
        <v>276</v>
      </c>
      <c r="G61" s="2" t="s">
        <v>277</v>
      </c>
      <c r="H61" s="2" t="s">
        <v>278</v>
      </c>
      <c r="I61" s="9">
        <v>2</v>
      </c>
      <c r="J61" s="4">
        <v>18.88</v>
      </c>
    </row>
    <row r="62" spans="1:23">
      <c r="A62" s="2" t="s">
        <v>182</v>
      </c>
      <c r="B62" s="3" t="s">
        <v>2458</v>
      </c>
      <c r="C62" s="1" t="s">
        <v>42</v>
      </c>
      <c r="D62" s="1" t="s">
        <v>2470</v>
      </c>
      <c r="E62" s="2" t="s">
        <v>269</v>
      </c>
      <c r="F62" s="2" t="s">
        <v>270</v>
      </c>
      <c r="G62" s="2" t="s">
        <v>216</v>
      </c>
      <c r="H62" s="2" t="s">
        <v>217</v>
      </c>
      <c r="I62" s="9">
        <v>10</v>
      </c>
      <c r="J62" s="4">
        <v>94.4</v>
      </c>
    </row>
    <row r="63" spans="1:23">
      <c r="J63" s="5">
        <v>774.36</v>
      </c>
    </row>
    <row r="64" spans="1:23">
      <c r="A64" s="72" t="s">
        <v>286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>
      <c r="A65" s="2" t="s">
        <v>48</v>
      </c>
      <c r="B65" s="3" t="s">
        <v>2458</v>
      </c>
      <c r="C65" s="1" t="s">
        <v>42</v>
      </c>
      <c r="D65" s="1" t="s">
        <v>2471</v>
      </c>
      <c r="E65" s="2" t="s">
        <v>288</v>
      </c>
      <c r="F65" s="2" t="s">
        <v>1928</v>
      </c>
      <c r="G65" s="2" t="s">
        <v>290</v>
      </c>
      <c r="H65" s="2" t="s">
        <v>291</v>
      </c>
      <c r="I65" s="9">
        <v>20</v>
      </c>
      <c r="J65" s="4">
        <v>247.4</v>
      </c>
    </row>
    <row r="66" spans="1:23">
      <c r="A66" s="2" t="s">
        <v>48</v>
      </c>
      <c r="B66" s="3" t="s">
        <v>2458</v>
      </c>
      <c r="C66" s="1" t="s">
        <v>42</v>
      </c>
      <c r="D66" s="1" t="s">
        <v>2472</v>
      </c>
      <c r="E66" s="2" t="s">
        <v>302</v>
      </c>
      <c r="F66" s="2" t="s">
        <v>303</v>
      </c>
      <c r="G66" s="2" t="s">
        <v>304</v>
      </c>
      <c r="H66" s="2" t="s">
        <v>305</v>
      </c>
      <c r="I66" s="9">
        <v>1</v>
      </c>
      <c r="J66" s="4">
        <v>12.37</v>
      </c>
    </row>
    <row r="67" spans="1:23">
      <c r="A67" s="2" t="s">
        <v>182</v>
      </c>
      <c r="B67" s="3" t="s">
        <v>2458</v>
      </c>
      <c r="C67" s="1" t="s">
        <v>42</v>
      </c>
      <c r="D67" s="1" t="s">
        <v>2472</v>
      </c>
      <c r="E67" s="2" t="s">
        <v>302</v>
      </c>
      <c r="F67" s="2" t="s">
        <v>303</v>
      </c>
      <c r="G67" s="2" t="s">
        <v>304</v>
      </c>
      <c r="H67" s="2" t="s">
        <v>305</v>
      </c>
      <c r="I67" s="9">
        <v>10</v>
      </c>
      <c r="J67" s="4">
        <v>84.2</v>
      </c>
    </row>
    <row r="68" spans="1:23">
      <c r="A68" s="2" t="s">
        <v>182</v>
      </c>
      <c r="B68" s="3" t="s">
        <v>2458</v>
      </c>
      <c r="C68" s="1" t="s">
        <v>42</v>
      </c>
      <c r="D68" s="1" t="s">
        <v>2471</v>
      </c>
      <c r="E68" s="2" t="s">
        <v>288</v>
      </c>
      <c r="F68" s="2" t="s">
        <v>1928</v>
      </c>
      <c r="G68" s="2" t="s">
        <v>290</v>
      </c>
      <c r="H68" s="2" t="s">
        <v>291</v>
      </c>
      <c r="I68" s="9">
        <v>10</v>
      </c>
      <c r="J68" s="4">
        <v>84.2</v>
      </c>
    </row>
    <row r="69" spans="1:23">
      <c r="A69" s="2" t="s">
        <v>182</v>
      </c>
      <c r="B69" s="3" t="s">
        <v>2458</v>
      </c>
      <c r="C69" s="1" t="s">
        <v>42</v>
      </c>
      <c r="D69" s="1" t="s">
        <v>2473</v>
      </c>
      <c r="E69" s="2" t="s">
        <v>981</v>
      </c>
      <c r="F69" s="2" t="s">
        <v>982</v>
      </c>
      <c r="G69" s="2" t="s">
        <v>296</v>
      </c>
      <c r="H69" s="2" t="s">
        <v>297</v>
      </c>
      <c r="I69" s="9">
        <v>10</v>
      </c>
      <c r="J69" s="4">
        <v>84.2</v>
      </c>
    </row>
    <row r="70" spans="1:23">
      <c r="J70" s="5">
        <v>512.37</v>
      </c>
    </row>
    <row r="71" spans="1:23">
      <c r="A71" s="72" t="s">
        <v>309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68</v>
      </c>
      <c r="B72" s="3" t="s">
        <v>2444</v>
      </c>
      <c r="C72" s="1" t="s">
        <v>42</v>
      </c>
      <c r="D72" s="1" t="s">
        <v>2474</v>
      </c>
      <c r="E72" s="2" t="s">
        <v>420</v>
      </c>
      <c r="F72" s="2" t="s">
        <v>421</v>
      </c>
      <c r="G72" s="2" t="s">
        <v>313</v>
      </c>
      <c r="H72" s="2" t="s">
        <v>314</v>
      </c>
      <c r="I72" s="9">
        <v>1</v>
      </c>
      <c r="J72" s="4">
        <v>7.9</v>
      </c>
    </row>
    <row r="73" spans="1:23">
      <c r="A73" s="2" t="s">
        <v>68</v>
      </c>
      <c r="B73" s="3" t="s">
        <v>2458</v>
      </c>
      <c r="C73" s="1" t="s">
        <v>42</v>
      </c>
      <c r="D73" s="1" t="s">
        <v>2475</v>
      </c>
      <c r="E73" s="2" t="s">
        <v>2476</v>
      </c>
      <c r="F73" s="2" t="s">
        <v>2477</v>
      </c>
      <c r="G73" s="2" t="s">
        <v>367</v>
      </c>
      <c r="H73" s="2" t="s">
        <v>368</v>
      </c>
      <c r="I73" s="9">
        <v>5</v>
      </c>
      <c r="J73" s="4">
        <v>39.5</v>
      </c>
    </row>
    <row r="74" spans="1:23">
      <c r="A74" s="2" t="s">
        <v>48</v>
      </c>
      <c r="B74" s="3" t="s">
        <v>2426</v>
      </c>
      <c r="C74" s="1" t="s">
        <v>42</v>
      </c>
      <c r="D74" s="1" t="s">
        <v>2478</v>
      </c>
      <c r="E74" s="2" t="s">
        <v>387</v>
      </c>
      <c r="F74" s="2" t="s">
        <v>388</v>
      </c>
      <c r="G74" s="2" t="s">
        <v>313</v>
      </c>
      <c r="H74" s="2" t="s">
        <v>314</v>
      </c>
      <c r="I74" s="9">
        <v>6</v>
      </c>
      <c r="J74" s="4">
        <v>69.12</v>
      </c>
    </row>
    <row r="75" spans="1:23">
      <c r="A75" s="2" t="s">
        <v>48</v>
      </c>
      <c r="B75" s="3" t="s">
        <v>2430</v>
      </c>
      <c r="C75" s="1" t="s">
        <v>42</v>
      </c>
      <c r="D75" s="1" t="s">
        <v>2479</v>
      </c>
      <c r="E75" s="2" t="s">
        <v>1222</v>
      </c>
      <c r="F75" s="2" t="s">
        <v>1223</v>
      </c>
      <c r="G75" s="2" t="s">
        <v>313</v>
      </c>
      <c r="H75" s="2" t="s">
        <v>314</v>
      </c>
      <c r="I75" s="9">
        <v>5</v>
      </c>
      <c r="J75" s="4">
        <v>57.6</v>
      </c>
    </row>
    <row r="76" spans="1:23">
      <c r="A76" s="2" t="s">
        <v>48</v>
      </c>
      <c r="B76" s="3" t="s">
        <v>2426</v>
      </c>
      <c r="C76" s="1" t="s">
        <v>42</v>
      </c>
      <c r="D76" s="1" t="s">
        <v>2480</v>
      </c>
      <c r="E76" s="2" t="s">
        <v>808</v>
      </c>
      <c r="F76" s="2" t="s">
        <v>809</v>
      </c>
      <c r="G76" s="2" t="s">
        <v>313</v>
      </c>
      <c r="H76" s="2" t="s">
        <v>314</v>
      </c>
      <c r="I76" s="9">
        <v>4</v>
      </c>
      <c r="J76" s="4">
        <v>46.08</v>
      </c>
    </row>
    <row r="77" spans="1:23">
      <c r="A77" s="2" t="s">
        <v>48</v>
      </c>
      <c r="B77" s="3" t="s">
        <v>2444</v>
      </c>
      <c r="C77" s="1" t="s">
        <v>42</v>
      </c>
      <c r="D77" s="1" t="s">
        <v>2481</v>
      </c>
      <c r="E77" s="2" t="s">
        <v>1002</v>
      </c>
      <c r="F77" s="2" t="s">
        <v>1003</v>
      </c>
      <c r="G77" s="2" t="s">
        <v>313</v>
      </c>
      <c r="H77" s="2" t="s">
        <v>314</v>
      </c>
      <c r="I77" s="9">
        <v>2</v>
      </c>
      <c r="J77" s="4">
        <v>23.04</v>
      </c>
    </row>
    <row r="78" spans="1:23">
      <c r="A78" s="2" t="s">
        <v>48</v>
      </c>
      <c r="B78" s="3" t="s">
        <v>2444</v>
      </c>
      <c r="C78" s="1" t="s">
        <v>42</v>
      </c>
      <c r="D78" s="1" t="s">
        <v>2474</v>
      </c>
      <c r="E78" s="2" t="s">
        <v>420</v>
      </c>
      <c r="F78" s="2" t="s">
        <v>421</v>
      </c>
      <c r="G78" s="2" t="s">
        <v>313</v>
      </c>
      <c r="H78" s="2" t="s">
        <v>314</v>
      </c>
      <c r="I78" s="9">
        <v>3</v>
      </c>
      <c r="J78" s="4">
        <v>34.56</v>
      </c>
    </row>
    <row r="79" spans="1:23">
      <c r="A79" s="2" t="s">
        <v>48</v>
      </c>
      <c r="B79" s="3" t="s">
        <v>2430</v>
      </c>
      <c r="C79" s="1" t="s">
        <v>42</v>
      </c>
      <c r="D79" s="1" t="s">
        <v>2482</v>
      </c>
      <c r="E79" s="2" t="s">
        <v>337</v>
      </c>
      <c r="F79" s="2" t="s">
        <v>338</v>
      </c>
      <c r="G79" s="2" t="s">
        <v>313</v>
      </c>
      <c r="H79" s="2" t="s">
        <v>314</v>
      </c>
      <c r="I79" s="9">
        <v>12</v>
      </c>
      <c r="J79" s="4">
        <v>138.24</v>
      </c>
    </row>
    <row r="80" spans="1:23">
      <c r="A80" s="2" t="s">
        <v>48</v>
      </c>
      <c r="B80" s="3" t="s">
        <v>2430</v>
      </c>
      <c r="C80" s="1" t="s">
        <v>42</v>
      </c>
      <c r="D80" s="1" t="s">
        <v>2483</v>
      </c>
      <c r="E80" s="2" t="s">
        <v>337</v>
      </c>
      <c r="F80" s="2" t="s">
        <v>338</v>
      </c>
      <c r="G80" s="2" t="s">
        <v>313</v>
      </c>
      <c r="H80" s="2" t="s">
        <v>314</v>
      </c>
      <c r="I80" s="9">
        <v>55</v>
      </c>
      <c r="J80" s="4">
        <v>633.6</v>
      </c>
    </row>
    <row r="81" spans="1:23">
      <c r="A81" s="2" t="s">
        <v>48</v>
      </c>
      <c r="B81" s="3" t="s">
        <v>2458</v>
      </c>
      <c r="C81" s="1" t="s">
        <v>42</v>
      </c>
      <c r="D81" s="1" t="s">
        <v>2484</v>
      </c>
      <c r="E81" s="2" t="s">
        <v>411</v>
      </c>
      <c r="F81" s="2" t="s">
        <v>412</v>
      </c>
      <c r="G81" s="2" t="s">
        <v>313</v>
      </c>
      <c r="H81" s="2" t="s">
        <v>314</v>
      </c>
      <c r="I81" s="9">
        <v>6</v>
      </c>
      <c r="J81" s="4">
        <v>69.12</v>
      </c>
    </row>
    <row r="82" spans="1:23">
      <c r="A82" s="2" t="s">
        <v>48</v>
      </c>
      <c r="B82" s="3" t="s">
        <v>2458</v>
      </c>
      <c r="C82" s="1" t="s">
        <v>42</v>
      </c>
      <c r="D82" s="1" t="s">
        <v>2475</v>
      </c>
      <c r="E82" s="2" t="s">
        <v>2476</v>
      </c>
      <c r="F82" s="2" t="s">
        <v>2477</v>
      </c>
      <c r="G82" s="2" t="s">
        <v>367</v>
      </c>
      <c r="H82" s="2" t="s">
        <v>368</v>
      </c>
      <c r="I82" s="9">
        <v>10</v>
      </c>
      <c r="J82" s="4">
        <v>123.7</v>
      </c>
    </row>
    <row r="83" spans="1:23">
      <c r="A83" s="2" t="s">
        <v>48</v>
      </c>
      <c r="B83" s="3" t="s">
        <v>2430</v>
      </c>
      <c r="C83" s="1" t="s">
        <v>42</v>
      </c>
      <c r="D83" s="1" t="s">
        <v>2485</v>
      </c>
      <c r="E83" s="2" t="s">
        <v>325</v>
      </c>
      <c r="F83" s="2" t="s">
        <v>326</v>
      </c>
      <c r="G83" s="2" t="s">
        <v>313</v>
      </c>
      <c r="H83" s="2" t="s">
        <v>314</v>
      </c>
      <c r="I83" s="9">
        <v>20</v>
      </c>
      <c r="J83" s="4">
        <v>230.4</v>
      </c>
    </row>
    <row r="84" spans="1:23">
      <c r="A84" s="2" t="s">
        <v>48</v>
      </c>
      <c r="B84" s="3" t="s">
        <v>2430</v>
      </c>
      <c r="C84" s="1" t="s">
        <v>42</v>
      </c>
      <c r="D84" s="1" t="s">
        <v>2486</v>
      </c>
      <c r="E84" s="2" t="s">
        <v>754</v>
      </c>
      <c r="F84" s="2" t="s">
        <v>755</v>
      </c>
      <c r="G84" s="2" t="s">
        <v>313</v>
      </c>
      <c r="H84" s="2" t="s">
        <v>314</v>
      </c>
      <c r="I84" s="9">
        <v>10</v>
      </c>
      <c r="J84" s="4">
        <v>115.2</v>
      </c>
    </row>
    <row r="85" spans="1:23">
      <c r="A85" s="2" t="s">
        <v>48</v>
      </c>
      <c r="B85" s="3" t="s">
        <v>2430</v>
      </c>
      <c r="C85" s="1" t="s">
        <v>42</v>
      </c>
      <c r="D85" s="1" t="s">
        <v>2487</v>
      </c>
      <c r="E85" s="2" t="s">
        <v>1452</v>
      </c>
      <c r="F85" s="2" t="s">
        <v>1453</v>
      </c>
      <c r="G85" s="2" t="s">
        <v>313</v>
      </c>
      <c r="H85" s="2" t="s">
        <v>314</v>
      </c>
      <c r="I85" s="9">
        <v>10</v>
      </c>
      <c r="J85" s="4">
        <v>115.2</v>
      </c>
    </row>
    <row r="86" spans="1:23">
      <c r="J86" s="5">
        <f>SUM(J72:J85)</f>
        <v>1703.26</v>
      </c>
    </row>
    <row r="87" spans="1:23">
      <c r="A87" s="72" t="s">
        <v>429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</row>
    <row r="88" spans="1:23">
      <c r="A88" s="2" t="s">
        <v>48</v>
      </c>
      <c r="B88" s="3" t="s">
        <v>2458</v>
      </c>
      <c r="C88" s="1" t="s">
        <v>42</v>
      </c>
      <c r="D88" s="1" t="s">
        <v>2488</v>
      </c>
      <c r="E88" s="2" t="s">
        <v>1255</v>
      </c>
      <c r="F88" s="2" t="s">
        <v>1256</v>
      </c>
      <c r="G88" s="2" t="s">
        <v>1252</v>
      </c>
      <c r="H88" s="2" t="s">
        <v>1253</v>
      </c>
      <c r="I88" s="9">
        <v>20</v>
      </c>
      <c r="J88" s="4">
        <v>230.4</v>
      </c>
    </row>
    <row r="89" spans="1:23">
      <c r="A89" s="2" t="s">
        <v>48</v>
      </c>
      <c r="B89" s="3" t="s">
        <v>2489</v>
      </c>
      <c r="C89" s="1" t="s">
        <v>42</v>
      </c>
      <c r="D89" s="1" t="s">
        <v>2490</v>
      </c>
      <c r="E89" s="2" t="s">
        <v>1250</v>
      </c>
      <c r="F89" s="2" t="s">
        <v>1251</v>
      </c>
      <c r="G89" s="2" t="s">
        <v>1252</v>
      </c>
      <c r="H89" s="2" t="s">
        <v>1253</v>
      </c>
      <c r="I89" s="9">
        <v>20</v>
      </c>
      <c r="J89" s="4">
        <v>230.4</v>
      </c>
    </row>
    <row r="90" spans="1:23">
      <c r="A90" s="2" t="s">
        <v>182</v>
      </c>
      <c r="B90" s="3" t="s">
        <v>2458</v>
      </c>
      <c r="C90" s="1" t="s">
        <v>42</v>
      </c>
      <c r="D90" s="1" t="s">
        <v>2488</v>
      </c>
      <c r="E90" s="2" t="s">
        <v>1255</v>
      </c>
      <c r="F90" s="2" t="s">
        <v>1256</v>
      </c>
      <c r="G90" s="2" t="s">
        <v>1252</v>
      </c>
      <c r="H90" s="2" t="s">
        <v>1253</v>
      </c>
      <c r="I90" s="9">
        <v>6</v>
      </c>
      <c r="J90" s="4">
        <v>50.52</v>
      </c>
    </row>
    <row r="91" spans="1:23">
      <c r="A91" s="2" t="s">
        <v>182</v>
      </c>
      <c r="B91" s="3" t="s">
        <v>2458</v>
      </c>
      <c r="C91" s="1" t="s">
        <v>42</v>
      </c>
      <c r="D91" s="1" t="s">
        <v>2491</v>
      </c>
      <c r="E91" s="2" t="s">
        <v>431</v>
      </c>
      <c r="F91" s="2" t="s">
        <v>432</v>
      </c>
      <c r="G91" s="2" t="s">
        <v>433</v>
      </c>
      <c r="H91" s="2" t="s">
        <v>434</v>
      </c>
      <c r="I91" s="9">
        <v>10</v>
      </c>
      <c r="J91" s="4">
        <v>84.2</v>
      </c>
    </row>
    <row r="92" spans="1:23">
      <c r="J92" s="5">
        <v>595.52</v>
      </c>
    </row>
    <row r="93" spans="1:23">
      <c r="A93" s="72" t="s">
        <v>444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>
      <c r="A94" s="2" t="s">
        <v>68</v>
      </c>
      <c r="B94" s="3" t="s">
        <v>2426</v>
      </c>
      <c r="C94" s="1" t="s">
        <v>42</v>
      </c>
      <c r="D94" s="1" t="s">
        <v>2492</v>
      </c>
      <c r="E94" s="2" t="s">
        <v>607</v>
      </c>
      <c r="F94" s="2" t="s">
        <v>608</v>
      </c>
      <c r="G94" s="2" t="s">
        <v>609</v>
      </c>
      <c r="H94" s="2" t="s">
        <v>610</v>
      </c>
      <c r="I94" s="9">
        <v>30</v>
      </c>
      <c r="J94" s="4">
        <v>237</v>
      </c>
    </row>
    <row r="95" spans="1:23">
      <c r="A95" s="2" t="s">
        <v>48</v>
      </c>
      <c r="B95" s="3" t="s">
        <v>2426</v>
      </c>
      <c r="C95" s="1" t="s">
        <v>42</v>
      </c>
      <c r="D95" s="1" t="s">
        <v>2492</v>
      </c>
      <c r="E95" s="2" t="s">
        <v>607</v>
      </c>
      <c r="F95" s="2" t="s">
        <v>608</v>
      </c>
      <c r="G95" s="2" t="s">
        <v>609</v>
      </c>
      <c r="H95" s="2" t="s">
        <v>610</v>
      </c>
      <c r="I95" s="9">
        <v>100</v>
      </c>
      <c r="J95" s="4">
        <v>1237</v>
      </c>
    </row>
    <row r="96" spans="1:23">
      <c r="A96" s="2" t="s">
        <v>48</v>
      </c>
      <c r="B96" s="3" t="s">
        <v>2426</v>
      </c>
      <c r="C96" s="1" t="s">
        <v>42</v>
      </c>
      <c r="D96" s="1" t="s">
        <v>2493</v>
      </c>
      <c r="E96" s="2" t="s">
        <v>2494</v>
      </c>
      <c r="F96" s="2" t="s">
        <v>2495</v>
      </c>
      <c r="G96" s="2" t="s">
        <v>851</v>
      </c>
      <c r="H96" s="2" t="s">
        <v>852</v>
      </c>
      <c r="I96" s="9">
        <v>15</v>
      </c>
      <c r="J96" s="4">
        <v>185.55</v>
      </c>
    </row>
    <row r="97" spans="1:10">
      <c r="A97" s="2" t="s">
        <v>48</v>
      </c>
      <c r="B97" s="3" t="s">
        <v>2426</v>
      </c>
      <c r="C97" s="1" t="s">
        <v>42</v>
      </c>
      <c r="D97" s="1" t="s">
        <v>2496</v>
      </c>
      <c r="E97" s="2" t="s">
        <v>849</v>
      </c>
      <c r="F97" s="2" t="s">
        <v>850</v>
      </c>
      <c r="G97" s="2" t="s">
        <v>851</v>
      </c>
      <c r="H97" s="2" t="s">
        <v>852</v>
      </c>
      <c r="I97" s="9">
        <v>4</v>
      </c>
      <c r="J97" s="4">
        <v>49.48</v>
      </c>
    </row>
    <row r="98" spans="1:10">
      <c r="J98" s="5">
        <v>1709.03</v>
      </c>
    </row>
    <row r="99" spans="1:10">
      <c r="J99" s="5">
        <v>8302.2099999999991</v>
      </c>
    </row>
  </sheetData>
  <autoFilter ref="A1:W99" xr:uid="{4E0EBBE4-976F-8A45-B550-31525A97BB5F}"/>
  <mergeCells count="9">
    <mergeCell ref="A71:W71"/>
    <mergeCell ref="A87:W87"/>
    <mergeCell ref="A93:W93"/>
    <mergeCell ref="A2:W2"/>
    <mergeCell ref="A25:W25"/>
    <mergeCell ref="A36:W36"/>
    <mergeCell ref="A40:W40"/>
    <mergeCell ref="A52:W52"/>
    <mergeCell ref="A64:W6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384B-CB96-E748-B894-92805DA160FB}">
  <dimension ref="A1:W106"/>
  <sheetViews>
    <sheetView workbookViewId="0"/>
    <sheetView workbookViewId="1"/>
  </sheetViews>
  <sheetFormatPr defaultColWidth="8.85546875" defaultRowHeight="12.95"/>
  <cols>
    <col min="1" max="1" width="34.28515625" customWidth="1"/>
    <col min="2" max="2" width="8.42578125" customWidth="1"/>
    <col min="3" max="3" width="5.7109375" customWidth="1"/>
    <col min="4" max="4" width="7" customWidth="1"/>
    <col min="5" max="5" width="41.42578125" customWidth="1"/>
    <col min="6" max="6" width="26" customWidth="1"/>
    <col min="7" max="7" width="9.28515625" customWidth="1"/>
    <col min="8" max="8" width="16.28515625" customWidth="1"/>
    <col min="9" max="9" width="7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2497</v>
      </c>
      <c r="C3" s="1" t="s">
        <v>42</v>
      </c>
      <c r="D3" s="1" t="s">
        <v>2498</v>
      </c>
      <c r="E3" s="2" t="s">
        <v>2499</v>
      </c>
      <c r="F3" s="2" t="s">
        <v>2500</v>
      </c>
      <c r="G3" s="2" t="s">
        <v>46</v>
      </c>
      <c r="H3" s="2" t="s">
        <v>47</v>
      </c>
      <c r="I3" s="9">
        <v>20</v>
      </c>
      <c r="J3" s="4">
        <v>247.4</v>
      </c>
    </row>
    <row r="4" spans="1:23">
      <c r="A4" s="2" t="s">
        <v>48</v>
      </c>
      <c r="B4" s="3" t="s">
        <v>2497</v>
      </c>
      <c r="C4" s="1" t="s">
        <v>42</v>
      </c>
      <c r="D4" s="1" t="s">
        <v>2501</v>
      </c>
      <c r="E4" s="2" t="s">
        <v>890</v>
      </c>
      <c r="F4" s="2" t="s">
        <v>891</v>
      </c>
      <c r="G4" s="2" t="s">
        <v>46</v>
      </c>
      <c r="H4" s="2" t="s">
        <v>47</v>
      </c>
      <c r="I4" s="9">
        <v>3</v>
      </c>
      <c r="J4" s="4">
        <v>37.11</v>
      </c>
    </row>
    <row r="5" spans="1:23">
      <c r="J5" s="5">
        <v>284.51</v>
      </c>
    </row>
    <row r="6" spans="1:23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>
      <c r="A7" s="2" t="s">
        <v>68</v>
      </c>
      <c r="B7" s="3" t="s">
        <v>2502</v>
      </c>
      <c r="C7" s="1" t="s">
        <v>42</v>
      </c>
      <c r="D7" s="1" t="s">
        <v>2503</v>
      </c>
      <c r="E7" s="2" t="s">
        <v>916</v>
      </c>
      <c r="F7" s="2" t="s">
        <v>917</v>
      </c>
      <c r="G7" s="2" t="s">
        <v>82</v>
      </c>
      <c r="H7" s="2" t="s">
        <v>83</v>
      </c>
      <c r="I7" s="9">
        <v>2</v>
      </c>
      <c r="J7" s="4">
        <v>15.8</v>
      </c>
    </row>
    <row r="8" spans="1:23">
      <c r="A8" s="2" t="s">
        <v>48</v>
      </c>
      <c r="B8" s="3" t="s">
        <v>2502</v>
      </c>
      <c r="C8" s="1" t="s">
        <v>42</v>
      </c>
      <c r="D8" s="1" t="s">
        <v>2504</v>
      </c>
      <c r="E8" s="2" t="s">
        <v>117</v>
      </c>
      <c r="F8" s="2" t="s">
        <v>118</v>
      </c>
      <c r="G8" s="2" t="s">
        <v>119</v>
      </c>
      <c r="H8" s="2" t="s">
        <v>120</v>
      </c>
      <c r="I8" s="9">
        <v>10</v>
      </c>
      <c r="J8" s="4">
        <v>115.2</v>
      </c>
    </row>
    <row r="9" spans="1:23">
      <c r="A9" s="2" t="s">
        <v>48</v>
      </c>
      <c r="B9" s="3" t="s">
        <v>2502</v>
      </c>
      <c r="C9" s="1" t="s">
        <v>42</v>
      </c>
      <c r="D9" s="1" t="s">
        <v>2505</v>
      </c>
      <c r="E9" s="2" t="s">
        <v>2131</v>
      </c>
      <c r="F9" s="2" t="s">
        <v>2132</v>
      </c>
      <c r="G9" s="2" t="s">
        <v>82</v>
      </c>
      <c r="H9" s="2" t="s">
        <v>83</v>
      </c>
      <c r="I9" s="9">
        <v>20</v>
      </c>
      <c r="J9" s="4">
        <v>230.4</v>
      </c>
    </row>
    <row r="10" spans="1:23">
      <c r="A10" s="2" t="s">
        <v>48</v>
      </c>
      <c r="B10" s="3" t="s">
        <v>2502</v>
      </c>
      <c r="C10" s="1" t="s">
        <v>42</v>
      </c>
      <c r="D10" s="1" t="s">
        <v>2506</v>
      </c>
      <c r="E10" s="2" t="s">
        <v>1512</v>
      </c>
      <c r="F10" s="2" t="s">
        <v>1513</v>
      </c>
      <c r="G10" s="2" t="s">
        <v>82</v>
      </c>
      <c r="H10" s="2" t="s">
        <v>83</v>
      </c>
      <c r="I10" s="9">
        <v>15</v>
      </c>
      <c r="J10" s="4">
        <v>172.8</v>
      </c>
    </row>
    <row r="11" spans="1:23">
      <c r="A11" s="2" t="s">
        <v>48</v>
      </c>
      <c r="B11" s="3" t="s">
        <v>2502</v>
      </c>
      <c r="C11" s="1" t="s">
        <v>42</v>
      </c>
      <c r="D11" s="1" t="s">
        <v>2507</v>
      </c>
      <c r="E11" s="2" t="s">
        <v>483</v>
      </c>
      <c r="F11" s="2" t="s">
        <v>484</v>
      </c>
      <c r="G11" s="2" t="s">
        <v>127</v>
      </c>
      <c r="H11" s="2" t="s">
        <v>128</v>
      </c>
      <c r="I11" s="9">
        <v>20</v>
      </c>
      <c r="J11" s="4">
        <v>230.4</v>
      </c>
    </row>
    <row r="12" spans="1:23">
      <c r="A12" s="2" t="s">
        <v>48</v>
      </c>
      <c r="B12" s="3" t="s">
        <v>2502</v>
      </c>
      <c r="C12" s="1" t="s">
        <v>42</v>
      </c>
      <c r="D12" s="1" t="s">
        <v>2508</v>
      </c>
      <c r="E12" s="2" t="s">
        <v>2509</v>
      </c>
      <c r="F12" s="2" t="s">
        <v>2510</v>
      </c>
      <c r="G12" s="2" t="s">
        <v>119</v>
      </c>
      <c r="H12" s="2" t="s">
        <v>120</v>
      </c>
      <c r="I12" s="9">
        <v>20</v>
      </c>
      <c r="J12" s="4">
        <v>230.4</v>
      </c>
    </row>
    <row r="13" spans="1:23">
      <c r="A13" s="2" t="s">
        <v>48</v>
      </c>
      <c r="B13" s="3" t="s">
        <v>2502</v>
      </c>
      <c r="C13" s="1" t="s">
        <v>42</v>
      </c>
      <c r="D13" s="1" t="s">
        <v>2511</v>
      </c>
      <c r="E13" s="2" t="s">
        <v>75</v>
      </c>
      <c r="F13" s="2" t="s">
        <v>76</v>
      </c>
      <c r="G13" s="2" t="s">
        <v>77</v>
      </c>
      <c r="H13" s="2" t="s">
        <v>78</v>
      </c>
      <c r="I13" s="9">
        <v>30</v>
      </c>
      <c r="J13" s="4">
        <v>345.6</v>
      </c>
    </row>
    <row r="14" spans="1:23">
      <c r="A14" s="2" t="s">
        <v>48</v>
      </c>
      <c r="B14" s="3" t="s">
        <v>2502</v>
      </c>
      <c r="C14" s="1" t="s">
        <v>42</v>
      </c>
      <c r="D14" s="1" t="s">
        <v>2512</v>
      </c>
      <c r="E14" s="2" t="s">
        <v>486</v>
      </c>
      <c r="F14" s="2" t="s">
        <v>487</v>
      </c>
      <c r="G14" s="2" t="s">
        <v>102</v>
      </c>
      <c r="H14" s="2" t="s">
        <v>103</v>
      </c>
      <c r="I14" s="9">
        <v>20</v>
      </c>
      <c r="J14" s="4">
        <v>230.4</v>
      </c>
    </row>
    <row r="15" spans="1:23">
      <c r="A15" s="2" t="s">
        <v>48</v>
      </c>
      <c r="B15" s="3" t="s">
        <v>2502</v>
      </c>
      <c r="C15" s="1" t="s">
        <v>42</v>
      </c>
      <c r="D15" s="1" t="s">
        <v>2513</v>
      </c>
      <c r="E15" s="2" t="s">
        <v>136</v>
      </c>
      <c r="F15" s="2" t="s">
        <v>137</v>
      </c>
      <c r="G15" s="2" t="s">
        <v>72</v>
      </c>
      <c r="H15" s="2" t="s">
        <v>73</v>
      </c>
      <c r="I15" s="9">
        <v>3</v>
      </c>
      <c r="J15" s="4">
        <v>37.11</v>
      </c>
    </row>
    <row r="16" spans="1:23">
      <c r="A16" s="2" t="s">
        <v>48</v>
      </c>
      <c r="B16" s="3" t="s">
        <v>2502</v>
      </c>
      <c r="C16" s="1" t="s">
        <v>42</v>
      </c>
      <c r="D16" s="1" t="s">
        <v>2514</v>
      </c>
      <c r="E16" s="2" t="s">
        <v>111</v>
      </c>
      <c r="F16" s="2" t="s">
        <v>112</v>
      </c>
      <c r="G16" s="2" t="s">
        <v>72</v>
      </c>
      <c r="H16" s="2" t="s">
        <v>73</v>
      </c>
      <c r="I16" s="9">
        <v>15</v>
      </c>
      <c r="J16" s="4">
        <v>172.8</v>
      </c>
    </row>
    <row r="17" spans="1:23">
      <c r="A17" s="2" t="s">
        <v>48</v>
      </c>
      <c r="B17" s="3" t="s">
        <v>2502</v>
      </c>
      <c r="C17" s="1" t="s">
        <v>42</v>
      </c>
      <c r="D17" s="1" t="s">
        <v>2515</v>
      </c>
      <c r="E17" s="2" t="s">
        <v>133</v>
      </c>
      <c r="F17" s="2" t="s">
        <v>134</v>
      </c>
      <c r="G17" s="2" t="s">
        <v>119</v>
      </c>
      <c r="H17" s="2" t="s">
        <v>120</v>
      </c>
      <c r="I17" s="9">
        <v>5</v>
      </c>
      <c r="J17" s="4">
        <v>61.85</v>
      </c>
    </row>
    <row r="18" spans="1:23">
      <c r="A18" s="2" t="s">
        <v>48</v>
      </c>
      <c r="B18" s="3" t="s">
        <v>2502</v>
      </c>
      <c r="C18" s="1" t="s">
        <v>42</v>
      </c>
      <c r="D18" s="1" t="s">
        <v>2516</v>
      </c>
      <c r="E18" s="2" t="s">
        <v>1285</v>
      </c>
      <c r="F18" s="2" t="s">
        <v>1286</v>
      </c>
      <c r="G18" s="2" t="s">
        <v>82</v>
      </c>
      <c r="H18" s="2" t="s">
        <v>83</v>
      </c>
      <c r="I18" s="9">
        <v>20</v>
      </c>
      <c r="J18" s="4">
        <v>230.4</v>
      </c>
    </row>
    <row r="19" spans="1:23">
      <c r="A19" s="2" t="s">
        <v>48</v>
      </c>
      <c r="B19" s="3" t="s">
        <v>2502</v>
      </c>
      <c r="C19" s="1" t="s">
        <v>42</v>
      </c>
      <c r="D19" s="1" t="s">
        <v>2517</v>
      </c>
      <c r="E19" s="2" t="s">
        <v>133</v>
      </c>
      <c r="F19" s="2" t="s">
        <v>134</v>
      </c>
      <c r="G19" s="2" t="s">
        <v>119</v>
      </c>
      <c r="H19" s="2" t="s">
        <v>120</v>
      </c>
      <c r="I19" s="9">
        <v>10</v>
      </c>
      <c r="J19" s="4">
        <v>115.2</v>
      </c>
    </row>
    <row r="20" spans="1:23">
      <c r="A20" s="2" t="s">
        <v>48</v>
      </c>
      <c r="B20" s="3" t="s">
        <v>2502</v>
      </c>
      <c r="C20" s="1" t="s">
        <v>42</v>
      </c>
      <c r="D20" s="1" t="s">
        <v>2518</v>
      </c>
      <c r="E20" s="2" t="s">
        <v>663</v>
      </c>
      <c r="F20" s="2" t="s">
        <v>664</v>
      </c>
      <c r="G20" s="2" t="s">
        <v>82</v>
      </c>
      <c r="H20" s="2" t="s">
        <v>83</v>
      </c>
      <c r="I20" s="9">
        <v>5</v>
      </c>
      <c r="J20" s="4">
        <v>57.6</v>
      </c>
    </row>
    <row r="21" spans="1:23">
      <c r="A21" s="2" t="s">
        <v>48</v>
      </c>
      <c r="B21" s="3" t="s">
        <v>2502</v>
      </c>
      <c r="C21" s="1" t="s">
        <v>42</v>
      </c>
      <c r="D21" s="1" t="s">
        <v>2519</v>
      </c>
      <c r="E21" s="2" t="s">
        <v>480</v>
      </c>
      <c r="F21" s="2" t="s">
        <v>481</v>
      </c>
      <c r="G21" s="2" t="s">
        <v>82</v>
      </c>
      <c r="H21" s="2" t="s">
        <v>83</v>
      </c>
      <c r="I21" s="9">
        <v>2</v>
      </c>
      <c r="J21" s="4">
        <v>23.04</v>
      </c>
    </row>
    <row r="22" spans="1:23">
      <c r="A22" s="2" t="s">
        <v>48</v>
      </c>
      <c r="B22" s="3" t="s">
        <v>2520</v>
      </c>
      <c r="C22" s="1" t="s">
        <v>42</v>
      </c>
      <c r="D22" s="1" t="s">
        <v>2521</v>
      </c>
      <c r="E22" s="2" t="s">
        <v>670</v>
      </c>
      <c r="F22" s="2" t="s">
        <v>671</v>
      </c>
      <c r="G22" s="2" t="s">
        <v>177</v>
      </c>
      <c r="H22" s="2" t="s">
        <v>178</v>
      </c>
      <c r="I22" s="9">
        <v>10</v>
      </c>
      <c r="J22" s="4">
        <v>115.2</v>
      </c>
    </row>
    <row r="23" spans="1:23">
      <c r="A23" s="2" t="s">
        <v>48</v>
      </c>
      <c r="B23" s="3" t="s">
        <v>2502</v>
      </c>
      <c r="C23" s="1" t="s">
        <v>42</v>
      </c>
      <c r="D23" s="1" t="s">
        <v>2522</v>
      </c>
      <c r="E23" s="2" t="s">
        <v>634</v>
      </c>
      <c r="F23" s="2" t="s">
        <v>635</v>
      </c>
      <c r="G23" s="2" t="s">
        <v>72</v>
      </c>
      <c r="H23" s="2" t="s">
        <v>73</v>
      </c>
      <c r="I23" s="9">
        <v>2</v>
      </c>
      <c r="J23" s="4">
        <v>23.04</v>
      </c>
    </row>
    <row r="24" spans="1:23">
      <c r="A24" s="2" t="s">
        <v>182</v>
      </c>
      <c r="B24" s="3" t="s">
        <v>2502</v>
      </c>
      <c r="C24" s="1" t="s">
        <v>42</v>
      </c>
      <c r="D24" s="1" t="s">
        <v>2512</v>
      </c>
      <c r="E24" s="2" t="s">
        <v>486</v>
      </c>
      <c r="F24" s="2" t="s">
        <v>487</v>
      </c>
      <c r="G24" s="2" t="s">
        <v>102</v>
      </c>
      <c r="H24" s="2" t="s">
        <v>103</v>
      </c>
      <c r="I24" s="9">
        <v>5</v>
      </c>
      <c r="J24" s="4">
        <v>47.2</v>
      </c>
    </row>
    <row r="25" spans="1:23">
      <c r="A25" s="2" t="s">
        <v>182</v>
      </c>
      <c r="B25" s="3" t="s">
        <v>2502</v>
      </c>
      <c r="C25" s="1" t="s">
        <v>42</v>
      </c>
      <c r="D25" s="1" t="s">
        <v>2523</v>
      </c>
      <c r="E25" s="2" t="s">
        <v>689</v>
      </c>
      <c r="F25" s="2" t="s">
        <v>690</v>
      </c>
      <c r="G25" s="2" t="s">
        <v>93</v>
      </c>
      <c r="H25" s="2" t="s">
        <v>94</v>
      </c>
      <c r="I25" s="9">
        <v>2</v>
      </c>
      <c r="J25" s="4">
        <v>18.88</v>
      </c>
    </row>
    <row r="26" spans="1:23">
      <c r="A26" s="2" t="s">
        <v>182</v>
      </c>
      <c r="B26" s="3" t="s">
        <v>2502</v>
      </c>
      <c r="C26" s="1" t="s">
        <v>42</v>
      </c>
      <c r="D26" s="1" t="s">
        <v>2524</v>
      </c>
      <c r="E26" s="2" t="s">
        <v>928</v>
      </c>
      <c r="F26" s="2" t="s">
        <v>929</v>
      </c>
      <c r="G26" s="2" t="s">
        <v>93</v>
      </c>
      <c r="H26" s="2" t="s">
        <v>94</v>
      </c>
      <c r="I26" s="9">
        <v>3</v>
      </c>
      <c r="J26" s="4">
        <v>28.32</v>
      </c>
    </row>
    <row r="27" spans="1:23">
      <c r="A27" s="2" t="s">
        <v>182</v>
      </c>
      <c r="B27" s="3" t="s">
        <v>2502</v>
      </c>
      <c r="C27" s="1" t="s">
        <v>42</v>
      </c>
      <c r="D27" s="1" t="s">
        <v>2525</v>
      </c>
      <c r="E27" s="2" t="s">
        <v>519</v>
      </c>
      <c r="F27" s="2" t="s">
        <v>520</v>
      </c>
      <c r="G27" s="2" t="s">
        <v>93</v>
      </c>
      <c r="H27" s="2" t="s">
        <v>94</v>
      </c>
      <c r="I27" s="9">
        <v>5</v>
      </c>
      <c r="J27" s="4">
        <v>47.2</v>
      </c>
    </row>
    <row r="28" spans="1:23">
      <c r="J28" s="5">
        <v>2548.84</v>
      </c>
    </row>
    <row r="29" spans="1:23">
      <c r="A29" s="72" t="s">
        <v>141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3">
      <c r="A30" s="2" t="s">
        <v>68</v>
      </c>
      <c r="B30" s="3" t="s">
        <v>2526</v>
      </c>
      <c r="C30" s="1" t="s">
        <v>42</v>
      </c>
      <c r="D30" s="1" t="s">
        <v>2527</v>
      </c>
      <c r="E30" s="2" t="s">
        <v>544</v>
      </c>
      <c r="F30" s="2" t="s">
        <v>545</v>
      </c>
      <c r="G30" s="2" t="s">
        <v>155</v>
      </c>
      <c r="H30" s="2" t="s">
        <v>156</v>
      </c>
      <c r="I30" s="9">
        <v>2</v>
      </c>
      <c r="J30" s="4">
        <v>15.8</v>
      </c>
    </row>
    <row r="31" spans="1:23">
      <c r="A31" s="2" t="s">
        <v>40</v>
      </c>
      <c r="B31" s="3" t="s">
        <v>2528</v>
      </c>
      <c r="C31" s="1" t="s">
        <v>42</v>
      </c>
      <c r="D31" s="1" t="s">
        <v>2529</v>
      </c>
      <c r="E31" s="2" t="s">
        <v>170</v>
      </c>
      <c r="F31" s="2" t="s">
        <v>171</v>
      </c>
      <c r="G31" s="2" t="s">
        <v>150</v>
      </c>
      <c r="H31" s="2" t="s">
        <v>151</v>
      </c>
      <c r="I31" s="9">
        <v>5</v>
      </c>
      <c r="J31" s="4">
        <v>51.1</v>
      </c>
    </row>
    <row r="32" spans="1:23">
      <c r="A32" s="2" t="s">
        <v>48</v>
      </c>
      <c r="B32" s="3" t="s">
        <v>2520</v>
      </c>
      <c r="C32" s="1" t="s">
        <v>42</v>
      </c>
      <c r="D32" s="1" t="s">
        <v>2530</v>
      </c>
      <c r="E32" s="2" t="s">
        <v>538</v>
      </c>
      <c r="F32" s="2" t="s">
        <v>539</v>
      </c>
      <c r="G32" s="2" t="s">
        <v>150</v>
      </c>
      <c r="H32" s="2" t="s">
        <v>151</v>
      </c>
      <c r="I32" s="9">
        <v>20</v>
      </c>
      <c r="J32" s="4">
        <v>230.4</v>
      </c>
    </row>
    <row r="33" spans="1:10">
      <c r="A33" s="2" t="s">
        <v>48</v>
      </c>
      <c r="B33" s="3" t="s">
        <v>2520</v>
      </c>
      <c r="C33" s="1" t="s">
        <v>42</v>
      </c>
      <c r="D33" s="1" t="s">
        <v>2531</v>
      </c>
      <c r="E33" s="2" t="s">
        <v>175</v>
      </c>
      <c r="F33" s="2" t="s">
        <v>176</v>
      </c>
      <c r="G33" s="2" t="s">
        <v>177</v>
      </c>
      <c r="H33" s="2" t="s">
        <v>178</v>
      </c>
      <c r="I33" s="9">
        <v>10</v>
      </c>
      <c r="J33" s="4">
        <v>115.2</v>
      </c>
    </row>
    <row r="34" spans="1:10">
      <c r="A34" s="2" t="s">
        <v>48</v>
      </c>
      <c r="B34" s="3" t="s">
        <v>2520</v>
      </c>
      <c r="C34" s="1" t="s">
        <v>42</v>
      </c>
      <c r="D34" s="1" t="s">
        <v>2532</v>
      </c>
      <c r="E34" s="2" t="s">
        <v>1400</v>
      </c>
      <c r="F34" s="2" t="s">
        <v>1401</v>
      </c>
      <c r="G34" s="2" t="s">
        <v>150</v>
      </c>
      <c r="H34" s="2" t="s">
        <v>151</v>
      </c>
      <c r="I34" s="9">
        <v>2</v>
      </c>
      <c r="J34" s="4">
        <v>24.74</v>
      </c>
    </row>
    <row r="35" spans="1:10">
      <c r="A35" s="2" t="s">
        <v>48</v>
      </c>
      <c r="B35" s="3" t="s">
        <v>2520</v>
      </c>
      <c r="C35" s="1" t="s">
        <v>42</v>
      </c>
      <c r="D35" s="1" t="s">
        <v>2533</v>
      </c>
      <c r="E35" s="2" t="s">
        <v>1833</v>
      </c>
      <c r="F35" s="2" t="s">
        <v>1834</v>
      </c>
      <c r="G35" s="2" t="s">
        <v>1835</v>
      </c>
      <c r="H35" s="2" t="s">
        <v>1836</v>
      </c>
      <c r="I35" s="9">
        <v>30</v>
      </c>
      <c r="J35" s="4">
        <v>345.6</v>
      </c>
    </row>
    <row r="36" spans="1:10">
      <c r="A36" s="2" t="s">
        <v>48</v>
      </c>
      <c r="B36" s="3" t="s">
        <v>2520</v>
      </c>
      <c r="C36" s="1" t="s">
        <v>42</v>
      </c>
      <c r="D36" s="1" t="s">
        <v>2534</v>
      </c>
      <c r="E36" s="2" t="s">
        <v>957</v>
      </c>
      <c r="F36" s="2" t="s">
        <v>958</v>
      </c>
      <c r="G36" s="2" t="s">
        <v>150</v>
      </c>
      <c r="H36" s="2" t="s">
        <v>151</v>
      </c>
      <c r="I36" s="9">
        <v>10</v>
      </c>
      <c r="J36" s="4">
        <v>115.2</v>
      </c>
    </row>
    <row r="37" spans="1:10">
      <c r="A37" s="2" t="s">
        <v>48</v>
      </c>
      <c r="B37" s="3" t="s">
        <v>2520</v>
      </c>
      <c r="C37" s="1" t="s">
        <v>42</v>
      </c>
      <c r="D37" s="1" t="s">
        <v>2535</v>
      </c>
      <c r="E37" s="2" t="s">
        <v>1833</v>
      </c>
      <c r="F37" s="2" t="s">
        <v>1834</v>
      </c>
      <c r="G37" s="2" t="s">
        <v>1835</v>
      </c>
      <c r="H37" s="2" t="s">
        <v>1836</v>
      </c>
      <c r="I37" s="9">
        <v>3</v>
      </c>
      <c r="J37" s="4">
        <v>37.11</v>
      </c>
    </row>
    <row r="38" spans="1:10">
      <c r="A38" s="2" t="s">
        <v>48</v>
      </c>
      <c r="B38" s="3" t="s">
        <v>2520</v>
      </c>
      <c r="C38" s="1" t="s">
        <v>42</v>
      </c>
      <c r="D38" s="1" t="s">
        <v>2536</v>
      </c>
      <c r="E38" s="2" t="s">
        <v>1148</v>
      </c>
      <c r="F38" s="2" t="s">
        <v>1149</v>
      </c>
      <c r="G38" s="2" t="s">
        <v>155</v>
      </c>
      <c r="H38" s="2" t="s">
        <v>156</v>
      </c>
      <c r="I38" s="9">
        <v>10</v>
      </c>
      <c r="J38" s="4">
        <v>115.2</v>
      </c>
    </row>
    <row r="39" spans="1:10">
      <c r="A39" s="2" t="s">
        <v>48</v>
      </c>
      <c r="B39" s="3" t="s">
        <v>2520</v>
      </c>
      <c r="C39" s="1" t="s">
        <v>42</v>
      </c>
      <c r="D39" s="1" t="s">
        <v>2537</v>
      </c>
      <c r="E39" s="2" t="s">
        <v>148</v>
      </c>
      <c r="F39" s="2" t="s">
        <v>149</v>
      </c>
      <c r="G39" s="2" t="s">
        <v>150</v>
      </c>
      <c r="H39" s="2" t="s">
        <v>151</v>
      </c>
      <c r="I39" s="9">
        <v>10</v>
      </c>
      <c r="J39" s="4">
        <v>115.2</v>
      </c>
    </row>
    <row r="40" spans="1:10">
      <c r="A40" s="2" t="s">
        <v>48</v>
      </c>
      <c r="B40" s="3" t="s">
        <v>2520</v>
      </c>
      <c r="C40" s="1" t="s">
        <v>42</v>
      </c>
      <c r="D40" s="1" t="s">
        <v>2538</v>
      </c>
      <c r="E40" s="2" t="s">
        <v>954</v>
      </c>
      <c r="F40" s="2" t="s">
        <v>955</v>
      </c>
      <c r="G40" s="2" t="s">
        <v>150</v>
      </c>
      <c r="H40" s="2" t="s">
        <v>151</v>
      </c>
      <c r="I40" s="9">
        <v>2</v>
      </c>
      <c r="J40" s="4">
        <v>24.74</v>
      </c>
    </row>
    <row r="41" spans="1:10">
      <c r="A41" s="2" t="s">
        <v>48</v>
      </c>
      <c r="B41" s="3" t="s">
        <v>2520</v>
      </c>
      <c r="C41" s="1" t="s">
        <v>42</v>
      </c>
      <c r="D41" s="1" t="s">
        <v>2539</v>
      </c>
      <c r="E41" s="2" t="s">
        <v>954</v>
      </c>
      <c r="F41" s="2" t="s">
        <v>955</v>
      </c>
      <c r="G41" s="2" t="s">
        <v>150</v>
      </c>
      <c r="H41" s="2" t="s">
        <v>151</v>
      </c>
      <c r="I41" s="9">
        <v>4</v>
      </c>
      <c r="J41" s="4">
        <v>46.08</v>
      </c>
    </row>
    <row r="42" spans="1:10">
      <c r="A42" s="2" t="s">
        <v>48</v>
      </c>
      <c r="B42" s="3" t="s">
        <v>2520</v>
      </c>
      <c r="C42" s="1" t="s">
        <v>42</v>
      </c>
      <c r="D42" s="1" t="s">
        <v>2540</v>
      </c>
      <c r="E42" s="2" t="s">
        <v>936</v>
      </c>
      <c r="F42" s="2" t="s">
        <v>937</v>
      </c>
      <c r="G42" s="2" t="s">
        <v>150</v>
      </c>
      <c r="H42" s="2" t="s">
        <v>151</v>
      </c>
      <c r="I42" s="9">
        <v>15</v>
      </c>
      <c r="J42" s="4">
        <v>172.8</v>
      </c>
    </row>
    <row r="43" spans="1:10">
      <c r="A43" s="2" t="s">
        <v>48</v>
      </c>
      <c r="B43" s="3" t="s">
        <v>2520</v>
      </c>
      <c r="C43" s="1" t="s">
        <v>42</v>
      </c>
      <c r="D43" s="1" t="s">
        <v>2541</v>
      </c>
      <c r="E43" s="2" t="s">
        <v>547</v>
      </c>
      <c r="F43" s="2" t="s">
        <v>548</v>
      </c>
      <c r="G43" s="2" t="s">
        <v>150</v>
      </c>
      <c r="H43" s="2" t="s">
        <v>151</v>
      </c>
      <c r="I43" s="9">
        <v>10</v>
      </c>
      <c r="J43" s="4">
        <v>115.2</v>
      </c>
    </row>
    <row r="44" spans="1:10">
      <c r="A44" s="2" t="s">
        <v>48</v>
      </c>
      <c r="B44" s="3" t="s">
        <v>2526</v>
      </c>
      <c r="C44" s="1" t="s">
        <v>42</v>
      </c>
      <c r="D44" s="1" t="s">
        <v>2527</v>
      </c>
      <c r="E44" s="2" t="s">
        <v>544</v>
      </c>
      <c r="F44" s="2" t="s">
        <v>545</v>
      </c>
      <c r="G44" s="2" t="s">
        <v>155</v>
      </c>
      <c r="H44" s="2" t="s">
        <v>156</v>
      </c>
      <c r="I44" s="9">
        <v>10</v>
      </c>
      <c r="J44" s="4">
        <v>115.2</v>
      </c>
    </row>
    <row r="45" spans="1:10">
      <c r="A45" s="2" t="s">
        <v>48</v>
      </c>
      <c r="B45" s="3" t="s">
        <v>2520</v>
      </c>
      <c r="C45" s="1" t="s">
        <v>42</v>
      </c>
      <c r="D45" s="1" t="s">
        <v>2542</v>
      </c>
      <c r="E45" s="2" t="s">
        <v>936</v>
      </c>
      <c r="F45" s="2" t="s">
        <v>937</v>
      </c>
      <c r="G45" s="2" t="s">
        <v>150</v>
      </c>
      <c r="H45" s="2" t="s">
        <v>151</v>
      </c>
      <c r="I45" s="9">
        <v>5</v>
      </c>
      <c r="J45" s="4">
        <v>61.85</v>
      </c>
    </row>
    <row r="46" spans="1:10">
      <c r="A46" s="2" t="s">
        <v>182</v>
      </c>
      <c r="B46" s="3" t="s">
        <v>2526</v>
      </c>
      <c r="C46" s="1" t="s">
        <v>42</v>
      </c>
      <c r="D46" s="1" t="s">
        <v>2527</v>
      </c>
      <c r="E46" s="2" t="s">
        <v>544</v>
      </c>
      <c r="F46" s="2" t="s">
        <v>545</v>
      </c>
      <c r="G46" s="2" t="s">
        <v>155</v>
      </c>
      <c r="H46" s="2" t="s">
        <v>156</v>
      </c>
      <c r="I46" s="9">
        <v>5</v>
      </c>
      <c r="J46" s="4">
        <v>42.1</v>
      </c>
    </row>
    <row r="47" spans="1:10">
      <c r="A47" s="2" t="s">
        <v>182</v>
      </c>
      <c r="B47" s="3" t="s">
        <v>2520</v>
      </c>
      <c r="C47" s="1" t="s">
        <v>42</v>
      </c>
      <c r="D47" s="1" t="s">
        <v>2531</v>
      </c>
      <c r="E47" s="2" t="s">
        <v>175</v>
      </c>
      <c r="F47" s="2" t="s">
        <v>176</v>
      </c>
      <c r="G47" s="2" t="s">
        <v>177</v>
      </c>
      <c r="H47" s="2" t="s">
        <v>178</v>
      </c>
      <c r="I47" s="9">
        <v>5</v>
      </c>
      <c r="J47" s="4">
        <v>42.1</v>
      </c>
    </row>
    <row r="48" spans="1:10">
      <c r="A48" s="2" t="s">
        <v>182</v>
      </c>
      <c r="B48" s="3" t="s">
        <v>2520</v>
      </c>
      <c r="C48" s="1" t="s">
        <v>42</v>
      </c>
      <c r="D48" s="1" t="s">
        <v>2539</v>
      </c>
      <c r="E48" s="2" t="s">
        <v>954</v>
      </c>
      <c r="F48" s="2" t="s">
        <v>955</v>
      </c>
      <c r="G48" s="2" t="s">
        <v>150</v>
      </c>
      <c r="H48" s="2" t="s">
        <v>151</v>
      </c>
      <c r="I48" s="9">
        <v>2</v>
      </c>
      <c r="J48" s="4">
        <v>16.84</v>
      </c>
    </row>
    <row r="49" spans="1:23">
      <c r="A49" s="2" t="s">
        <v>205</v>
      </c>
      <c r="B49" s="3" t="s">
        <v>2520</v>
      </c>
      <c r="C49" s="1" t="s">
        <v>42</v>
      </c>
      <c r="D49" s="1" t="s">
        <v>2542</v>
      </c>
      <c r="E49" s="2" t="s">
        <v>936</v>
      </c>
      <c r="F49" s="2" t="s">
        <v>937</v>
      </c>
      <c r="G49" s="2" t="s">
        <v>150</v>
      </c>
      <c r="H49" s="2" t="s">
        <v>151</v>
      </c>
      <c r="I49" s="9">
        <v>3</v>
      </c>
      <c r="J49" s="4">
        <v>28.65</v>
      </c>
    </row>
    <row r="50" spans="1:23">
      <c r="A50" s="2" t="s">
        <v>205</v>
      </c>
      <c r="B50" s="3" t="s">
        <v>2526</v>
      </c>
      <c r="C50" s="1" t="s">
        <v>42</v>
      </c>
      <c r="D50" s="1" t="s">
        <v>2527</v>
      </c>
      <c r="E50" s="2" t="s">
        <v>544</v>
      </c>
      <c r="F50" s="2" t="s">
        <v>545</v>
      </c>
      <c r="G50" s="2" t="s">
        <v>155</v>
      </c>
      <c r="H50" s="2" t="s">
        <v>156</v>
      </c>
      <c r="I50" s="9">
        <v>5</v>
      </c>
      <c r="J50" s="4">
        <v>47.75</v>
      </c>
    </row>
    <row r="51" spans="1:23">
      <c r="J51" s="5">
        <v>1878.86</v>
      </c>
    </row>
    <row r="52" spans="1:23">
      <c r="A52" s="72" t="s">
        <v>183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>
      <c r="A53" s="2" t="s">
        <v>68</v>
      </c>
      <c r="B53" s="3" t="s">
        <v>2502</v>
      </c>
      <c r="C53" s="1" t="s">
        <v>42</v>
      </c>
      <c r="D53" s="1" t="s">
        <v>2543</v>
      </c>
      <c r="E53" s="2" t="s">
        <v>185</v>
      </c>
      <c r="F53" s="2" t="s">
        <v>186</v>
      </c>
      <c r="G53" s="2" t="s">
        <v>187</v>
      </c>
      <c r="H53" s="2" t="s">
        <v>188</v>
      </c>
      <c r="I53" s="9">
        <v>1</v>
      </c>
      <c r="J53" s="4">
        <v>7.9</v>
      </c>
    </row>
    <row r="54" spans="1:23">
      <c r="J54" s="5">
        <v>7.9</v>
      </c>
    </row>
    <row r="55" spans="1:23">
      <c r="A55" s="72" t="s">
        <v>189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 ht="24">
      <c r="A56" s="2" t="s">
        <v>68</v>
      </c>
      <c r="B56" s="3" t="s">
        <v>2502</v>
      </c>
      <c r="C56" s="1" t="s">
        <v>42</v>
      </c>
      <c r="D56" s="1" t="s">
        <v>2544</v>
      </c>
      <c r="E56" s="2" t="s">
        <v>201</v>
      </c>
      <c r="F56" s="2" t="s">
        <v>202</v>
      </c>
      <c r="G56" s="2" t="s">
        <v>203</v>
      </c>
      <c r="H56" s="2" t="s">
        <v>204</v>
      </c>
      <c r="I56" s="9">
        <v>3</v>
      </c>
      <c r="J56" s="4">
        <v>23.7</v>
      </c>
    </row>
    <row r="57" spans="1:23" ht="24">
      <c r="A57" s="2" t="s">
        <v>48</v>
      </c>
      <c r="B57" s="3" t="s">
        <v>2502</v>
      </c>
      <c r="C57" s="1" t="s">
        <v>42</v>
      </c>
      <c r="D57" s="1" t="s">
        <v>2544</v>
      </c>
      <c r="E57" s="2" t="s">
        <v>201</v>
      </c>
      <c r="F57" s="2" t="s">
        <v>202</v>
      </c>
      <c r="G57" s="2" t="s">
        <v>203</v>
      </c>
      <c r="H57" s="2" t="s">
        <v>204</v>
      </c>
      <c r="I57" s="9">
        <v>3</v>
      </c>
      <c r="J57" s="4">
        <v>37.11</v>
      </c>
    </row>
    <row r="58" spans="1:23">
      <c r="A58" s="2" t="s">
        <v>48</v>
      </c>
      <c r="B58" s="3" t="s">
        <v>2497</v>
      </c>
      <c r="C58" s="1" t="s">
        <v>42</v>
      </c>
      <c r="D58" s="1" t="s">
        <v>2545</v>
      </c>
      <c r="E58" s="2" t="s">
        <v>1161</v>
      </c>
      <c r="F58" s="2" t="s">
        <v>1162</v>
      </c>
      <c r="G58" s="2" t="s">
        <v>210</v>
      </c>
      <c r="H58" s="2" t="s">
        <v>211</v>
      </c>
      <c r="I58" s="9">
        <v>2</v>
      </c>
      <c r="J58" s="4">
        <v>24.74</v>
      </c>
    </row>
    <row r="59" spans="1:23">
      <c r="A59" s="2" t="s">
        <v>48</v>
      </c>
      <c r="B59" s="3" t="s">
        <v>2497</v>
      </c>
      <c r="C59" s="1" t="s">
        <v>42</v>
      </c>
      <c r="D59" s="1" t="s">
        <v>2546</v>
      </c>
      <c r="E59" s="2" t="s">
        <v>710</v>
      </c>
      <c r="F59" s="2" t="s">
        <v>711</v>
      </c>
      <c r="G59" s="2" t="s">
        <v>712</v>
      </c>
      <c r="H59" s="2" t="s">
        <v>713</v>
      </c>
      <c r="I59" s="9">
        <v>5</v>
      </c>
      <c r="J59" s="4">
        <v>61.85</v>
      </c>
    </row>
    <row r="60" spans="1:23">
      <c r="J60" s="5">
        <v>147.4</v>
      </c>
    </row>
    <row r="61" spans="1:23">
      <c r="A61" s="72" t="s">
        <v>212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68</v>
      </c>
      <c r="B62" s="3" t="s">
        <v>2528</v>
      </c>
      <c r="C62" s="1" t="s">
        <v>42</v>
      </c>
      <c r="D62" s="1" t="s">
        <v>2547</v>
      </c>
      <c r="E62" s="2" t="s">
        <v>214</v>
      </c>
      <c r="F62" s="2" t="s">
        <v>215</v>
      </c>
      <c r="G62" s="2" t="s">
        <v>216</v>
      </c>
      <c r="H62" s="2" t="s">
        <v>217</v>
      </c>
      <c r="I62" s="9">
        <v>2</v>
      </c>
      <c r="J62" s="4">
        <v>15.8</v>
      </c>
    </row>
    <row r="63" spans="1:23">
      <c r="A63" s="2" t="s">
        <v>68</v>
      </c>
      <c r="B63" s="3" t="s">
        <v>2528</v>
      </c>
      <c r="C63" s="1" t="s">
        <v>42</v>
      </c>
      <c r="D63" s="1" t="s">
        <v>2548</v>
      </c>
      <c r="E63" s="2" t="s">
        <v>2549</v>
      </c>
      <c r="F63" s="2" t="s">
        <v>2082</v>
      </c>
      <c r="G63" s="2" t="s">
        <v>216</v>
      </c>
      <c r="H63" s="2" t="s">
        <v>217</v>
      </c>
      <c r="I63" s="9">
        <v>1</v>
      </c>
      <c r="J63" s="4">
        <v>7.9</v>
      </c>
    </row>
    <row r="64" spans="1:23">
      <c r="A64" s="2" t="s">
        <v>40</v>
      </c>
      <c r="B64" s="3" t="s">
        <v>2528</v>
      </c>
      <c r="C64" s="1" t="s">
        <v>42</v>
      </c>
      <c r="D64" s="1" t="s">
        <v>2550</v>
      </c>
      <c r="E64" s="2" t="s">
        <v>238</v>
      </c>
      <c r="F64" s="2" t="s">
        <v>239</v>
      </c>
      <c r="G64" s="2" t="s">
        <v>216</v>
      </c>
      <c r="H64" s="2" t="s">
        <v>217</v>
      </c>
      <c r="I64" s="9">
        <v>5</v>
      </c>
      <c r="J64" s="4">
        <v>51.1</v>
      </c>
    </row>
    <row r="65" spans="1:23">
      <c r="A65" s="2" t="s">
        <v>40</v>
      </c>
      <c r="B65" s="3" t="s">
        <v>2528</v>
      </c>
      <c r="C65" s="1" t="s">
        <v>42</v>
      </c>
      <c r="D65" s="1" t="s">
        <v>2551</v>
      </c>
      <c r="E65" s="2" t="s">
        <v>227</v>
      </c>
      <c r="F65" s="2" t="s">
        <v>228</v>
      </c>
      <c r="G65" s="2" t="s">
        <v>216</v>
      </c>
      <c r="H65" s="2" t="s">
        <v>217</v>
      </c>
      <c r="I65" s="9">
        <v>6</v>
      </c>
      <c r="J65" s="4">
        <v>61.32</v>
      </c>
    </row>
    <row r="66" spans="1:23">
      <c r="A66" s="2" t="s">
        <v>40</v>
      </c>
      <c r="B66" s="3" t="s">
        <v>2528</v>
      </c>
      <c r="C66" s="1" t="s">
        <v>42</v>
      </c>
      <c r="D66" s="1" t="s">
        <v>2552</v>
      </c>
      <c r="E66" s="2" t="s">
        <v>2392</v>
      </c>
      <c r="F66" s="2" t="s">
        <v>2393</v>
      </c>
      <c r="G66" s="2" t="s">
        <v>232</v>
      </c>
      <c r="H66" s="2" t="s">
        <v>233</v>
      </c>
      <c r="I66" s="9">
        <v>5</v>
      </c>
      <c r="J66" s="4">
        <v>51.1</v>
      </c>
    </row>
    <row r="67" spans="1:23" ht="24">
      <c r="A67" s="2" t="s">
        <v>48</v>
      </c>
      <c r="B67" s="3" t="s">
        <v>2528</v>
      </c>
      <c r="C67" s="1" t="s">
        <v>42</v>
      </c>
      <c r="D67" s="1" t="s">
        <v>2553</v>
      </c>
      <c r="E67" s="2" t="s">
        <v>275</v>
      </c>
      <c r="F67" s="2" t="s">
        <v>276</v>
      </c>
      <c r="G67" s="2" t="s">
        <v>277</v>
      </c>
      <c r="H67" s="2" t="s">
        <v>278</v>
      </c>
      <c r="I67" s="9">
        <v>3</v>
      </c>
      <c r="J67" s="4">
        <v>37.11</v>
      </c>
    </row>
    <row r="68" spans="1:23">
      <c r="A68" s="2" t="s">
        <v>48</v>
      </c>
      <c r="B68" s="3" t="s">
        <v>2528</v>
      </c>
      <c r="C68" s="1" t="s">
        <v>42</v>
      </c>
      <c r="D68" s="1" t="s">
        <v>2552</v>
      </c>
      <c r="E68" s="2" t="s">
        <v>2392</v>
      </c>
      <c r="F68" s="2" t="s">
        <v>2393</v>
      </c>
      <c r="G68" s="2" t="s">
        <v>232</v>
      </c>
      <c r="H68" s="2" t="s">
        <v>233</v>
      </c>
      <c r="I68" s="9">
        <v>3</v>
      </c>
      <c r="J68" s="4">
        <v>37.11</v>
      </c>
    </row>
    <row r="69" spans="1:23">
      <c r="A69" s="2" t="s">
        <v>182</v>
      </c>
      <c r="B69" s="3" t="s">
        <v>2528</v>
      </c>
      <c r="C69" s="1" t="s">
        <v>42</v>
      </c>
      <c r="D69" s="1" t="s">
        <v>2554</v>
      </c>
      <c r="E69" s="2" t="s">
        <v>260</v>
      </c>
      <c r="F69" s="2" t="s">
        <v>261</v>
      </c>
      <c r="G69" s="2" t="s">
        <v>216</v>
      </c>
      <c r="H69" s="2" t="s">
        <v>217</v>
      </c>
      <c r="I69" s="9">
        <v>2</v>
      </c>
      <c r="J69" s="4">
        <v>18.88</v>
      </c>
    </row>
    <row r="70" spans="1:23">
      <c r="A70" s="2" t="s">
        <v>182</v>
      </c>
      <c r="B70" s="3" t="s">
        <v>2528</v>
      </c>
      <c r="C70" s="1" t="s">
        <v>42</v>
      </c>
      <c r="D70" s="1" t="s">
        <v>2550</v>
      </c>
      <c r="E70" s="2" t="s">
        <v>238</v>
      </c>
      <c r="F70" s="2" t="s">
        <v>239</v>
      </c>
      <c r="G70" s="2" t="s">
        <v>216</v>
      </c>
      <c r="H70" s="2" t="s">
        <v>217</v>
      </c>
      <c r="I70" s="9">
        <v>5</v>
      </c>
      <c r="J70" s="4">
        <v>47.2</v>
      </c>
    </row>
    <row r="71" spans="1:23">
      <c r="A71" s="2" t="s">
        <v>182</v>
      </c>
      <c r="B71" s="3" t="s">
        <v>2528</v>
      </c>
      <c r="C71" s="1" t="s">
        <v>42</v>
      </c>
      <c r="D71" s="1" t="s">
        <v>2555</v>
      </c>
      <c r="E71" s="2" t="s">
        <v>1173</v>
      </c>
      <c r="F71" s="2" t="s">
        <v>1174</v>
      </c>
      <c r="G71" s="2" t="s">
        <v>216</v>
      </c>
      <c r="H71" s="2" t="s">
        <v>217</v>
      </c>
      <c r="I71" s="9">
        <v>1</v>
      </c>
      <c r="J71" s="4">
        <v>9.44</v>
      </c>
    </row>
    <row r="72" spans="1:23">
      <c r="A72" s="2" t="s">
        <v>182</v>
      </c>
      <c r="B72" s="3" t="s">
        <v>2528</v>
      </c>
      <c r="C72" s="1" t="s">
        <v>42</v>
      </c>
      <c r="D72" s="1" t="s">
        <v>2556</v>
      </c>
      <c r="E72" s="2" t="s">
        <v>272</v>
      </c>
      <c r="F72" s="2" t="s">
        <v>273</v>
      </c>
      <c r="G72" s="2" t="s">
        <v>216</v>
      </c>
      <c r="H72" s="2" t="s">
        <v>217</v>
      </c>
      <c r="I72" s="9">
        <v>10</v>
      </c>
      <c r="J72" s="4">
        <v>94.4</v>
      </c>
    </row>
    <row r="73" spans="1:23">
      <c r="A73" s="2" t="s">
        <v>182</v>
      </c>
      <c r="B73" s="3" t="s">
        <v>2528</v>
      </c>
      <c r="C73" s="1" t="s">
        <v>42</v>
      </c>
      <c r="D73" s="1" t="s">
        <v>2557</v>
      </c>
      <c r="E73" s="2" t="s">
        <v>269</v>
      </c>
      <c r="F73" s="2" t="s">
        <v>270</v>
      </c>
      <c r="G73" s="2" t="s">
        <v>216</v>
      </c>
      <c r="H73" s="2" t="s">
        <v>217</v>
      </c>
      <c r="I73" s="9">
        <v>2</v>
      </c>
      <c r="J73" s="4">
        <v>18.88</v>
      </c>
    </row>
    <row r="74" spans="1:23">
      <c r="J74" s="5">
        <v>450.24</v>
      </c>
    </row>
    <row r="75" spans="1:23">
      <c r="A75" s="72" t="s">
        <v>286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>
      <c r="A76" s="2" t="s">
        <v>182</v>
      </c>
      <c r="B76" s="3" t="s">
        <v>2528</v>
      </c>
      <c r="C76" s="1" t="s">
        <v>42</v>
      </c>
      <c r="D76" s="1" t="s">
        <v>2558</v>
      </c>
      <c r="E76" s="2" t="s">
        <v>288</v>
      </c>
      <c r="F76" s="2" t="s">
        <v>1928</v>
      </c>
      <c r="G76" s="2" t="s">
        <v>290</v>
      </c>
      <c r="H76" s="2" t="s">
        <v>291</v>
      </c>
      <c r="I76" s="9">
        <v>10</v>
      </c>
      <c r="J76" s="4">
        <v>84.2</v>
      </c>
    </row>
    <row r="77" spans="1:23">
      <c r="J77" s="5">
        <v>84.2</v>
      </c>
    </row>
    <row r="78" spans="1:23">
      <c r="A78" s="72" t="s">
        <v>309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</row>
    <row r="79" spans="1:23">
      <c r="A79" s="2" t="s">
        <v>68</v>
      </c>
      <c r="B79" s="3" t="s">
        <v>2526</v>
      </c>
      <c r="C79" s="1" t="s">
        <v>42</v>
      </c>
      <c r="D79" s="1" t="s">
        <v>2559</v>
      </c>
      <c r="E79" s="2" t="s">
        <v>328</v>
      </c>
      <c r="F79" s="2" t="s">
        <v>329</v>
      </c>
      <c r="G79" s="2" t="s">
        <v>313</v>
      </c>
      <c r="H79" s="2" t="s">
        <v>314</v>
      </c>
      <c r="I79" s="9">
        <v>3</v>
      </c>
      <c r="J79" s="4">
        <v>23.7</v>
      </c>
    </row>
    <row r="80" spans="1:23">
      <c r="A80" s="2" t="s">
        <v>68</v>
      </c>
      <c r="B80" s="3" t="s">
        <v>2520</v>
      </c>
      <c r="C80" s="1" t="s">
        <v>42</v>
      </c>
      <c r="D80" s="1" t="s">
        <v>2560</v>
      </c>
      <c r="E80" s="2" t="s">
        <v>760</v>
      </c>
      <c r="F80" s="2" t="s">
        <v>761</v>
      </c>
      <c r="G80" s="2" t="s">
        <v>313</v>
      </c>
      <c r="H80" s="2" t="s">
        <v>314</v>
      </c>
      <c r="I80" s="9">
        <v>2</v>
      </c>
      <c r="J80" s="4">
        <v>15.8</v>
      </c>
    </row>
    <row r="81" spans="1:23">
      <c r="A81" s="2" t="s">
        <v>48</v>
      </c>
      <c r="B81" s="3" t="s">
        <v>2526</v>
      </c>
      <c r="C81" s="1" t="s">
        <v>42</v>
      </c>
      <c r="D81" s="1" t="s">
        <v>2561</v>
      </c>
      <c r="E81" s="2" t="s">
        <v>1021</v>
      </c>
      <c r="F81" s="2" t="s">
        <v>1022</v>
      </c>
      <c r="G81" s="2" t="s">
        <v>367</v>
      </c>
      <c r="H81" s="2" t="s">
        <v>368</v>
      </c>
      <c r="I81" s="9">
        <v>2</v>
      </c>
      <c r="J81" s="4">
        <v>23.04</v>
      </c>
    </row>
    <row r="82" spans="1:23">
      <c r="A82" s="2" t="s">
        <v>48</v>
      </c>
      <c r="B82" s="3" t="s">
        <v>2526</v>
      </c>
      <c r="C82" s="1" t="s">
        <v>42</v>
      </c>
      <c r="D82" s="1" t="s">
        <v>2562</v>
      </c>
      <c r="E82" s="2" t="s">
        <v>2258</v>
      </c>
      <c r="F82" s="2" t="s">
        <v>2259</v>
      </c>
      <c r="G82" s="2" t="s">
        <v>313</v>
      </c>
      <c r="H82" s="2" t="s">
        <v>314</v>
      </c>
      <c r="I82" s="9">
        <v>5</v>
      </c>
      <c r="J82" s="4">
        <v>57.6</v>
      </c>
    </row>
    <row r="83" spans="1:23">
      <c r="A83" s="2" t="s">
        <v>48</v>
      </c>
      <c r="B83" s="3" t="s">
        <v>2520</v>
      </c>
      <c r="C83" s="1" t="s">
        <v>42</v>
      </c>
      <c r="D83" s="1" t="s">
        <v>2563</v>
      </c>
      <c r="E83" s="2" t="s">
        <v>558</v>
      </c>
      <c r="F83" s="2" t="s">
        <v>559</v>
      </c>
      <c r="G83" s="2" t="s">
        <v>367</v>
      </c>
      <c r="H83" s="2" t="s">
        <v>368</v>
      </c>
      <c r="I83" s="9">
        <v>6</v>
      </c>
      <c r="J83" s="4">
        <v>69.12</v>
      </c>
    </row>
    <row r="84" spans="1:23">
      <c r="A84" s="2" t="s">
        <v>48</v>
      </c>
      <c r="B84" s="3" t="s">
        <v>2520</v>
      </c>
      <c r="C84" s="1" t="s">
        <v>42</v>
      </c>
      <c r="D84" s="1" t="s">
        <v>2564</v>
      </c>
      <c r="E84" s="2" t="s">
        <v>766</v>
      </c>
      <c r="F84" s="2" t="s">
        <v>767</v>
      </c>
      <c r="G84" s="2" t="s">
        <v>362</v>
      </c>
      <c r="H84" s="2" t="s">
        <v>363</v>
      </c>
      <c r="I84" s="9">
        <v>2</v>
      </c>
      <c r="J84" s="4">
        <v>23.04</v>
      </c>
    </row>
    <row r="85" spans="1:23">
      <c r="A85" s="2" t="s">
        <v>48</v>
      </c>
      <c r="B85" s="3" t="s">
        <v>2520</v>
      </c>
      <c r="C85" s="1" t="s">
        <v>42</v>
      </c>
      <c r="D85" s="1" t="s">
        <v>2565</v>
      </c>
      <c r="E85" s="2" t="s">
        <v>393</v>
      </c>
      <c r="F85" s="2" t="s">
        <v>394</v>
      </c>
      <c r="G85" s="2" t="s">
        <v>375</v>
      </c>
      <c r="H85" s="2" t="s">
        <v>376</v>
      </c>
      <c r="I85" s="9">
        <v>2</v>
      </c>
      <c r="J85" s="4">
        <v>23.04</v>
      </c>
    </row>
    <row r="86" spans="1:23">
      <c r="A86" s="2" t="s">
        <v>48</v>
      </c>
      <c r="B86" s="3" t="s">
        <v>2502</v>
      </c>
      <c r="C86" s="1" t="s">
        <v>42</v>
      </c>
      <c r="D86" s="1" t="s">
        <v>2566</v>
      </c>
      <c r="E86" s="2" t="s">
        <v>995</v>
      </c>
      <c r="F86" s="2" t="s">
        <v>996</v>
      </c>
      <c r="G86" s="2" t="s">
        <v>313</v>
      </c>
      <c r="H86" s="2" t="s">
        <v>314</v>
      </c>
      <c r="I86" s="9">
        <v>5</v>
      </c>
      <c r="J86" s="4">
        <v>57.6</v>
      </c>
    </row>
    <row r="87" spans="1:23">
      <c r="A87" s="2" t="s">
        <v>48</v>
      </c>
      <c r="B87" s="3" t="s">
        <v>2497</v>
      </c>
      <c r="C87" s="1" t="s">
        <v>42</v>
      </c>
      <c r="D87" s="1" t="s">
        <v>2567</v>
      </c>
      <c r="E87" s="2" t="s">
        <v>783</v>
      </c>
      <c r="F87" s="2" t="s">
        <v>784</v>
      </c>
      <c r="G87" s="2" t="s">
        <v>313</v>
      </c>
      <c r="H87" s="2" t="s">
        <v>314</v>
      </c>
      <c r="I87" s="9">
        <v>3</v>
      </c>
      <c r="J87" s="4">
        <v>34.56</v>
      </c>
    </row>
    <row r="88" spans="1:23">
      <c r="A88" s="2" t="s">
        <v>48</v>
      </c>
      <c r="B88" s="3" t="s">
        <v>2502</v>
      </c>
      <c r="C88" s="1" t="s">
        <v>42</v>
      </c>
      <c r="D88" s="1" t="s">
        <v>2568</v>
      </c>
      <c r="E88" s="2" t="s">
        <v>1323</v>
      </c>
      <c r="F88" s="2" t="s">
        <v>1324</v>
      </c>
      <c r="G88" s="2" t="s">
        <v>1325</v>
      </c>
      <c r="H88" s="2" t="s">
        <v>1326</v>
      </c>
      <c r="I88" s="9">
        <v>6</v>
      </c>
      <c r="J88" s="4">
        <v>69.12</v>
      </c>
    </row>
    <row r="89" spans="1:23">
      <c r="A89" s="2" t="s">
        <v>48</v>
      </c>
      <c r="B89" s="3" t="s">
        <v>2502</v>
      </c>
      <c r="C89" s="1" t="s">
        <v>42</v>
      </c>
      <c r="D89" s="1" t="s">
        <v>2569</v>
      </c>
      <c r="E89" s="2" t="s">
        <v>584</v>
      </c>
      <c r="F89" s="2" t="s">
        <v>585</v>
      </c>
      <c r="G89" s="2" t="s">
        <v>586</v>
      </c>
      <c r="H89" s="2" t="s">
        <v>587</v>
      </c>
      <c r="I89" s="9">
        <v>6</v>
      </c>
      <c r="J89" s="4">
        <v>69.12</v>
      </c>
    </row>
    <row r="90" spans="1:23">
      <c r="A90" s="2" t="s">
        <v>182</v>
      </c>
      <c r="B90" s="3" t="s">
        <v>2497</v>
      </c>
      <c r="C90" s="1" t="s">
        <v>42</v>
      </c>
      <c r="D90" s="1" t="s">
        <v>2567</v>
      </c>
      <c r="E90" s="2" t="s">
        <v>783</v>
      </c>
      <c r="F90" s="2" t="s">
        <v>784</v>
      </c>
      <c r="G90" s="2" t="s">
        <v>313</v>
      </c>
      <c r="H90" s="2" t="s">
        <v>314</v>
      </c>
      <c r="I90" s="9">
        <v>2</v>
      </c>
      <c r="J90" s="4">
        <v>16.84</v>
      </c>
    </row>
    <row r="91" spans="1:23">
      <c r="A91" s="2" t="s">
        <v>182</v>
      </c>
      <c r="B91" s="3" t="s">
        <v>2526</v>
      </c>
      <c r="C91" s="1" t="s">
        <v>42</v>
      </c>
      <c r="D91" s="1" t="s">
        <v>2570</v>
      </c>
      <c r="E91" s="2" t="s">
        <v>1421</v>
      </c>
      <c r="F91" s="2" t="s">
        <v>1422</v>
      </c>
      <c r="G91" s="2" t="s">
        <v>362</v>
      </c>
      <c r="H91" s="2" t="s">
        <v>363</v>
      </c>
      <c r="I91" s="9">
        <v>25</v>
      </c>
      <c r="J91" s="4">
        <v>236</v>
      </c>
    </row>
    <row r="92" spans="1:23">
      <c r="A92" s="2" t="s">
        <v>205</v>
      </c>
      <c r="B92" s="3" t="s">
        <v>2526</v>
      </c>
      <c r="C92" s="1" t="s">
        <v>42</v>
      </c>
      <c r="D92" s="1" t="s">
        <v>2571</v>
      </c>
      <c r="E92" s="2" t="s">
        <v>1421</v>
      </c>
      <c r="F92" s="2" t="s">
        <v>1422</v>
      </c>
      <c r="G92" s="2" t="s">
        <v>362</v>
      </c>
      <c r="H92" s="2" t="s">
        <v>363</v>
      </c>
      <c r="I92" s="9">
        <v>1</v>
      </c>
      <c r="J92" s="4">
        <v>9.5500000000000007</v>
      </c>
    </row>
    <row r="93" spans="1:23">
      <c r="J93" s="5">
        <v>728.13</v>
      </c>
    </row>
    <row r="94" spans="1:23">
      <c r="A94" s="72" t="s">
        <v>429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</row>
    <row r="95" spans="1:23">
      <c r="A95" s="2" t="s">
        <v>182</v>
      </c>
      <c r="B95" s="3" t="s">
        <v>2528</v>
      </c>
      <c r="C95" s="1" t="s">
        <v>42</v>
      </c>
      <c r="D95" s="1" t="s">
        <v>2572</v>
      </c>
      <c r="E95" s="2" t="s">
        <v>2573</v>
      </c>
      <c r="F95" s="2" t="s">
        <v>2574</v>
      </c>
      <c r="G95" s="2" t="s">
        <v>433</v>
      </c>
      <c r="H95" s="2" t="s">
        <v>434</v>
      </c>
      <c r="I95" s="9">
        <v>2</v>
      </c>
      <c r="J95" s="4">
        <v>18.88</v>
      </c>
    </row>
    <row r="96" spans="1:23">
      <c r="A96" s="2" t="s">
        <v>182</v>
      </c>
      <c r="B96" s="3" t="s">
        <v>2528</v>
      </c>
      <c r="C96" s="1" t="s">
        <v>42</v>
      </c>
      <c r="D96" s="1" t="s">
        <v>2575</v>
      </c>
      <c r="E96" s="2" t="s">
        <v>431</v>
      </c>
      <c r="F96" s="2" t="s">
        <v>432</v>
      </c>
      <c r="G96" s="2" t="s">
        <v>433</v>
      </c>
      <c r="H96" s="2" t="s">
        <v>434</v>
      </c>
      <c r="I96" s="9">
        <v>6</v>
      </c>
      <c r="J96" s="4">
        <v>56.64</v>
      </c>
    </row>
    <row r="97" spans="1:23">
      <c r="J97" s="5">
        <v>75.52</v>
      </c>
    </row>
    <row r="98" spans="1:23">
      <c r="A98" s="72" t="s">
        <v>444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>
      <c r="A99" s="2" t="s">
        <v>68</v>
      </c>
      <c r="B99" s="3" t="s">
        <v>2497</v>
      </c>
      <c r="C99" s="1" t="s">
        <v>42</v>
      </c>
      <c r="D99" s="1" t="s">
        <v>2576</v>
      </c>
      <c r="E99" s="2" t="s">
        <v>2122</v>
      </c>
      <c r="F99" s="2" t="s">
        <v>1357</v>
      </c>
      <c r="G99" s="2" t="s">
        <v>468</v>
      </c>
      <c r="H99" s="2" t="s">
        <v>469</v>
      </c>
      <c r="I99" s="9">
        <v>10</v>
      </c>
      <c r="J99" s="4">
        <v>79</v>
      </c>
    </row>
    <row r="100" spans="1:23">
      <c r="A100" s="2" t="s">
        <v>40</v>
      </c>
      <c r="B100" s="3" t="s">
        <v>2497</v>
      </c>
      <c r="C100" s="1" t="s">
        <v>42</v>
      </c>
      <c r="D100" s="1" t="s">
        <v>2577</v>
      </c>
      <c r="E100" s="2" t="s">
        <v>1277</v>
      </c>
      <c r="F100" s="2" t="s">
        <v>1278</v>
      </c>
      <c r="G100" s="2" t="s">
        <v>851</v>
      </c>
      <c r="H100" s="2" t="s">
        <v>852</v>
      </c>
      <c r="I100" s="9">
        <v>4</v>
      </c>
      <c r="J100" s="4">
        <v>40.880000000000003</v>
      </c>
    </row>
    <row r="101" spans="1:23">
      <c r="A101" s="2" t="s">
        <v>48</v>
      </c>
      <c r="B101" s="3" t="s">
        <v>2526</v>
      </c>
      <c r="C101" s="1" t="s">
        <v>42</v>
      </c>
      <c r="D101" s="1" t="s">
        <v>2578</v>
      </c>
      <c r="E101" s="2" t="s">
        <v>1277</v>
      </c>
      <c r="F101" s="2" t="s">
        <v>1278</v>
      </c>
      <c r="G101" s="2" t="s">
        <v>851</v>
      </c>
      <c r="H101" s="2" t="s">
        <v>852</v>
      </c>
      <c r="I101" s="9">
        <v>4</v>
      </c>
      <c r="J101" s="4">
        <v>49.48</v>
      </c>
    </row>
    <row r="102" spans="1:23">
      <c r="A102" s="2" t="s">
        <v>48</v>
      </c>
      <c r="B102" s="3" t="s">
        <v>2502</v>
      </c>
      <c r="C102" s="1" t="s">
        <v>42</v>
      </c>
      <c r="D102" s="1" t="s">
        <v>2579</v>
      </c>
      <c r="E102" s="2" t="s">
        <v>2580</v>
      </c>
      <c r="F102" s="2" t="s">
        <v>2581</v>
      </c>
      <c r="G102" s="2" t="s">
        <v>458</v>
      </c>
      <c r="H102" s="2" t="s">
        <v>459</v>
      </c>
      <c r="I102" s="9">
        <v>10</v>
      </c>
      <c r="J102" s="4">
        <v>123.7</v>
      </c>
    </row>
    <row r="103" spans="1:23">
      <c r="A103" s="2" t="s">
        <v>48</v>
      </c>
      <c r="B103" s="3" t="s">
        <v>2497</v>
      </c>
      <c r="C103" s="1" t="s">
        <v>42</v>
      </c>
      <c r="D103" s="1" t="s">
        <v>2576</v>
      </c>
      <c r="E103" s="2" t="s">
        <v>2122</v>
      </c>
      <c r="F103" s="2" t="s">
        <v>1357</v>
      </c>
      <c r="G103" s="2" t="s">
        <v>468</v>
      </c>
      <c r="H103" s="2" t="s">
        <v>469</v>
      </c>
      <c r="I103" s="9">
        <v>10</v>
      </c>
      <c r="J103" s="4">
        <v>123.7</v>
      </c>
    </row>
    <row r="104" spans="1:23">
      <c r="A104" s="2" t="s">
        <v>48</v>
      </c>
      <c r="B104" s="3" t="s">
        <v>2497</v>
      </c>
      <c r="C104" s="1" t="s">
        <v>42</v>
      </c>
      <c r="D104" s="1" t="s">
        <v>2582</v>
      </c>
      <c r="E104" s="2" t="s">
        <v>607</v>
      </c>
      <c r="F104" s="2" t="s">
        <v>608</v>
      </c>
      <c r="G104" s="2" t="s">
        <v>609</v>
      </c>
      <c r="H104" s="2" t="s">
        <v>610</v>
      </c>
      <c r="I104" s="9">
        <v>120</v>
      </c>
      <c r="J104" s="4">
        <v>1484.4</v>
      </c>
    </row>
    <row r="105" spans="1:23">
      <c r="J105" s="5">
        <v>1901.16</v>
      </c>
    </row>
    <row r="106" spans="1:23">
      <c r="J106" s="5">
        <v>8106.76</v>
      </c>
    </row>
  </sheetData>
  <autoFilter ref="A1:W106" xr:uid="{9F46384B-CB96-E748-B894-92805DA160FB}"/>
  <mergeCells count="10">
    <mergeCell ref="A75:W75"/>
    <mergeCell ref="A78:W78"/>
    <mergeCell ref="A94:W94"/>
    <mergeCell ref="A98:W98"/>
    <mergeCell ref="A2:W2"/>
    <mergeCell ref="A6:W6"/>
    <mergeCell ref="A29:W29"/>
    <mergeCell ref="A52:W52"/>
    <mergeCell ref="A55:W55"/>
    <mergeCell ref="A61:W6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92BA-B5DA-274C-8941-6382CED283A1}">
  <dimension ref="A1:W121"/>
  <sheetViews>
    <sheetView workbookViewId="0"/>
    <sheetView workbookViewId="1"/>
  </sheetViews>
  <sheetFormatPr defaultColWidth="8.85546875" defaultRowHeight="12.95"/>
  <cols>
    <col min="1" max="1" width="37" customWidth="1"/>
    <col min="2" max="2" width="8.42578125" customWidth="1"/>
    <col min="3" max="3" width="6.28515625" customWidth="1"/>
    <col min="4" max="4" width="7" customWidth="1"/>
    <col min="5" max="5" width="41.42578125" customWidth="1"/>
    <col min="6" max="6" width="25.7109375" customWidth="1"/>
    <col min="7" max="7" width="10" customWidth="1"/>
    <col min="8" max="8" width="18.42578125" customWidth="1"/>
    <col min="9" max="9" width="8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2583</v>
      </c>
      <c r="C3" s="1" t="s">
        <v>42</v>
      </c>
      <c r="D3" s="1" t="s">
        <v>2584</v>
      </c>
      <c r="E3" s="2" t="s">
        <v>1501</v>
      </c>
      <c r="F3" s="2" t="s">
        <v>1502</v>
      </c>
      <c r="G3" s="2" t="s">
        <v>622</v>
      </c>
      <c r="H3" s="2" t="s">
        <v>623</v>
      </c>
      <c r="I3" s="9">
        <v>20</v>
      </c>
      <c r="J3" s="4">
        <v>247.4</v>
      </c>
    </row>
    <row r="4" spans="1:23">
      <c r="A4" s="2" t="s">
        <v>48</v>
      </c>
      <c r="B4" s="3" t="s">
        <v>2583</v>
      </c>
      <c r="C4" s="1" t="s">
        <v>42</v>
      </c>
      <c r="D4" s="1" t="s">
        <v>2585</v>
      </c>
      <c r="E4" s="2" t="s">
        <v>890</v>
      </c>
      <c r="F4" s="2" t="s">
        <v>891</v>
      </c>
      <c r="G4" s="2" t="s">
        <v>46</v>
      </c>
      <c r="H4" s="2" t="s">
        <v>47</v>
      </c>
      <c r="I4" s="9">
        <v>5</v>
      </c>
      <c r="J4" s="4">
        <v>61.85</v>
      </c>
    </row>
    <row r="5" spans="1:23">
      <c r="A5" s="2" t="s">
        <v>48</v>
      </c>
      <c r="B5" s="3" t="s">
        <v>2583</v>
      </c>
      <c r="C5" s="1" t="s">
        <v>42</v>
      </c>
      <c r="D5" s="1" t="s">
        <v>2586</v>
      </c>
      <c r="E5" s="2" t="s">
        <v>1058</v>
      </c>
      <c r="F5" s="2" t="s">
        <v>1059</v>
      </c>
      <c r="G5" s="2" t="s">
        <v>46</v>
      </c>
      <c r="H5" s="2" t="s">
        <v>47</v>
      </c>
      <c r="I5" s="9">
        <v>10</v>
      </c>
      <c r="J5" s="4">
        <v>123.7</v>
      </c>
    </row>
    <row r="6" spans="1:23">
      <c r="A6" s="2" t="s">
        <v>48</v>
      </c>
      <c r="B6" s="3" t="s">
        <v>2583</v>
      </c>
      <c r="C6" s="1" t="s">
        <v>42</v>
      </c>
      <c r="D6" s="1" t="s">
        <v>2587</v>
      </c>
      <c r="E6" s="2" t="s">
        <v>890</v>
      </c>
      <c r="F6" s="2" t="s">
        <v>891</v>
      </c>
      <c r="G6" s="2" t="s">
        <v>46</v>
      </c>
      <c r="H6" s="2" t="s">
        <v>47</v>
      </c>
      <c r="I6" s="9">
        <v>10</v>
      </c>
      <c r="J6" s="4">
        <v>123.7</v>
      </c>
    </row>
    <row r="7" spans="1:23">
      <c r="A7" s="2" t="s">
        <v>48</v>
      </c>
      <c r="B7" s="3" t="s">
        <v>2583</v>
      </c>
      <c r="C7" s="1" t="s">
        <v>42</v>
      </c>
      <c r="D7" s="1" t="s">
        <v>2588</v>
      </c>
      <c r="E7" s="2" t="s">
        <v>44</v>
      </c>
      <c r="F7" s="2" t="s">
        <v>45</v>
      </c>
      <c r="G7" s="2" t="s">
        <v>46</v>
      </c>
      <c r="H7" s="2" t="s">
        <v>47</v>
      </c>
      <c r="I7" s="9">
        <v>2</v>
      </c>
      <c r="J7" s="4">
        <v>24.74</v>
      </c>
    </row>
    <row r="8" spans="1:23">
      <c r="J8" s="5">
        <f>SUM(J3:J7)</f>
        <v>581.39</v>
      </c>
    </row>
    <row r="9" spans="1:23">
      <c r="A9" s="72" t="s">
        <v>54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48</v>
      </c>
      <c r="B10" s="3" t="s">
        <v>2589</v>
      </c>
      <c r="C10" s="1" t="s">
        <v>42</v>
      </c>
      <c r="D10" s="1" t="s">
        <v>2590</v>
      </c>
      <c r="E10" s="2" t="s">
        <v>57</v>
      </c>
      <c r="F10" s="2" t="s">
        <v>58</v>
      </c>
      <c r="G10" s="2" t="s">
        <v>59</v>
      </c>
      <c r="H10" s="2" t="s">
        <v>60</v>
      </c>
      <c r="I10" s="9">
        <v>5</v>
      </c>
      <c r="J10" s="4">
        <v>57.6</v>
      </c>
    </row>
    <row r="11" spans="1:23">
      <c r="J11" s="5">
        <v>57.6</v>
      </c>
    </row>
    <row r="12" spans="1:23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48</v>
      </c>
      <c r="B13" s="3" t="s">
        <v>2589</v>
      </c>
      <c r="C13" s="1" t="s">
        <v>42</v>
      </c>
      <c r="D13" s="1" t="s">
        <v>2591</v>
      </c>
      <c r="E13" s="2" t="s">
        <v>122</v>
      </c>
      <c r="F13" s="2" t="s">
        <v>123</v>
      </c>
      <c r="G13" s="2" t="s">
        <v>82</v>
      </c>
      <c r="H13" s="2" t="s">
        <v>83</v>
      </c>
      <c r="I13" s="9">
        <v>10</v>
      </c>
      <c r="J13" s="4">
        <v>115.2</v>
      </c>
    </row>
    <row r="14" spans="1:23">
      <c r="A14" s="2" t="s">
        <v>48</v>
      </c>
      <c r="B14" s="3" t="s">
        <v>2589</v>
      </c>
      <c r="C14" s="1" t="s">
        <v>42</v>
      </c>
      <c r="D14" s="1" t="s">
        <v>2592</v>
      </c>
      <c r="E14" s="2" t="s">
        <v>88</v>
      </c>
      <c r="F14" s="2" t="s">
        <v>89</v>
      </c>
      <c r="G14" s="2" t="s">
        <v>82</v>
      </c>
      <c r="H14" s="2" t="s">
        <v>83</v>
      </c>
      <c r="I14" s="9">
        <v>10</v>
      </c>
      <c r="J14" s="4">
        <v>115.2</v>
      </c>
    </row>
    <row r="15" spans="1:23">
      <c r="A15" s="2" t="s">
        <v>48</v>
      </c>
      <c r="B15" s="3" t="s">
        <v>2589</v>
      </c>
      <c r="C15" s="1" t="s">
        <v>42</v>
      </c>
      <c r="D15" s="1" t="s">
        <v>2593</v>
      </c>
      <c r="E15" s="2" t="s">
        <v>928</v>
      </c>
      <c r="F15" s="2" t="s">
        <v>929</v>
      </c>
      <c r="G15" s="2" t="s">
        <v>93</v>
      </c>
      <c r="H15" s="2" t="s">
        <v>94</v>
      </c>
      <c r="I15" s="9">
        <v>10</v>
      </c>
      <c r="J15" s="4">
        <v>115.2</v>
      </c>
    </row>
    <row r="16" spans="1:23">
      <c r="A16" s="2" t="s">
        <v>48</v>
      </c>
      <c r="B16" s="3" t="s">
        <v>2589</v>
      </c>
      <c r="C16" s="1" t="s">
        <v>42</v>
      </c>
      <c r="D16" s="1" t="s">
        <v>2594</v>
      </c>
      <c r="E16" s="2" t="s">
        <v>489</v>
      </c>
      <c r="F16" s="2" t="s">
        <v>490</v>
      </c>
      <c r="G16" s="2" t="s">
        <v>72</v>
      </c>
      <c r="H16" s="2" t="s">
        <v>73</v>
      </c>
      <c r="I16" s="9">
        <v>10</v>
      </c>
      <c r="J16" s="4">
        <v>115.2</v>
      </c>
    </row>
    <row r="17" spans="1:23">
      <c r="A17" s="2" t="s">
        <v>48</v>
      </c>
      <c r="B17" s="3" t="s">
        <v>2589</v>
      </c>
      <c r="C17" s="1" t="s">
        <v>42</v>
      </c>
      <c r="D17" s="1" t="s">
        <v>2595</v>
      </c>
      <c r="E17" s="2" t="s">
        <v>70</v>
      </c>
      <c r="F17" s="2" t="s">
        <v>71</v>
      </c>
      <c r="G17" s="2" t="s">
        <v>72</v>
      </c>
      <c r="H17" s="2" t="s">
        <v>73</v>
      </c>
      <c r="I17" s="9">
        <v>20</v>
      </c>
      <c r="J17" s="4">
        <v>230.4</v>
      </c>
    </row>
    <row r="18" spans="1:23">
      <c r="A18" s="2" t="s">
        <v>48</v>
      </c>
      <c r="B18" s="3" t="s">
        <v>2589</v>
      </c>
      <c r="C18" s="1" t="s">
        <v>42</v>
      </c>
      <c r="D18" s="1" t="s">
        <v>2596</v>
      </c>
      <c r="E18" s="2" t="s">
        <v>493</v>
      </c>
      <c r="F18" s="2" t="s">
        <v>494</v>
      </c>
      <c r="G18" s="2" t="s">
        <v>82</v>
      </c>
      <c r="H18" s="2" t="s">
        <v>83</v>
      </c>
      <c r="I18" s="9">
        <v>20</v>
      </c>
      <c r="J18" s="4">
        <v>230.4</v>
      </c>
    </row>
    <row r="19" spans="1:23">
      <c r="A19" s="2" t="s">
        <v>48</v>
      </c>
      <c r="B19" s="3" t="s">
        <v>2589</v>
      </c>
      <c r="C19" s="1" t="s">
        <v>42</v>
      </c>
      <c r="D19" s="1" t="s">
        <v>2597</v>
      </c>
      <c r="E19" s="2" t="s">
        <v>2128</v>
      </c>
      <c r="F19" s="2" t="s">
        <v>2129</v>
      </c>
      <c r="G19" s="2" t="s">
        <v>498</v>
      </c>
      <c r="H19" s="2" t="s">
        <v>499</v>
      </c>
      <c r="I19" s="9">
        <v>10</v>
      </c>
      <c r="J19" s="4">
        <v>115.2</v>
      </c>
    </row>
    <row r="20" spans="1:23">
      <c r="A20" s="2" t="s">
        <v>48</v>
      </c>
      <c r="B20" s="3" t="s">
        <v>2589</v>
      </c>
      <c r="C20" s="1" t="s">
        <v>42</v>
      </c>
      <c r="D20" s="1" t="s">
        <v>2598</v>
      </c>
      <c r="E20" s="2" t="s">
        <v>105</v>
      </c>
      <c r="F20" s="2" t="s">
        <v>106</v>
      </c>
      <c r="G20" s="2" t="s">
        <v>93</v>
      </c>
      <c r="H20" s="2" t="s">
        <v>94</v>
      </c>
      <c r="I20" s="9">
        <v>3</v>
      </c>
      <c r="J20" s="4">
        <v>34.56</v>
      </c>
    </row>
    <row r="21" spans="1:23">
      <c r="A21" s="2" t="s">
        <v>48</v>
      </c>
      <c r="B21" s="3" t="s">
        <v>2589</v>
      </c>
      <c r="C21" s="1" t="s">
        <v>42</v>
      </c>
      <c r="D21" s="1" t="s">
        <v>2599</v>
      </c>
      <c r="E21" s="2" t="s">
        <v>1110</v>
      </c>
      <c r="F21" s="2" t="s">
        <v>1111</v>
      </c>
      <c r="G21" s="2" t="s">
        <v>93</v>
      </c>
      <c r="H21" s="2" t="s">
        <v>94</v>
      </c>
      <c r="I21" s="9">
        <v>3</v>
      </c>
      <c r="J21" s="4">
        <v>34.56</v>
      </c>
    </row>
    <row r="22" spans="1:23">
      <c r="A22" s="2" t="s">
        <v>48</v>
      </c>
      <c r="B22" s="3" t="s">
        <v>2589</v>
      </c>
      <c r="C22" s="1" t="s">
        <v>42</v>
      </c>
      <c r="D22" s="1" t="s">
        <v>2600</v>
      </c>
      <c r="E22" s="2" t="s">
        <v>2601</v>
      </c>
      <c r="F22" s="2" t="s">
        <v>2602</v>
      </c>
      <c r="G22" s="2" t="s">
        <v>77</v>
      </c>
      <c r="H22" s="2" t="s">
        <v>78</v>
      </c>
      <c r="I22" s="9">
        <v>10</v>
      </c>
      <c r="J22" s="4">
        <v>115.2</v>
      </c>
    </row>
    <row r="23" spans="1:23">
      <c r="A23" s="2" t="s">
        <v>48</v>
      </c>
      <c r="B23" s="3" t="s">
        <v>2589</v>
      </c>
      <c r="C23" s="1" t="s">
        <v>42</v>
      </c>
      <c r="D23" s="1" t="s">
        <v>2603</v>
      </c>
      <c r="E23" s="2" t="s">
        <v>1076</v>
      </c>
      <c r="F23" s="2" t="s">
        <v>1077</v>
      </c>
      <c r="G23" s="2" t="s">
        <v>1078</v>
      </c>
      <c r="H23" s="2" t="s">
        <v>1079</v>
      </c>
      <c r="I23" s="9">
        <v>30</v>
      </c>
      <c r="J23" s="4">
        <v>345.6</v>
      </c>
    </row>
    <row r="24" spans="1:23">
      <c r="A24" s="2" t="s">
        <v>48</v>
      </c>
      <c r="B24" s="3" t="s">
        <v>2589</v>
      </c>
      <c r="C24" s="1" t="s">
        <v>42</v>
      </c>
      <c r="D24" s="1" t="s">
        <v>2604</v>
      </c>
      <c r="E24" s="2" t="s">
        <v>663</v>
      </c>
      <c r="F24" s="2" t="s">
        <v>664</v>
      </c>
      <c r="G24" s="2" t="s">
        <v>82</v>
      </c>
      <c r="H24" s="2" t="s">
        <v>83</v>
      </c>
      <c r="I24" s="9">
        <v>10</v>
      </c>
      <c r="J24" s="4">
        <v>115.2</v>
      </c>
    </row>
    <row r="25" spans="1:23">
      <c r="A25" s="2" t="s">
        <v>48</v>
      </c>
      <c r="B25" s="3" t="s">
        <v>2589</v>
      </c>
      <c r="C25" s="1" t="s">
        <v>42</v>
      </c>
      <c r="D25" s="1" t="s">
        <v>2605</v>
      </c>
      <c r="E25" s="2" t="s">
        <v>673</v>
      </c>
      <c r="F25" s="2" t="s">
        <v>674</v>
      </c>
      <c r="G25" s="2" t="s">
        <v>675</v>
      </c>
      <c r="H25" s="2" t="s">
        <v>676</v>
      </c>
      <c r="I25" s="9">
        <v>5</v>
      </c>
      <c r="J25" s="4">
        <v>57.6</v>
      </c>
    </row>
    <row r="26" spans="1:23">
      <c r="A26" s="2" t="s">
        <v>48</v>
      </c>
      <c r="B26" s="3" t="s">
        <v>2589</v>
      </c>
      <c r="C26" s="1" t="s">
        <v>42</v>
      </c>
      <c r="D26" s="1" t="s">
        <v>2606</v>
      </c>
      <c r="E26" s="2" t="s">
        <v>646</v>
      </c>
      <c r="F26" s="2" t="s">
        <v>647</v>
      </c>
      <c r="G26" s="2" t="s">
        <v>82</v>
      </c>
      <c r="H26" s="2" t="s">
        <v>83</v>
      </c>
      <c r="I26" s="9">
        <v>10</v>
      </c>
      <c r="J26" s="4">
        <v>115.2</v>
      </c>
    </row>
    <row r="27" spans="1:23">
      <c r="A27" s="2" t="s">
        <v>48</v>
      </c>
      <c r="B27" s="3" t="s">
        <v>2589</v>
      </c>
      <c r="C27" s="1" t="s">
        <v>42</v>
      </c>
      <c r="D27" s="1" t="s">
        <v>2607</v>
      </c>
      <c r="E27" s="2" t="s">
        <v>528</v>
      </c>
      <c r="F27" s="2" t="s">
        <v>529</v>
      </c>
      <c r="G27" s="2" t="s">
        <v>93</v>
      </c>
      <c r="H27" s="2" t="s">
        <v>94</v>
      </c>
      <c r="I27" s="9">
        <v>10</v>
      </c>
      <c r="J27" s="4">
        <v>115.2</v>
      </c>
    </row>
    <row r="28" spans="1:23">
      <c r="A28" s="2" t="s">
        <v>48</v>
      </c>
      <c r="B28" s="3" t="s">
        <v>2589</v>
      </c>
      <c r="C28" s="1" t="s">
        <v>42</v>
      </c>
      <c r="D28" s="1" t="s">
        <v>2608</v>
      </c>
      <c r="E28" s="2" t="s">
        <v>512</v>
      </c>
      <c r="F28" s="2" t="s">
        <v>513</v>
      </c>
      <c r="G28" s="2" t="s">
        <v>514</v>
      </c>
      <c r="H28" s="2" t="s">
        <v>515</v>
      </c>
      <c r="I28" s="9">
        <v>50</v>
      </c>
      <c r="J28" s="4">
        <v>576</v>
      </c>
    </row>
    <row r="29" spans="1:23">
      <c r="J29" s="5">
        <v>2545.92</v>
      </c>
    </row>
    <row r="30" spans="1:23">
      <c r="A30" s="72" t="s">
        <v>141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>
      <c r="A31" s="2" t="s">
        <v>48</v>
      </c>
      <c r="B31" s="3" t="s">
        <v>2609</v>
      </c>
      <c r="C31" s="1" t="s">
        <v>42</v>
      </c>
      <c r="D31" s="1" t="s">
        <v>2610</v>
      </c>
      <c r="E31" s="2" t="s">
        <v>1400</v>
      </c>
      <c r="F31" s="2" t="s">
        <v>1401</v>
      </c>
      <c r="G31" s="2" t="s">
        <v>150</v>
      </c>
      <c r="H31" s="2" t="s">
        <v>151</v>
      </c>
      <c r="I31" s="9">
        <v>3</v>
      </c>
      <c r="J31" s="4">
        <v>37.11</v>
      </c>
    </row>
    <row r="32" spans="1:23">
      <c r="A32" s="2" t="s">
        <v>48</v>
      </c>
      <c r="B32" s="3" t="s">
        <v>2609</v>
      </c>
      <c r="C32" s="1" t="s">
        <v>42</v>
      </c>
      <c r="D32" s="1" t="s">
        <v>2611</v>
      </c>
      <c r="E32" s="2" t="s">
        <v>158</v>
      </c>
      <c r="F32" s="2" t="s">
        <v>159</v>
      </c>
      <c r="G32" s="2" t="s">
        <v>160</v>
      </c>
      <c r="H32" s="2" t="s">
        <v>161</v>
      </c>
      <c r="I32" s="9">
        <v>7</v>
      </c>
      <c r="J32" s="4">
        <v>80.64</v>
      </c>
    </row>
    <row r="33" spans="1:23">
      <c r="A33" s="2" t="s">
        <v>48</v>
      </c>
      <c r="B33" s="3" t="s">
        <v>2609</v>
      </c>
      <c r="C33" s="1" t="s">
        <v>42</v>
      </c>
      <c r="D33" s="1" t="s">
        <v>2612</v>
      </c>
      <c r="E33" s="2" t="s">
        <v>170</v>
      </c>
      <c r="F33" s="2" t="s">
        <v>171</v>
      </c>
      <c r="G33" s="2" t="s">
        <v>150</v>
      </c>
      <c r="H33" s="2" t="s">
        <v>151</v>
      </c>
      <c r="I33" s="9">
        <v>20</v>
      </c>
      <c r="J33" s="4">
        <v>230.4</v>
      </c>
    </row>
    <row r="34" spans="1:23">
      <c r="A34" s="2" t="s">
        <v>48</v>
      </c>
      <c r="B34" s="3" t="s">
        <v>2609</v>
      </c>
      <c r="C34" s="1" t="s">
        <v>42</v>
      </c>
      <c r="D34" s="1" t="s">
        <v>2613</v>
      </c>
      <c r="E34" s="2" t="s">
        <v>957</v>
      </c>
      <c r="F34" s="2" t="s">
        <v>958</v>
      </c>
      <c r="G34" s="2" t="s">
        <v>150</v>
      </c>
      <c r="H34" s="2" t="s">
        <v>151</v>
      </c>
      <c r="I34" s="9">
        <v>20</v>
      </c>
      <c r="J34" s="4">
        <v>230.4</v>
      </c>
    </row>
    <row r="35" spans="1:23">
      <c r="A35" s="2" t="s">
        <v>48</v>
      </c>
      <c r="B35" s="3" t="s">
        <v>2609</v>
      </c>
      <c r="C35" s="1" t="s">
        <v>42</v>
      </c>
      <c r="D35" s="1" t="s">
        <v>2614</v>
      </c>
      <c r="E35" s="2" t="s">
        <v>180</v>
      </c>
      <c r="F35" s="2" t="s">
        <v>181</v>
      </c>
      <c r="G35" s="2" t="s">
        <v>160</v>
      </c>
      <c r="H35" s="2" t="s">
        <v>161</v>
      </c>
      <c r="I35" s="9">
        <v>10</v>
      </c>
      <c r="J35" s="4">
        <v>115.2</v>
      </c>
    </row>
    <row r="36" spans="1:23">
      <c r="A36" s="2" t="s">
        <v>48</v>
      </c>
      <c r="B36" s="3" t="s">
        <v>2609</v>
      </c>
      <c r="C36" s="1" t="s">
        <v>42</v>
      </c>
      <c r="D36" s="1" t="s">
        <v>2615</v>
      </c>
      <c r="E36" s="2" t="s">
        <v>175</v>
      </c>
      <c r="F36" s="2" t="s">
        <v>2616</v>
      </c>
      <c r="G36" s="2" t="s">
        <v>177</v>
      </c>
      <c r="H36" s="2" t="s">
        <v>178</v>
      </c>
      <c r="I36" s="9">
        <v>3</v>
      </c>
      <c r="J36" s="4">
        <v>37.11</v>
      </c>
    </row>
    <row r="37" spans="1:23">
      <c r="A37" s="2" t="s">
        <v>48</v>
      </c>
      <c r="B37" s="3" t="s">
        <v>2609</v>
      </c>
      <c r="C37" s="1" t="s">
        <v>42</v>
      </c>
      <c r="D37" s="1" t="s">
        <v>2617</v>
      </c>
      <c r="E37" s="2" t="s">
        <v>1404</v>
      </c>
      <c r="F37" s="2" t="s">
        <v>1405</v>
      </c>
      <c r="G37" s="2" t="s">
        <v>160</v>
      </c>
      <c r="H37" s="2" t="s">
        <v>161</v>
      </c>
      <c r="I37" s="9">
        <v>5</v>
      </c>
      <c r="J37" s="4">
        <v>57.6</v>
      </c>
    </row>
    <row r="38" spans="1:23">
      <c r="A38" s="2" t="s">
        <v>48</v>
      </c>
      <c r="B38" s="3" t="s">
        <v>2609</v>
      </c>
      <c r="C38" s="1" t="s">
        <v>42</v>
      </c>
      <c r="D38" s="1" t="s">
        <v>2618</v>
      </c>
      <c r="E38" s="2" t="s">
        <v>936</v>
      </c>
      <c r="F38" s="2" t="s">
        <v>937</v>
      </c>
      <c r="G38" s="2" t="s">
        <v>150</v>
      </c>
      <c r="H38" s="2" t="s">
        <v>151</v>
      </c>
      <c r="I38" s="9">
        <v>10</v>
      </c>
      <c r="J38" s="4">
        <v>115.2</v>
      </c>
    </row>
    <row r="39" spans="1:23">
      <c r="A39" s="2" t="s">
        <v>48</v>
      </c>
      <c r="B39" s="3" t="s">
        <v>2609</v>
      </c>
      <c r="C39" s="1" t="s">
        <v>42</v>
      </c>
      <c r="D39" s="1" t="s">
        <v>2619</v>
      </c>
      <c r="E39" s="2" t="s">
        <v>153</v>
      </c>
      <c r="F39" s="2" t="s">
        <v>154</v>
      </c>
      <c r="G39" s="2" t="s">
        <v>155</v>
      </c>
      <c r="H39" s="2" t="s">
        <v>156</v>
      </c>
      <c r="I39" s="9">
        <v>6</v>
      </c>
      <c r="J39" s="4">
        <v>69.12</v>
      </c>
    </row>
    <row r="40" spans="1:23">
      <c r="A40" s="2" t="s">
        <v>48</v>
      </c>
      <c r="B40" s="3" t="s">
        <v>2609</v>
      </c>
      <c r="C40" s="1" t="s">
        <v>42</v>
      </c>
      <c r="D40" s="1" t="s">
        <v>2620</v>
      </c>
      <c r="E40" s="2" t="s">
        <v>954</v>
      </c>
      <c r="F40" s="2" t="s">
        <v>955</v>
      </c>
      <c r="G40" s="2" t="s">
        <v>150</v>
      </c>
      <c r="H40" s="2" t="s">
        <v>151</v>
      </c>
      <c r="I40" s="9">
        <v>5</v>
      </c>
      <c r="J40" s="4">
        <v>57.6</v>
      </c>
    </row>
    <row r="41" spans="1:23">
      <c r="A41" s="2" t="s">
        <v>48</v>
      </c>
      <c r="B41" s="3" t="s">
        <v>2609</v>
      </c>
      <c r="C41" s="1" t="s">
        <v>42</v>
      </c>
      <c r="D41" s="1" t="s">
        <v>2621</v>
      </c>
      <c r="E41" s="2" t="s">
        <v>1400</v>
      </c>
      <c r="F41" s="2" t="s">
        <v>1401</v>
      </c>
      <c r="G41" s="2" t="s">
        <v>150</v>
      </c>
      <c r="H41" s="2" t="s">
        <v>151</v>
      </c>
      <c r="I41" s="9">
        <v>10</v>
      </c>
      <c r="J41" s="4">
        <v>115.2</v>
      </c>
    </row>
    <row r="42" spans="1:23">
      <c r="A42" s="2" t="s">
        <v>48</v>
      </c>
      <c r="B42" s="3" t="s">
        <v>2609</v>
      </c>
      <c r="C42" s="1" t="s">
        <v>42</v>
      </c>
      <c r="D42" s="1" t="s">
        <v>2622</v>
      </c>
      <c r="E42" s="2" t="s">
        <v>547</v>
      </c>
      <c r="F42" s="2" t="s">
        <v>548</v>
      </c>
      <c r="G42" s="2" t="s">
        <v>150</v>
      </c>
      <c r="H42" s="2" t="s">
        <v>151</v>
      </c>
      <c r="I42" s="9">
        <v>10</v>
      </c>
      <c r="J42" s="4">
        <v>115.2</v>
      </c>
    </row>
    <row r="43" spans="1:23">
      <c r="J43" s="5">
        <v>1260.78</v>
      </c>
    </row>
    <row r="44" spans="1:23">
      <c r="A44" s="72" t="s">
        <v>183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>
      <c r="A45" s="2" t="s">
        <v>48</v>
      </c>
      <c r="B45" s="3" t="s">
        <v>2589</v>
      </c>
      <c r="C45" s="1" t="s">
        <v>42</v>
      </c>
      <c r="D45" s="1" t="s">
        <v>2623</v>
      </c>
      <c r="E45" s="2" t="s">
        <v>702</v>
      </c>
      <c r="F45" s="2" t="s">
        <v>703</v>
      </c>
      <c r="G45" s="2" t="s">
        <v>187</v>
      </c>
      <c r="H45" s="2" t="s">
        <v>188</v>
      </c>
      <c r="I45" s="9">
        <v>3</v>
      </c>
      <c r="J45" s="4">
        <v>34.56</v>
      </c>
    </row>
    <row r="46" spans="1:23">
      <c r="A46" s="2" t="s">
        <v>48</v>
      </c>
      <c r="B46" s="3" t="s">
        <v>2589</v>
      </c>
      <c r="C46" s="1" t="s">
        <v>42</v>
      </c>
      <c r="D46" s="1" t="s">
        <v>2624</v>
      </c>
      <c r="E46" s="2" t="s">
        <v>185</v>
      </c>
      <c r="F46" s="2" t="s">
        <v>186</v>
      </c>
      <c r="G46" s="2" t="s">
        <v>187</v>
      </c>
      <c r="H46" s="2" t="s">
        <v>188</v>
      </c>
      <c r="I46" s="9">
        <v>6</v>
      </c>
      <c r="J46" s="4">
        <v>69.12</v>
      </c>
    </row>
    <row r="47" spans="1:23">
      <c r="J47" s="5">
        <v>103.68</v>
      </c>
    </row>
    <row r="48" spans="1:23">
      <c r="A48" s="72" t="s">
        <v>189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23">
      <c r="A49" s="2" t="s">
        <v>48</v>
      </c>
      <c r="B49" s="3" t="s">
        <v>2583</v>
      </c>
      <c r="C49" s="1" t="s">
        <v>42</v>
      </c>
      <c r="D49" s="1" t="s">
        <v>2625</v>
      </c>
      <c r="E49" s="2" t="s">
        <v>1165</v>
      </c>
      <c r="F49" s="2" t="s">
        <v>1166</v>
      </c>
      <c r="G49" s="2" t="s">
        <v>193</v>
      </c>
      <c r="H49" s="2" t="s">
        <v>194</v>
      </c>
      <c r="I49" s="9">
        <v>5</v>
      </c>
      <c r="J49" s="4">
        <v>57.6</v>
      </c>
    </row>
    <row r="50" spans="1:23">
      <c r="A50" s="2" t="s">
        <v>48</v>
      </c>
      <c r="B50" s="3" t="s">
        <v>2583</v>
      </c>
      <c r="C50" s="1" t="s">
        <v>42</v>
      </c>
      <c r="D50" s="1" t="s">
        <v>2626</v>
      </c>
      <c r="E50" s="2" t="s">
        <v>724</v>
      </c>
      <c r="F50" s="2" t="s">
        <v>725</v>
      </c>
      <c r="G50" s="2" t="s">
        <v>726</v>
      </c>
      <c r="H50" s="2" t="s">
        <v>727</v>
      </c>
      <c r="I50" s="9">
        <v>5</v>
      </c>
      <c r="J50" s="4">
        <v>61.85</v>
      </c>
    </row>
    <row r="51" spans="1:23">
      <c r="A51" s="2" t="s">
        <v>48</v>
      </c>
      <c r="B51" s="3" t="s">
        <v>2589</v>
      </c>
      <c r="C51" s="1" t="s">
        <v>42</v>
      </c>
      <c r="D51" s="1" t="s">
        <v>2627</v>
      </c>
      <c r="E51" s="2" t="s">
        <v>2383</v>
      </c>
      <c r="F51" s="2" t="s">
        <v>2384</v>
      </c>
      <c r="G51" s="2" t="s">
        <v>210</v>
      </c>
      <c r="H51" s="2" t="s">
        <v>211</v>
      </c>
      <c r="I51" s="9">
        <v>10</v>
      </c>
      <c r="J51" s="4">
        <v>123.7</v>
      </c>
    </row>
    <row r="52" spans="1:23">
      <c r="A52" s="2" t="s">
        <v>48</v>
      </c>
      <c r="B52" s="3" t="s">
        <v>2583</v>
      </c>
      <c r="C52" s="1" t="s">
        <v>42</v>
      </c>
      <c r="D52" s="1" t="s">
        <v>2628</v>
      </c>
      <c r="E52" s="2" t="s">
        <v>1161</v>
      </c>
      <c r="F52" s="2" t="s">
        <v>1162</v>
      </c>
      <c r="G52" s="2" t="s">
        <v>210</v>
      </c>
      <c r="H52" s="2" t="s">
        <v>211</v>
      </c>
      <c r="I52" s="9">
        <v>5</v>
      </c>
      <c r="J52" s="4">
        <v>61.85</v>
      </c>
    </row>
    <row r="53" spans="1:23">
      <c r="J53" s="5">
        <v>305</v>
      </c>
    </row>
    <row r="54" spans="1:23">
      <c r="A54" s="72" t="s">
        <v>212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>
      <c r="A55" s="2" t="s">
        <v>68</v>
      </c>
      <c r="B55" s="3" t="s">
        <v>2629</v>
      </c>
      <c r="C55" s="1" t="s">
        <v>42</v>
      </c>
      <c r="D55" s="1" t="s">
        <v>2630</v>
      </c>
      <c r="E55" s="2" t="s">
        <v>227</v>
      </c>
      <c r="F55" s="2" t="s">
        <v>228</v>
      </c>
      <c r="G55" s="2" t="s">
        <v>216</v>
      </c>
      <c r="H55" s="2" t="s">
        <v>217</v>
      </c>
      <c r="I55" s="9">
        <v>10</v>
      </c>
      <c r="J55" s="4">
        <v>79</v>
      </c>
    </row>
    <row r="56" spans="1:23">
      <c r="A56" s="2" t="s">
        <v>68</v>
      </c>
      <c r="B56" s="3" t="s">
        <v>2629</v>
      </c>
      <c r="C56" s="1" t="s">
        <v>42</v>
      </c>
      <c r="D56" s="1" t="s">
        <v>2631</v>
      </c>
      <c r="E56" s="2" t="s">
        <v>2549</v>
      </c>
      <c r="F56" s="2" t="s">
        <v>2082</v>
      </c>
      <c r="G56" s="2" t="s">
        <v>216</v>
      </c>
      <c r="H56" s="2" t="s">
        <v>217</v>
      </c>
      <c r="I56" s="9">
        <v>1</v>
      </c>
      <c r="J56" s="4">
        <v>7.9</v>
      </c>
    </row>
    <row r="57" spans="1:23">
      <c r="A57" s="2" t="s">
        <v>68</v>
      </c>
      <c r="B57" s="3" t="s">
        <v>2629</v>
      </c>
      <c r="C57" s="1" t="s">
        <v>42</v>
      </c>
      <c r="D57" s="1" t="s">
        <v>2632</v>
      </c>
      <c r="E57" s="2" t="s">
        <v>238</v>
      </c>
      <c r="F57" s="2" t="s">
        <v>239</v>
      </c>
      <c r="G57" s="2" t="s">
        <v>216</v>
      </c>
      <c r="H57" s="2" t="s">
        <v>217</v>
      </c>
      <c r="I57" s="9">
        <v>5</v>
      </c>
      <c r="J57" s="4">
        <v>39.5</v>
      </c>
    </row>
    <row r="58" spans="1:23">
      <c r="A58" s="2" t="s">
        <v>48</v>
      </c>
      <c r="B58" s="3" t="s">
        <v>2629</v>
      </c>
      <c r="C58" s="1" t="s">
        <v>42</v>
      </c>
      <c r="D58" s="1" t="s">
        <v>2633</v>
      </c>
      <c r="E58" s="2" t="s">
        <v>230</v>
      </c>
      <c r="F58" s="2" t="s">
        <v>231</v>
      </c>
      <c r="G58" s="2" t="s">
        <v>232</v>
      </c>
      <c r="H58" s="2" t="s">
        <v>233</v>
      </c>
      <c r="I58" s="9">
        <v>5</v>
      </c>
      <c r="J58" s="4">
        <v>61.85</v>
      </c>
    </row>
    <row r="59" spans="1:23">
      <c r="A59" s="2" t="s">
        <v>48</v>
      </c>
      <c r="B59" s="3" t="s">
        <v>2629</v>
      </c>
      <c r="C59" s="1" t="s">
        <v>42</v>
      </c>
      <c r="D59" s="1" t="s">
        <v>2634</v>
      </c>
      <c r="E59" s="2" t="s">
        <v>976</v>
      </c>
      <c r="F59" s="2" t="s">
        <v>977</v>
      </c>
      <c r="G59" s="2" t="s">
        <v>216</v>
      </c>
      <c r="H59" s="2" t="s">
        <v>217</v>
      </c>
      <c r="I59" s="9">
        <v>5</v>
      </c>
      <c r="J59" s="4">
        <v>61.85</v>
      </c>
    </row>
    <row r="60" spans="1:23">
      <c r="A60" s="2" t="s">
        <v>48</v>
      </c>
      <c r="B60" s="3" t="s">
        <v>2629</v>
      </c>
      <c r="C60" s="1" t="s">
        <v>42</v>
      </c>
      <c r="D60" s="1" t="s">
        <v>2635</v>
      </c>
      <c r="E60" s="2" t="s">
        <v>214</v>
      </c>
      <c r="F60" s="2" t="s">
        <v>215</v>
      </c>
      <c r="G60" s="2" t="s">
        <v>216</v>
      </c>
      <c r="H60" s="2" t="s">
        <v>217</v>
      </c>
      <c r="I60" s="9">
        <v>5</v>
      </c>
      <c r="J60" s="4">
        <v>61.85</v>
      </c>
    </row>
    <row r="61" spans="1:23">
      <c r="A61" s="2" t="s">
        <v>48</v>
      </c>
      <c r="B61" s="3" t="s">
        <v>2629</v>
      </c>
      <c r="C61" s="1" t="s">
        <v>42</v>
      </c>
      <c r="D61" s="1" t="s">
        <v>2636</v>
      </c>
      <c r="E61" s="2" t="s">
        <v>1183</v>
      </c>
      <c r="F61" s="2" t="s">
        <v>1184</v>
      </c>
      <c r="G61" s="2" t="s">
        <v>257</v>
      </c>
      <c r="H61" s="2" t="s">
        <v>258</v>
      </c>
      <c r="I61" s="9">
        <v>10</v>
      </c>
      <c r="J61" s="4">
        <v>123.7</v>
      </c>
    </row>
    <row r="62" spans="1:23">
      <c r="A62" s="2" t="s">
        <v>48</v>
      </c>
      <c r="B62" s="3" t="s">
        <v>2629</v>
      </c>
      <c r="C62" s="1" t="s">
        <v>42</v>
      </c>
      <c r="D62" s="1" t="s">
        <v>2637</v>
      </c>
      <c r="E62" s="2" t="s">
        <v>280</v>
      </c>
      <c r="F62" s="2" t="s">
        <v>281</v>
      </c>
      <c r="G62" s="2" t="s">
        <v>216</v>
      </c>
      <c r="H62" s="2" t="s">
        <v>217</v>
      </c>
      <c r="I62" s="9">
        <v>2</v>
      </c>
      <c r="J62" s="4">
        <v>24.74</v>
      </c>
    </row>
    <row r="63" spans="1:23">
      <c r="A63" s="2" t="s">
        <v>48</v>
      </c>
      <c r="B63" s="3" t="s">
        <v>2629</v>
      </c>
      <c r="C63" s="1" t="s">
        <v>42</v>
      </c>
      <c r="D63" s="1" t="s">
        <v>2638</v>
      </c>
      <c r="E63" s="2" t="s">
        <v>269</v>
      </c>
      <c r="F63" s="2" t="s">
        <v>270</v>
      </c>
      <c r="G63" s="2" t="s">
        <v>216</v>
      </c>
      <c r="H63" s="2" t="s">
        <v>217</v>
      </c>
      <c r="I63" s="9">
        <v>2</v>
      </c>
      <c r="J63" s="4">
        <v>24.74</v>
      </c>
    </row>
    <row r="64" spans="1:23">
      <c r="A64" s="2" t="s">
        <v>48</v>
      </c>
      <c r="B64" s="3" t="s">
        <v>2629</v>
      </c>
      <c r="C64" s="1" t="s">
        <v>42</v>
      </c>
      <c r="D64" s="1" t="s">
        <v>2639</v>
      </c>
      <c r="E64" s="2" t="s">
        <v>219</v>
      </c>
      <c r="F64" s="2" t="s">
        <v>220</v>
      </c>
      <c r="G64" s="2" t="s">
        <v>221</v>
      </c>
      <c r="H64" s="2" t="s">
        <v>222</v>
      </c>
      <c r="I64" s="9">
        <v>10</v>
      </c>
      <c r="J64" s="4">
        <v>123.7</v>
      </c>
    </row>
    <row r="65" spans="1:23">
      <c r="A65" s="2" t="s">
        <v>182</v>
      </c>
      <c r="B65" s="3" t="s">
        <v>2629</v>
      </c>
      <c r="C65" s="1" t="s">
        <v>42</v>
      </c>
      <c r="D65" s="1" t="s">
        <v>2637</v>
      </c>
      <c r="E65" s="2" t="s">
        <v>280</v>
      </c>
      <c r="F65" s="2" t="s">
        <v>281</v>
      </c>
      <c r="G65" s="2" t="s">
        <v>216</v>
      </c>
      <c r="H65" s="2" t="s">
        <v>217</v>
      </c>
      <c r="I65" s="9">
        <v>20</v>
      </c>
      <c r="J65" s="4">
        <v>188.8</v>
      </c>
    </row>
    <row r="66" spans="1:23">
      <c r="A66" s="2" t="s">
        <v>182</v>
      </c>
      <c r="B66" s="3" t="s">
        <v>2629</v>
      </c>
      <c r="C66" s="1" t="s">
        <v>42</v>
      </c>
      <c r="D66" s="1" t="s">
        <v>2640</v>
      </c>
      <c r="E66" s="2" t="s">
        <v>272</v>
      </c>
      <c r="F66" s="2" t="s">
        <v>273</v>
      </c>
      <c r="G66" s="2" t="s">
        <v>216</v>
      </c>
      <c r="H66" s="2" t="s">
        <v>217</v>
      </c>
      <c r="I66" s="9">
        <v>2</v>
      </c>
      <c r="J66" s="4">
        <v>18.88</v>
      </c>
    </row>
    <row r="67" spans="1:23">
      <c r="A67" s="2" t="s">
        <v>182</v>
      </c>
      <c r="B67" s="3" t="s">
        <v>2629</v>
      </c>
      <c r="C67" s="1" t="s">
        <v>42</v>
      </c>
      <c r="D67" s="1" t="s">
        <v>2632</v>
      </c>
      <c r="E67" s="2" t="s">
        <v>238</v>
      </c>
      <c r="F67" s="2" t="s">
        <v>239</v>
      </c>
      <c r="G67" s="2" t="s">
        <v>216</v>
      </c>
      <c r="H67" s="2" t="s">
        <v>217</v>
      </c>
      <c r="I67" s="9">
        <v>10</v>
      </c>
      <c r="J67" s="4">
        <v>94.4</v>
      </c>
    </row>
    <row r="68" spans="1:23">
      <c r="A68" s="2" t="s">
        <v>182</v>
      </c>
      <c r="B68" s="3" t="s">
        <v>2629</v>
      </c>
      <c r="C68" s="1" t="s">
        <v>42</v>
      </c>
      <c r="D68" s="1" t="s">
        <v>2631</v>
      </c>
      <c r="E68" s="2" t="s">
        <v>2549</v>
      </c>
      <c r="F68" s="2" t="s">
        <v>2082</v>
      </c>
      <c r="G68" s="2" t="s">
        <v>216</v>
      </c>
      <c r="H68" s="2" t="s">
        <v>217</v>
      </c>
      <c r="I68" s="9">
        <v>2</v>
      </c>
      <c r="J68" s="4">
        <v>18.88</v>
      </c>
    </row>
    <row r="69" spans="1:23">
      <c r="A69" s="2" t="s">
        <v>182</v>
      </c>
      <c r="B69" s="3" t="s">
        <v>2629</v>
      </c>
      <c r="C69" s="1" t="s">
        <v>42</v>
      </c>
      <c r="D69" s="1" t="s">
        <v>2639</v>
      </c>
      <c r="E69" s="2" t="s">
        <v>219</v>
      </c>
      <c r="F69" s="2" t="s">
        <v>220</v>
      </c>
      <c r="G69" s="2" t="s">
        <v>221</v>
      </c>
      <c r="H69" s="2" t="s">
        <v>222</v>
      </c>
      <c r="I69" s="9">
        <v>10</v>
      </c>
      <c r="J69" s="4">
        <v>94.4</v>
      </c>
    </row>
    <row r="70" spans="1:23">
      <c r="A70" s="2" t="s">
        <v>182</v>
      </c>
      <c r="B70" s="3" t="s">
        <v>2629</v>
      </c>
      <c r="C70" s="1" t="s">
        <v>42</v>
      </c>
      <c r="D70" s="1" t="s">
        <v>2641</v>
      </c>
      <c r="E70" s="2" t="s">
        <v>260</v>
      </c>
      <c r="F70" s="2" t="s">
        <v>261</v>
      </c>
      <c r="G70" s="2" t="s">
        <v>216</v>
      </c>
      <c r="H70" s="2" t="s">
        <v>217</v>
      </c>
      <c r="I70" s="9">
        <v>1</v>
      </c>
      <c r="J70" s="4">
        <v>9.44</v>
      </c>
    </row>
    <row r="71" spans="1:23">
      <c r="A71" s="2" t="s">
        <v>182</v>
      </c>
      <c r="B71" s="3" t="s">
        <v>2629</v>
      </c>
      <c r="C71" s="1" t="s">
        <v>42</v>
      </c>
      <c r="D71" s="1" t="s">
        <v>2633</v>
      </c>
      <c r="E71" s="2" t="s">
        <v>230</v>
      </c>
      <c r="F71" s="2" t="s">
        <v>231</v>
      </c>
      <c r="G71" s="2" t="s">
        <v>232</v>
      </c>
      <c r="H71" s="2" t="s">
        <v>233</v>
      </c>
      <c r="I71" s="9">
        <v>5</v>
      </c>
      <c r="J71" s="4">
        <v>47.2</v>
      </c>
    </row>
    <row r="72" spans="1:23">
      <c r="A72" s="2" t="s">
        <v>182</v>
      </c>
      <c r="B72" s="3" t="s">
        <v>2629</v>
      </c>
      <c r="C72" s="1" t="s">
        <v>42</v>
      </c>
      <c r="D72" s="1" t="s">
        <v>2642</v>
      </c>
      <c r="E72" s="2" t="s">
        <v>224</v>
      </c>
      <c r="F72" s="2" t="s">
        <v>225</v>
      </c>
      <c r="G72" s="2" t="s">
        <v>216</v>
      </c>
      <c r="H72" s="2" t="s">
        <v>217</v>
      </c>
      <c r="I72" s="9">
        <v>5</v>
      </c>
      <c r="J72" s="4">
        <v>47.2</v>
      </c>
    </row>
    <row r="73" spans="1:23" ht="24">
      <c r="A73" s="2" t="s">
        <v>182</v>
      </c>
      <c r="B73" s="3" t="s">
        <v>2629</v>
      </c>
      <c r="C73" s="1" t="s">
        <v>42</v>
      </c>
      <c r="D73" s="1" t="s">
        <v>2643</v>
      </c>
      <c r="E73" s="2" t="s">
        <v>275</v>
      </c>
      <c r="F73" s="2" t="s">
        <v>276</v>
      </c>
      <c r="G73" s="2" t="s">
        <v>277</v>
      </c>
      <c r="H73" s="2" t="s">
        <v>278</v>
      </c>
      <c r="I73" s="9">
        <v>3</v>
      </c>
      <c r="J73" s="4">
        <v>28.32</v>
      </c>
    </row>
    <row r="74" spans="1:23">
      <c r="A74" s="2" t="s">
        <v>182</v>
      </c>
      <c r="B74" s="3" t="s">
        <v>2629</v>
      </c>
      <c r="C74" s="1" t="s">
        <v>42</v>
      </c>
      <c r="D74" s="1" t="s">
        <v>2636</v>
      </c>
      <c r="E74" s="2" t="s">
        <v>1183</v>
      </c>
      <c r="F74" s="2" t="s">
        <v>1184</v>
      </c>
      <c r="G74" s="2" t="s">
        <v>257</v>
      </c>
      <c r="H74" s="2" t="s">
        <v>258</v>
      </c>
      <c r="I74" s="9">
        <v>50</v>
      </c>
      <c r="J74" s="4">
        <v>472</v>
      </c>
    </row>
    <row r="75" spans="1:23">
      <c r="A75" s="2" t="s">
        <v>182</v>
      </c>
      <c r="B75" s="3" t="s">
        <v>2629</v>
      </c>
      <c r="C75" s="1" t="s">
        <v>42</v>
      </c>
      <c r="D75" s="1" t="s">
        <v>2644</v>
      </c>
      <c r="E75" s="2" t="s">
        <v>263</v>
      </c>
      <c r="F75" s="2" t="s">
        <v>264</v>
      </c>
      <c r="G75" s="2" t="s">
        <v>216</v>
      </c>
      <c r="H75" s="2" t="s">
        <v>217</v>
      </c>
      <c r="I75" s="9">
        <v>3</v>
      </c>
      <c r="J75" s="4">
        <v>28.32</v>
      </c>
    </row>
    <row r="76" spans="1:23">
      <c r="A76" s="2" t="s">
        <v>182</v>
      </c>
      <c r="B76" s="3" t="s">
        <v>2629</v>
      </c>
      <c r="C76" s="1" t="s">
        <v>42</v>
      </c>
      <c r="D76" s="1" t="s">
        <v>2638</v>
      </c>
      <c r="E76" s="2" t="s">
        <v>269</v>
      </c>
      <c r="F76" s="2" t="s">
        <v>270</v>
      </c>
      <c r="G76" s="2" t="s">
        <v>216</v>
      </c>
      <c r="H76" s="2" t="s">
        <v>217</v>
      </c>
      <c r="I76" s="9">
        <v>2</v>
      </c>
      <c r="J76" s="4">
        <v>18.88</v>
      </c>
    </row>
    <row r="77" spans="1:23">
      <c r="A77" s="2" t="s">
        <v>182</v>
      </c>
      <c r="B77" s="3" t="s">
        <v>2629</v>
      </c>
      <c r="C77" s="1" t="s">
        <v>42</v>
      </c>
      <c r="D77" s="1" t="s">
        <v>2645</v>
      </c>
      <c r="E77" s="2" t="s">
        <v>255</v>
      </c>
      <c r="F77" s="2" t="s">
        <v>256</v>
      </c>
      <c r="G77" s="2" t="s">
        <v>257</v>
      </c>
      <c r="H77" s="2" t="s">
        <v>258</v>
      </c>
      <c r="I77" s="9">
        <v>5</v>
      </c>
      <c r="J77" s="4">
        <v>47.2</v>
      </c>
    </row>
    <row r="78" spans="1:23">
      <c r="J78" s="5">
        <v>1722.75</v>
      </c>
    </row>
    <row r="79" spans="1:23">
      <c r="A79" s="72" t="s">
        <v>286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>
      <c r="A80" s="2" t="s">
        <v>48</v>
      </c>
      <c r="B80" s="3" t="s">
        <v>2629</v>
      </c>
      <c r="C80" s="1" t="s">
        <v>42</v>
      </c>
      <c r="D80" s="1" t="s">
        <v>2646</v>
      </c>
      <c r="E80" s="2" t="s">
        <v>288</v>
      </c>
      <c r="F80" s="2" t="s">
        <v>1928</v>
      </c>
      <c r="G80" s="2" t="s">
        <v>290</v>
      </c>
      <c r="H80" s="2" t="s">
        <v>291</v>
      </c>
      <c r="I80" s="9">
        <v>10</v>
      </c>
      <c r="J80" s="4">
        <v>123.7</v>
      </c>
    </row>
    <row r="81" spans="1:23">
      <c r="A81" s="2" t="s">
        <v>48</v>
      </c>
      <c r="B81" s="3" t="s">
        <v>2629</v>
      </c>
      <c r="C81" s="1" t="s">
        <v>42</v>
      </c>
      <c r="D81" s="1" t="s">
        <v>2647</v>
      </c>
      <c r="E81" s="2" t="s">
        <v>307</v>
      </c>
      <c r="F81" s="2" t="s">
        <v>308</v>
      </c>
      <c r="G81" s="2" t="s">
        <v>304</v>
      </c>
      <c r="H81" s="2" t="s">
        <v>305</v>
      </c>
      <c r="I81" s="9">
        <v>6</v>
      </c>
      <c r="J81" s="4">
        <v>69.12</v>
      </c>
    </row>
    <row r="82" spans="1:23">
      <c r="A82" s="2" t="s">
        <v>182</v>
      </c>
      <c r="B82" s="3" t="s">
        <v>2629</v>
      </c>
      <c r="C82" s="1" t="s">
        <v>42</v>
      </c>
      <c r="D82" s="1" t="s">
        <v>2647</v>
      </c>
      <c r="E82" s="2" t="s">
        <v>307</v>
      </c>
      <c r="F82" s="2" t="s">
        <v>308</v>
      </c>
      <c r="G82" s="2" t="s">
        <v>304</v>
      </c>
      <c r="H82" s="2" t="s">
        <v>305</v>
      </c>
      <c r="I82" s="9">
        <v>4</v>
      </c>
      <c r="J82" s="4">
        <v>33.6</v>
      </c>
    </row>
    <row r="83" spans="1:23">
      <c r="A83" s="2" t="s">
        <v>182</v>
      </c>
      <c r="B83" s="3" t="s">
        <v>2629</v>
      </c>
      <c r="C83" s="1" t="s">
        <v>42</v>
      </c>
      <c r="D83" s="1" t="s">
        <v>2646</v>
      </c>
      <c r="E83" s="2" t="s">
        <v>288</v>
      </c>
      <c r="F83" s="2" t="s">
        <v>1928</v>
      </c>
      <c r="G83" s="2" t="s">
        <v>290</v>
      </c>
      <c r="H83" s="2" t="s">
        <v>291</v>
      </c>
      <c r="I83" s="9">
        <v>20</v>
      </c>
      <c r="J83" s="4">
        <v>168.4</v>
      </c>
    </row>
    <row r="84" spans="1:23">
      <c r="A84" s="2" t="s">
        <v>182</v>
      </c>
      <c r="B84" s="3" t="s">
        <v>2629</v>
      </c>
      <c r="C84" s="1" t="s">
        <v>42</v>
      </c>
      <c r="D84" s="1" t="s">
        <v>2648</v>
      </c>
      <c r="E84" s="2" t="s">
        <v>981</v>
      </c>
      <c r="F84" s="2" t="s">
        <v>982</v>
      </c>
      <c r="G84" s="2" t="s">
        <v>296</v>
      </c>
      <c r="H84" s="2" t="s">
        <v>297</v>
      </c>
      <c r="I84" s="9">
        <v>5</v>
      </c>
      <c r="J84" s="4">
        <v>42.1</v>
      </c>
    </row>
    <row r="85" spans="1:23">
      <c r="A85" s="2" t="s">
        <v>182</v>
      </c>
      <c r="B85" s="3" t="s">
        <v>2629</v>
      </c>
      <c r="C85" s="1" t="s">
        <v>42</v>
      </c>
      <c r="D85" s="1" t="s">
        <v>2649</v>
      </c>
      <c r="E85" s="2" t="s">
        <v>302</v>
      </c>
      <c r="F85" s="2" t="s">
        <v>303</v>
      </c>
      <c r="G85" s="2" t="s">
        <v>304</v>
      </c>
      <c r="H85" s="2" t="s">
        <v>305</v>
      </c>
      <c r="I85" s="9">
        <v>30</v>
      </c>
      <c r="J85" s="4">
        <v>252.6</v>
      </c>
    </row>
    <row r="86" spans="1:23">
      <c r="A86" s="2" t="s">
        <v>182</v>
      </c>
      <c r="B86" s="3" t="s">
        <v>2629</v>
      </c>
      <c r="C86" s="1" t="s">
        <v>42</v>
      </c>
      <c r="D86" s="1" t="s">
        <v>2650</v>
      </c>
      <c r="E86" s="2" t="s">
        <v>299</v>
      </c>
      <c r="F86" s="2" t="s">
        <v>300</v>
      </c>
      <c r="G86" s="2" t="s">
        <v>290</v>
      </c>
      <c r="H86" s="2" t="s">
        <v>291</v>
      </c>
      <c r="I86" s="9">
        <v>5</v>
      </c>
      <c r="J86" s="4">
        <v>42.1</v>
      </c>
    </row>
    <row r="87" spans="1:23">
      <c r="J87" s="5">
        <v>731.62</v>
      </c>
    </row>
    <row r="88" spans="1:23">
      <c r="A88" s="72" t="s">
        <v>309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</row>
    <row r="89" spans="1:23">
      <c r="A89" s="2" t="s">
        <v>68</v>
      </c>
      <c r="B89" s="3" t="s">
        <v>2589</v>
      </c>
      <c r="C89" s="1" t="s">
        <v>42</v>
      </c>
      <c r="D89" s="1" t="s">
        <v>2651</v>
      </c>
      <c r="E89" s="2" t="s">
        <v>328</v>
      </c>
      <c r="F89" s="2" t="s">
        <v>329</v>
      </c>
      <c r="G89" s="2" t="s">
        <v>313</v>
      </c>
      <c r="H89" s="2" t="s">
        <v>314</v>
      </c>
      <c r="I89" s="9">
        <v>2</v>
      </c>
      <c r="J89" s="4">
        <v>15.8</v>
      </c>
    </row>
    <row r="90" spans="1:23">
      <c r="A90" s="2" t="s">
        <v>68</v>
      </c>
      <c r="B90" s="3" t="s">
        <v>2652</v>
      </c>
      <c r="C90" s="1" t="s">
        <v>42</v>
      </c>
      <c r="D90" s="1" t="s">
        <v>2653</v>
      </c>
      <c r="E90" s="2" t="s">
        <v>2654</v>
      </c>
      <c r="F90" s="2" t="s">
        <v>2655</v>
      </c>
      <c r="G90" s="2" t="s">
        <v>313</v>
      </c>
      <c r="H90" s="2" t="s">
        <v>314</v>
      </c>
      <c r="I90" s="9">
        <v>3</v>
      </c>
      <c r="J90" s="4">
        <v>23.7</v>
      </c>
    </row>
    <row r="91" spans="1:23">
      <c r="A91" s="2" t="s">
        <v>68</v>
      </c>
      <c r="B91" s="3" t="s">
        <v>2652</v>
      </c>
      <c r="C91" s="1" t="s">
        <v>42</v>
      </c>
      <c r="D91" s="1" t="s">
        <v>2656</v>
      </c>
      <c r="E91" s="2" t="s">
        <v>420</v>
      </c>
      <c r="F91" s="2" t="s">
        <v>421</v>
      </c>
      <c r="G91" s="2" t="s">
        <v>313</v>
      </c>
      <c r="H91" s="2" t="s">
        <v>314</v>
      </c>
      <c r="I91" s="9">
        <v>2</v>
      </c>
      <c r="J91" s="4">
        <v>15.8</v>
      </c>
    </row>
    <row r="92" spans="1:23">
      <c r="A92" s="2" t="s">
        <v>68</v>
      </c>
      <c r="B92" s="3" t="s">
        <v>2652</v>
      </c>
      <c r="C92" s="1" t="s">
        <v>42</v>
      </c>
      <c r="D92" s="1" t="s">
        <v>2657</v>
      </c>
      <c r="E92" s="2" t="s">
        <v>408</v>
      </c>
      <c r="F92" s="2" t="s">
        <v>409</v>
      </c>
      <c r="G92" s="2" t="s">
        <v>313</v>
      </c>
      <c r="H92" s="2" t="s">
        <v>314</v>
      </c>
      <c r="I92" s="9">
        <v>2</v>
      </c>
      <c r="J92" s="4">
        <v>15.8</v>
      </c>
    </row>
    <row r="93" spans="1:23">
      <c r="A93" s="2" t="s">
        <v>68</v>
      </c>
      <c r="B93" s="3" t="s">
        <v>2652</v>
      </c>
      <c r="C93" s="1" t="s">
        <v>42</v>
      </c>
      <c r="D93" s="1" t="s">
        <v>2658</v>
      </c>
      <c r="E93" s="2" t="s">
        <v>337</v>
      </c>
      <c r="F93" s="2" t="s">
        <v>338</v>
      </c>
      <c r="G93" s="2" t="s">
        <v>313</v>
      </c>
      <c r="H93" s="2" t="s">
        <v>314</v>
      </c>
      <c r="I93" s="9">
        <v>62</v>
      </c>
      <c r="J93" s="4">
        <v>489.8</v>
      </c>
    </row>
    <row r="94" spans="1:23">
      <c r="A94" s="2" t="s">
        <v>68</v>
      </c>
      <c r="B94" s="3" t="s">
        <v>2589</v>
      </c>
      <c r="C94" s="1" t="s">
        <v>42</v>
      </c>
      <c r="D94" s="1" t="s">
        <v>2659</v>
      </c>
      <c r="E94" s="2" t="s">
        <v>995</v>
      </c>
      <c r="F94" s="2" t="s">
        <v>996</v>
      </c>
      <c r="G94" s="2" t="s">
        <v>313</v>
      </c>
      <c r="H94" s="2" t="s">
        <v>314</v>
      </c>
      <c r="I94" s="9">
        <v>5</v>
      </c>
      <c r="J94" s="4">
        <v>39.5</v>
      </c>
    </row>
    <row r="95" spans="1:23">
      <c r="A95" s="2" t="s">
        <v>68</v>
      </c>
      <c r="B95" s="3" t="s">
        <v>2583</v>
      </c>
      <c r="C95" s="1" t="s">
        <v>42</v>
      </c>
      <c r="D95" s="1" t="s">
        <v>2660</v>
      </c>
      <c r="E95" s="2" t="s">
        <v>567</v>
      </c>
      <c r="F95" s="2" t="s">
        <v>568</v>
      </c>
      <c r="G95" s="2" t="s">
        <v>367</v>
      </c>
      <c r="H95" s="2" t="s">
        <v>368</v>
      </c>
      <c r="I95" s="9">
        <v>30</v>
      </c>
      <c r="J95" s="4">
        <v>237</v>
      </c>
    </row>
    <row r="96" spans="1:23">
      <c r="A96" s="2" t="s">
        <v>48</v>
      </c>
      <c r="B96" s="3" t="s">
        <v>2652</v>
      </c>
      <c r="C96" s="1" t="s">
        <v>42</v>
      </c>
      <c r="D96" s="1" t="s">
        <v>2653</v>
      </c>
      <c r="E96" s="2" t="s">
        <v>2654</v>
      </c>
      <c r="F96" s="2" t="s">
        <v>2655</v>
      </c>
      <c r="G96" s="2" t="s">
        <v>313</v>
      </c>
      <c r="H96" s="2" t="s">
        <v>314</v>
      </c>
      <c r="I96" s="9">
        <v>30</v>
      </c>
      <c r="J96" s="4">
        <v>345.6</v>
      </c>
    </row>
    <row r="97" spans="1:10">
      <c r="A97" s="2" t="s">
        <v>48</v>
      </c>
      <c r="B97" s="3" t="s">
        <v>2652</v>
      </c>
      <c r="C97" s="1" t="s">
        <v>42</v>
      </c>
      <c r="D97" s="1" t="s">
        <v>2658</v>
      </c>
      <c r="E97" s="2" t="s">
        <v>337</v>
      </c>
      <c r="F97" s="2" t="s">
        <v>338</v>
      </c>
      <c r="G97" s="2" t="s">
        <v>313</v>
      </c>
      <c r="H97" s="2" t="s">
        <v>314</v>
      </c>
      <c r="I97" s="9">
        <v>303</v>
      </c>
      <c r="J97" s="4">
        <v>3490.56</v>
      </c>
    </row>
    <row r="98" spans="1:10">
      <c r="A98" s="2" t="s">
        <v>48</v>
      </c>
      <c r="B98" s="3" t="s">
        <v>2652</v>
      </c>
      <c r="C98" s="1" t="s">
        <v>42</v>
      </c>
      <c r="D98" s="1" t="s">
        <v>2656</v>
      </c>
      <c r="E98" s="2" t="s">
        <v>420</v>
      </c>
      <c r="F98" s="2" t="s">
        <v>421</v>
      </c>
      <c r="G98" s="2" t="s">
        <v>313</v>
      </c>
      <c r="H98" s="2" t="s">
        <v>314</v>
      </c>
      <c r="I98" s="9">
        <v>8</v>
      </c>
      <c r="J98" s="4">
        <v>92.16</v>
      </c>
    </row>
    <row r="99" spans="1:10">
      <c r="A99" s="2" t="s">
        <v>48</v>
      </c>
      <c r="B99" s="3" t="s">
        <v>2652</v>
      </c>
      <c r="C99" s="1" t="s">
        <v>42</v>
      </c>
      <c r="D99" s="1" t="s">
        <v>2657</v>
      </c>
      <c r="E99" s="2" t="s">
        <v>408</v>
      </c>
      <c r="F99" s="2" t="s">
        <v>409</v>
      </c>
      <c r="G99" s="2" t="s">
        <v>313</v>
      </c>
      <c r="H99" s="2" t="s">
        <v>314</v>
      </c>
      <c r="I99" s="9">
        <v>5</v>
      </c>
      <c r="J99" s="4">
        <v>57.6</v>
      </c>
    </row>
    <row r="100" spans="1:10">
      <c r="A100" s="2" t="s">
        <v>48</v>
      </c>
      <c r="B100" s="3" t="s">
        <v>2589</v>
      </c>
      <c r="C100" s="1" t="s">
        <v>42</v>
      </c>
      <c r="D100" s="1" t="s">
        <v>2651</v>
      </c>
      <c r="E100" s="2" t="s">
        <v>328</v>
      </c>
      <c r="F100" s="2" t="s">
        <v>329</v>
      </c>
      <c r="G100" s="2" t="s">
        <v>313</v>
      </c>
      <c r="H100" s="2" t="s">
        <v>314</v>
      </c>
      <c r="I100" s="9">
        <v>5</v>
      </c>
      <c r="J100" s="4">
        <v>57.6</v>
      </c>
    </row>
    <row r="101" spans="1:10">
      <c r="A101" s="2" t="s">
        <v>48</v>
      </c>
      <c r="B101" s="3" t="s">
        <v>2589</v>
      </c>
      <c r="C101" s="1" t="s">
        <v>42</v>
      </c>
      <c r="D101" s="1" t="s">
        <v>2661</v>
      </c>
      <c r="E101" s="2" t="s">
        <v>816</v>
      </c>
      <c r="F101" s="2" t="s">
        <v>817</v>
      </c>
      <c r="G101" s="2" t="s">
        <v>313</v>
      </c>
      <c r="H101" s="2" t="s">
        <v>314</v>
      </c>
      <c r="I101" s="9">
        <v>10</v>
      </c>
      <c r="J101" s="4">
        <v>115.2</v>
      </c>
    </row>
    <row r="102" spans="1:10">
      <c r="A102" s="2" t="s">
        <v>48</v>
      </c>
      <c r="B102" s="3" t="s">
        <v>2609</v>
      </c>
      <c r="C102" s="1" t="s">
        <v>42</v>
      </c>
      <c r="D102" s="1" t="s">
        <v>2662</v>
      </c>
      <c r="E102" s="2" t="s">
        <v>987</v>
      </c>
      <c r="F102" s="2" t="s">
        <v>988</v>
      </c>
      <c r="G102" s="2" t="s">
        <v>313</v>
      </c>
      <c r="H102" s="2" t="s">
        <v>314</v>
      </c>
      <c r="I102" s="9">
        <v>20</v>
      </c>
      <c r="J102" s="4">
        <v>230.4</v>
      </c>
    </row>
    <row r="103" spans="1:10">
      <c r="A103" s="2" t="s">
        <v>48</v>
      </c>
      <c r="B103" s="3" t="s">
        <v>2609</v>
      </c>
      <c r="C103" s="1" t="s">
        <v>42</v>
      </c>
      <c r="D103" s="1" t="s">
        <v>2663</v>
      </c>
      <c r="E103" s="2" t="s">
        <v>1011</v>
      </c>
      <c r="F103" s="2" t="s">
        <v>1012</v>
      </c>
      <c r="G103" s="2" t="s">
        <v>313</v>
      </c>
      <c r="H103" s="2" t="s">
        <v>314</v>
      </c>
      <c r="I103" s="9">
        <v>5</v>
      </c>
      <c r="J103" s="4">
        <v>57.6</v>
      </c>
    </row>
    <row r="104" spans="1:10">
      <c r="A104" s="2" t="s">
        <v>48</v>
      </c>
      <c r="B104" s="3" t="s">
        <v>2609</v>
      </c>
      <c r="C104" s="1" t="s">
        <v>42</v>
      </c>
      <c r="D104" s="1" t="s">
        <v>2664</v>
      </c>
      <c r="E104" s="2" t="s">
        <v>1577</v>
      </c>
      <c r="F104" s="2" t="s">
        <v>1578</v>
      </c>
      <c r="G104" s="2" t="s">
        <v>313</v>
      </c>
      <c r="H104" s="2" t="s">
        <v>314</v>
      </c>
      <c r="I104" s="9">
        <v>8</v>
      </c>
      <c r="J104" s="4">
        <v>92.16</v>
      </c>
    </row>
    <row r="105" spans="1:10">
      <c r="A105" s="2" t="s">
        <v>48</v>
      </c>
      <c r="B105" s="3" t="s">
        <v>2609</v>
      </c>
      <c r="C105" s="1" t="s">
        <v>42</v>
      </c>
      <c r="D105" s="1" t="s">
        <v>2665</v>
      </c>
      <c r="E105" s="2" t="s">
        <v>594</v>
      </c>
      <c r="F105" s="2" t="s">
        <v>595</v>
      </c>
      <c r="G105" s="2" t="s">
        <v>313</v>
      </c>
      <c r="H105" s="2" t="s">
        <v>314</v>
      </c>
      <c r="I105" s="9">
        <v>5</v>
      </c>
      <c r="J105" s="4">
        <v>57.6</v>
      </c>
    </row>
    <row r="106" spans="1:10">
      <c r="A106" s="2" t="s">
        <v>48</v>
      </c>
      <c r="B106" s="3" t="s">
        <v>2583</v>
      </c>
      <c r="C106" s="1" t="s">
        <v>42</v>
      </c>
      <c r="D106" s="1" t="s">
        <v>2666</v>
      </c>
      <c r="E106" s="2" t="s">
        <v>331</v>
      </c>
      <c r="F106" s="2" t="s">
        <v>332</v>
      </c>
      <c r="G106" s="2" t="s">
        <v>313</v>
      </c>
      <c r="H106" s="2" t="s">
        <v>314</v>
      </c>
      <c r="I106" s="9">
        <v>10</v>
      </c>
      <c r="J106" s="4">
        <v>115.2</v>
      </c>
    </row>
    <row r="107" spans="1:10">
      <c r="A107" s="2" t="s">
        <v>48</v>
      </c>
      <c r="B107" s="3" t="s">
        <v>2583</v>
      </c>
      <c r="C107" s="1" t="s">
        <v>42</v>
      </c>
      <c r="D107" s="1" t="s">
        <v>2667</v>
      </c>
      <c r="E107" s="2" t="s">
        <v>808</v>
      </c>
      <c r="F107" s="2" t="s">
        <v>809</v>
      </c>
      <c r="G107" s="2" t="s">
        <v>313</v>
      </c>
      <c r="H107" s="2" t="s">
        <v>314</v>
      </c>
      <c r="I107" s="9">
        <v>5</v>
      </c>
      <c r="J107" s="4">
        <v>57.6</v>
      </c>
    </row>
    <row r="108" spans="1:10">
      <c r="A108" s="2" t="s">
        <v>48</v>
      </c>
      <c r="B108" s="3" t="s">
        <v>2583</v>
      </c>
      <c r="C108" s="1" t="s">
        <v>42</v>
      </c>
      <c r="D108" s="1" t="s">
        <v>2668</v>
      </c>
      <c r="E108" s="2" t="s">
        <v>1436</v>
      </c>
      <c r="F108" s="2" t="s">
        <v>1437</v>
      </c>
      <c r="G108" s="2" t="s">
        <v>313</v>
      </c>
      <c r="H108" s="2" t="s">
        <v>314</v>
      </c>
      <c r="I108" s="9">
        <v>2</v>
      </c>
      <c r="J108" s="4">
        <v>23.04</v>
      </c>
    </row>
    <row r="109" spans="1:10">
      <c r="A109" s="2" t="s">
        <v>48</v>
      </c>
      <c r="B109" s="3" t="s">
        <v>2583</v>
      </c>
      <c r="C109" s="1" t="s">
        <v>42</v>
      </c>
      <c r="D109" s="1" t="s">
        <v>2669</v>
      </c>
      <c r="E109" s="2" t="s">
        <v>766</v>
      </c>
      <c r="F109" s="2" t="s">
        <v>767</v>
      </c>
      <c r="G109" s="2" t="s">
        <v>362</v>
      </c>
      <c r="H109" s="2" t="s">
        <v>363</v>
      </c>
      <c r="I109" s="9">
        <v>3</v>
      </c>
      <c r="J109" s="4">
        <v>34.56</v>
      </c>
    </row>
    <row r="110" spans="1:10">
      <c r="A110" s="2" t="s">
        <v>48</v>
      </c>
      <c r="B110" s="3" t="s">
        <v>2583</v>
      </c>
      <c r="C110" s="1" t="s">
        <v>42</v>
      </c>
      <c r="D110" s="1" t="s">
        <v>2670</v>
      </c>
      <c r="E110" s="2" t="s">
        <v>558</v>
      </c>
      <c r="F110" s="2" t="s">
        <v>559</v>
      </c>
      <c r="G110" s="2" t="s">
        <v>367</v>
      </c>
      <c r="H110" s="2" t="s">
        <v>368</v>
      </c>
      <c r="I110" s="9">
        <v>1</v>
      </c>
      <c r="J110" s="4">
        <v>11.52</v>
      </c>
    </row>
    <row r="111" spans="1:10">
      <c r="A111" s="2" t="s">
        <v>182</v>
      </c>
      <c r="B111" s="3" t="s">
        <v>2652</v>
      </c>
      <c r="C111" s="1" t="s">
        <v>42</v>
      </c>
      <c r="D111" s="1" t="s">
        <v>2658</v>
      </c>
      <c r="E111" s="2" t="s">
        <v>337</v>
      </c>
      <c r="F111" s="2" t="s">
        <v>338</v>
      </c>
      <c r="G111" s="2" t="s">
        <v>313</v>
      </c>
      <c r="H111" s="2" t="s">
        <v>314</v>
      </c>
      <c r="I111" s="9">
        <v>19</v>
      </c>
      <c r="J111" s="4">
        <v>159.97999999999999</v>
      </c>
    </row>
    <row r="112" spans="1:10">
      <c r="A112" s="2" t="s">
        <v>182</v>
      </c>
      <c r="B112" s="3" t="s">
        <v>2652</v>
      </c>
      <c r="C112" s="1" t="s">
        <v>42</v>
      </c>
      <c r="D112" s="1" t="s">
        <v>2653</v>
      </c>
      <c r="E112" s="2" t="s">
        <v>2654</v>
      </c>
      <c r="F112" s="2" t="s">
        <v>2655</v>
      </c>
      <c r="G112" s="2" t="s">
        <v>313</v>
      </c>
      <c r="H112" s="2" t="s">
        <v>314</v>
      </c>
      <c r="I112" s="9">
        <v>1</v>
      </c>
      <c r="J112" s="4">
        <v>8.42</v>
      </c>
    </row>
    <row r="113" spans="1:23">
      <c r="J113" s="5">
        <v>5844.2</v>
      </c>
    </row>
    <row r="114" spans="1:23">
      <c r="A114" s="72" t="s">
        <v>429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</row>
    <row r="115" spans="1:23">
      <c r="A115" s="2" t="s">
        <v>182</v>
      </c>
      <c r="B115" s="3" t="s">
        <v>2629</v>
      </c>
      <c r="C115" s="1" t="s">
        <v>42</v>
      </c>
      <c r="D115" s="1" t="s">
        <v>2671</v>
      </c>
      <c r="E115" s="2" t="s">
        <v>1043</v>
      </c>
      <c r="F115" s="2" t="s">
        <v>1044</v>
      </c>
      <c r="G115" s="2" t="s">
        <v>433</v>
      </c>
      <c r="H115" s="2" t="s">
        <v>434</v>
      </c>
      <c r="I115" s="9">
        <v>3</v>
      </c>
      <c r="J115" s="4">
        <v>28.32</v>
      </c>
    </row>
    <row r="116" spans="1:23">
      <c r="J116" s="5">
        <v>28.32</v>
      </c>
    </row>
    <row r="117" spans="1:23">
      <c r="A117" s="72" t="s">
        <v>444</v>
      </c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</row>
    <row r="118" spans="1:23">
      <c r="A118" s="2" t="s">
        <v>68</v>
      </c>
      <c r="B118" s="3" t="s">
        <v>2583</v>
      </c>
      <c r="C118" s="1" t="s">
        <v>42</v>
      </c>
      <c r="D118" s="1" t="s">
        <v>2672</v>
      </c>
      <c r="E118" s="2" t="s">
        <v>607</v>
      </c>
      <c r="F118" s="2" t="s">
        <v>608</v>
      </c>
      <c r="G118" s="2" t="s">
        <v>609</v>
      </c>
      <c r="H118" s="2" t="s">
        <v>610</v>
      </c>
      <c r="I118" s="9">
        <v>100</v>
      </c>
      <c r="J118" s="4">
        <v>790</v>
      </c>
    </row>
    <row r="119" spans="1:23">
      <c r="A119" s="2" t="s">
        <v>48</v>
      </c>
      <c r="B119" s="3" t="s">
        <v>2583</v>
      </c>
      <c r="C119" s="1" t="s">
        <v>42</v>
      </c>
      <c r="D119" s="1" t="s">
        <v>2672</v>
      </c>
      <c r="E119" s="2" t="s">
        <v>607</v>
      </c>
      <c r="F119" s="2" t="s">
        <v>608</v>
      </c>
      <c r="G119" s="2" t="s">
        <v>609</v>
      </c>
      <c r="H119" s="2" t="s">
        <v>610</v>
      </c>
      <c r="I119" s="9">
        <v>150</v>
      </c>
      <c r="J119" s="4">
        <v>1855.5</v>
      </c>
    </row>
    <row r="120" spans="1:23">
      <c r="J120" s="5">
        <v>2645.5</v>
      </c>
    </row>
    <row r="121" spans="1:23">
      <c r="J121" s="5">
        <v>15826.76</v>
      </c>
    </row>
  </sheetData>
  <autoFilter ref="A1:W121" xr:uid="{E68092BA-B5DA-274C-8941-6382CED283A1}"/>
  <mergeCells count="11">
    <mergeCell ref="A54:W54"/>
    <mergeCell ref="A79:W79"/>
    <mergeCell ref="A88:W88"/>
    <mergeCell ref="A114:W114"/>
    <mergeCell ref="A117:W117"/>
    <mergeCell ref="A48:W48"/>
    <mergeCell ref="A2:W2"/>
    <mergeCell ref="A9:W9"/>
    <mergeCell ref="A12:W12"/>
    <mergeCell ref="A30:W30"/>
    <mergeCell ref="A44:W4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5CFE-FB0A-2A4F-AAD9-2A1076C6BDDD}">
  <dimension ref="A1:W107"/>
  <sheetViews>
    <sheetView workbookViewId="0"/>
    <sheetView workbookViewId="1"/>
  </sheetViews>
  <sheetFormatPr defaultColWidth="8.85546875" defaultRowHeight="12.95"/>
  <cols>
    <col min="1" max="1" width="34.42578125" customWidth="1"/>
    <col min="2" max="2" width="8.28515625" customWidth="1"/>
    <col min="3" max="3" width="6.7109375" customWidth="1"/>
    <col min="4" max="4" width="7" customWidth="1"/>
    <col min="5" max="5" width="39.42578125" customWidth="1"/>
    <col min="6" max="6" width="26.28515625" customWidth="1"/>
    <col min="7" max="7" width="12" customWidth="1"/>
    <col min="8" max="8" width="15.42578125" customWidth="1"/>
    <col min="9" max="9" width="7.8554687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3.1" customHeight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 ht="17.850000000000001" customHeight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t="18.600000000000001" customHeight="1">
      <c r="A3" s="2" t="s">
        <v>48</v>
      </c>
      <c r="B3" s="3" t="s">
        <v>2673</v>
      </c>
      <c r="C3" s="1" t="s">
        <v>42</v>
      </c>
      <c r="D3" s="1" t="s">
        <v>2674</v>
      </c>
      <c r="E3" s="2" t="s">
        <v>885</v>
      </c>
      <c r="F3" s="2" t="s">
        <v>886</v>
      </c>
      <c r="G3" s="2" t="s">
        <v>622</v>
      </c>
      <c r="H3" s="2" t="s">
        <v>623</v>
      </c>
      <c r="I3" s="4">
        <v>6</v>
      </c>
      <c r="J3" s="4">
        <v>74.22</v>
      </c>
    </row>
    <row r="4" spans="1:23" ht="11.1" customHeight="1">
      <c r="A4" s="2" t="s">
        <v>48</v>
      </c>
      <c r="B4" s="3" t="s">
        <v>2673</v>
      </c>
      <c r="C4" s="1" t="s">
        <v>42</v>
      </c>
      <c r="D4" s="1" t="s">
        <v>2675</v>
      </c>
      <c r="E4" s="2" t="s">
        <v>877</v>
      </c>
      <c r="F4" s="2" t="s">
        <v>878</v>
      </c>
      <c r="G4" s="2" t="s">
        <v>622</v>
      </c>
      <c r="H4" s="2" t="s">
        <v>623</v>
      </c>
      <c r="I4" s="4">
        <v>4</v>
      </c>
      <c r="J4" s="4">
        <v>49.48</v>
      </c>
    </row>
    <row r="5" spans="1:23" ht="11.85" customHeight="1">
      <c r="A5" s="2" t="s">
        <v>48</v>
      </c>
      <c r="B5" s="3" t="s">
        <v>2673</v>
      </c>
      <c r="C5" s="1" t="s">
        <v>42</v>
      </c>
      <c r="D5" s="1" t="s">
        <v>2676</v>
      </c>
      <c r="E5" s="2" t="s">
        <v>50</v>
      </c>
      <c r="F5" s="2" t="s">
        <v>51</v>
      </c>
      <c r="G5" s="2" t="s">
        <v>52</v>
      </c>
      <c r="H5" s="2" t="s">
        <v>53</v>
      </c>
      <c r="I5" s="4">
        <v>10</v>
      </c>
      <c r="J5" s="4">
        <v>123.7</v>
      </c>
    </row>
    <row r="6" spans="1:23" ht="11.85" customHeight="1">
      <c r="A6" s="2" t="s">
        <v>48</v>
      </c>
      <c r="B6" s="3" t="s">
        <v>2673</v>
      </c>
      <c r="C6" s="1" t="s">
        <v>42</v>
      </c>
      <c r="D6" s="1" t="s">
        <v>2677</v>
      </c>
      <c r="E6" s="2" t="s">
        <v>880</v>
      </c>
      <c r="F6" s="2" t="s">
        <v>881</v>
      </c>
      <c r="G6" s="2" t="s">
        <v>882</v>
      </c>
      <c r="H6" s="2" t="s">
        <v>883</v>
      </c>
      <c r="I6" s="4">
        <v>3</v>
      </c>
      <c r="J6" s="4">
        <v>37.11</v>
      </c>
    </row>
    <row r="7" spans="1:23" ht="17.100000000000001" customHeight="1">
      <c r="J7" s="5">
        <v>284.51</v>
      </c>
    </row>
    <row r="8" spans="1:23" ht="17.850000000000001" customHeight="1">
      <c r="A8" s="72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 ht="11.85" customHeight="1">
      <c r="A9" s="2" t="s">
        <v>68</v>
      </c>
      <c r="B9" s="3" t="s">
        <v>2678</v>
      </c>
      <c r="C9" s="1" t="s">
        <v>42</v>
      </c>
      <c r="D9" s="1" t="s">
        <v>2679</v>
      </c>
      <c r="E9" s="2" t="s">
        <v>509</v>
      </c>
      <c r="F9" s="2" t="s">
        <v>510</v>
      </c>
      <c r="G9" s="2" t="s">
        <v>82</v>
      </c>
      <c r="H9" s="2" t="s">
        <v>83</v>
      </c>
      <c r="I9" s="4">
        <v>2</v>
      </c>
      <c r="J9" s="4">
        <v>15.8</v>
      </c>
    </row>
    <row r="10" spans="1:23" ht="11.85" customHeight="1">
      <c r="A10" s="2" t="s">
        <v>48</v>
      </c>
      <c r="B10" s="3" t="s">
        <v>2678</v>
      </c>
      <c r="C10" s="1" t="s">
        <v>42</v>
      </c>
      <c r="D10" s="1" t="s">
        <v>2680</v>
      </c>
      <c r="E10" s="2" t="s">
        <v>932</v>
      </c>
      <c r="F10" s="2" t="s">
        <v>933</v>
      </c>
      <c r="G10" s="2" t="s">
        <v>82</v>
      </c>
      <c r="H10" s="2" t="s">
        <v>83</v>
      </c>
      <c r="I10" s="4">
        <v>20</v>
      </c>
      <c r="J10" s="4">
        <v>230.4</v>
      </c>
    </row>
    <row r="11" spans="1:23" ht="17.850000000000001" customHeight="1">
      <c r="A11" s="2" t="s">
        <v>48</v>
      </c>
      <c r="B11" s="3" t="s">
        <v>2678</v>
      </c>
      <c r="C11" s="1" t="s">
        <v>42</v>
      </c>
      <c r="D11" s="1" t="s">
        <v>2681</v>
      </c>
      <c r="E11" s="2" t="s">
        <v>1071</v>
      </c>
      <c r="F11" s="2" t="s">
        <v>1072</v>
      </c>
      <c r="G11" s="2" t="s">
        <v>82</v>
      </c>
      <c r="H11" s="2" t="s">
        <v>83</v>
      </c>
      <c r="I11" s="4">
        <v>20</v>
      </c>
      <c r="J11" s="4">
        <v>230.4</v>
      </c>
    </row>
    <row r="12" spans="1:23" ht="11.85" customHeight="1">
      <c r="A12" s="2" t="s">
        <v>48</v>
      </c>
      <c r="B12" s="3" t="s">
        <v>2678</v>
      </c>
      <c r="C12" s="1" t="s">
        <v>42</v>
      </c>
      <c r="D12" s="1" t="s">
        <v>2682</v>
      </c>
      <c r="E12" s="2" t="s">
        <v>136</v>
      </c>
      <c r="F12" s="2" t="s">
        <v>137</v>
      </c>
      <c r="G12" s="2" t="s">
        <v>72</v>
      </c>
      <c r="H12" s="2" t="s">
        <v>73</v>
      </c>
      <c r="I12" s="4">
        <v>5</v>
      </c>
      <c r="J12" s="4">
        <v>57.6</v>
      </c>
    </row>
    <row r="13" spans="1:23" ht="17.850000000000001" customHeight="1">
      <c r="A13" s="2" t="s">
        <v>48</v>
      </c>
      <c r="B13" s="3" t="s">
        <v>2678</v>
      </c>
      <c r="C13" s="1" t="s">
        <v>42</v>
      </c>
      <c r="D13" s="1" t="s">
        <v>2683</v>
      </c>
      <c r="E13" s="2" t="s">
        <v>108</v>
      </c>
      <c r="F13" s="2" t="s">
        <v>109</v>
      </c>
      <c r="G13" s="2" t="s">
        <v>72</v>
      </c>
      <c r="H13" s="2" t="s">
        <v>73</v>
      </c>
      <c r="I13" s="4">
        <v>10</v>
      </c>
      <c r="J13" s="4">
        <v>115.2</v>
      </c>
    </row>
    <row r="14" spans="1:23" ht="11.85" customHeight="1">
      <c r="A14" s="2" t="s">
        <v>48</v>
      </c>
      <c r="B14" s="3" t="s">
        <v>2678</v>
      </c>
      <c r="C14" s="1" t="s">
        <v>42</v>
      </c>
      <c r="D14" s="1" t="s">
        <v>2684</v>
      </c>
      <c r="E14" s="2" t="s">
        <v>100</v>
      </c>
      <c r="F14" s="2" t="s">
        <v>101</v>
      </c>
      <c r="G14" s="2" t="s">
        <v>102</v>
      </c>
      <c r="H14" s="2" t="s">
        <v>103</v>
      </c>
      <c r="I14" s="4">
        <v>5</v>
      </c>
      <c r="J14" s="4">
        <v>57.6</v>
      </c>
    </row>
    <row r="15" spans="1:23" ht="11.85" customHeight="1">
      <c r="A15" s="2" t="s">
        <v>48</v>
      </c>
      <c r="B15" s="3" t="s">
        <v>2678</v>
      </c>
      <c r="C15" s="1" t="s">
        <v>42</v>
      </c>
      <c r="D15" s="1" t="s">
        <v>2679</v>
      </c>
      <c r="E15" s="2" t="s">
        <v>509</v>
      </c>
      <c r="F15" s="2" t="s">
        <v>510</v>
      </c>
      <c r="G15" s="2" t="s">
        <v>82</v>
      </c>
      <c r="H15" s="2" t="s">
        <v>83</v>
      </c>
      <c r="I15" s="4">
        <v>20</v>
      </c>
      <c r="J15" s="4">
        <v>230.4</v>
      </c>
    </row>
    <row r="16" spans="1:23" ht="11.1" customHeight="1">
      <c r="A16" s="2" t="s">
        <v>48</v>
      </c>
      <c r="B16" s="3" t="s">
        <v>2678</v>
      </c>
      <c r="C16" s="1" t="s">
        <v>42</v>
      </c>
      <c r="D16" s="1" t="s">
        <v>2685</v>
      </c>
      <c r="E16" s="2" t="s">
        <v>139</v>
      </c>
      <c r="F16" s="2" t="s">
        <v>140</v>
      </c>
      <c r="G16" s="2" t="s">
        <v>72</v>
      </c>
      <c r="H16" s="2" t="s">
        <v>73</v>
      </c>
      <c r="I16" s="4">
        <v>10</v>
      </c>
      <c r="J16" s="4">
        <v>115.2</v>
      </c>
    </row>
    <row r="17" spans="1:10" ht="11.85" customHeight="1">
      <c r="A17" s="2" t="s">
        <v>48</v>
      </c>
      <c r="B17" s="3" t="s">
        <v>2678</v>
      </c>
      <c r="C17" s="1" t="s">
        <v>42</v>
      </c>
      <c r="D17" s="1" t="s">
        <v>2686</v>
      </c>
      <c r="E17" s="2" t="s">
        <v>894</v>
      </c>
      <c r="F17" s="2" t="s">
        <v>895</v>
      </c>
      <c r="G17" s="2" t="s">
        <v>82</v>
      </c>
      <c r="H17" s="2" t="s">
        <v>83</v>
      </c>
      <c r="I17" s="4">
        <v>70</v>
      </c>
      <c r="J17" s="4">
        <v>806.4</v>
      </c>
    </row>
    <row r="18" spans="1:10" ht="11.85" customHeight="1">
      <c r="A18" s="2" t="s">
        <v>48</v>
      </c>
      <c r="B18" s="3" t="s">
        <v>2678</v>
      </c>
      <c r="C18" s="1" t="s">
        <v>42</v>
      </c>
      <c r="D18" s="1" t="s">
        <v>2687</v>
      </c>
      <c r="E18" s="2" t="s">
        <v>525</v>
      </c>
      <c r="F18" s="2" t="s">
        <v>526</v>
      </c>
      <c r="G18" s="2" t="s">
        <v>82</v>
      </c>
      <c r="H18" s="2" t="s">
        <v>83</v>
      </c>
      <c r="I18" s="4">
        <v>10</v>
      </c>
      <c r="J18" s="4">
        <v>115.2</v>
      </c>
    </row>
    <row r="19" spans="1:10" ht="11.85" customHeight="1">
      <c r="A19" s="2" t="s">
        <v>48</v>
      </c>
      <c r="B19" s="3" t="s">
        <v>2678</v>
      </c>
      <c r="C19" s="1" t="s">
        <v>42</v>
      </c>
      <c r="D19" s="1" t="s">
        <v>2688</v>
      </c>
      <c r="E19" s="2" t="s">
        <v>650</v>
      </c>
      <c r="F19" s="2" t="s">
        <v>651</v>
      </c>
      <c r="G19" s="2" t="s">
        <v>72</v>
      </c>
      <c r="H19" s="2" t="s">
        <v>73</v>
      </c>
      <c r="I19" s="4">
        <v>10</v>
      </c>
      <c r="J19" s="4">
        <v>115.2</v>
      </c>
    </row>
    <row r="20" spans="1:10" ht="17.850000000000001" customHeight="1">
      <c r="A20" s="2" t="s">
        <v>48</v>
      </c>
      <c r="B20" s="3" t="s">
        <v>2678</v>
      </c>
      <c r="C20" s="1" t="s">
        <v>42</v>
      </c>
      <c r="D20" s="1" t="s">
        <v>2689</v>
      </c>
      <c r="E20" s="2" t="s">
        <v>1113</v>
      </c>
      <c r="F20" s="2" t="s">
        <v>1114</v>
      </c>
      <c r="G20" s="2" t="s">
        <v>93</v>
      </c>
      <c r="H20" s="2" t="s">
        <v>94</v>
      </c>
      <c r="I20" s="4">
        <v>2</v>
      </c>
      <c r="J20" s="4">
        <v>23.04</v>
      </c>
    </row>
    <row r="21" spans="1:10" ht="17.850000000000001" customHeight="1">
      <c r="A21" s="2" t="s">
        <v>48</v>
      </c>
      <c r="B21" s="3" t="s">
        <v>2678</v>
      </c>
      <c r="C21" s="1" t="s">
        <v>42</v>
      </c>
      <c r="D21" s="1" t="s">
        <v>2690</v>
      </c>
      <c r="E21" s="2" t="s">
        <v>1129</v>
      </c>
      <c r="F21" s="2" t="s">
        <v>1130</v>
      </c>
      <c r="G21" s="2" t="s">
        <v>93</v>
      </c>
      <c r="H21" s="2" t="s">
        <v>94</v>
      </c>
      <c r="I21" s="4">
        <v>3</v>
      </c>
      <c r="J21" s="4">
        <v>34.56</v>
      </c>
    </row>
    <row r="22" spans="1:10" ht="11.85" customHeight="1">
      <c r="A22" s="2" t="s">
        <v>48</v>
      </c>
      <c r="B22" s="3" t="s">
        <v>2678</v>
      </c>
      <c r="C22" s="1" t="s">
        <v>42</v>
      </c>
      <c r="D22" s="1" t="s">
        <v>2691</v>
      </c>
      <c r="E22" s="2" t="s">
        <v>663</v>
      </c>
      <c r="F22" s="2" t="s">
        <v>664</v>
      </c>
      <c r="G22" s="2" t="s">
        <v>82</v>
      </c>
      <c r="H22" s="2" t="s">
        <v>83</v>
      </c>
      <c r="I22" s="4">
        <v>5</v>
      </c>
      <c r="J22" s="4">
        <v>61.85</v>
      </c>
    </row>
    <row r="23" spans="1:10" ht="11.85" customHeight="1">
      <c r="A23" s="2" t="s">
        <v>48</v>
      </c>
      <c r="B23" s="3" t="s">
        <v>2678</v>
      </c>
      <c r="C23" s="1" t="s">
        <v>42</v>
      </c>
      <c r="D23" s="1" t="s">
        <v>2692</v>
      </c>
      <c r="E23" s="2" t="s">
        <v>663</v>
      </c>
      <c r="F23" s="2" t="s">
        <v>664</v>
      </c>
      <c r="G23" s="2" t="s">
        <v>82</v>
      </c>
      <c r="H23" s="2" t="s">
        <v>83</v>
      </c>
      <c r="I23" s="4">
        <v>10</v>
      </c>
      <c r="J23" s="4">
        <v>115.2</v>
      </c>
    </row>
    <row r="24" spans="1:10" ht="17.850000000000001" customHeight="1">
      <c r="A24" s="2" t="s">
        <v>48</v>
      </c>
      <c r="B24" s="3" t="s">
        <v>2678</v>
      </c>
      <c r="C24" s="1" t="s">
        <v>42</v>
      </c>
      <c r="D24" s="1" t="s">
        <v>2693</v>
      </c>
      <c r="E24" s="2" t="s">
        <v>2694</v>
      </c>
      <c r="F24" s="2" t="s">
        <v>2695</v>
      </c>
      <c r="G24" s="2" t="s">
        <v>77</v>
      </c>
      <c r="H24" s="2" t="s">
        <v>78</v>
      </c>
      <c r="I24" s="4">
        <v>25</v>
      </c>
      <c r="J24" s="4">
        <v>288</v>
      </c>
    </row>
    <row r="25" spans="1:10" ht="11.85" customHeight="1">
      <c r="A25" s="2" t="s">
        <v>48</v>
      </c>
      <c r="B25" s="3" t="s">
        <v>2678</v>
      </c>
      <c r="C25" s="1" t="s">
        <v>42</v>
      </c>
      <c r="D25" s="1" t="s">
        <v>2696</v>
      </c>
      <c r="E25" s="2" t="s">
        <v>114</v>
      </c>
      <c r="F25" s="2" t="s">
        <v>115</v>
      </c>
      <c r="G25" s="2" t="s">
        <v>102</v>
      </c>
      <c r="H25" s="2" t="s">
        <v>103</v>
      </c>
      <c r="I25" s="4">
        <v>10</v>
      </c>
      <c r="J25" s="4">
        <v>115.2</v>
      </c>
    </row>
    <row r="26" spans="1:10" ht="17.850000000000001" customHeight="1">
      <c r="A26" s="2" t="s">
        <v>48</v>
      </c>
      <c r="B26" s="3" t="s">
        <v>2678</v>
      </c>
      <c r="C26" s="1" t="s">
        <v>42</v>
      </c>
      <c r="D26" s="1" t="s">
        <v>2697</v>
      </c>
      <c r="E26" s="2" t="s">
        <v>85</v>
      </c>
      <c r="F26" s="2" t="s">
        <v>86</v>
      </c>
      <c r="G26" s="2" t="s">
        <v>82</v>
      </c>
      <c r="H26" s="2" t="s">
        <v>83</v>
      </c>
      <c r="I26" s="4">
        <v>10</v>
      </c>
      <c r="J26" s="4">
        <v>115.2</v>
      </c>
    </row>
    <row r="27" spans="1:10" ht="11.85" customHeight="1">
      <c r="A27" s="2" t="s">
        <v>48</v>
      </c>
      <c r="B27" s="3" t="s">
        <v>2678</v>
      </c>
      <c r="C27" s="1" t="s">
        <v>42</v>
      </c>
      <c r="D27" s="1" t="s">
        <v>2698</v>
      </c>
      <c r="E27" s="2" t="s">
        <v>91</v>
      </c>
      <c r="F27" s="2" t="s">
        <v>92</v>
      </c>
      <c r="G27" s="2" t="s">
        <v>93</v>
      </c>
      <c r="H27" s="2" t="s">
        <v>94</v>
      </c>
      <c r="I27" s="4">
        <v>5</v>
      </c>
      <c r="J27" s="4">
        <v>57.6</v>
      </c>
    </row>
    <row r="28" spans="1:10" ht="11.85" customHeight="1">
      <c r="A28" s="2" t="s">
        <v>48</v>
      </c>
      <c r="B28" s="3" t="s">
        <v>2678</v>
      </c>
      <c r="C28" s="1" t="s">
        <v>42</v>
      </c>
      <c r="D28" s="1" t="s">
        <v>2699</v>
      </c>
      <c r="E28" s="2" t="s">
        <v>130</v>
      </c>
      <c r="F28" s="2" t="s">
        <v>131</v>
      </c>
      <c r="G28" s="2" t="s">
        <v>72</v>
      </c>
      <c r="H28" s="2" t="s">
        <v>73</v>
      </c>
      <c r="I28" s="4">
        <v>5</v>
      </c>
      <c r="J28" s="4">
        <v>57.6</v>
      </c>
    </row>
    <row r="29" spans="1:10" ht="17.850000000000001" customHeight="1">
      <c r="A29" s="2" t="s">
        <v>48</v>
      </c>
      <c r="B29" s="3" t="s">
        <v>2700</v>
      </c>
      <c r="C29" s="1" t="s">
        <v>42</v>
      </c>
      <c r="D29" s="1" t="s">
        <v>2701</v>
      </c>
      <c r="E29" s="2" t="s">
        <v>2702</v>
      </c>
      <c r="F29" s="2" t="s">
        <v>2703</v>
      </c>
      <c r="G29" s="2" t="s">
        <v>82</v>
      </c>
      <c r="H29" s="2" t="s">
        <v>83</v>
      </c>
      <c r="I29" s="4">
        <v>2</v>
      </c>
      <c r="J29" s="4">
        <v>24.74</v>
      </c>
    </row>
    <row r="30" spans="1:10" ht="18.600000000000001" customHeight="1">
      <c r="A30" s="2" t="s">
        <v>48</v>
      </c>
      <c r="B30" s="3" t="s">
        <v>2704</v>
      </c>
      <c r="C30" s="1" t="s">
        <v>42</v>
      </c>
      <c r="D30" s="1" t="s">
        <v>2705</v>
      </c>
      <c r="E30" s="2" t="s">
        <v>670</v>
      </c>
      <c r="F30" s="2" t="s">
        <v>671</v>
      </c>
      <c r="G30" s="2" t="s">
        <v>177</v>
      </c>
      <c r="H30" s="2" t="s">
        <v>178</v>
      </c>
      <c r="I30" s="4">
        <v>5</v>
      </c>
      <c r="J30" s="4">
        <v>61.85</v>
      </c>
    </row>
    <row r="31" spans="1:10" ht="17.850000000000001" customHeight="1">
      <c r="A31" s="2" t="s">
        <v>48</v>
      </c>
      <c r="B31" s="3" t="s">
        <v>2678</v>
      </c>
      <c r="C31" s="1" t="s">
        <v>42</v>
      </c>
      <c r="D31" s="1" t="s">
        <v>2706</v>
      </c>
      <c r="E31" s="2" t="s">
        <v>2707</v>
      </c>
      <c r="F31" s="2" t="s">
        <v>2708</v>
      </c>
      <c r="G31" s="2" t="s">
        <v>127</v>
      </c>
      <c r="H31" s="2" t="s">
        <v>128</v>
      </c>
      <c r="I31" s="4">
        <v>20</v>
      </c>
      <c r="J31" s="4">
        <v>230.4</v>
      </c>
    </row>
    <row r="32" spans="1:10" ht="18.600000000000001" customHeight="1">
      <c r="A32" s="2" t="s">
        <v>48</v>
      </c>
      <c r="B32" s="3" t="s">
        <v>2704</v>
      </c>
      <c r="C32" s="1" t="s">
        <v>42</v>
      </c>
      <c r="D32" s="1" t="s">
        <v>2709</v>
      </c>
      <c r="E32" s="2" t="s">
        <v>670</v>
      </c>
      <c r="F32" s="2" t="s">
        <v>671</v>
      </c>
      <c r="G32" s="2" t="s">
        <v>177</v>
      </c>
      <c r="H32" s="2" t="s">
        <v>178</v>
      </c>
      <c r="I32" s="4">
        <v>10</v>
      </c>
      <c r="J32" s="4">
        <v>115.2</v>
      </c>
    </row>
    <row r="33" spans="1:23" ht="17.100000000000001" customHeight="1">
      <c r="J33" s="5">
        <v>3389.84</v>
      </c>
    </row>
    <row r="34" spans="1:23" ht="17.850000000000001" customHeight="1">
      <c r="A34" s="72" t="s">
        <v>141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 ht="11.85" customHeight="1">
      <c r="A35" s="2" t="s">
        <v>68</v>
      </c>
      <c r="B35" s="3" t="s">
        <v>2704</v>
      </c>
      <c r="C35" s="1" t="s">
        <v>42</v>
      </c>
      <c r="D35" s="1" t="s">
        <v>2710</v>
      </c>
      <c r="E35" s="2" t="s">
        <v>1148</v>
      </c>
      <c r="F35" s="2" t="s">
        <v>1149</v>
      </c>
      <c r="G35" s="2" t="s">
        <v>155</v>
      </c>
      <c r="H35" s="2" t="s">
        <v>156</v>
      </c>
      <c r="I35" s="4">
        <v>3</v>
      </c>
      <c r="J35" s="4">
        <v>23.7</v>
      </c>
    </row>
    <row r="36" spans="1:23" ht="11.85" customHeight="1">
      <c r="A36" s="2" t="s">
        <v>68</v>
      </c>
      <c r="B36" s="3" t="s">
        <v>2704</v>
      </c>
      <c r="C36" s="1" t="s">
        <v>42</v>
      </c>
      <c r="D36" s="1" t="s">
        <v>2711</v>
      </c>
      <c r="E36" s="2" t="s">
        <v>544</v>
      </c>
      <c r="F36" s="2" t="s">
        <v>545</v>
      </c>
      <c r="G36" s="2" t="s">
        <v>155</v>
      </c>
      <c r="H36" s="2" t="s">
        <v>156</v>
      </c>
      <c r="I36" s="4">
        <v>5</v>
      </c>
      <c r="J36" s="4">
        <v>39.5</v>
      </c>
    </row>
    <row r="37" spans="1:23" ht="11.1" customHeight="1">
      <c r="A37" s="2" t="s">
        <v>48</v>
      </c>
      <c r="B37" s="3" t="s">
        <v>2704</v>
      </c>
      <c r="C37" s="1" t="s">
        <v>42</v>
      </c>
      <c r="D37" s="1" t="s">
        <v>2712</v>
      </c>
      <c r="E37" s="2" t="s">
        <v>936</v>
      </c>
      <c r="F37" s="2" t="s">
        <v>937</v>
      </c>
      <c r="G37" s="2" t="s">
        <v>150</v>
      </c>
      <c r="H37" s="2" t="s">
        <v>151</v>
      </c>
      <c r="I37" s="4">
        <v>15</v>
      </c>
      <c r="J37" s="4">
        <v>172.8</v>
      </c>
    </row>
    <row r="38" spans="1:23" ht="18.600000000000001" customHeight="1">
      <c r="A38" s="2" t="s">
        <v>48</v>
      </c>
      <c r="B38" s="3" t="s">
        <v>2704</v>
      </c>
      <c r="C38" s="1" t="s">
        <v>42</v>
      </c>
      <c r="D38" s="1" t="s">
        <v>2713</v>
      </c>
      <c r="E38" s="2" t="s">
        <v>2371</v>
      </c>
      <c r="F38" s="2" t="s">
        <v>2372</v>
      </c>
      <c r="G38" s="2" t="s">
        <v>167</v>
      </c>
      <c r="H38" s="2" t="s">
        <v>168</v>
      </c>
      <c r="I38" s="4">
        <v>5</v>
      </c>
      <c r="J38" s="4">
        <v>57.6</v>
      </c>
    </row>
    <row r="39" spans="1:23" ht="11.85" customHeight="1">
      <c r="A39" s="2" t="s">
        <v>48</v>
      </c>
      <c r="B39" s="3" t="s">
        <v>2704</v>
      </c>
      <c r="C39" s="1" t="s">
        <v>42</v>
      </c>
      <c r="D39" s="1" t="s">
        <v>2714</v>
      </c>
      <c r="E39" s="2" t="s">
        <v>1833</v>
      </c>
      <c r="F39" s="2" t="s">
        <v>1834</v>
      </c>
      <c r="G39" s="2" t="s">
        <v>1835</v>
      </c>
      <c r="H39" s="2" t="s">
        <v>1836</v>
      </c>
      <c r="I39" s="4">
        <v>5</v>
      </c>
      <c r="J39" s="4">
        <v>61.85</v>
      </c>
    </row>
    <row r="40" spans="1:23" ht="11.1" customHeight="1">
      <c r="A40" s="2" t="s">
        <v>48</v>
      </c>
      <c r="B40" s="3" t="s">
        <v>2704</v>
      </c>
      <c r="C40" s="1" t="s">
        <v>42</v>
      </c>
      <c r="D40" s="1" t="s">
        <v>2715</v>
      </c>
      <c r="E40" s="2" t="s">
        <v>957</v>
      </c>
      <c r="F40" s="2" t="s">
        <v>958</v>
      </c>
      <c r="G40" s="2" t="s">
        <v>150</v>
      </c>
      <c r="H40" s="2" t="s">
        <v>151</v>
      </c>
      <c r="I40" s="4">
        <v>10</v>
      </c>
      <c r="J40" s="4">
        <v>115.2</v>
      </c>
    </row>
    <row r="41" spans="1:23" ht="11.85" customHeight="1">
      <c r="A41" s="2" t="s">
        <v>48</v>
      </c>
      <c r="B41" s="3" t="s">
        <v>2704</v>
      </c>
      <c r="C41" s="1" t="s">
        <v>42</v>
      </c>
      <c r="D41" s="1" t="s">
        <v>2716</v>
      </c>
      <c r="E41" s="2" t="s">
        <v>2365</v>
      </c>
      <c r="F41" s="2" t="s">
        <v>1751</v>
      </c>
      <c r="G41" s="2" t="s">
        <v>942</v>
      </c>
      <c r="H41" s="2" t="s">
        <v>943</v>
      </c>
      <c r="I41" s="4">
        <v>20</v>
      </c>
      <c r="J41" s="4">
        <v>230.4</v>
      </c>
    </row>
    <row r="42" spans="1:23" ht="11.85" customHeight="1">
      <c r="A42" s="2" t="s">
        <v>48</v>
      </c>
      <c r="B42" s="3" t="s">
        <v>2704</v>
      </c>
      <c r="C42" s="1" t="s">
        <v>42</v>
      </c>
      <c r="D42" s="1" t="s">
        <v>2717</v>
      </c>
      <c r="E42" s="2" t="s">
        <v>541</v>
      </c>
      <c r="F42" s="2" t="s">
        <v>542</v>
      </c>
      <c r="G42" s="2" t="s">
        <v>150</v>
      </c>
      <c r="H42" s="2" t="s">
        <v>151</v>
      </c>
      <c r="I42" s="4">
        <v>10</v>
      </c>
      <c r="J42" s="4">
        <v>115.2</v>
      </c>
    </row>
    <row r="43" spans="1:23" ht="11.85" customHeight="1">
      <c r="A43" s="2" t="s">
        <v>48</v>
      </c>
      <c r="B43" s="3" t="s">
        <v>2704</v>
      </c>
      <c r="C43" s="1" t="s">
        <v>42</v>
      </c>
      <c r="D43" s="1" t="s">
        <v>2718</v>
      </c>
      <c r="E43" s="2" t="s">
        <v>1833</v>
      </c>
      <c r="F43" s="2" t="s">
        <v>1834</v>
      </c>
      <c r="G43" s="2" t="s">
        <v>1835</v>
      </c>
      <c r="H43" s="2" t="s">
        <v>1836</v>
      </c>
      <c r="I43" s="4">
        <v>20</v>
      </c>
      <c r="J43" s="4">
        <v>230.4</v>
      </c>
    </row>
    <row r="44" spans="1:23" ht="17.850000000000001" customHeight="1">
      <c r="A44" s="2" t="s">
        <v>48</v>
      </c>
      <c r="B44" s="3" t="s">
        <v>2704</v>
      </c>
      <c r="C44" s="1" t="s">
        <v>42</v>
      </c>
      <c r="D44" s="1" t="s">
        <v>2719</v>
      </c>
      <c r="E44" s="2" t="s">
        <v>148</v>
      </c>
      <c r="F44" s="2" t="s">
        <v>149</v>
      </c>
      <c r="G44" s="2" t="s">
        <v>150</v>
      </c>
      <c r="H44" s="2" t="s">
        <v>151</v>
      </c>
      <c r="I44" s="4">
        <v>20</v>
      </c>
      <c r="J44" s="4">
        <v>230.4</v>
      </c>
    </row>
    <row r="45" spans="1:23" ht="11.85" customHeight="1">
      <c r="A45" s="2" t="s">
        <v>48</v>
      </c>
      <c r="B45" s="3" t="s">
        <v>2704</v>
      </c>
      <c r="C45" s="1" t="s">
        <v>42</v>
      </c>
      <c r="D45" s="1" t="s">
        <v>2720</v>
      </c>
      <c r="E45" s="2" t="s">
        <v>170</v>
      </c>
      <c r="F45" s="2" t="s">
        <v>171</v>
      </c>
      <c r="G45" s="2" t="s">
        <v>150</v>
      </c>
      <c r="H45" s="2" t="s">
        <v>151</v>
      </c>
      <c r="I45" s="4">
        <v>10</v>
      </c>
      <c r="J45" s="4">
        <v>115.2</v>
      </c>
    </row>
    <row r="46" spans="1:23" ht="11.1" customHeight="1">
      <c r="A46" s="2" t="s">
        <v>48</v>
      </c>
      <c r="B46" s="3" t="s">
        <v>2704</v>
      </c>
      <c r="C46" s="1" t="s">
        <v>42</v>
      </c>
      <c r="D46" s="1" t="s">
        <v>2721</v>
      </c>
      <c r="E46" s="2" t="s">
        <v>954</v>
      </c>
      <c r="F46" s="2" t="s">
        <v>955</v>
      </c>
      <c r="G46" s="2" t="s">
        <v>150</v>
      </c>
      <c r="H46" s="2" t="s">
        <v>151</v>
      </c>
      <c r="I46" s="4">
        <v>1</v>
      </c>
      <c r="J46" s="4">
        <v>12.37</v>
      </c>
    </row>
    <row r="47" spans="1:23" ht="11.85" customHeight="1">
      <c r="A47" s="2" t="s">
        <v>48</v>
      </c>
      <c r="B47" s="3" t="s">
        <v>2704</v>
      </c>
      <c r="C47" s="1" t="s">
        <v>42</v>
      </c>
      <c r="D47" s="1" t="s">
        <v>2722</v>
      </c>
      <c r="E47" s="2" t="s">
        <v>954</v>
      </c>
      <c r="F47" s="2" t="s">
        <v>955</v>
      </c>
      <c r="G47" s="2" t="s">
        <v>150</v>
      </c>
      <c r="H47" s="2" t="s">
        <v>151</v>
      </c>
      <c r="I47" s="4">
        <v>5</v>
      </c>
      <c r="J47" s="4">
        <v>57.6</v>
      </c>
    </row>
    <row r="48" spans="1:23" ht="11.85" customHeight="1">
      <c r="A48" s="2" t="s">
        <v>48</v>
      </c>
      <c r="B48" s="3" t="s">
        <v>2704</v>
      </c>
      <c r="C48" s="1" t="s">
        <v>42</v>
      </c>
      <c r="D48" s="1" t="s">
        <v>2711</v>
      </c>
      <c r="E48" s="2" t="s">
        <v>544</v>
      </c>
      <c r="F48" s="2" t="s">
        <v>545</v>
      </c>
      <c r="G48" s="2" t="s">
        <v>155</v>
      </c>
      <c r="H48" s="2" t="s">
        <v>156</v>
      </c>
      <c r="I48" s="4">
        <v>20</v>
      </c>
      <c r="J48" s="4">
        <v>230.4</v>
      </c>
    </row>
    <row r="49" spans="1:23" ht="11.85" customHeight="1">
      <c r="A49" s="2" t="s">
        <v>48</v>
      </c>
      <c r="B49" s="3" t="s">
        <v>2704</v>
      </c>
      <c r="C49" s="1" t="s">
        <v>42</v>
      </c>
      <c r="D49" s="1" t="s">
        <v>2723</v>
      </c>
      <c r="E49" s="2" t="s">
        <v>544</v>
      </c>
      <c r="F49" s="2" t="s">
        <v>545</v>
      </c>
      <c r="G49" s="2" t="s">
        <v>155</v>
      </c>
      <c r="H49" s="2" t="s">
        <v>156</v>
      </c>
      <c r="I49" s="4">
        <v>10</v>
      </c>
      <c r="J49" s="4">
        <v>115.2</v>
      </c>
    </row>
    <row r="50" spans="1:23" ht="11.1" customHeight="1">
      <c r="A50" s="2" t="s">
        <v>48</v>
      </c>
      <c r="B50" s="3" t="s">
        <v>2704</v>
      </c>
      <c r="C50" s="1" t="s">
        <v>42</v>
      </c>
      <c r="D50" s="1" t="s">
        <v>2724</v>
      </c>
      <c r="E50" s="2" t="s">
        <v>153</v>
      </c>
      <c r="F50" s="2" t="s">
        <v>154</v>
      </c>
      <c r="G50" s="2" t="s">
        <v>155</v>
      </c>
      <c r="H50" s="2" t="s">
        <v>156</v>
      </c>
      <c r="I50" s="4">
        <v>5</v>
      </c>
      <c r="J50" s="4">
        <v>57.6</v>
      </c>
    </row>
    <row r="51" spans="1:23" ht="11.85" customHeight="1">
      <c r="A51" s="2" t="s">
        <v>48</v>
      </c>
      <c r="B51" s="3" t="s">
        <v>2704</v>
      </c>
      <c r="C51" s="1" t="s">
        <v>42</v>
      </c>
      <c r="D51" s="1" t="s">
        <v>2725</v>
      </c>
      <c r="E51" s="2" t="s">
        <v>532</v>
      </c>
      <c r="F51" s="2" t="s">
        <v>533</v>
      </c>
      <c r="G51" s="2" t="s">
        <v>534</v>
      </c>
      <c r="H51" s="2" t="s">
        <v>535</v>
      </c>
      <c r="I51" s="4">
        <v>10</v>
      </c>
      <c r="J51" s="4">
        <v>115.2</v>
      </c>
    </row>
    <row r="52" spans="1:23" ht="11.85" customHeight="1">
      <c r="A52" s="2" t="s">
        <v>205</v>
      </c>
      <c r="B52" s="3" t="s">
        <v>2704</v>
      </c>
      <c r="C52" s="1" t="s">
        <v>42</v>
      </c>
      <c r="D52" s="1" t="s">
        <v>2711</v>
      </c>
      <c r="E52" s="2" t="s">
        <v>544</v>
      </c>
      <c r="F52" s="2" t="s">
        <v>545</v>
      </c>
      <c r="G52" s="2" t="s">
        <v>155</v>
      </c>
      <c r="H52" s="2" t="s">
        <v>156</v>
      </c>
      <c r="I52" s="4">
        <v>3</v>
      </c>
      <c r="J52" s="4">
        <v>28.65</v>
      </c>
    </row>
    <row r="53" spans="1:23" ht="17.850000000000001" customHeight="1">
      <c r="J53" s="5">
        <v>2009.27</v>
      </c>
    </row>
    <row r="54" spans="1:23" ht="17.100000000000001" customHeight="1">
      <c r="A54" s="72" t="s">
        <v>189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 ht="11.85" customHeight="1">
      <c r="A55" s="2" t="s">
        <v>68</v>
      </c>
      <c r="B55" s="3" t="s">
        <v>2673</v>
      </c>
      <c r="C55" s="1" t="s">
        <v>42</v>
      </c>
      <c r="D55" s="1" t="s">
        <v>2726</v>
      </c>
      <c r="E55" s="2" t="s">
        <v>196</v>
      </c>
      <c r="F55" s="2" t="s">
        <v>197</v>
      </c>
      <c r="G55" s="2" t="s">
        <v>198</v>
      </c>
      <c r="H55" s="2" t="s">
        <v>199</v>
      </c>
      <c r="I55" s="4">
        <v>2</v>
      </c>
      <c r="J55" s="4">
        <v>15.8</v>
      </c>
    </row>
    <row r="56" spans="1:23" ht="17.850000000000001" customHeight="1">
      <c r="A56" s="2" t="s">
        <v>48</v>
      </c>
      <c r="B56" s="3" t="s">
        <v>2673</v>
      </c>
      <c r="C56" s="1" t="s">
        <v>42</v>
      </c>
      <c r="D56" s="1" t="s">
        <v>2727</v>
      </c>
      <c r="E56" s="2" t="s">
        <v>710</v>
      </c>
      <c r="F56" s="2" t="s">
        <v>711</v>
      </c>
      <c r="G56" s="2" t="s">
        <v>712</v>
      </c>
      <c r="H56" s="2" t="s">
        <v>713</v>
      </c>
      <c r="I56" s="4">
        <v>5</v>
      </c>
      <c r="J56" s="4">
        <v>61.85</v>
      </c>
    </row>
    <row r="57" spans="1:23" ht="11.85" customHeight="1">
      <c r="A57" s="2" t="s">
        <v>48</v>
      </c>
      <c r="B57" s="3" t="s">
        <v>2673</v>
      </c>
      <c r="C57" s="1" t="s">
        <v>42</v>
      </c>
      <c r="D57" s="1" t="s">
        <v>2728</v>
      </c>
      <c r="E57" s="2" t="s">
        <v>555</v>
      </c>
      <c r="F57" s="2" t="s">
        <v>556</v>
      </c>
      <c r="G57" s="2" t="s">
        <v>193</v>
      </c>
      <c r="H57" s="2" t="s">
        <v>194</v>
      </c>
      <c r="I57" s="4">
        <v>3</v>
      </c>
      <c r="J57" s="4">
        <v>37.11</v>
      </c>
    </row>
    <row r="58" spans="1:23" ht="17.850000000000001" customHeight="1">
      <c r="J58" s="5">
        <v>114.76</v>
      </c>
    </row>
    <row r="59" spans="1:23" ht="17.100000000000001" customHeight="1">
      <c r="A59" s="72" t="s">
        <v>212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 ht="11.85" customHeight="1">
      <c r="A60" s="2" t="s">
        <v>48</v>
      </c>
      <c r="B60" s="3" t="s">
        <v>2729</v>
      </c>
      <c r="C60" s="1" t="s">
        <v>42</v>
      </c>
      <c r="D60" s="1" t="s">
        <v>2730</v>
      </c>
      <c r="E60" s="2" t="s">
        <v>255</v>
      </c>
      <c r="F60" s="2" t="s">
        <v>256</v>
      </c>
      <c r="G60" s="2" t="s">
        <v>257</v>
      </c>
      <c r="H60" s="2" t="s">
        <v>258</v>
      </c>
      <c r="I60" s="4">
        <v>4</v>
      </c>
      <c r="J60" s="4">
        <v>49.48</v>
      </c>
    </row>
    <row r="61" spans="1:23" ht="17.850000000000001" customHeight="1">
      <c r="A61" s="2" t="s">
        <v>48</v>
      </c>
      <c r="B61" s="3" t="s">
        <v>2729</v>
      </c>
      <c r="C61" s="1" t="s">
        <v>42</v>
      </c>
      <c r="D61" s="1" t="s">
        <v>2731</v>
      </c>
      <c r="E61" s="2" t="s">
        <v>214</v>
      </c>
      <c r="F61" s="2" t="s">
        <v>215</v>
      </c>
      <c r="G61" s="2" t="s">
        <v>216</v>
      </c>
      <c r="H61" s="2" t="s">
        <v>217</v>
      </c>
      <c r="I61" s="4">
        <v>5</v>
      </c>
      <c r="J61" s="4">
        <v>61.85</v>
      </c>
    </row>
    <row r="62" spans="1:23" ht="11.85" customHeight="1">
      <c r="A62" s="2" t="s">
        <v>48</v>
      </c>
      <c r="B62" s="3" t="s">
        <v>2729</v>
      </c>
      <c r="C62" s="1" t="s">
        <v>42</v>
      </c>
      <c r="D62" s="1" t="s">
        <v>2732</v>
      </c>
      <c r="E62" s="2" t="s">
        <v>219</v>
      </c>
      <c r="F62" s="2" t="s">
        <v>220</v>
      </c>
      <c r="G62" s="2" t="s">
        <v>221</v>
      </c>
      <c r="H62" s="2" t="s">
        <v>222</v>
      </c>
      <c r="I62" s="4">
        <v>10</v>
      </c>
      <c r="J62" s="4">
        <v>123.7</v>
      </c>
    </row>
    <row r="63" spans="1:23" ht="11.85" customHeight="1">
      <c r="A63" s="2" t="s">
        <v>48</v>
      </c>
      <c r="B63" s="3" t="s">
        <v>2729</v>
      </c>
      <c r="C63" s="1" t="s">
        <v>42</v>
      </c>
      <c r="D63" s="1" t="s">
        <v>2733</v>
      </c>
      <c r="E63" s="2" t="s">
        <v>266</v>
      </c>
      <c r="F63" s="2" t="s">
        <v>267</v>
      </c>
      <c r="G63" s="2" t="s">
        <v>216</v>
      </c>
      <c r="H63" s="2" t="s">
        <v>217</v>
      </c>
      <c r="I63" s="4">
        <v>5</v>
      </c>
      <c r="J63" s="4">
        <v>61.85</v>
      </c>
    </row>
    <row r="64" spans="1:23" ht="11.85" customHeight="1">
      <c r="A64" s="2" t="s">
        <v>48</v>
      </c>
      <c r="B64" s="3" t="s">
        <v>2729</v>
      </c>
      <c r="C64" s="1" t="s">
        <v>42</v>
      </c>
      <c r="D64" s="1" t="s">
        <v>2734</v>
      </c>
      <c r="E64" s="2" t="s">
        <v>747</v>
      </c>
      <c r="F64" s="2" t="s">
        <v>748</v>
      </c>
      <c r="G64" s="2" t="s">
        <v>216</v>
      </c>
      <c r="H64" s="2" t="s">
        <v>217</v>
      </c>
      <c r="I64" s="4">
        <v>2</v>
      </c>
      <c r="J64" s="4">
        <v>24.74</v>
      </c>
    </row>
    <row r="65" spans="1:23" ht="11.1" customHeight="1">
      <c r="A65" s="2" t="s">
        <v>48</v>
      </c>
      <c r="B65" s="3" t="s">
        <v>2729</v>
      </c>
      <c r="C65" s="1" t="s">
        <v>42</v>
      </c>
      <c r="D65" s="1" t="s">
        <v>2735</v>
      </c>
      <c r="E65" s="2" t="s">
        <v>260</v>
      </c>
      <c r="F65" s="2" t="s">
        <v>261</v>
      </c>
      <c r="G65" s="2" t="s">
        <v>216</v>
      </c>
      <c r="H65" s="2" t="s">
        <v>217</v>
      </c>
      <c r="I65" s="4">
        <v>3</v>
      </c>
      <c r="J65" s="4">
        <v>37.11</v>
      </c>
    </row>
    <row r="66" spans="1:23" ht="11.85" customHeight="1">
      <c r="A66" s="2" t="s">
        <v>48</v>
      </c>
      <c r="B66" s="3" t="s">
        <v>2729</v>
      </c>
      <c r="C66" s="1" t="s">
        <v>42</v>
      </c>
      <c r="D66" s="1" t="s">
        <v>2736</v>
      </c>
      <c r="E66" s="2" t="s">
        <v>263</v>
      </c>
      <c r="F66" s="2" t="s">
        <v>264</v>
      </c>
      <c r="G66" s="2" t="s">
        <v>216</v>
      </c>
      <c r="H66" s="2" t="s">
        <v>217</v>
      </c>
      <c r="I66" s="4">
        <v>5</v>
      </c>
      <c r="J66" s="4">
        <v>61.85</v>
      </c>
    </row>
    <row r="67" spans="1:23" ht="18.600000000000001" customHeight="1">
      <c r="A67" s="2" t="s">
        <v>48</v>
      </c>
      <c r="B67" s="3" t="s">
        <v>2729</v>
      </c>
      <c r="C67" s="1" t="s">
        <v>42</v>
      </c>
      <c r="D67" s="1" t="s">
        <v>2737</v>
      </c>
      <c r="E67" s="2" t="s">
        <v>1306</v>
      </c>
      <c r="F67" s="2" t="s">
        <v>1307</v>
      </c>
      <c r="G67" s="2" t="s">
        <v>216</v>
      </c>
      <c r="H67" s="2" t="s">
        <v>217</v>
      </c>
      <c r="I67" s="4">
        <v>5</v>
      </c>
      <c r="J67" s="4">
        <v>61.85</v>
      </c>
    </row>
    <row r="68" spans="1:23" ht="11.1" customHeight="1">
      <c r="A68" s="2" t="s">
        <v>48</v>
      </c>
      <c r="B68" s="3" t="s">
        <v>2729</v>
      </c>
      <c r="C68" s="1" t="s">
        <v>42</v>
      </c>
      <c r="D68" s="1" t="s">
        <v>2738</v>
      </c>
      <c r="E68" s="2" t="s">
        <v>976</v>
      </c>
      <c r="F68" s="2" t="s">
        <v>977</v>
      </c>
      <c r="G68" s="2" t="s">
        <v>216</v>
      </c>
      <c r="H68" s="2" t="s">
        <v>217</v>
      </c>
      <c r="I68" s="4">
        <v>5</v>
      </c>
      <c r="J68" s="4">
        <v>61.85</v>
      </c>
    </row>
    <row r="69" spans="1:23" ht="11.85" customHeight="1">
      <c r="A69" s="2" t="s">
        <v>48</v>
      </c>
      <c r="B69" s="3" t="s">
        <v>2729</v>
      </c>
      <c r="C69" s="1" t="s">
        <v>42</v>
      </c>
      <c r="D69" s="1" t="s">
        <v>2739</v>
      </c>
      <c r="E69" s="2" t="s">
        <v>238</v>
      </c>
      <c r="F69" s="2" t="s">
        <v>239</v>
      </c>
      <c r="G69" s="2" t="s">
        <v>216</v>
      </c>
      <c r="H69" s="2" t="s">
        <v>217</v>
      </c>
      <c r="I69" s="4">
        <v>5</v>
      </c>
      <c r="J69" s="4">
        <v>61.85</v>
      </c>
    </row>
    <row r="70" spans="1:23" ht="18.600000000000001" customHeight="1">
      <c r="A70" s="2" t="s">
        <v>48</v>
      </c>
      <c r="B70" s="3" t="s">
        <v>2729</v>
      </c>
      <c r="C70" s="1" t="s">
        <v>42</v>
      </c>
      <c r="D70" s="1" t="s">
        <v>2740</v>
      </c>
      <c r="E70" s="2" t="s">
        <v>742</v>
      </c>
      <c r="F70" s="2" t="s">
        <v>743</v>
      </c>
      <c r="G70" s="2" t="s">
        <v>216</v>
      </c>
      <c r="H70" s="2" t="s">
        <v>217</v>
      </c>
      <c r="I70" s="4">
        <v>5</v>
      </c>
      <c r="J70" s="4">
        <v>61.85</v>
      </c>
    </row>
    <row r="71" spans="1:23" ht="11.1" customHeight="1">
      <c r="A71" s="2" t="s">
        <v>48</v>
      </c>
      <c r="B71" s="3" t="s">
        <v>2729</v>
      </c>
      <c r="C71" s="1" t="s">
        <v>42</v>
      </c>
      <c r="D71" s="1" t="s">
        <v>2741</v>
      </c>
      <c r="E71" s="2" t="s">
        <v>224</v>
      </c>
      <c r="F71" s="2" t="s">
        <v>225</v>
      </c>
      <c r="G71" s="2" t="s">
        <v>216</v>
      </c>
      <c r="H71" s="2" t="s">
        <v>217</v>
      </c>
      <c r="I71" s="4">
        <v>10</v>
      </c>
      <c r="J71" s="4">
        <v>123.7</v>
      </c>
    </row>
    <row r="72" spans="1:23" ht="11.85" customHeight="1">
      <c r="A72" s="2" t="s">
        <v>182</v>
      </c>
      <c r="B72" s="3" t="s">
        <v>2729</v>
      </c>
      <c r="C72" s="1" t="s">
        <v>42</v>
      </c>
      <c r="D72" s="1" t="s">
        <v>2739</v>
      </c>
      <c r="E72" s="2" t="s">
        <v>238</v>
      </c>
      <c r="F72" s="2" t="s">
        <v>239</v>
      </c>
      <c r="G72" s="2" t="s">
        <v>216</v>
      </c>
      <c r="H72" s="2" t="s">
        <v>217</v>
      </c>
      <c r="I72" s="4">
        <v>7</v>
      </c>
      <c r="J72" s="4">
        <v>66.08</v>
      </c>
    </row>
    <row r="73" spans="1:23" ht="17.850000000000001" customHeight="1">
      <c r="J73" s="5">
        <v>857.76</v>
      </c>
    </row>
    <row r="74" spans="1:23" ht="17.100000000000001" customHeight="1">
      <c r="A74" s="72" t="s">
        <v>309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 ht="18.600000000000001" customHeight="1">
      <c r="A75" s="2" t="s">
        <v>68</v>
      </c>
      <c r="B75" s="3" t="s">
        <v>2673</v>
      </c>
      <c r="C75" s="1" t="s">
        <v>42</v>
      </c>
      <c r="D75" s="1" t="s">
        <v>2742</v>
      </c>
      <c r="E75" s="2" t="s">
        <v>995</v>
      </c>
      <c r="F75" s="2" t="s">
        <v>996</v>
      </c>
      <c r="G75" s="2" t="s">
        <v>313</v>
      </c>
      <c r="H75" s="2" t="s">
        <v>314</v>
      </c>
      <c r="I75" s="4">
        <v>5</v>
      </c>
      <c r="J75" s="4">
        <v>39.5</v>
      </c>
    </row>
    <row r="76" spans="1:23" ht="17.850000000000001" customHeight="1">
      <c r="A76" s="2" t="s">
        <v>68</v>
      </c>
      <c r="B76" s="3" t="s">
        <v>2678</v>
      </c>
      <c r="C76" s="1" t="s">
        <v>42</v>
      </c>
      <c r="D76" s="1" t="s">
        <v>2743</v>
      </c>
      <c r="E76" s="2" t="s">
        <v>1340</v>
      </c>
      <c r="F76" s="2" t="s">
        <v>1341</v>
      </c>
      <c r="G76" s="2" t="s">
        <v>313</v>
      </c>
      <c r="H76" s="2" t="s">
        <v>314</v>
      </c>
      <c r="I76" s="4">
        <v>2</v>
      </c>
      <c r="J76" s="4">
        <v>15.8</v>
      </c>
    </row>
    <row r="77" spans="1:23" ht="11.85" customHeight="1">
      <c r="A77" s="2" t="s">
        <v>68</v>
      </c>
      <c r="B77" s="3" t="s">
        <v>2673</v>
      </c>
      <c r="C77" s="1" t="s">
        <v>42</v>
      </c>
      <c r="D77" s="1" t="s">
        <v>2744</v>
      </c>
      <c r="E77" s="2" t="s">
        <v>2476</v>
      </c>
      <c r="F77" s="2" t="s">
        <v>2477</v>
      </c>
      <c r="G77" s="2" t="s">
        <v>367</v>
      </c>
      <c r="H77" s="2" t="s">
        <v>368</v>
      </c>
      <c r="I77" s="4">
        <v>10</v>
      </c>
      <c r="J77" s="4">
        <v>79</v>
      </c>
    </row>
    <row r="78" spans="1:23" ht="11.85" customHeight="1">
      <c r="A78" s="2" t="s">
        <v>68</v>
      </c>
      <c r="B78" s="3" t="s">
        <v>2673</v>
      </c>
      <c r="C78" s="1" t="s">
        <v>42</v>
      </c>
      <c r="D78" s="1" t="s">
        <v>2745</v>
      </c>
      <c r="E78" s="2" t="s">
        <v>567</v>
      </c>
      <c r="F78" s="2" t="s">
        <v>568</v>
      </c>
      <c r="G78" s="2" t="s">
        <v>367</v>
      </c>
      <c r="H78" s="2" t="s">
        <v>368</v>
      </c>
      <c r="I78" s="4">
        <v>20</v>
      </c>
      <c r="J78" s="4">
        <v>158</v>
      </c>
    </row>
    <row r="79" spans="1:23" ht="17.850000000000001" customHeight="1">
      <c r="A79" s="2" t="s">
        <v>68</v>
      </c>
      <c r="B79" s="3" t="s">
        <v>2678</v>
      </c>
      <c r="C79" s="1" t="s">
        <v>42</v>
      </c>
      <c r="D79" s="1" t="s">
        <v>2746</v>
      </c>
      <c r="E79" s="2" t="s">
        <v>408</v>
      </c>
      <c r="F79" s="2" t="s">
        <v>409</v>
      </c>
      <c r="G79" s="2" t="s">
        <v>313</v>
      </c>
      <c r="H79" s="2" t="s">
        <v>314</v>
      </c>
      <c r="I79" s="4">
        <v>2</v>
      </c>
      <c r="J79" s="4">
        <v>15.8</v>
      </c>
    </row>
    <row r="80" spans="1:23" ht="11.85" customHeight="1">
      <c r="A80" s="2" t="s">
        <v>48</v>
      </c>
      <c r="B80" s="3" t="s">
        <v>2700</v>
      </c>
      <c r="C80" s="1" t="s">
        <v>1225</v>
      </c>
      <c r="D80" s="1" t="s">
        <v>1300</v>
      </c>
      <c r="E80" s="2" t="s">
        <v>1011</v>
      </c>
      <c r="F80" s="2" t="s">
        <v>1012</v>
      </c>
      <c r="G80" s="2" t="s">
        <v>313</v>
      </c>
      <c r="H80" s="2" t="s">
        <v>314</v>
      </c>
      <c r="I80" s="4">
        <v>-5</v>
      </c>
      <c r="J80" s="4">
        <v>-61.85</v>
      </c>
    </row>
    <row r="81" spans="1:10" ht="11.85" customHeight="1">
      <c r="A81" s="2" t="s">
        <v>48</v>
      </c>
      <c r="B81" s="3" t="s">
        <v>2678</v>
      </c>
      <c r="C81" s="1" t="s">
        <v>42</v>
      </c>
      <c r="D81" s="1" t="s">
        <v>2747</v>
      </c>
      <c r="E81" s="2" t="s">
        <v>2315</v>
      </c>
      <c r="F81" s="2" t="s">
        <v>2316</v>
      </c>
      <c r="G81" s="2" t="s">
        <v>313</v>
      </c>
      <c r="H81" s="2" t="s">
        <v>314</v>
      </c>
      <c r="I81" s="4">
        <v>3</v>
      </c>
      <c r="J81" s="4">
        <v>34.56</v>
      </c>
    </row>
    <row r="82" spans="1:10" ht="11.85" customHeight="1">
      <c r="A82" s="2" t="s">
        <v>48</v>
      </c>
      <c r="B82" s="3" t="s">
        <v>2678</v>
      </c>
      <c r="C82" s="1" t="s">
        <v>42</v>
      </c>
      <c r="D82" s="1" t="s">
        <v>2748</v>
      </c>
      <c r="E82" s="2" t="s">
        <v>322</v>
      </c>
      <c r="F82" s="2" t="s">
        <v>323</v>
      </c>
      <c r="G82" s="2" t="s">
        <v>313</v>
      </c>
      <c r="H82" s="2" t="s">
        <v>314</v>
      </c>
      <c r="I82" s="4">
        <v>2</v>
      </c>
      <c r="J82" s="4">
        <v>23.04</v>
      </c>
    </row>
    <row r="83" spans="1:10" ht="17.850000000000001" customHeight="1">
      <c r="A83" s="2" t="s">
        <v>48</v>
      </c>
      <c r="B83" s="3" t="s">
        <v>2678</v>
      </c>
      <c r="C83" s="1" t="s">
        <v>42</v>
      </c>
      <c r="D83" s="1" t="s">
        <v>2746</v>
      </c>
      <c r="E83" s="2" t="s">
        <v>408</v>
      </c>
      <c r="F83" s="2" t="s">
        <v>409</v>
      </c>
      <c r="G83" s="2" t="s">
        <v>313</v>
      </c>
      <c r="H83" s="2" t="s">
        <v>314</v>
      </c>
      <c r="I83" s="4">
        <v>3</v>
      </c>
      <c r="J83" s="4">
        <v>34.56</v>
      </c>
    </row>
    <row r="84" spans="1:10" ht="11.85" customHeight="1">
      <c r="A84" s="2" t="s">
        <v>48</v>
      </c>
      <c r="B84" s="3" t="s">
        <v>2678</v>
      </c>
      <c r="C84" s="1" t="s">
        <v>42</v>
      </c>
      <c r="D84" s="1" t="s">
        <v>2749</v>
      </c>
      <c r="E84" s="2" t="s">
        <v>1011</v>
      </c>
      <c r="F84" s="2" t="s">
        <v>1012</v>
      </c>
      <c r="G84" s="2" t="s">
        <v>313</v>
      </c>
      <c r="H84" s="2" t="s">
        <v>314</v>
      </c>
      <c r="I84" s="4">
        <v>5</v>
      </c>
      <c r="J84" s="4">
        <v>61.85</v>
      </c>
    </row>
    <row r="85" spans="1:10" ht="11.85" customHeight="1">
      <c r="A85" s="2" t="s">
        <v>48</v>
      </c>
      <c r="B85" s="3" t="s">
        <v>2700</v>
      </c>
      <c r="C85" s="1" t="s">
        <v>42</v>
      </c>
      <c r="D85" s="1" t="s">
        <v>2750</v>
      </c>
      <c r="E85" s="2" t="s">
        <v>804</v>
      </c>
      <c r="F85" s="2" t="s">
        <v>805</v>
      </c>
      <c r="G85" s="2" t="s">
        <v>313</v>
      </c>
      <c r="H85" s="2" t="s">
        <v>314</v>
      </c>
      <c r="I85" s="4">
        <v>20</v>
      </c>
      <c r="J85" s="4">
        <v>230.4</v>
      </c>
    </row>
    <row r="86" spans="1:10" ht="11.1" customHeight="1">
      <c r="A86" s="2" t="s">
        <v>48</v>
      </c>
      <c r="B86" s="3" t="s">
        <v>2700</v>
      </c>
      <c r="C86" s="1" t="s">
        <v>42</v>
      </c>
      <c r="D86" s="1" t="s">
        <v>2751</v>
      </c>
      <c r="E86" s="2" t="s">
        <v>574</v>
      </c>
      <c r="F86" s="2" t="s">
        <v>575</v>
      </c>
      <c r="G86" s="2" t="s">
        <v>313</v>
      </c>
      <c r="H86" s="2" t="s">
        <v>314</v>
      </c>
      <c r="I86" s="4">
        <v>5</v>
      </c>
      <c r="J86" s="4">
        <v>57.6</v>
      </c>
    </row>
    <row r="87" spans="1:10" ht="11.85" customHeight="1">
      <c r="A87" s="2" t="s">
        <v>48</v>
      </c>
      <c r="B87" s="3" t="s">
        <v>2700</v>
      </c>
      <c r="C87" s="1" t="s">
        <v>42</v>
      </c>
      <c r="D87" s="1" t="s">
        <v>2752</v>
      </c>
      <c r="E87" s="2" t="s">
        <v>1011</v>
      </c>
      <c r="F87" s="2" t="s">
        <v>1012</v>
      </c>
      <c r="G87" s="2" t="s">
        <v>313</v>
      </c>
      <c r="H87" s="2" t="s">
        <v>314</v>
      </c>
      <c r="I87" s="4">
        <v>5</v>
      </c>
      <c r="J87" s="4">
        <v>57.6</v>
      </c>
    </row>
    <row r="88" spans="1:10" ht="11.85" customHeight="1">
      <c r="A88" s="2" t="s">
        <v>48</v>
      </c>
      <c r="B88" s="3" t="s">
        <v>2700</v>
      </c>
      <c r="C88" s="1" t="s">
        <v>42</v>
      </c>
      <c r="D88" s="1" t="s">
        <v>2753</v>
      </c>
      <c r="E88" s="2" t="s">
        <v>334</v>
      </c>
      <c r="F88" s="2" t="s">
        <v>335</v>
      </c>
      <c r="G88" s="2" t="s">
        <v>313</v>
      </c>
      <c r="H88" s="2" t="s">
        <v>314</v>
      </c>
      <c r="I88" s="4">
        <v>10</v>
      </c>
      <c r="J88" s="4">
        <v>115.2</v>
      </c>
    </row>
    <row r="89" spans="1:10" ht="17.850000000000001" customHeight="1">
      <c r="A89" s="2" t="s">
        <v>48</v>
      </c>
      <c r="B89" s="3" t="s">
        <v>2678</v>
      </c>
      <c r="C89" s="1" t="s">
        <v>42</v>
      </c>
      <c r="D89" s="1" t="s">
        <v>2754</v>
      </c>
      <c r="E89" s="2" t="s">
        <v>1340</v>
      </c>
      <c r="F89" s="2" t="s">
        <v>1341</v>
      </c>
      <c r="G89" s="2" t="s">
        <v>313</v>
      </c>
      <c r="H89" s="2" t="s">
        <v>314</v>
      </c>
      <c r="I89" s="4">
        <v>30</v>
      </c>
      <c r="J89" s="4">
        <v>345.6</v>
      </c>
    </row>
    <row r="90" spans="1:10" ht="18.600000000000001" customHeight="1">
      <c r="A90" s="2" t="s">
        <v>48</v>
      </c>
      <c r="B90" s="3" t="s">
        <v>2700</v>
      </c>
      <c r="C90" s="1" t="s">
        <v>42</v>
      </c>
      <c r="D90" s="1" t="s">
        <v>2755</v>
      </c>
      <c r="E90" s="2" t="s">
        <v>1222</v>
      </c>
      <c r="F90" s="2" t="s">
        <v>1223</v>
      </c>
      <c r="G90" s="2" t="s">
        <v>313</v>
      </c>
      <c r="H90" s="2" t="s">
        <v>314</v>
      </c>
      <c r="I90" s="4">
        <v>2</v>
      </c>
      <c r="J90" s="4">
        <v>23.04</v>
      </c>
    </row>
    <row r="91" spans="1:10" ht="11.1" customHeight="1">
      <c r="A91" s="2" t="s">
        <v>48</v>
      </c>
      <c r="B91" s="3" t="s">
        <v>2704</v>
      </c>
      <c r="C91" s="1" t="s">
        <v>42</v>
      </c>
      <c r="D91" s="1" t="s">
        <v>2756</v>
      </c>
      <c r="E91" s="2" t="s">
        <v>420</v>
      </c>
      <c r="F91" s="2" t="s">
        <v>421</v>
      </c>
      <c r="G91" s="2" t="s">
        <v>313</v>
      </c>
      <c r="H91" s="2" t="s">
        <v>314</v>
      </c>
      <c r="I91" s="4">
        <v>1</v>
      </c>
      <c r="J91" s="4">
        <v>11.52</v>
      </c>
    </row>
    <row r="92" spans="1:10" ht="11.85" customHeight="1">
      <c r="A92" s="2" t="s">
        <v>48</v>
      </c>
      <c r="B92" s="3" t="s">
        <v>2729</v>
      </c>
      <c r="C92" s="1" t="s">
        <v>42</v>
      </c>
      <c r="D92" s="1" t="s">
        <v>2757</v>
      </c>
      <c r="E92" s="2" t="s">
        <v>1218</v>
      </c>
      <c r="F92" s="2" t="s">
        <v>1219</v>
      </c>
      <c r="G92" s="2" t="s">
        <v>367</v>
      </c>
      <c r="H92" s="2" t="s">
        <v>368</v>
      </c>
      <c r="I92" s="4">
        <v>1</v>
      </c>
      <c r="J92" s="4">
        <v>11.52</v>
      </c>
    </row>
    <row r="93" spans="1:10" ht="11.85" customHeight="1">
      <c r="A93" s="2" t="s">
        <v>48</v>
      </c>
      <c r="B93" s="3" t="s">
        <v>2673</v>
      </c>
      <c r="C93" s="1" t="s">
        <v>42</v>
      </c>
      <c r="D93" s="1" t="s">
        <v>2744</v>
      </c>
      <c r="E93" s="2" t="s">
        <v>2476</v>
      </c>
      <c r="F93" s="2" t="s">
        <v>2477</v>
      </c>
      <c r="G93" s="2" t="s">
        <v>367</v>
      </c>
      <c r="H93" s="2" t="s">
        <v>368</v>
      </c>
      <c r="I93" s="4">
        <v>15</v>
      </c>
      <c r="J93" s="4">
        <v>185.55</v>
      </c>
    </row>
    <row r="94" spans="1:10" ht="11.85" customHeight="1">
      <c r="A94" s="2" t="s">
        <v>48</v>
      </c>
      <c r="B94" s="3" t="s">
        <v>2673</v>
      </c>
      <c r="C94" s="1" t="s">
        <v>42</v>
      </c>
      <c r="D94" s="1" t="s">
        <v>2758</v>
      </c>
      <c r="E94" s="2" t="s">
        <v>396</v>
      </c>
      <c r="F94" s="2" t="s">
        <v>397</v>
      </c>
      <c r="G94" s="2" t="s">
        <v>313</v>
      </c>
      <c r="H94" s="2" t="s">
        <v>314</v>
      </c>
      <c r="I94" s="4">
        <v>10</v>
      </c>
      <c r="J94" s="4">
        <v>115.2</v>
      </c>
    </row>
    <row r="95" spans="1:10" ht="17.850000000000001" customHeight="1">
      <c r="A95" s="2" t="s">
        <v>48</v>
      </c>
      <c r="B95" s="3" t="s">
        <v>2704</v>
      </c>
      <c r="C95" s="1" t="s">
        <v>42</v>
      </c>
      <c r="D95" s="1" t="s">
        <v>2759</v>
      </c>
      <c r="E95" s="2" t="s">
        <v>578</v>
      </c>
      <c r="F95" s="2" t="s">
        <v>579</v>
      </c>
      <c r="G95" s="2" t="s">
        <v>313</v>
      </c>
      <c r="H95" s="2" t="s">
        <v>314</v>
      </c>
      <c r="I95" s="4">
        <v>5</v>
      </c>
      <c r="J95" s="4">
        <v>57.6</v>
      </c>
    </row>
    <row r="96" spans="1:10" ht="17.850000000000001" customHeight="1">
      <c r="A96" s="2" t="s">
        <v>48</v>
      </c>
      <c r="B96" s="3" t="s">
        <v>2673</v>
      </c>
      <c r="C96" s="1" t="s">
        <v>42</v>
      </c>
      <c r="D96" s="1" t="s">
        <v>2760</v>
      </c>
      <c r="E96" s="2" t="s">
        <v>1436</v>
      </c>
      <c r="F96" s="2" t="s">
        <v>1437</v>
      </c>
      <c r="G96" s="2" t="s">
        <v>313</v>
      </c>
      <c r="H96" s="2" t="s">
        <v>314</v>
      </c>
      <c r="I96" s="4">
        <v>2</v>
      </c>
      <c r="J96" s="4">
        <v>23.04</v>
      </c>
    </row>
    <row r="97" spans="1:23" ht="18.600000000000001" customHeight="1">
      <c r="A97" s="2" t="s">
        <v>48</v>
      </c>
      <c r="B97" s="3" t="s">
        <v>2673</v>
      </c>
      <c r="C97" s="1" t="s">
        <v>42</v>
      </c>
      <c r="D97" s="1" t="s">
        <v>2742</v>
      </c>
      <c r="E97" s="2" t="s">
        <v>995</v>
      </c>
      <c r="F97" s="2" t="s">
        <v>996</v>
      </c>
      <c r="G97" s="2" t="s">
        <v>313</v>
      </c>
      <c r="H97" s="2" t="s">
        <v>314</v>
      </c>
      <c r="I97" s="4">
        <v>5</v>
      </c>
      <c r="J97" s="4">
        <v>57.6</v>
      </c>
    </row>
    <row r="98" spans="1:23" ht="17.850000000000001" customHeight="1">
      <c r="J98" s="5">
        <f>SUM(J75:J97)</f>
        <v>1691.73</v>
      </c>
    </row>
    <row r="99" spans="1:23" ht="17.100000000000001" customHeight="1">
      <c r="A99" s="72" t="s">
        <v>444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 ht="11.85" customHeight="1">
      <c r="A100" s="2" t="s">
        <v>68</v>
      </c>
      <c r="B100" s="3" t="s">
        <v>2673</v>
      </c>
      <c r="C100" s="1" t="s">
        <v>42</v>
      </c>
      <c r="D100" s="1" t="s">
        <v>2761</v>
      </c>
      <c r="E100" s="2" t="s">
        <v>607</v>
      </c>
      <c r="F100" s="2" t="s">
        <v>608</v>
      </c>
      <c r="G100" s="2" t="s">
        <v>609</v>
      </c>
      <c r="H100" s="2" t="s">
        <v>610</v>
      </c>
      <c r="I100" s="4">
        <v>20</v>
      </c>
      <c r="J100" s="4">
        <v>158</v>
      </c>
    </row>
    <row r="101" spans="1:23" ht="17.850000000000001" customHeight="1">
      <c r="A101" s="2" t="s">
        <v>48</v>
      </c>
      <c r="B101" s="3" t="s">
        <v>2673</v>
      </c>
      <c r="C101" s="1" t="s">
        <v>42</v>
      </c>
      <c r="D101" s="1" t="s">
        <v>2762</v>
      </c>
      <c r="E101" s="2" t="s">
        <v>2763</v>
      </c>
      <c r="F101" s="2" t="s">
        <v>2764</v>
      </c>
      <c r="G101" s="2" t="s">
        <v>468</v>
      </c>
      <c r="H101" s="2" t="s">
        <v>469</v>
      </c>
      <c r="I101" s="4">
        <v>20</v>
      </c>
      <c r="J101" s="4">
        <v>247.4</v>
      </c>
    </row>
    <row r="102" spans="1:23" ht="11.85" customHeight="1">
      <c r="A102" s="2" t="s">
        <v>48</v>
      </c>
      <c r="B102" s="3" t="s">
        <v>2729</v>
      </c>
      <c r="C102" s="1" t="s">
        <v>42</v>
      </c>
      <c r="D102" s="1" t="s">
        <v>2765</v>
      </c>
      <c r="E102" s="2" t="s">
        <v>2766</v>
      </c>
      <c r="F102" s="2" t="s">
        <v>2767</v>
      </c>
      <c r="G102" s="2" t="s">
        <v>468</v>
      </c>
      <c r="H102" s="2" t="s">
        <v>469</v>
      </c>
      <c r="I102" s="4">
        <v>20</v>
      </c>
      <c r="J102" s="4">
        <v>247.4</v>
      </c>
    </row>
    <row r="103" spans="1:23" ht="11.85" customHeight="1">
      <c r="A103" s="2" t="s">
        <v>48</v>
      </c>
      <c r="B103" s="3" t="s">
        <v>2673</v>
      </c>
      <c r="C103" s="1" t="s">
        <v>42</v>
      </c>
      <c r="D103" s="1" t="s">
        <v>2761</v>
      </c>
      <c r="E103" s="2" t="s">
        <v>607</v>
      </c>
      <c r="F103" s="2" t="s">
        <v>608</v>
      </c>
      <c r="G103" s="2" t="s">
        <v>609</v>
      </c>
      <c r="H103" s="2" t="s">
        <v>610</v>
      </c>
      <c r="I103" s="4">
        <v>100</v>
      </c>
      <c r="J103" s="4">
        <v>1237</v>
      </c>
    </row>
    <row r="104" spans="1:23" ht="17.850000000000001" customHeight="1">
      <c r="A104" s="2" t="s">
        <v>48</v>
      </c>
      <c r="B104" s="3" t="s">
        <v>2673</v>
      </c>
      <c r="C104" s="1" t="s">
        <v>42</v>
      </c>
      <c r="D104" s="1" t="s">
        <v>2768</v>
      </c>
      <c r="E104" s="2" t="s">
        <v>2769</v>
      </c>
      <c r="F104" s="2" t="s">
        <v>2770</v>
      </c>
      <c r="G104" s="2" t="s">
        <v>2771</v>
      </c>
      <c r="H104" s="2" t="s">
        <v>2772</v>
      </c>
      <c r="I104" s="4">
        <v>12</v>
      </c>
      <c r="J104" s="4">
        <v>148.44</v>
      </c>
    </row>
    <row r="105" spans="1:23" ht="11.85" customHeight="1">
      <c r="A105" s="2" t="s">
        <v>48</v>
      </c>
      <c r="B105" s="3" t="s">
        <v>2729</v>
      </c>
      <c r="C105" s="1" t="s">
        <v>42</v>
      </c>
      <c r="D105" s="1" t="s">
        <v>2773</v>
      </c>
      <c r="E105" s="2" t="s">
        <v>2774</v>
      </c>
      <c r="F105" s="2" t="s">
        <v>2775</v>
      </c>
      <c r="G105" s="2" t="s">
        <v>448</v>
      </c>
      <c r="H105" s="2" t="s">
        <v>449</v>
      </c>
      <c r="I105" s="4">
        <v>2</v>
      </c>
      <c r="J105" s="4">
        <v>24.74</v>
      </c>
    </row>
    <row r="106" spans="1:23" ht="17.850000000000001" customHeight="1">
      <c r="J106" s="5">
        <v>2062.98</v>
      </c>
    </row>
    <row r="107" spans="1:23" ht="17.100000000000001" customHeight="1">
      <c r="J107" s="5">
        <v>10410.85</v>
      </c>
    </row>
  </sheetData>
  <autoFilter ref="A1:W107" xr:uid="{61125CFE-FB0A-2A4F-AAD9-2A1076C6BDDD}"/>
  <mergeCells count="7">
    <mergeCell ref="A99:W99"/>
    <mergeCell ref="A2:W2"/>
    <mergeCell ref="A8:W8"/>
    <mergeCell ref="A34:W34"/>
    <mergeCell ref="A54:W54"/>
    <mergeCell ref="A59:W59"/>
    <mergeCell ref="A74:W7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B260-82E7-9D47-B463-F20D9735E2C5}">
  <dimension ref="A1:W99"/>
  <sheetViews>
    <sheetView workbookViewId="0"/>
    <sheetView workbookViewId="1"/>
  </sheetViews>
  <sheetFormatPr defaultColWidth="8.85546875" defaultRowHeight="12.95"/>
  <cols>
    <col min="1" max="1" width="34.85546875" customWidth="1"/>
    <col min="2" max="2" width="8.42578125" customWidth="1"/>
    <col min="3" max="3" width="6.7109375" customWidth="1"/>
    <col min="4" max="4" width="7" customWidth="1"/>
    <col min="5" max="5" width="42" customWidth="1"/>
    <col min="6" max="6" width="21" customWidth="1"/>
    <col min="7" max="7" width="9.42578125" customWidth="1"/>
    <col min="8" max="8" width="14.42578125" customWidth="1"/>
    <col min="9" max="9" width="9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2776</v>
      </c>
      <c r="C3" s="1" t="s">
        <v>42</v>
      </c>
      <c r="D3" s="1" t="s">
        <v>2777</v>
      </c>
      <c r="E3" s="2" t="s">
        <v>50</v>
      </c>
      <c r="F3" s="2" t="s">
        <v>51</v>
      </c>
      <c r="G3" s="2" t="s">
        <v>52</v>
      </c>
      <c r="H3" s="2" t="s">
        <v>53</v>
      </c>
      <c r="I3" s="9">
        <v>5</v>
      </c>
      <c r="J3" s="4">
        <v>61.85</v>
      </c>
    </row>
    <row r="4" spans="1:23">
      <c r="A4" s="2" t="s">
        <v>48</v>
      </c>
      <c r="B4" s="3" t="s">
        <v>2776</v>
      </c>
      <c r="C4" s="1" t="s">
        <v>42</v>
      </c>
      <c r="D4" s="1" t="s">
        <v>2778</v>
      </c>
      <c r="E4" s="2" t="s">
        <v>44</v>
      </c>
      <c r="F4" s="2" t="s">
        <v>45</v>
      </c>
      <c r="G4" s="2" t="s">
        <v>46</v>
      </c>
      <c r="H4" s="2" t="s">
        <v>47</v>
      </c>
      <c r="I4" s="9">
        <v>2</v>
      </c>
      <c r="J4" s="4">
        <v>24.74</v>
      </c>
    </row>
    <row r="5" spans="1:23">
      <c r="A5" s="2" t="s">
        <v>48</v>
      </c>
      <c r="B5" s="3" t="s">
        <v>2776</v>
      </c>
      <c r="C5" s="1" t="s">
        <v>42</v>
      </c>
      <c r="D5" s="1" t="s">
        <v>2779</v>
      </c>
      <c r="E5" s="2" t="s">
        <v>890</v>
      </c>
      <c r="F5" s="2" t="s">
        <v>891</v>
      </c>
      <c r="G5" s="2" t="s">
        <v>46</v>
      </c>
      <c r="H5" s="2" t="s">
        <v>47</v>
      </c>
      <c r="I5" s="9">
        <v>4</v>
      </c>
      <c r="J5" s="4">
        <v>49.48</v>
      </c>
    </row>
    <row r="6" spans="1:23">
      <c r="J6" s="5">
        <v>136.07</v>
      </c>
    </row>
    <row r="7" spans="1:23">
      <c r="A7" s="72" t="s">
        <v>54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48</v>
      </c>
      <c r="B8" s="3" t="s">
        <v>2780</v>
      </c>
      <c r="C8" s="1" t="s">
        <v>42</v>
      </c>
      <c r="D8" s="1" t="s">
        <v>2781</v>
      </c>
      <c r="E8" s="2" t="s">
        <v>57</v>
      </c>
      <c r="F8" s="2" t="s">
        <v>58</v>
      </c>
      <c r="G8" s="2" t="s">
        <v>59</v>
      </c>
      <c r="H8" s="2" t="s">
        <v>60</v>
      </c>
      <c r="I8" s="9">
        <v>10</v>
      </c>
      <c r="J8" s="4">
        <v>115.2</v>
      </c>
    </row>
    <row r="9" spans="1:23">
      <c r="J9" s="5">
        <v>115.2</v>
      </c>
    </row>
    <row r="10" spans="1:23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68</v>
      </c>
      <c r="B11" s="3" t="s">
        <v>2782</v>
      </c>
      <c r="C11" s="1" t="s">
        <v>42</v>
      </c>
      <c r="D11" s="1" t="s">
        <v>2783</v>
      </c>
      <c r="E11" s="2" t="s">
        <v>480</v>
      </c>
      <c r="F11" s="2" t="s">
        <v>481</v>
      </c>
      <c r="G11" s="2" t="s">
        <v>82</v>
      </c>
      <c r="H11" s="2" t="s">
        <v>83</v>
      </c>
      <c r="I11" s="9">
        <v>1</v>
      </c>
      <c r="J11" s="4">
        <v>7.9</v>
      </c>
    </row>
    <row r="12" spans="1:23">
      <c r="A12" s="2" t="s">
        <v>48</v>
      </c>
      <c r="B12" s="3" t="s">
        <v>2782</v>
      </c>
      <c r="C12" s="1" t="s">
        <v>42</v>
      </c>
      <c r="D12" s="1" t="s">
        <v>2784</v>
      </c>
      <c r="E12" s="2" t="s">
        <v>117</v>
      </c>
      <c r="F12" s="2" t="s">
        <v>118</v>
      </c>
      <c r="G12" s="2" t="s">
        <v>119</v>
      </c>
      <c r="H12" s="2" t="s">
        <v>120</v>
      </c>
      <c r="I12" s="9">
        <v>10</v>
      </c>
      <c r="J12" s="4">
        <v>115.2</v>
      </c>
    </row>
    <row r="13" spans="1:23">
      <c r="A13" s="2" t="s">
        <v>48</v>
      </c>
      <c r="B13" s="3" t="s">
        <v>2782</v>
      </c>
      <c r="C13" s="1" t="s">
        <v>42</v>
      </c>
      <c r="D13" s="1" t="s">
        <v>2785</v>
      </c>
      <c r="E13" s="2" t="s">
        <v>509</v>
      </c>
      <c r="F13" s="2" t="s">
        <v>510</v>
      </c>
      <c r="G13" s="2" t="s">
        <v>82</v>
      </c>
      <c r="H13" s="2" t="s">
        <v>83</v>
      </c>
      <c r="I13" s="9">
        <v>10</v>
      </c>
      <c r="J13" s="4">
        <v>115.2</v>
      </c>
    </row>
    <row r="14" spans="1:23">
      <c r="A14" s="2" t="s">
        <v>48</v>
      </c>
      <c r="B14" s="3" t="s">
        <v>2782</v>
      </c>
      <c r="C14" s="1" t="s">
        <v>42</v>
      </c>
      <c r="D14" s="1" t="s">
        <v>2786</v>
      </c>
      <c r="E14" s="2" t="s">
        <v>2358</v>
      </c>
      <c r="F14" s="2" t="s">
        <v>2359</v>
      </c>
      <c r="G14" s="2" t="s">
        <v>82</v>
      </c>
      <c r="H14" s="2" t="s">
        <v>83</v>
      </c>
      <c r="I14" s="9">
        <v>6</v>
      </c>
      <c r="J14" s="4">
        <v>69.12</v>
      </c>
    </row>
    <row r="15" spans="1:23">
      <c r="A15" s="2" t="s">
        <v>48</v>
      </c>
      <c r="B15" s="3" t="s">
        <v>2782</v>
      </c>
      <c r="C15" s="1" t="s">
        <v>42</v>
      </c>
      <c r="D15" s="1" t="s">
        <v>2787</v>
      </c>
      <c r="E15" s="2" t="s">
        <v>1955</v>
      </c>
      <c r="F15" s="2" t="s">
        <v>1956</v>
      </c>
      <c r="G15" s="2" t="s">
        <v>82</v>
      </c>
      <c r="H15" s="2" t="s">
        <v>83</v>
      </c>
      <c r="I15" s="9">
        <v>6</v>
      </c>
      <c r="J15" s="4">
        <v>69.12</v>
      </c>
    </row>
    <row r="16" spans="1:23">
      <c r="A16" s="2" t="s">
        <v>48</v>
      </c>
      <c r="B16" s="3" t="s">
        <v>2782</v>
      </c>
      <c r="C16" s="1" t="s">
        <v>42</v>
      </c>
      <c r="D16" s="1" t="s">
        <v>2788</v>
      </c>
      <c r="E16" s="2" t="s">
        <v>1901</v>
      </c>
      <c r="F16" s="2" t="s">
        <v>1902</v>
      </c>
      <c r="G16" s="2" t="s">
        <v>77</v>
      </c>
      <c r="H16" s="2" t="s">
        <v>78</v>
      </c>
      <c r="I16" s="9">
        <v>10</v>
      </c>
      <c r="J16" s="4">
        <v>115.2</v>
      </c>
    </row>
    <row r="17" spans="1:23">
      <c r="A17" s="2" t="s">
        <v>48</v>
      </c>
      <c r="B17" s="3" t="s">
        <v>2782</v>
      </c>
      <c r="C17" s="1" t="s">
        <v>42</v>
      </c>
      <c r="D17" s="1" t="s">
        <v>2789</v>
      </c>
      <c r="E17" s="2" t="s">
        <v>2790</v>
      </c>
      <c r="F17" s="2" t="s">
        <v>2791</v>
      </c>
      <c r="G17" s="2" t="s">
        <v>82</v>
      </c>
      <c r="H17" s="2" t="s">
        <v>83</v>
      </c>
      <c r="I17" s="9">
        <v>20</v>
      </c>
      <c r="J17" s="4">
        <v>230.4</v>
      </c>
    </row>
    <row r="18" spans="1:23">
      <c r="A18" s="2" t="s">
        <v>48</v>
      </c>
      <c r="B18" s="3" t="s">
        <v>2782</v>
      </c>
      <c r="C18" s="1" t="s">
        <v>42</v>
      </c>
      <c r="D18" s="1" t="s">
        <v>2792</v>
      </c>
      <c r="E18" s="2" t="s">
        <v>2346</v>
      </c>
      <c r="F18" s="2" t="s">
        <v>2347</v>
      </c>
      <c r="G18" s="2" t="s">
        <v>127</v>
      </c>
      <c r="H18" s="2" t="s">
        <v>128</v>
      </c>
      <c r="I18" s="9">
        <v>30</v>
      </c>
      <c r="J18" s="4">
        <v>345.6</v>
      </c>
    </row>
    <row r="19" spans="1:23" ht="24">
      <c r="A19" s="2" t="s">
        <v>48</v>
      </c>
      <c r="B19" s="3" t="s">
        <v>2782</v>
      </c>
      <c r="C19" s="1" t="s">
        <v>42</v>
      </c>
      <c r="D19" s="1" t="s">
        <v>2793</v>
      </c>
      <c r="E19" s="2" t="s">
        <v>1121</v>
      </c>
      <c r="F19" s="2" t="s">
        <v>1122</v>
      </c>
      <c r="G19" s="2" t="s">
        <v>82</v>
      </c>
      <c r="H19" s="2" t="s">
        <v>83</v>
      </c>
      <c r="I19" s="9">
        <v>10</v>
      </c>
      <c r="J19" s="4">
        <v>123.7</v>
      </c>
    </row>
    <row r="20" spans="1:23">
      <c r="A20" s="2" t="s">
        <v>48</v>
      </c>
      <c r="B20" s="3" t="s">
        <v>2782</v>
      </c>
      <c r="C20" s="1" t="s">
        <v>42</v>
      </c>
      <c r="D20" s="1" t="s">
        <v>2794</v>
      </c>
      <c r="E20" s="2" t="s">
        <v>122</v>
      </c>
      <c r="F20" s="2" t="s">
        <v>123</v>
      </c>
      <c r="G20" s="2" t="s">
        <v>82</v>
      </c>
      <c r="H20" s="2" t="s">
        <v>83</v>
      </c>
      <c r="I20" s="9">
        <v>10</v>
      </c>
      <c r="J20" s="4">
        <v>115.2</v>
      </c>
    </row>
    <row r="21" spans="1:23">
      <c r="A21" s="2" t="s">
        <v>48</v>
      </c>
      <c r="B21" s="3" t="s">
        <v>2782</v>
      </c>
      <c r="C21" s="1" t="s">
        <v>42</v>
      </c>
      <c r="D21" s="1" t="s">
        <v>2795</v>
      </c>
      <c r="E21" s="2" t="s">
        <v>505</v>
      </c>
      <c r="F21" s="2" t="s">
        <v>506</v>
      </c>
      <c r="G21" s="2" t="s">
        <v>93</v>
      </c>
      <c r="H21" s="2" t="s">
        <v>94</v>
      </c>
      <c r="I21" s="9">
        <v>3</v>
      </c>
      <c r="J21" s="4">
        <v>34.56</v>
      </c>
    </row>
    <row r="22" spans="1:23">
      <c r="A22" s="2" t="s">
        <v>48</v>
      </c>
      <c r="B22" s="3" t="s">
        <v>2780</v>
      </c>
      <c r="C22" s="1" t="s">
        <v>42</v>
      </c>
      <c r="D22" s="1" t="s">
        <v>2796</v>
      </c>
      <c r="E22" s="2" t="s">
        <v>670</v>
      </c>
      <c r="F22" s="2" t="s">
        <v>671</v>
      </c>
      <c r="G22" s="2" t="s">
        <v>177</v>
      </c>
      <c r="H22" s="2" t="s">
        <v>178</v>
      </c>
      <c r="I22" s="9">
        <v>5</v>
      </c>
      <c r="J22" s="4">
        <v>57.6</v>
      </c>
    </row>
    <row r="23" spans="1:23">
      <c r="J23" s="5">
        <v>1398.8</v>
      </c>
    </row>
    <row r="24" spans="1:23">
      <c r="A24" s="72" t="s">
        <v>141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</row>
    <row r="25" spans="1:23">
      <c r="A25" s="2" t="s">
        <v>68</v>
      </c>
      <c r="B25" s="3" t="s">
        <v>2780</v>
      </c>
      <c r="C25" s="1" t="s">
        <v>42</v>
      </c>
      <c r="D25" s="1" t="s">
        <v>2797</v>
      </c>
      <c r="E25" s="2" t="s">
        <v>158</v>
      </c>
      <c r="F25" s="2" t="s">
        <v>159</v>
      </c>
      <c r="G25" s="2" t="s">
        <v>160</v>
      </c>
      <c r="H25" s="2" t="s">
        <v>161</v>
      </c>
      <c r="I25" s="9">
        <v>5</v>
      </c>
      <c r="J25" s="4">
        <v>39.5</v>
      </c>
    </row>
    <row r="26" spans="1:23">
      <c r="A26" s="2" t="s">
        <v>68</v>
      </c>
      <c r="B26" s="3" t="s">
        <v>2798</v>
      </c>
      <c r="C26" s="1" t="s">
        <v>42</v>
      </c>
      <c r="D26" s="1" t="s">
        <v>2799</v>
      </c>
      <c r="E26" s="2" t="s">
        <v>936</v>
      </c>
      <c r="F26" s="2" t="s">
        <v>937</v>
      </c>
      <c r="G26" s="2" t="s">
        <v>150</v>
      </c>
      <c r="H26" s="2" t="s">
        <v>151</v>
      </c>
      <c r="I26" s="9">
        <v>3</v>
      </c>
      <c r="J26" s="4">
        <v>23.7</v>
      </c>
    </row>
    <row r="27" spans="1:23">
      <c r="A27" s="2" t="s">
        <v>48</v>
      </c>
      <c r="B27" s="3" t="s">
        <v>2798</v>
      </c>
      <c r="C27" s="1" t="s">
        <v>42</v>
      </c>
      <c r="D27" s="1" t="s">
        <v>2800</v>
      </c>
      <c r="E27" s="2" t="s">
        <v>936</v>
      </c>
      <c r="F27" s="2" t="s">
        <v>937</v>
      </c>
      <c r="G27" s="2" t="s">
        <v>150</v>
      </c>
      <c r="H27" s="2" t="s">
        <v>151</v>
      </c>
      <c r="I27" s="9">
        <v>20</v>
      </c>
      <c r="J27" s="4">
        <v>230.4</v>
      </c>
    </row>
    <row r="28" spans="1:23">
      <c r="A28" s="2" t="s">
        <v>48</v>
      </c>
      <c r="B28" s="3" t="s">
        <v>2780</v>
      </c>
      <c r="C28" s="1" t="s">
        <v>42</v>
      </c>
      <c r="D28" s="1" t="s">
        <v>2801</v>
      </c>
      <c r="E28" s="2" t="s">
        <v>1141</v>
      </c>
      <c r="F28" s="2" t="s">
        <v>1142</v>
      </c>
      <c r="G28" s="2" t="s">
        <v>167</v>
      </c>
      <c r="H28" s="2" t="s">
        <v>168</v>
      </c>
      <c r="I28" s="9">
        <v>5</v>
      </c>
      <c r="J28" s="4">
        <v>57.6</v>
      </c>
    </row>
    <row r="29" spans="1:23">
      <c r="A29" s="2" t="s">
        <v>48</v>
      </c>
      <c r="B29" s="3" t="s">
        <v>2780</v>
      </c>
      <c r="C29" s="1" t="s">
        <v>42</v>
      </c>
      <c r="D29" s="1" t="s">
        <v>2802</v>
      </c>
      <c r="E29" s="2" t="s">
        <v>957</v>
      </c>
      <c r="F29" s="2" t="s">
        <v>958</v>
      </c>
      <c r="G29" s="2" t="s">
        <v>150</v>
      </c>
      <c r="H29" s="2" t="s">
        <v>151</v>
      </c>
      <c r="I29" s="9">
        <v>20</v>
      </c>
      <c r="J29" s="4">
        <v>230.4</v>
      </c>
    </row>
    <row r="30" spans="1:23">
      <c r="A30" s="2" t="s">
        <v>48</v>
      </c>
      <c r="B30" s="3" t="s">
        <v>2780</v>
      </c>
      <c r="C30" s="1" t="s">
        <v>42</v>
      </c>
      <c r="D30" s="1" t="s">
        <v>2803</v>
      </c>
      <c r="E30" s="2" t="s">
        <v>170</v>
      </c>
      <c r="F30" s="2" t="s">
        <v>171</v>
      </c>
      <c r="G30" s="2" t="s">
        <v>150</v>
      </c>
      <c r="H30" s="2" t="s">
        <v>151</v>
      </c>
      <c r="I30" s="9">
        <v>10</v>
      </c>
      <c r="J30" s="4">
        <v>115.2</v>
      </c>
    </row>
    <row r="31" spans="1:23">
      <c r="A31" s="2" t="s">
        <v>48</v>
      </c>
      <c r="B31" s="3" t="s">
        <v>2780</v>
      </c>
      <c r="C31" s="1" t="s">
        <v>42</v>
      </c>
      <c r="D31" s="1" t="s">
        <v>2804</v>
      </c>
      <c r="E31" s="2" t="s">
        <v>1833</v>
      </c>
      <c r="F31" s="2" t="s">
        <v>1834</v>
      </c>
      <c r="G31" s="2" t="s">
        <v>1835</v>
      </c>
      <c r="H31" s="2" t="s">
        <v>1836</v>
      </c>
      <c r="I31" s="9">
        <v>10</v>
      </c>
      <c r="J31" s="4">
        <v>115.2</v>
      </c>
    </row>
    <row r="32" spans="1:23">
      <c r="A32" s="2" t="s">
        <v>48</v>
      </c>
      <c r="B32" s="3" t="s">
        <v>2798</v>
      </c>
      <c r="C32" s="1" t="s">
        <v>42</v>
      </c>
      <c r="D32" s="1" t="s">
        <v>2805</v>
      </c>
      <c r="E32" s="2" t="s">
        <v>541</v>
      </c>
      <c r="F32" s="2" t="s">
        <v>542</v>
      </c>
      <c r="G32" s="2" t="s">
        <v>150</v>
      </c>
      <c r="H32" s="2" t="s">
        <v>151</v>
      </c>
      <c r="I32" s="9">
        <v>15</v>
      </c>
      <c r="J32" s="4">
        <v>172.8</v>
      </c>
    </row>
    <row r="33" spans="1:23">
      <c r="A33" s="2" t="s">
        <v>48</v>
      </c>
      <c r="B33" s="3" t="s">
        <v>2780</v>
      </c>
      <c r="C33" s="1" t="s">
        <v>42</v>
      </c>
      <c r="D33" s="1" t="s">
        <v>2806</v>
      </c>
      <c r="E33" s="2" t="s">
        <v>175</v>
      </c>
      <c r="F33" s="2" t="s">
        <v>2616</v>
      </c>
      <c r="G33" s="2" t="s">
        <v>177</v>
      </c>
      <c r="H33" s="2" t="s">
        <v>178</v>
      </c>
      <c r="I33" s="9">
        <v>3</v>
      </c>
      <c r="J33" s="4">
        <v>37.11</v>
      </c>
    </row>
    <row r="34" spans="1:23">
      <c r="A34" s="2" t="s">
        <v>48</v>
      </c>
      <c r="B34" s="3" t="s">
        <v>2780</v>
      </c>
      <c r="C34" s="1" t="s">
        <v>42</v>
      </c>
      <c r="D34" s="1" t="s">
        <v>2807</v>
      </c>
      <c r="E34" s="2" t="s">
        <v>175</v>
      </c>
      <c r="F34" s="2" t="s">
        <v>2616</v>
      </c>
      <c r="G34" s="2" t="s">
        <v>177</v>
      </c>
      <c r="H34" s="2" t="s">
        <v>178</v>
      </c>
      <c r="I34" s="9">
        <v>5</v>
      </c>
      <c r="J34" s="4">
        <v>57.6</v>
      </c>
    </row>
    <row r="35" spans="1:23">
      <c r="A35" s="2" t="s">
        <v>48</v>
      </c>
      <c r="B35" s="3" t="s">
        <v>2780</v>
      </c>
      <c r="C35" s="1" t="s">
        <v>42</v>
      </c>
      <c r="D35" s="1" t="s">
        <v>2797</v>
      </c>
      <c r="E35" s="2" t="s">
        <v>158</v>
      </c>
      <c r="F35" s="2" t="s">
        <v>159</v>
      </c>
      <c r="G35" s="2" t="s">
        <v>160</v>
      </c>
      <c r="H35" s="2" t="s">
        <v>161</v>
      </c>
      <c r="I35" s="9">
        <v>10</v>
      </c>
      <c r="J35" s="4">
        <v>115.2</v>
      </c>
    </row>
    <row r="36" spans="1:23">
      <c r="A36" s="2" t="s">
        <v>48</v>
      </c>
      <c r="B36" s="3" t="s">
        <v>2780</v>
      </c>
      <c r="C36" s="1" t="s">
        <v>42</v>
      </c>
      <c r="D36" s="1" t="s">
        <v>2808</v>
      </c>
      <c r="E36" s="2" t="s">
        <v>153</v>
      </c>
      <c r="F36" s="2" t="s">
        <v>154</v>
      </c>
      <c r="G36" s="2" t="s">
        <v>155</v>
      </c>
      <c r="H36" s="2" t="s">
        <v>156</v>
      </c>
      <c r="I36" s="9">
        <v>6</v>
      </c>
      <c r="J36" s="4">
        <v>69.12</v>
      </c>
    </row>
    <row r="37" spans="1:23">
      <c r="A37" s="2" t="s">
        <v>205</v>
      </c>
      <c r="B37" s="3" t="s">
        <v>2780</v>
      </c>
      <c r="C37" s="1" t="s">
        <v>42</v>
      </c>
      <c r="D37" s="1" t="s">
        <v>2809</v>
      </c>
      <c r="E37" s="2" t="s">
        <v>951</v>
      </c>
      <c r="F37" s="2" t="s">
        <v>952</v>
      </c>
      <c r="G37" s="2" t="s">
        <v>160</v>
      </c>
      <c r="H37" s="2" t="s">
        <v>161</v>
      </c>
      <c r="I37" s="9">
        <v>1</v>
      </c>
      <c r="J37" s="4">
        <v>9.5500000000000007</v>
      </c>
    </row>
    <row r="38" spans="1:23">
      <c r="J38" s="5">
        <v>1273.3800000000001</v>
      </c>
    </row>
    <row r="39" spans="1:23">
      <c r="A39" s="72" t="s">
        <v>183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1:23">
      <c r="A40" s="2" t="s">
        <v>48</v>
      </c>
      <c r="B40" s="3" t="s">
        <v>2780</v>
      </c>
      <c r="C40" s="1" t="s">
        <v>42</v>
      </c>
      <c r="D40" s="1" t="s">
        <v>2810</v>
      </c>
      <c r="E40" s="2" t="s">
        <v>2811</v>
      </c>
      <c r="F40" s="2" t="s">
        <v>2812</v>
      </c>
      <c r="G40" s="2" t="s">
        <v>187</v>
      </c>
      <c r="H40" s="2" t="s">
        <v>188</v>
      </c>
      <c r="I40" s="9">
        <v>3</v>
      </c>
      <c r="J40" s="4">
        <v>34.56</v>
      </c>
    </row>
    <row r="41" spans="1:23">
      <c r="A41" s="2" t="s">
        <v>48</v>
      </c>
      <c r="B41" s="3" t="s">
        <v>2798</v>
      </c>
      <c r="C41" s="1" t="s">
        <v>42</v>
      </c>
      <c r="D41" s="1" t="s">
        <v>2813</v>
      </c>
      <c r="E41" s="2" t="s">
        <v>702</v>
      </c>
      <c r="F41" s="2" t="s">
        <v>703</v>
      </c>
      <c r="G41" s="2" t="s">
        <v>187</v>
      </c>
      <c r="H41" s="2" t="s">
        <v>188</v>
      </c>
      <c r="I41" s="9">
        <v>10</v>
      </c>
      <c r="J41" s="4">
        <v>115.2</v>
      </c>
    </row>
    <row r="42" spans="1:23">
      <c r="J42" s="5">
        <v>149.76</v>
      </c>
    </row>
    <row r="43" spans="1:23">
      <c r="A43" s="72" t="s">
        <v>189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>
      <c r="A44" s="2" t="s">
        <v>68</v>
      </c>
      <c r="B44" s="3" t="s">
        <v>2776</v>
      </c>
      <c r="C44" s="1" t="s">
        <v>42</v>
      </c>
      <c r="D44" s="1" t="s">
        <v>2814</v>
      </c>
      <c r="E44" s="2" t="s">
        <v>2815</v>
      </c>
      <c r="F44" s="2" t="s">
        <v>2816</v>
      </c>
      <c r="G44" s="2" t="s">
        <v>198</v>
      </c>
      <c r="H44" s="2" t="s">
        <v>199</v>
      </c>
      <c r="I44" s="9">
        <v>5</v>
      </c>
      <c r="J44" s="4">
        <v>39.5</v>
      </c>
    </row>
    <row r="45" spans="1:23">
      <c r="A45" s="2" t="s">
        <v>48</v>
      </c>
      <c r="B45" s="3" t="s">
        <v>2776</v>
      </c>
      <c r="C45" s="1" t="s">
        <v>42</v>
      </c>
      <c r="D45" s="1" t="s">
        <v>2817</v>
      </c>
      <c r="E45" s="2" t="s">
        <v>191</v>
      </c>
      <c r="F45" s="2" t="s">
        <v>192</v>
      </c>
      <c r="G45" s="2" t="s">
        <v>193</v>
      </c>
      <c r="H45" s="2" t="s">
        <v>194</v>
      </c>
      <c r="I45" s="9">
        <v>5</v>
      </c>
      <c r="J45" s="4">
        <v>61.85</v>
      </c>
    </row>
    <row r="46" spans="1:23">
      <c r="A46" s="2" t="s">
        <v>48</v>
      </c>
      <c r="B46" s="3" t="s">
        <v>2776</v>
      </c>
      <c r="C46" s="1" t="s">
        <v>42</v>
      </c>
      <c r="D46" s="1" t="s">
        <v>2818</v>
      </c>
      <c r="E46" s="2" t="s">
        <v>715</v>
      </c>
      <c r="F46" s="2" t="s">
        <v>716</v>
      </c>
      <c r="G46" s="2" t="s">
        <v>717</v>
      </c>
      <c r="H46" s="2" t="s">
        <v>718</v>
      </c>
      <c r="I46" s="9">
        <v>10</v>
      </c>
      <c r="J46" s="4">
        <v>123.7</v>
      </c>
    </row>
    <row r="47" spans="1:23">
      <c r="A47" s="2" t="s">
        <v>48</v>
      </c>
      <c r="B47" s="3" t="s">
        <v>2776</v>
      </c>
      <c r="C47" s="1" t="s">
        <v>42</v>
      </c>
      <c r="D47" s="1" t="s">
        <v>2814</v>
      </c>
      <c r="E47" s="2" t="s">
        <v>2815</v>
      </c>
      <c r="F47" s="2" t="s">
        <v>2816</v>
      </c>
      <c r="G47" s="2" t="s">
        <v>198</v>
      </c>
      <c r="H47" s="2" t="s">
        <v>199</v>
      </c>
      <c r="I47" s="9">
        <v>15</v>
      </c>
      <c r="J47" s="4">
        <v>185.55</v>
      </c>
    </row>
    <row r="48" spans="1:23">
      <c r="A48" s="2" t="s">
        <v>48</v>
      </c>
      <c r="B48" s="3" t="s">
        <v>2776</v>
      </c>
      <c r="C48" s="1" t="s">
        <v>42</v>
      </c>
      <c r="D48" s="1" t="s">
        <v>2819</v>
      </c>
      <c r="E48" s="2" t="s">
        <v>729</v>
      </c>
      <c r="F48" s="2" t="s">
        <v>730</v>
      </c>
      <c r="G48" s="2" t="s">
        <v>726</v>
      </c>
      <c r="H48" s="2" t="s">
        <v>727</v>
      </c>
      <c r="I48" s="9">
        <v>4</v>
      </c>
      <c r="J48" s="4">
        <v>49.48</v>
      </c>
    </row>
    <row r="49" spans="1:23">
      <c r="A49" s="2" t="s">
        <v>48</v>
      </c>
      <c r="B49" s="3" t="s">
        <v>2776</v>
      </c>
      <c r="C49" s="1" t="s">
        <v>42</v>
      </c>
      <c r="D49" s="1" t="s">
        <v>2820</v>
      </c>
      <c r="E49" s="2" t="s">
        <v>729</v>
      </c>
      <c r="F49" s="2" t="s">
        <v>730</v>
      </c>
      <c r="G49" s="2" t="s">
        <v>726</v>
      </c>
      <c r="H49" s="2" t="s">
        <v>727</v>
      </c>
      <c r="I49" s="9">
        <v>5</v>
      </c>
      <c r="J49" s="4">
        <v>61.85</v>
      </c>
    </row>
    <row r="50" spans="1:23">
      <c r="J50" s="5">
        <v>521.92999999999995</v>
      </c>
    </row>
    <row r="51" spans="1:23">
      <c r="A51" s="72" t="s">
        <v>212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>
      <c r="A52" s="2" t="s">
        <v>68</v>
      </c>
      <c r="B52" s="3" t="s">
        <v>2798</v>
      </c>
      <c r="C52" s="1" t="s">
        <v>42</v>
      </c>
      <c r="D52" s="1" t="s">
        <v>2821</v>
      </c>
      <c r="E52" s="2" t="s">
        <v>219</v>
      </c>
      <c r="F52" s="2" t="s">
        <v>220</v>
      </c>
      <c r="G52" s="2" t="s">
        <v>221</v>
      </c>
      <c r="H52" s="2" t="s">
        <v>222</v>
      </c>
      <c r="I52" s="9">
        <v>5</v>
      </c>
      <c r="J52" s="4">
        <v>39.5</v>
      </c>
    </row>
    <row r="53" spans="1:23">
      <c r="A53" s="2" t="s">
        <v>68</v>
      </c>
      <c r="B53" s="3" t="s">
        <v>2798</v>
      </c>
      <c r="C53" s="1" t="s">
        <v>42</v>
      </c>
      <c r="D53" s="1" t="s">
        <v>2822</v>
      </c>
      <c r="E53" s="2" t="s">
        <v>227</v>
      </c>
      <c r="F53" s="2" t="s">
        <v>228</v>
      </c>
      <c r="G53" s="2" t="s">
        <v>216</v>
      </c>
      <c r="H53" s="2" t="s">
        <v>217</v>
      </c>
      <c r="I53" s="9">
        <v>5</v>
      </c>
      <c r="J53" s="4">
        <v>39.5</v>
      </c>
    </row>
    <row r="54" spans="1:23">
      <c r="A54" s="2" t="s">
        <v>48</v>
      </c>
      <c r="B54" s="3" t="s">
        <v>2798</v>
      </c>
      <c r="C54" s="1" t="s">
        <v>42</v>
      </c>
      <c r="D54" s="1" t="s">
        <v>2823</v>
      </c>
      <c r="E54" s="2" t="s">
        <v>238</v>
      </c>
      <c r="F54" s="2" t="s">
        <v>239</v>
      </c>
      <c r="G54" s="2" t="s">
        <v>216</v>
      </c>
      <c r="H54" s="2" t="s">
        <v>217</v>
      </c>
      <c r="I54" s="9">
        <v>5</v>
      </c>
      <c r="J54" s="4">
        <v>61.85</v>
      </c>
    </row>
    <row r="55" spans="1:23">
      <c r="A55" s="2" t="s">
        <v>48</v>
      </c>
      <c r="B55" s="3" t="s">
        <v>2798</v>
      </c>
      <c r="C55" s="1" t="s">
        <v>42</v>
      </c>
      <c r="D55" s="1" t="s">
        <v>2824</v>
      </c>
      <c r="E55" s="2" t="s">
        <v>272</v>
      </c>
      <c r="F55" s="2" t="s">
        <v>273</v>
      </c>
      <c r="G55" s="2" t="s">
        <v>216</v>
      </c>
      <c r="H55" s="2" t="s">
        <v>217</v>
      </c>
      <c r="I55" s="9">
        <v>2</v>
      </c>
      <c r="J55" s="4">
        <v>24.74</v>
      </c>
    </row>
    <row r="56" spans="1:23">
      <c r="J56" s="5">
        <v>165.59</v>
      </c>
    </row>
    <row r="57" spans="1:23">
      <c r="A57" s="72" t="s">
        <v>286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>
      <c r="A58" s="2" t="s">
        <v>48</v>
      </c>
      <c r="B58" s="3" t="s">
        <v>2798</v>
      </c>
      <c r="C58" s="1" t="s">
        <v>42</v>
      </c>
      <c r="D58" s="1" t="s">
        <v>2825</v>
      </c>
      <c r="E58" s="2" t="s">
        <v>302</v>
      </c>
      <c r="F58" s="2" t="s">
        <v>303</v>
      </c>
      <c r="G58" s="2" t="s">
        <v>304</v>
      </c>
      <c r="H58" s="2" t="s">
        <v>305</v>
      </c>
      <c r="I58" s="9">
        <v>3</v>
      </c>
      <c r="J58" s="4">
        <v>37.11</v>
      </c>
    </row>
    <row r="59" spans="1:23">
      <c r="A59" s="2" t="s">
        <v>48</v>
      </c>
      <c r="B59" s="3" t="s">
        <v>2798</v>
      </c>
      <c r="C59" s="1" t="s">
        <v>42</v>
      </c>
      <c r="D59" s="1" t="s">
        <v>2826</v>
      </c>
      <c r="E59" s="2" t="s">
        <v>288</v>
      </c>
      <c r="F59" s="2" t="s">
        <v>1928</v>
      </c>
      <c r="G59" s="2" t="s">
        <v>290</v>
      </c>
      <c r="H59" s="2" t="s">
        <v>291</v>
      </c>
      <c r="I59" s="9">
        <v>10</v>
      </c>
      <c r="J59" s="4">
        <v>123.7</v>
      </c>
    </row>
    <row r="60" spans="1:23">
      <c r="J60" s="5">
        <v>160.81</v>
      </c>
    </row>
    <row r="61" spans="1:23">
      <c r="A61" s="72" t="s">
        <v>309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68</v>
      </c>
      <c r="B62" s="3" t="s">
        <v>2782</v>
      </c>
      <c r="C62" s="1" t="s">
        <v>42</v>
      </c>
      <c r="D62" s="1" t="s">
        <v>2827</v>
      </c>
      <c r="E62" s="2" t="s">
        <v>567</v>
      </c>
      <c r="F62" s="2" t="s">
        <v>568</v>
      </c>
      <c r="G62" s="2" t="s">
        <v>367</v>
      </c>
      <c r="H62" s="2" t="s">
        <v>368</v>
      </c>
      <c r="I62" s="9">
        <v>5</v>
      </c>
      <c r="J62" s="4">
        <v>39.5</v>
      </c>
    </row>
    <row r="63" spans="1:23">
      <c r="A63" s="2" t="s">
        <v>40</v>
      </c>
      <c r="B63" s="3" t="s">
        <v>2782</v>
      </c>
      <c r="C63" s="1" t="s">
        <v>42</v>
      </c>
      <c r="D63" s="1" t="s">
        <v>2828</v>
      </c>
      <c r="E63" s="2" t="s">
        <v>1436</v>
      </c>
      <c r="F63" s="2" t="s">
        <v>1437</v>
      </c>
      <c r="G63" s="2" t="s">
        <v>313</v>
      </c>
      <c r="H63" s="2" t="s">
        <v>314</v>
      </c>
      <c r="I63" s="9">
        <v>10</v>
      </c>
      <c r="J63" s="4">
        <v>102.2</v>
      </c>
    </row>
    <row r="64" spans="1:23">
      <c r="A64" s="2" t="s">
        <v>48</v>
      </c>
      <c r="B64" s="3" t="s">
        <v>2798</v>
      </c>
      <c r="C64" s="1" t="s">
        <v>42</v>
      </c>
      <c r="D64" s="1" t="s">
        <v>2829</v>
      </c>
      <c r="E64" s="2" t="s">
        <v>783</v>
      </c>
      <c r="F64" s="2" t="s">
        <v>784</v>
      </c>
      <c r="G64" s="2" t="s">
        <v>313</v>
      </c>
      <c r="H64" s="2" t="s">
        <v>314</v>
      </c>
      <c r="I64" s="9">
        <v>10</v>
      </c>
      <c r="J64" s="4">
        <v>115.2</v>
      </c>
    </row>
    <row r="65" spans="1:10">
      <c r="A65" s="2" t="s">
        <v>48</v>
      </c>
      <c r="B65" s="3" t="s">
        <v>2798</v>
      </c>
      <c r="C65" s="1" t="s">
        <v>42</v>
      </c>
      <c r="D65" s="1" t="s">
        <v>2830</v>
      </c>
      <c r="E65" s="2" t="s">
        <v>570</v>
      </c>
      <c r="F65" s="2" t="s">
        <v>571</v>
      </c>
      <c r="G65" s="2" t="s">
        <v>313</v>
      </c>
      <c r="H65" s="2" t="s">
        <v>314</v>
      </c>
      <c r="I65" s="9">
        <v>5</v>
      </c>
      <c r="J65" s="4">
        <v>57.6</v>
      </c>
    </row>
    <row r="66" spans="1:10">
      <c r="A66" s="2" t="s">
        <v>48</v>
      </c>
      <c r="B66" s="3" t="s">
        <v>2798</v>
      </c>
      <c r="C66" s="1" t="s">
        <v>42</v>
      </c>
      <c r="D66" s="1" t="s">
        <v>2831</v>
      </c>
      <c r="E66" s="2" t="s">
        <v>387</v>
      </c>
      <c r="F66" s="2" t="s">
        <v>388</v>
      </c>
      <c r="G66" s="2" t="s">
        <v>313</v>
      </c>
      <c r="H66" s="2" t="s">
        <v>314</v>
      </c>
      <c r="I66" s="9">
        <v>4</v>
      </c>
      <c r="J66" s="4">
        <v>46.08</v>
      </c>
    </row>
    <row r="67" spans="1:10">
      <c r="A67" s="2" t="s">
        <v>48</v>
      </c>
      <c r="B67" s="3" t="s">
        <v>2798</v>
      </c>
      <c r="C67" s="1" t="s">
        <v>42</v>
      </c>
      <c r="D67" s="1" t="s">
        <v>2832</v>
      </c>
      <c r="E67" s="2" t="s">
        <v>393</v>
      </c>
      <c r="F67" s="2" t="s">
        <v>394</v>
      </c>
      <c r="G67" s="2" t="s">
        <v>375</v>
      </c>
      <c r="H67" s="2" t="s">
        <v>376</v>
      </c>
      <c r="I67" s="9">
        <v>5</v>
      </c>
      <c r="J67" s="4">
        <v>57.6</v>
      </c>
    </row>
    <row r="68" spans="1:10">
      <c r="A68" s="2" t="s">
        <v>48</v>
      </c>
      <c r="B68" s="3" t="s">
        <v>2833</v>
      </c>
      <c r="C68" s="1" t="s">
        <v>42</v>
      </c>
      <c r="D68" s="1" t="s">
        <v>2834</v>
      </c>
      <c r="E68" s="2" t="s">
        <v>373</v>
      </c>
      <c r="F68" s="2" t="s">
        <v>374</v>
      </c>
      <c r="G68" s="2" t="s">
        <v>375</v>
      </c>
      <c r="H68" s="2" t="s">
        <v>376</v>
      </c>
      <c r="I68" s="9">
        <v>10</v>
      </c>
      <c r="J68" s="4">
        <v>115.2</v>
      </c>
    </row>
    <row r="69" spans="1:10">
      <c r="A69" s="2" t="s">
        <v>48</v>
      </c>
      <c r="B69" s="3" t="s">
        <v>2833</v>
      </c>
      <c r="C69" s="1" t="s">
        <v>42</v>
      </c>
      <c r="D69" s="1" t="s">
        <v>2835</v>
      </c>
      <c r="E69" s="2" t="s">
        <v>399</v>
      </c>
      <c r="F69" s="2" t="s">
        <v>400</v>
      </c>
      <c r="G69" s="2" t="s">
        <v>401</v>
      </c>
      <c r="H69" s="2" t="s">
        <v>402</v>
      </c>
      <c r="I69" s="9">
        <v>2</v>
      </c>
      <c r="J69" s="4">
        <v>23.04</v>
      </c>
    </row>
    <row r="70" spans="1:10">
      <c r="A70" s="2" t="s">
        <v>48</v>
      </c>
      <c r="B70" s="3" t="s">
        <v>2833</v>
      </c>
      <c r="C70" s="1" t="s">
        <v>42</v>
      </c>
      <c r="D70" s="1" t="s">
        <v>2836</v>
      </c>
      <c r="E70" s="2" t="s">
        <v>594</v>
      </c>
      <c r="F70" s="2" t="s">
        <v>595</v>
      </c>
      <c r="G70" s="2" t="s">
        <v>313</v>
      </c>
      <c r="H70" s="2" t="s">
        <v>314</v>
      </c>
      <c r="I70" s="9">
        <v>5</v>
      </c>
      <c r="J70" s="4">
        <v>57.6</v>
      </c>
    </row>
    <row r="71" spans="1:10">
      <c r="A71" s="2" t="s">
        <v>48</v>
      </c>
      <c r="B71" s="3" t="s">
        <v>2782</v>
      </c>
      <c r="C71" s="1" t="s">
        <v>42</v>
      </c>
      <c r="D71" s="1" t="s">
        <v>2837</v>
      </c>
      <c r="E71" s="2" t="s">
        <v>1006</v>
      </c>
      <c r="F71" s="2" t="s">
        <v>1007</v>
      </c>
      <c r="G71" s="2" t="s">
        <v>313</v>
      </c>
      <c r="H71" s="2" t="s">
        <v>314</v>
      </c>
      <c r="I71" s="9">
        <v>17</v>
      </c>
      <c r="J71" s="4">
        <v>195.84</v>
      </c>
    </row>
    <row r="72" spans="1:10">
      <c r="A72" s="2" t="s">
        <v>48</v>
      </c>
      <c r="B72" s="3" t="s">
        <v>2782</v>
      </c>
      <c r="C72" s="1" t="s">
        <v>42</v>
      </c>
      <c r="D72" s="1" t="s">
        <v>2838</v>
      </c>
      <c r="E72" s="2" t="s">
        <v>337</v>
      </c>
      <c r="F72" s="2" t="s">
        <v>338</v>
      </c>
      <c r="G72" s="2" t="s">
        <v>313</v>
      </c>
      <c r="H72" s="2" t="s">
        <v>314</v>
      </c>
      <c r="I72" s="9">
        <v>263</v>
      </c>
      <c r="J72" s="4">
        <v>3029.76</v>
      </c>
    </row>
    <row r="73" spans="1:10">
      <c r="A73" s="2" t="s">
        <v>48</v>
      </c>
      <c r="B73" s="3" t="s">
        <v>2782</v>
      </c>
      <c r="C73" s="1" t="s">
        <v>42</v>
      </c>
      <c r="D73" s="1" t="s">
        <v>2839</v>
      </c>
      <c r="E73" s="2" t="s">
        <v>337</v>
      </c>
      <c r="F73" s="2" t="s">
        <v>338</v>
      </c>
      <c r="G73" s="2" t="s">
        <v>313</v>
      </c>
      <c r="H73" s="2" t="s">
        <v>314</v>
      </c>
      <c r="I73" s="9">
        <v>27</v>
      </c>
      <c r="J73" s="4">
        <v>311.04000000000002</v>
      </c>
    </row>
    <row r="74" spans="1:10">
      <c r="A74" s="2" t="s">
        <v>48</v>
      </c>
      <c r="B74" s="3" t="s">
        <v>2780</v>
      </c>
      <c r="C74" s="1" t="s">
        <v>42</v>
      </c>
      <c r="D74" s="1" t="s">
        <v>2840</v>
      </c>
      <c r="E74" s="2" t="s">
        <v>808</v>
      </c>
      <c r="F74" s="2" t="s">
        <v>809</v>
      </c>
      <c r="G74" s="2" t="s">
        <v>313</v>
      </c>
      <c r="H74" s="2" t="s">
        <v>314</v>
      </c>
      <c r="I74" s="9">
        <v>6</v>
      </c>
      <c r="J74" s="4">
        <v>69.12</v>
      </c>
    </row>
    <row r="75" spans="1:10">
      <c r="A75" s="2" t="s">
        <v>48</v>
      </c>
      <c r="B75" s="3" t="s">
        <v>2780</v>
      </c>
      <c r="C75" s="1" t="s">
        <v>42</v>
      </c>
      <c r="D75" s="1" t="s">
        <v>2841</v>
      </c>
      <c r="E75" s="2" t="s">
        <v>411</v>
      </c>
      <c r="F75" s="2" t="s">
        <v>412</v>
      </c>
      <c r="G75" s="2" t="s">
        <v>313</v>
      </c>
      <c r="H75" s="2" t="s">
        <v>314</v>
      </c>
      <c r="I75" s="9">
        <v>5</v>
      </c>
      <c r="J75" s="4">
        <v>57.6</v>
      </c>
    </row>
    <row r="76" spans="1:10">
      <c r="A76" s="2" t="s">
        <v>48</v>
      </c>
      <c r="B76" s="3" t="s">
        <v>2780</v>
      </c>
      <c r="C76" s="1" t="s">
        <v>42</v>
      </c>
      <c r="D76" s="1" t="s">
        <v>2842</v>
      </c>
      <c r="E76" s="2" t="s">
        <v>414</v>
      </c>
      <c r="F76" s="2" t="s">
        <v>415</v>
      </c>
      <c r="G76" s="2" t="s">
        <v>313</v>
      </c>
      <c r="H76" s="2" t="s">
        <v>314</v>
      </c>
      <c r="I76" s="9">
        <v>5</v>
      </c>
      <c r="J76" s="4">
        <v>57.6</v>
      </c>
    </row>
    <row r="77" spans="1:10">
      <c r="A77" s="2" t="s">
        <v>48</v>
      </c>
      <c r="B77" s="3" t="s">
        <v>2780</v>
      </c>
      <c r="C77" s="1" t="s">
        <v>42</v>
      </c>
      <c r="D77" s="1" t="s">
        <v>2843</v>
      </c>
      <c r="E77" s="2" t="s">
        <v>816</v>
      </c>
      <c r="F77" s="2" t="s">
        <v>817</v>
      </c>
      <c r="G77" s="2" t="s">
        <v>313</v>
      </c>
      <c r="H77" s="2" t="s">
        <v>314</v>
      </c>
      <c r="I77" s="9">
        <v>5</v>
      </c>
      <c r="J77" s="4">
        <v>57.6</v>
      </c>
    </row>
    <row r="78" spans="1:10">
      <c r="A78" s="2" t="s">
        <v>48</v>
      </c>
      <c r="B78" s="3" t="s">
        <v>2776</v>
      </c>
      <c r="C78" s="1" t="s">
        <v>42</v>
      </c>
      <c r="D78" s="1" t="s">
        <v>2844</v>
      </c>
      <c r="E78" s="2" t="s">
        <v>396</v>
      </c>
      <c r="F78" s="2" t="s">
        <v>397</v>
      </c>
      <c r="G78" s="2" t="s">
        <v>313</v>
      </c>
      <c r="H78" s="2" t="s">
        <v>314</v>
      </c>
      <c r="I78" s="9">
        <v>5</v>
      </c>
      <c r="J78" s="4">
        <v>57.6</v>
      </c>
    </row>
    <row r="79" spans="1:10">
      <c r="A79" s="2" t="s">
        <v>48</v>
      </c>
      <c r="B79" s="3" t="s">
        <v>2776</v>
      </c>
      <c r="C79" s="1" t="s">
        <v>42</v>
      </c>
      <c r="D79" s="1" t="s">
        <v>2845</v>
      </c>
      <c r="E79" s="2" t="s">
        <v>1021</v>
      </c>
      <c r="F79" s="2" t="s">
        <v>1022</v>
      </c>
      <c r="G79" s="2" t="s">
        <v>367</v>
      </c>
      <c r="H79" s="2" t="s">
        <v>368</v>
      </c>
      <c r="I79" s="9">
        <v>2</v>
      </c>
      <c r="J79" s="4">
        <v>23.04</v>
      </c>
    </row>
    <row r="80" spans="1:10">
      <c r="A80" s="2" t="s">
        <v>48</v>
      </c>
      <c r="B80" s="3" t="s">
        <v>2776</v>
      </c>
      <c r="C80" s="1" t="s">
        <v>42</v>
      </c>
      <c r="D80" s="1" t="s">
        <v>2846</v>
      </c>
      <c r="E80" s="2" t="s">
        <v>404</v>
      </c>
      <c r="F80" s="2" t="s">
        <v>405</v>
      </c>
      <c r="G80" s="2" t="s">
        <v>351</v>
      </c>
      <c r="H80" s="2" t="s">
        <v>352</v>
      </c>
      <c r="I80" s="9">
        <v>3</v>
      </c>
      <c r="J80" s="4">
        <v>34.56</v>
      </c>
    </row>
    <row r="81" spans="1:23">
      <c r="A81" s="2" t="s">
        <v>48</v>
      </c>
      <c r="B81" s="3" t="s">
        <v>2780</v>
      </c>
      <c r="C81" s="1" t="s">
        <v>42</v>
      </c>
      <c r="D81" s="1" t="s">
        <v>2847</v>
      </c>
      <c r="E81" s="2" t="s">
        <v>346</v>
      </c>
      <c r="F81" s="2" t="s">
        <v>347</v>
      </c>
      <c r="G81" s="2" t="s">
        <v>313</v>
      </c>
      <c r="H81" s="2" t="s">
        <v>314</v>
      </c>
      <c r="I81" s="9">
        <v>50</v>
      </c>
      <c r="J81" s="4">
        <v>576</v>
      </c>
    </row>
    <row r="82" spans="1:23">
      <c r="A82" s="2" t="s">
        <v>48</v>
      </c>
      <c r="B82" s="3" t="s">
        <v>2780</v>
      </c>
      <c r="C82" s="1" t="s">
        <v>42</v>
      </c>
      <c r="D82" s="1" t="s">
        <v>2848</v>
      </c>
      <c r="E82" s="2" t="s">
        <v>387</v>
      </c>
      <c r="F82" s="2" t="s">
        <v>388</v>
      </c>
      <c r="G82" s="2" t="s">
        <v>313</v>
      </c>
      <c r="H82" s="2" t="s">
        <v>314</v>
      </c>
      <c r="I82" s="9">
        <v>2</v>
      </c>
      <c r="J82" s="4">
        <v>23.04</v>
      </c>
    </row>
    <row r="83" spans="1:23">
      <c r="J83" s="5">
        <v>5106.82</v>
      </c>
    </row>
    <row r="84" spans="1:23">
      <c r="A84" s="72" t="s">
        <v>429</v>
      </c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</row>
    <row r="85" spans="1:23">
      <c r="A85" s="2" t="s">
        <v>48</v>
      </c>
      <c r="B85" s="3" t="s">
        <v>2798</v>
      </c>
      <c r="C85" s="1" t="s">
        <v>42</v>
      </c>
      <c r="D85" s="1" t="s">
        <v>2849</v>
      </c>
      <c r="E85" s="2" t="s">
        <v>1043</v>
      </c>
      <c r="F85" s="2" t="s">
        <v>1044</v>
      </c>
      <c r="G85" s="2" t="s">
        <v>433</v>
      </c>
      <c r="H85" s="2" t="s">
        <v>434</v>
      </c>
      <c r="I85" s="9">
        <v>2</v>
      </c>
      <c r="J85" s="4">
        <v>24.74</v>
      </c>
    </row>
    <row r="86" spans="1:23">
      <c r="J86" s="5">
        <v>24.74</v>
      </c>
    </row>
    <row r="87" spans="1:23">
      <c r="A87" s="72" t="s">
        <v>435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</row>
    <row r="88" spans="1:23">
      <c r="A88" s="2" t="s">
        <v>48</v>
      </c>
      <c r="B88" s="3" t="s">
        <v>2782</v>
      </c>
      <c r="C88" s="1" t="s">
        <v>42</v>
      </c>
      <c r="D88" s="1" t="s">
        <v>2850</v>
      </c>
      <c r="E88" s="2" t="s">
        <v>1262</v>
      </c>
      <c r="F88" s="2" t="s">
        <v>1263</v>
      </c>
      <c r="G88" s="2" t="s">
        <v>439</v>
      </c>
      <c r="H88" s="2" t="s">
        <v>440</v>
      </c>
      <c r="I88" s="9">
        <v>5</v>
      </c>
      <c r="J88" s="4">
        <v>61.85</v>
      </c>
    </row>
    <row r="89" spans="1:23">
      <c r="J89" s="5">
        <v>61.85</v>
      </c>
    </row>
    <row r="90" spans="1:23">
      <c r="A90" s="72" t="s">
        <v>444</v>
      </c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</row>
    <row r="91" spans="1:23">
      <c r="A91" s="2" t="s">
        <v>68</v>
      </c>
      <c r="B91" s="3" t="s">
        <v>2776</v>
      </c>
      <c r="C91" s="1" t="s">
        <v>42</v>
      </c>
      <c r="D91" s="1" t="s">
        <v>2851</v>
      </c>
      <c r="E91" s="2" t="s">
        <v>607</v>
      </c>
      <c r="F91" s="2" t="s">
        <v>608</v>
      </c>
      <c r="G91" s="2" t="s">
        <v>609</v>
      </c>
      <c r="H91" s="2" t="s">
        <v>610</v>
      </c>
      <c r="I91" s="9">
        <v>30</v>
      </c>
      <c r="J91" s="4">
        <v>237</v>
      </c>
    </row>
    <row r="92" spans="1:23">
      <c r="A92" s="2" t="s">
        <v>68</v>
      </c>
      <c r="B92" s="3" t="s">
        <v>2780</v>
      </c>
      <c r="C92" s="1" t="s">
        <v>42</v>
      </c>
      <c r="D92" s="1" t="s">
        <v>2852</v>
      </c>
      <c r="E92" s="2" t="s">
        <v>2122</v>
      </c>
      <c r="F92" s="2" t="s">
        <v>1357</v>
      </c>
      <c r="G92" s="2" t="s">
        <v>468</v>
      </c>
      <c r="H92" s="2" t="s">
        <v>469</v>
      </c>
      <c r="I92" s="9">
        <v>10</v>
      </c>
      <c r="J92" s="4">
        <v>79</v>
      </c>
    </row>
    <row r="93" spans="1:23">
      <c r="A93" s="2" t="s">
        <v>48</v>
      </c>
      <c r="B93" s="3" t="s">
        <v>2833</v>
      </c>
      <c r="C93" s="1" t="s">
        <v>42</v>
      </c>
      <c r="D93" s="1" t="s">
        <v>2853</v>
      </c>
      <c r="E93" s="2" t="s">
        <v>2854</v>
      </c>
      <c r="F93" s="2" t="s">
        <v>2855</v>
      </c>
      <c r="G93" s="2" t="s">
        <v>851</v>
      </c>
      <c r="H93" s="2" t="s">
        <v>852</v>
      </c>
      <c r="I93" s="9">
        <v>1</v>
      </c>
      <c r="J93" s="4">
        <v>12.37</v>
      </c>
    </row>
    <row r="94" spans="1:23">
      <c r="A94" s="2" t="s">
        <v>48</v>
      </c>
      <c r="B94" s="3" t="s">
        <v>2776</v>
      </c>
      <c r="C94" s="1" t="s">
        <v>42</v>
      </c>
      <c r="D94" s="1" t="s">
        <v>2851</v>
      </c>
      <c r="E94" s="2" t="s">
        <v>607</v>
      </c>
      <c r="F94" s="2" t="s">
        <v>608</v>
      </c>
      <c r="G94" s="2" t="s">
        <v>609</v>
      </c>
      <c r="H94" s="2" t="s">
        <v>610</v>
      </c>
      <c r="I94" s="9">
        <v>70</v>
      </c>
      <c r="J94" s="4">
        <v>865.9</v>
      </c>
    </row>
    <row r="95" spans="1:23">
      <c r="A95" s="2" t="s">
        <v>48</v>
      </c>
      <c r="B95" s="3" t="s">
        <v>2780</v>
      </c>
      <c r="C95" s="1" t="s">
        <v>42</v>
      </c>
      <c r="D95" s="1" t="s">
        <v>2852</v>
      </c>
      <c r="E95" s="2" t="s">
        <v>2122</v>
      </c>
      <c r="F95" s="2" t="s">
        <v>1357</v>
      </c>
      <c r="G95" s="2" t="s">
        <v>468</v>
      </c>
      <c r="H95" s="2" t="s">
        <v>469</v>
      </c>
      <c r="I95" s="9">
        <v>5</v>
      </c>
      <c r="J95" s="4">
        <v>61.85</v>
      </c>
    </row>
    <row r="96" spans="1:23">
      <c r="A96" s="2" t="s">
        <v>48</v>
      </c>
      <c r="B96" s="3" t="s">
        <v>2833</v>
      </c>
      <c r="C96" s="1" t="s">
        <v>42</v>
      </c>
      <c r="D96" s="1" t="s">
        <v>2856</v>
      </c>
      <c r="E96" s="2" t="s">
        <v>2857</v>
      </c>
      <c r="F96" s="2" t="s">
        <v>2858</v>
      </c>
      <c r="G96" s="2" t="s">
        <v>851</v>
      </c>
      <c r="H96" s="2" t="s">
        <v>852</v>
      </c>
      <c r="I96" s="9">
        <v>2</v>
      </c>
      <c r="J96" s="4">
        <v>24.74</v>
      </c>
    </row>
    <row r="97" spans="1:10">
      <c r="A97" s="2" t="s">
        <v>48</v>
      </c>
      <c r="B97" s="3" t="s">
        <v>2833</v>
      </c>
      <c r="C97" s="1" t="s">
        <v>42</v>
      </c>
      <c r="D97" s="1" t="s">
        <v>2859</v>
      </c>
      <c r="E97" s="2" t="s">
        <v>1277</v>
      </c>
      <c r="F97" s="2" t="s">
        <v>1278</v>
      </c>
      <c r="G97" s="2" t="s">
        <v>851</v>
      </c>
      <c r="H97" s="2" t="s">
        <v>852</v>
      </c>
      <c r="I97" s="9">
        <v>5</v>
      </c>
      <c r="J97" s="4">
        <v>61.85</v>
      </c>
    </row>
    <row r="98" spans="1:10">
      <c r="J98" s="5">
        <v>1342.71</v>
      </c>
    </row>
    <row r="99" spans="1:10">
      <c r="J99" s="5">
        <v>10457.66</v>
      </c>
    </row>
  </sheetData>
  <autoFilter ref="A1:W99" xr:uid="{4264B260-82E7-9D47-B463-F20D9735E2C5}"/>
  <mergeCells count="12">
    <mergeCell ref="A90:W90"/>
    <mergeCell ref="A2:W2"/>
    <mergeCell ref="A7:W7"/>
    <mergeCell ref="A10:W10"/>
    <mergeCell ref="A24:W24"/>
    <mergeCell ref="A39:W39"/>
    <mergeCell ref="A43:W43"/>
    <mergeCell ref="A51:W51"/>
    <mergeCell ref="A57:W57"/>
    <mergeCell ref="A61:W61"/>
    <mergeCell ref="A84:W84"/>
    <mergeCell ref="A87:W8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374B-217C-C042-86AD-F7422F64CC30}">
  <sheetPr filterMode="1"/>
  <dimension ref="A1:W95"/>
  <sheetViews>
    <sheetView workbookViewId="0"/>
    <sheetView workbookViewId="1"/>
  </sheetViews>
  <sheetFormatPr defaultColWidth="8.85546875" defaultRowHeight="12.95"/>
  <cols>
    <col min="1" max="1" width="33.7109375" customWidth="1"/>
    <col min="2" max="2" width="9" customWidth="1"/>
    <col min="3" max="3" width="6.85546875" customWidth="1"/>
    <col min="4" max="4" width="7" customWidth="1"/>
    <col min="5" max="5" width="40" customWidth="1"/>
    <col min="6" max="6" width="25.140625" customWidth="1"/>
    <col min="8" max="8" width="16" customWidth="1"/>
    <col min="9" max="9" width="7.71093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idden="1">
      <c r="A3" s="2" t="s">
        <v>40</v>
      </c>
      <c r="B3" s="3" t="s">
        <v>2860</v>
      </c>
      <c r="C3" s="1" t="s">
        <v>42</v>
      </c>
      <c r="D3" s="1" t="s">
        <v>2861</v>
      </c>
      <c r="E3" s="2" t="s">
        <v>50</v>
      </c>
      <c r="F3" s="2" t="s">
        <v>51</v>
      </c>
      <c r="G3" s="2" t="s">
        <v>52</v>
      </c>
      <c r="H3" s="2" t="s">
        <v>53</v>
      </c>
      <c r="I3" s="9">
        <v>5</v>
      </c>
      <c r="J3" s="4">
        <v>51.1</v>
      </c>
    </row>
    <row r="4" spans="1:23" hidden="1">
      <c r="A4" s="2" t="s">
        <v>48</v>
      </c>
      <c r="B4" s="3" t="s">
        <v>2860</v>
      </c>
      <c r="C4" s="1" t="s">
        <v>42</v>
      </c>
      <c r="D4" s="1" t="s">
        <v>2862</v>
      </c>
      <c r="E4" s="2" t="s">
        <v>2863</v>
      </c>
      <c r="F4" s="2" t="s">
        <v>2864</v>
      </c>
      <c r="G4" s="2" t="s">
        <v>2865</v>
      </c>
      <c r="H4" s="2" t="s">
        <v>2866</v>
      </c>
      <c r="I4" s="9">
        <v>5</v>
      </c>
      <c r="J4" s="4">
        <v>61.85</v>
      </c>
    </row>
    <row r="5" spans="1:23" hidden="1">
      <c r="J5" s="5">
        <v>112.95</v>
      </c>
    </row>
    <row r="6" spans="1:23" hidden="1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 hidden="1">
      <c r="A7" s="2" t="s">
        <v>48</v>
      </c>
      <c r="B7" s="3" t="s">
        <v>2867</v>
      </c>
      <c r="C7" s="1" t="s">
        <v>42</v>
      </c>
      <c r="D7" s="1" t="s">
        <v>2868</v>
      </c>
      <c r="E7" s="2" t="s">
        <v>111</v>
      </c>
      <c r="F7" s="2" t="s">
        <v>112</v>
      </c>
      <c r="G7" s="2" t="s">
        <v>72</v>
      </c>
      <c r="H7" s="2" t="s">
        <v>73</v>
      </c>
      <c r="I7" s="9">
        <v>10</v>
      </c>
      <c r="J7" s="4">
        <v>115.2</v>
      </c>
    </row>
    <row r="8" spans="1:23" hidden="1">
      <c r="A8" s="2" t="s">
        <v>48</v>
      </c>
      <c r="B8" s="3" t="s">
        <v>2867</v>
      </c>
      <c r="C8" s="1" t="s">
        <v>42</v>
      </c>
      <c r="D8" s="1" t="s">
        <v>2869</v>
      </c>
      <c r="E8" s="2" t="s">
        <v>634</v>
      </c>
      <c r="F8" s="2" t="s">
        <v>635</v>
      </c>
      <c r="G8" s="2" t="s">
        <v>72</v>
      </c>
      <c r="H8" s="2" t="s">
        <v>73</v>
      </c>
      <c r="I8" s="9">
        <v>5</v>
      </c>
      <c r="J8" s="4">
        <v>57.6</v>
      </c>
    </row>
    <row r="9" spans="1:23" hidden="1">
      <c r="A9" s="2" t="s">
        <v>48</v>
      </c>
      <c r="B9" s="3" t="s">
        <v>2867</v>
      </c>
      <c r="C9" s="1" t="s">
        <v>42</v>
      </c>
      <c r="D9" s="1" t="s">
        <v>2870</v>
      </c>
      <c r="E9" s="2" t="s">
        <v>133</v>
      </c>
      <c r="F9" s="2" t="s">
        <v>134</v>
      </c>
      <c r="G9" s="2" t="s">
        <v>119</v>
      </c>
      <c r="H9" s="2" t="s">
        <v>120</v>
      </c>
      <c r="I9" s="9">
        <v>10</v>
      </c>
      <c r="J9" s="4">
        <v>115.2</v>
      </c>
    </row>
    <row r="10" spans="1:23" hidden="1">
      <c r="A10" s="2" t="s">
        <v>48</v>
      </c>
      <c r="B10" s="3" t="s">
        <v>2867</v>
      </c>
      <c r="C10" s="1" t="s">
        <v>42</v>
      </c>
      <c r="D10" s="1" t="s">
        <v>2871</v>
      </c>
      <c r="E10" s="2" t="s">
        <v>660</v>
      </c>
      <c r="F10" s="2" t="s">
        <v>661</v>
      </c>
      <c r="G10" s="2" t="s">
        <v>77</v>
      </c>
      <c r="H10" s="2" t="s">
        <v>78</v>
      </c>
      <c r="I10" s="9">
        <v>5</v>
      </c>
      <c r="J10" s="4">
        <v>57.6</v>
      </c>
    </row>
    <row r="11" spans="1:23" hidden="1">
      <c r="A11" s="2" t="s">
        <v>48</v>
      </c>
      <c r="B11" s="3" t="s">
        <v>2867</v>
      </c>
      <c r="C11" s="1" t="s">
        <v>42</v>
      </c>
      <c r="D11" s="1" t="s">
        <v>2872</v>
      </c>
      <c r="E11" s="2" t="s">
        <v>108</v>
      </c>
      <c r="F11" s="2" t="s">
        <v>109</v>
      </c>
      <c r="G11" s="2" t="s">
        <v>72</v>
      </c>
      <c r="H11" s="2" t="s">
        <v>73</v>
      </c>
      <c r="I11" s="9">
        <v>5</v>
      </c>
      <c r="J11" s="4">
        <v>57.6</v>
      </c>
    </row>
    <row r="12" spans="1:23" hidden="1">
      <c r="A12" s="2" t="s">
        <v>48</v>
      </c>
      <c r="B12" s="3" t="s">
        <v>2867</v>
      </c>
      <c r="C12" s="1" t="s">
        <v>42</v>
      </c>
      <c r="D12" s="1" t="s">
        <v>2873</v>
      </c>
      <c r="E12" s="2" t="s">
        <v>85</v>
      </c>
      <c r="F12" s="2" t="s">
        <v>86</v>
      </c>
      <c r="G12" s="2" t="s">
        <v>82</v>
      </c>
      <c r="H12" s="2" t="s">
        <v>83</v>
      </c>
      <c r="I12" s="9">
        <v>20</v>
      </c>
      <c r="J12" s="4">
        <v>230.4</v>
      </c>
    </row>
    <row r="13" spans="1:23" hidden="1">
      <c r="A13" s="2" t="s">
        <v>48</v>
      </c>
      <c r="B13" s="3" t="s">
        <v>2867</v>
      </c>
      <c r="C13" s="1" t="s">
        <v>42</v>
      </c>
      <c r="D13" s="1" t="s">
        <v>2874</v>
      </c>
      <c r="E13" s="2" t="s">
        <v>125</v>
      </c>
      <c r="F13" s="2" t="s">
        <v>126</v>
      </c>
      <c r="G13" s="2" t="s">
        <v>127</v>
      </c>
      <c r="H13" s="2" t="s">
        <v>128</v>
      </c>
      <c r="I13" s="9">
        <v>10</v>
      </c>
      <c r="J13" s="4">
        <v>115.2</v>
      </c>
    </row>
    <row r="14" spans="1:23" hidden="1">
      <c r="A14" s="2" t="s">
        <v>48</v>
      </c>
      <c r="B14" s="3" t="s">
        <v>2867</v>
      </c>
      <c r="C14" s="1" t="s">
        <v>42</v>
      </c>
      <c r="D14" s="1" t="s">
        <v>2875</v>
      </c>
      <c r="E14" s="2" t="s">
        <v>91</v>
      </c>
      <c r="F14" s="2" t="s">
        <v>92</v>
      </c>
      <c r="G14" s="2" t="s">
        <v>93</v>
      </c>
      <c r="H14" s="2" t="s">
        <v>94</v>
      </c>
      <c r="I14" s="9">
        <v>10</v>
      </c>
      <c r="J14" s="4">
        <v>115.2</v>
      </c>
    </row>
    <row r="15" spans="1:23" hidden="1">
      <c r="A15" s="2" t="s">
        <v>48</v>
      </c>
      <c r="B15" s="3" t="s">
        <v>2867</v>
      </c>
      <c r="C15" s="1" t="s">
        <v>42</v>
      </c>
      <c r="D15" s="1" t="s">
        <v>2876</v>
      </c>
      <c r="E15" s="2" t="s">
        <v>2877</v>
      </c>
      <c r="F15" s="2" t="s">
        <v>2878</v>
      </c>
      <c r="G15" s="2" t="s">
        <v>82</v>
      </c>
      <c r="H15" s="2" t="s">
        <v>83</v>
      </c>
      <c r="I15" s="9">
        <v>20</v>
      </c>
      <c r="J15" s="4">
        <v>230.4</v>
      </c>
    </row>
    <row r="16" spans="1:23" hidden="1">
      <c r="A16" s="2" t="s">
        <v>48</v>
      </c>
      <c r="B16" s="3" t="s">
        <v>2867</v>
      </c>
      <c r="C16" s="1" t="s">
        <v>42</v>
      </c>
      <c r="D16" s="1" t="s">
        <v>2879</v>
      </c>
      <c r="E16" s="2" t="s">
        <v>2131</v>
      </c>
      <c r="F16" s="2" t="s">
        <v>2132</v>
      </c>
      <c r="G16" s="2" t="s">
        <v>82</v>
      </c>
      <c r="H16" s="2" t="s">
        <v>83</v>
      </c>
      <c r="I16" s="9">
        <v>15</v>
      </c>
      <c r="J16" s="4">
        <v>172.8</v>
      </c>
    </row>
    <row r="17" spans="1:23" hidden="1">
      <c r="A17" s="2" t="s">
        <v>48</v>
      </c>
      <c r="B17" s="3" t="s">
        <v>2867</v>
      </c>
      <c r="C17" s="1" t="s">
        <v>42</v>
      </c>
      <c r="D17" s="1" t="s">
        <v>2880</v>
      </c>
      <c r="E17" s="2" t="s">
        <v>1110</v>
      </c>
      <c r="F17" s="2" t="s">
        <v>1111</v>
      </c>
      <c r="G17" s="2" t="s">
        <v>93</v>
      </c>
      <c r="H17" s="2" t="s">
        <v>94</v>
      </c>
      <c r="I17" s="9">
        <v>2</v>
      </c>
      <c r="J17" s="4">
        <v>23.04</v>
      </c>
    </row>
    <row r="18" spans="1:23" hidden="1">
      <c r="A18" s="2" t="s">
        <v>48</v>
      </c>
      <c r="B18" s="3" t="s">
        <v>2867</v>
      </c>
      <c r="C18" s="1" t="s">
        <v>42</v>
      </c>
      <c r="D18" s="1" t="s">
        <v>2881</v>
      </c>
      <c r="E18" s="2" t="s">
        <v>2877</v>
      </c>
      <c r="F18" s="2" t="s">
        <v>2878</v>
      </c>
      <c r="G18" s="2" t="s">
        <v>82</v>
      </c>
      <c r="H18" s="2" t="s">
        <v>83</v>
      </c>
      <c r="I18" s="9">
        <v>2</v>
      </c>
      <c r="J18" s="4">
        <v>24.74</v>
      </c>
    </row>
    <row r="19" spans="1:23" hidden="1">
      <c r="A19" s="2" t="s">
        <v>48</v>
      </c>
      <c r="B19" s="3" t="s">
        <v>2867</v>
      </c>
      <c r="C19" s="1" t="s">
        <v>42</v>
      </c>
      <c r="D19" s="1" t="s">
        <v>2882</v>
      </c>
      <c r="E19" s="2" t="s">
        <v>130</v>
      </c>
      <c r="F19" s="2" t="s">
        <v>131</v>
      </c>
      <c r="G19" s="2" t="s">
        <v>72</v>
      </c>
      <c r="H19" s="2" t="s">
        <v>73</v>
      </c>
      <c r="I19" s="9">
        <v>10</v>
      </c>
      <c r="J19" s="4">
        <v>115.2</v>
      </c>
    </row>
    <row r="20" spans="1:23" hidden="1">
      <c r="A20" s="2" t="s">
        <v>48</v>
      </c>
      <c r="B20" s="3" t="s">
        <v>2867</v>
      </c>
      <c r="C20" s="1" t="s">
        <v>42</v>
      </c>
      <c r="D20" s="1" t="s">
        <v>2883</v>
      </c>
      <c r="E20" s="2" t="s">
        <v>663</v>
      </c>
      <c r="F20" s="2" t="s">
        <v>664</v>
      </c>
      <c r="G20" s="2" t="s">
        <v>82</v>
      </c>
      <c r="H20" s="2" t="s">
        <v>83</v>
      </c>
      <c r="I20" s="9">
        <v>7</v>
      </c>
      <c r="J20" s="4">
        <v>80.64</v>
      </c>
    </row>
    <row r="21" spans="1:23" hidden="1">
      <c r="A21" s="2" t="s">
        <v>48</v>
      </c>
      <c r="B21" s="3" t="s">
        <v>2867</v>
      </c>
      <c r="C21" s="1" t="s">
        <v>42</v>
      </c>
      <c r="D21" s="1" t="s">
        <v>2884</v>
      </c>
      <c r="E21" s="2" t="s">
        <v>105</v>
      </c>
      <c r="F21" s="2" t="s">
        <v>106</v>
      </c>
      <c r="G21" s="2" t="s">
        <v>93</v>
      </c>
      <c r="H21" s="2" t="s">
        <v>94</v>
      </c>
      <c r="I21" s="9">
        <v>2</v>
      </c>
      <c r="J21" s="4">
        <v>23.04</v>
      </c>
    </row>
    <row r="22" spans="1:23" hidden="1">
      <c r="A22" s="2" t="s">
        <v>48</v>
      </c>
      <c r="B22" s="3" t="s">
        <v>2867</v>
      </c>
      <c r="C22" s="1" t="s">
        <v>42</v>
      </c>
      <c r="D22" s="1" t="s">
        <v>2885</v>
      </c>
      <c r="E22" s="2" t="s">
        <v>100</v>
      </c>
      <c r="F22" s="2" t="s">
        <v>101</v>
      </c>
      <c r="G22" s="2" t="s">
        <v>102</v>
      </c>
      <c r="H22" s="2" t="s">
        <v>103</v>
      </c>
      <c r="I22" s="9">
        <v>5</v>
      </c>
      <c r="J22" s="4">
        <v>57.6</v>
      </c>
    </row>
    <row r="23" spans="1:23" hidden="1">
      <c r="A23" s="2" t="s">
        <v>48</v>
      </c>
      <c r="B23" s="3" t="s">
        <v>2867</v>
      </c>
      <c r="C23" s="1" t="s">
        <v>42</v>
      </c>
      <c r="D23" s="1" t="s">
        <v>2886</v>
      </c>
      <c r="E23" s="2" t="s">
        <v>519</v>
      </c>
      <c r="F23" s="2" t="s">
        <v>520</v>
      </c>
      <c r="G23" s="2" t="s">
        <v>93</v>
      </c>
      <c r="H23" s="2" t="s">
        <v>94</v>
      </c>
      <c r="I23" s="9">
        <v>20</v>
      </c>
      <c r="J23" s="4">
        <v>230.4</v>
      </c>
    </row>
    <row r="24" spans="1:23" hidden="1">
      <c r="A24" s="2" t="s">
        <v>48</v>
      </c>
      <c r="B24" s="3" t="s">
        <v>2867</v>
      </c>
      <c r="C24" s="1" t="s">
        <v>42</v>
      </c>
      <c r="D24" s="1" t="s">
        <v>2887</v>
      </c>
      <c r="E24" s="2" t="s">
        <v>682</v>
      </c>
      <c r="F24" s="2" t="s">
        <v>683</v>
      </c>
      <c r="G24" s="2" t="s">
        <v>2352</v>
      </c>
      <c r="H24" s="2" t="s">
        <v>2352</v>
      </c>
      <c r="I24" s="9">
        <v>15</v>
      </c>
      <c r="J24" s="4">
        <v>172.8</v>
      </c>
    </row>
    <row r="25" spans="1:23" hidden="1">
      <c r="A25" s="2" t="s">
        <v>48</v>
      </c>
      <c r="B25" s="3" t="s">
        <v>2867</v>
      </c>
      <c r="C25" s="1" t="s">
        <v>42</v>
      </c>
      <c r="D25" s="1" t="s">
        <v>2888</v>
      </c>
      <c r="E25" s="2" t="s">
        <v>630</v>
      </c>
      <c r="F25" s="2" t="s">
        <v>631</v>
      </c>
      <c r="G25" s="2" t="s">
        <v>82</v>
      </c>
      <c r="H25" s="2" t="s">
        <v>83</v>
      </c>
      <c r="I25" s="9">
        <v>20</v>
      </c>
      <c r="J25" s="4">
        <v>230.4</v>
      </c>
    </row>
    <row r="26" spans="1:23" hidden="1">
      <c r="A26" s="2" t="s">
        <v>48</v>
      </c>
      <c r="B26" s="3" t="s">
        <v>2867</v>
      </c>
      <c r="C26" s="1" t="s">
        <v>42</v>
      </c>
      <c r="D26" s="1" t="s">
        <v>2889</v>
      </c>
      <c r="E26" s="2" t="s">
        <v>505</v>
      </c>
      <c r="F26" s="2" t="s">
        <v>506</v>
      </c>
      <c r="G26" s="2" t="s">
        <v>93</v>
      </c>
      <c r="H26" s="2" t="s">
        <v>94</v>
      </c>
      <c r="I26" s="9">
        <v>2</v>
      </c>
      <c r="J26" s="4">
        <v>23.04</v>
      </c>
    </row>
    <row r="27" spans="1:23" hidden="1">
      <c r="A27" s="2" t="s">
        <v>48</v>
      </c>
      <c r="B27" s="3" t="s">
        <v>2867</v>
      </c>
      <c r="C27" s="1" t="s">
        <v>42</v>
      </c>
      <c r="D27" s="1" t="s">
        <v>2890</v>
      </c>
      <c r="E27" s="2" t="s">
        <v>1955</v>
      </c>
      <c r="F27" s="2" t="s">
        <v>1956</v>
      </c>
      <c r="G27" s="2" t="s">
        <v>82</v>
      </c>
      <c r="H27" s="2" t="s">
        <v>83</v>
      </c>
      <c r="I27" s="9">
        <v>5</v>
      </c>
      <c r="J27" s="4">
        <v>57.6</v>
      </c>
    </row>
    <row r="28" spans="1:23" hidden="1">
      <c r="A28" s="2" t="s">
        <v>48</v>
      </c>
      <c r="B28" s="3" t="s">
        <v>2867</v>
      </c>
      <c r="C28" s="1" t="s">
        <v>42</v>
      </c>
      <c r="D28" s="1" t="s">
        <v>2891</v>
      </c>
      <c r="E28" s="2" t="s">
        <v>928</v>
      </c>
      <c r="F28" s="2" t="s">
        <v>929</v>
      </c>
      <c r="G28" s="2" t="s">
        <v>93</v>
      </c>
      <c r="H28" s="2" t="s">
        <v>94</v>
      </c>
      <c r="I28" s="9">
        <v>10</v>
      </c>
      <c r="J28" s="4">
        <v>115.2</v>
      </c>
    </row>
    <row r="29" spans="1:23" hidden="1">
      <c r="A29" s="2" t="s">
        <v>48</v>
      </c>
      <c r="B29" s="3" t="s">
        <v>2867</v>
      </c>
      <c r="C29" s="1" t="s">
        <v>42</v>
      </c>
      <c r="D29" s="1" t="s">
        <v>2892</v>
      </c>
      <c r="E29" s="2" t="s">
        <v>2174</v>
      </c>
      <c r="F29" s="2" t="s">
        <v>2175</v>
      </c>
      <c r="G29" s="2" t="s">
        <v>82</v>
      </c>
      <c r="H29" s="2" t="s">
        <v>83</v>
      </c>
      <c r="I29" s="9">
        <v>20</v>
      </c>
      <c r="J29" s="4">
        <v>230.4</v>
      </c>
    </row>
    <row r="30" spans="1:23" hidden="1">
      <c r="A30" s="2" t="s">
        <v>48</v>
      </c>
      <c r="B30" s="3" t="s">
        <v>2867</v>
      </c>
      <c r="C30" s="1" t="s">
        <v>42</v>
      </c>
      <c r="D30" s="1" t="s">
        <v>2893</v>
      </c>
      <c r="E30" s="2" t="s">
        <v>136</v>
      </c>
      <c r="F30" s="2" t="s">
        <v>137</v>
      </c>
      <c r="G30" s="2" t="s">
        <v>72</v>
      </c>
      <c r="H30" s="2" t="s">
        <v>73</v>
      </c>
      <c r="I30" s="9">
        <v>10</v>
      </c>
      <c r="J30" s="4">
        <v>115.2</v>
      </c>
    </row>
    <row r="31" spans="1:23" hidden="1">
      <c r="J31" s="5">
        <v>2766.5</v>
      </c>
    </row>
    <row r="32" spans="1:23" hidden="1">
      <c r="A32" s="72" t="s">
        <v>141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 hidden="1">
      <c r="A33" s="2" t="s">
        <v>68</v>
      </c>
      <c r="B33" s="3" t="s">
        <v>2894</v>
      </c>
      <c r="C33" s="1" t="s">
        <v>42</v>
      </c>
      <c r="D33" s="1" t="s">
        <v>2895</v>
      </c>
      <c r="E33" s="2" t="s">
        <v>1148</v>
      </c>
      <c r="F33" s="2" t="s">
        <v>1149</v>
      </c>
      <c r="G33" s="2" t="s">
        <v>155</v>
      </c>
      <c r="H33" s="2" t="s">
        <v>156</v>
      </c>
      <c r="I33" s="9">
        <v>1</v>
      </c>
      <c r="J33" s="4">
        <v>7.9</v>
      </c>
    </row>
    <row r="34" spans="1:23" hidden="1">
      <c r="A34" s="2" t="s">
        <v>68</v>
      </c>
      <c r="B34" s="3" t="s">
        <v>2894</v>
      </c>
      <c r="C34" s="1" t="s">
        <v>42</v>
      </c>
      <c r="D34" s="1" t="s">
        <v>2896</v>
      </c>
      <c r="E34" s="2" t="s">
        <v>544</v>
      </c>
      <c r="F34" s="2" t="s">
        <v>545</v>
      </c>
      <c r="G34" s="2" t="s">
        <v>155</v>
      </c>
      <c r="H34" s="2" t="s">
        <v>156</v>
      </c>
      <c r="I34" s="9">
        <v>10</v>
      </c>
      <c r="J34" s="4">
        <v>79</v>
      </c>
    </row>
    <row r="35" spans="1:23" hidden="1">
      <c r="A35" s="2" t="s">
        <v>40</v>
      </c>
      <c r="B35" s="3" t="s">
        <v>2897</v>
      </c>
      <c r="C35" s="1" t="s">
        <v>42</v>
      </c>
      <c r="D35" s="1" t="s">
        <v>2898</v>
      </c>
      <c r="E35" s="2" t="s">
        <v>170</v>
      </c>
      <c r="F35" s="2" t="s">
        <v>171</v>
      </c>
      <c r="G35" s="2" t="s">
        <v>150</v>
      </c>
      <c r="H35" s="2" t="s">
        <v>151</v>
      </c>
      <c r="I35" s="9">
        <v>30</v>
      </c>
      <c r="J35" s="4">
        <v>306.60000000000002</v>
      </c>
    </row>
    <row r="36" spans="1:23" hidden="1">
      <c r="A36" s="2" t="s">
        <v>48</v>
      </c>
      <c r="B36" s="3" t="s">
        <v>2894</v>
      </c>
      <c r="C36" s="1" t="s">
        <v>42</v>
      </c>
      <c r="D36" s="1" t="s">
        <v>2899</v>
      </c>
      <c r="E36" s="2" t="s">
        <v>175</v>
      </c>
      <c r="F36" s="2" t="s">
        <v>2616</v>
      </c>
      <c r="G36" s="2" t="s">
        <v>177</v>
      </c>
      <c r="H36" s="2" t="s">
        <v>178</v>
      </c>
      <c r="I36" s="9">
        <v>5</v>
      </c>
      <c r="J36" s="4">
        <v>57.6</v>
      </c>
    </row>
    <row r="37" spans="1:23" hidden="1">
      <c r="A37" s="2" t="s">
        <v>48</v>
      </c>
      <c r="B37" s="3" t="s">
        <v>2894</v>
      </c>
      <c r="C37" s="1" t="s">
        <v>42</v>
      </c>
      <c r="D37" s="1" t="s">
        <v>2900</v>
      </c>
      <c r="E37" s="2" t="s">
        <v>1148</v>
      </c>
      <c r="F37" s="2" t="s">
        <v>1149</v>
      </c>
      <c r="G37" s="2" t="s">
        <v>155</v>
      </c>
      <c r="H37" s="2" t="s">
        <v>156</v>
      </c>
      <c r="I37" s="9">
        <v>10</v>
      </c>
      <c r="J37" s="4">
        <v>115.2</v>
      </c>
    </row>
    <row r="38" spans="1:23" hidden="1">
      <c r="A38" s="2" t="s">
        <v>48</v>
      </c>
      <c r="B38" s="3" t="s">
        <v>2894</v>
      </c>
      <c r="C38" s="1" t="s">
        <v>42</v>
      </c>
      <c r="D38" s="1" t="s">
        <v>2901</v>
      </c>
      <c r="E38" s="2" t="s">
        <v>541</v>
      </c>
      <c r="F38" s="2" t="s">
        <v>542</v>
      </c>
      <c r="G38" s="2" t="s">
        <v>150</v>
      </c>
      <c r="H38" s="2" t="s">
        <v>151</v>
      </c>
      <c r="I38" s="9">
        <v>10</v>
      </c>
      <c r="J38" s="4">
        <v>115.2</v>
      </c>
    </row>
    <row r="39" spans="1:23" hidden="1">
      <c r="A39" s="2" t="s">
        <v>48</v>
      </c>
      <c r="B39" s="3" t="s">
        <v>2894</v>
      </c>
      <c r="C39" s="1" t="s">
        <v>42</v>
      </c>
      <c r="D39" s="1" t="s">
        <v>2902</v>
      </c>
      <c r="E39" s="2" t="s">
        <v>936</v>
      </c>
      <c r="F39" s="2" t="s">
        <v>937</v>
      </c>
      <c r="G39" s="2" t="s">
        <v>150</v>
      </c>
      <c r="H39" s="2" t="s">
        <v>151</v>
      </c>
      <c r="I39" s="9">
        <v>5</v>
      </c>
      <c r="J39" s="4">
        <v>61.85</v>
      </c>
    </row>
    <row r="40" spans="1:23" hidden="1">
      <c r="J40" s="5">
        <v>743.35</v>
      </c>
    </row>
    <row r="41" spans="1:23" hidden="1">
      <c r="A41" s="72" t="s">
        <v>189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 hidden="1">
      <c r="A42" s="2" t="s">
        <v>68</v>
      </c>
      <c r="B42" s="3" t="s">
        <v>2860</v>
      </c>
      <c r="C42" s="1" t="s">
        <v>42</v>
      </c>
      <c r="D42" s="1" t="s">
        <v>2903</v>
      </c>
      <c r="E42" s="2" t="s">
        <v>710</v>
      </c>
      <c r="F42" s="2" t="s">
        <v>711</v>
      </c>
      <c r="G42" s="2" t="s">
        <v>712</v>
      </c>
      <c r="H42" s="2" t="s">
        <v>713</v>
      </c>
      <c r="I42" s="9">
        <v>1</v>
      </c>
      <c r="J42" s="4">
        <v>7.9</v>
      </c>
    </row>
    <row r="43" spans="1:23" ht="24" hidden="1">
      <c r="A43" s="2" t="s">
        <v>48</v>
      </c>
      <c r="B43" s="3" t="s">
        <v>2860</v>
      </c>
      <c r="C43" s="1" t="s">
        <v>42</v>
      </c>
      <c r="D43" s="1" t="s">
        <v>2904</v>
      </c>
      <c r="E43" s="2" t="s">
        <v>201</v>
      </c>
      <c r="F43" s="2" t="s">
        <v>202</v>
      </c>
      <c r="G43" s="2" t="s">
        <v>203</v>
      </c>
      <c r="H43" s="2" t="s">
        <v>204</v>
      </c>
      <c r="I43" s="9">
        <v>5</v>
      </c>
      <c r="J43" s="4">
        <v>61.85</v>
      </c>
    </row>
    <row r="44" spans="1:23" hidden="1">
      <c r="J44" s="5">
        <v>69.75</v>
      </c>
    </row>
    <row r="45" spans="1:23" hidden="1">
      <c r="A45" s="72" t="s">
        <v>212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 hidden="1">
      <c r="A46" s="2" t="s">
        <v>40</v>
      </c>
      <c r="B46" s="3" t="s">
        <v>2897</v>
      </c>
      <c r="C46" s="1" t="s">
        <v>42</v>
      </c>
      <c r="D46" s="1" t="s">
        <v>2905</v>
      </c>
      <c r="E46" s="2" t="s">
        <v>747</v>
      </c>
      <c r="F46" s="2" t="s">
        <v>748</v>
      </c>
      <c r="G46" s="2" t="s">
        <v>216</v>
      </c>
      <c r="H46" s="2" t="s">
        <v>217</v>
      </c>
      <c r="I46" s="9">
        <v>1</v>
      </c>
      <c r="J46" s="4">
        <v>10.220000000000001</v>
      </c>
    </row>
    <row r="47" spans="1:23" hidden="1">
      <c r="A47" s="2" t="s">
        <v>40</v>
      </c>
      <c r="B47" s="3" t="s">
        <v>2897</v>
      </c>
      <c r="C47" s="1" t="s">
        <v>42</v>
      </c>
      <c r="D47" s="1" t="s">
        <v>2906</v>
      </c>
      <c r="E47" s="2" t="s">
        <v>260</v>
      </c>
      <c r="F47" s="2" t="s">
        <v>261</v>
      </c>
      <c r="G47" s="2" t="s">
        <v>216</v>
      </c>
      <c r="H47" s="2" t="s">
        <v>217</v>
      </c>
      <c r="I47" s="9">
        <v>3</v>
      </c>
      <c r="J47" s="4">
        <v>30.66</v>
      </c>
    </row>
    <row r="48" spans="1:23" hidden="1">
      <c r="A48" s="2" t="s">
        <v>48</v>
      </c>
      <c r="B48" s="3" t="s">
        <v>2897</v>
      </c>
      <c r="C48" s="1" t="s">
        <v>42</v>
      </c>
      <c r="D48" s="1" t="s">
        <v>2907</v>
      </c>
      <c r="E48" s="2" t="s">
        <v>738</v>
      </c>
      <c r="F48" s="2" t="s">
        <v>739</v>
      </c>
      <c r="G48" s="2" t="s">
        <v>251</v>
      </c>
      <c r="H48" s="2" t="s">
        <v>252</v>
      </c>
      <c r="I48" s="9">
        <v>15</v>
      </c>
      <c r="J48" s="4">
        <v>185.55</v>
      </c>
    </row>
    <row r="49" spans="1:23" ht="24" hidden="1">
      <c r="A49" s="2" t="s">
        <v>48</v>
      </c>
      <c r="B49" s="3" t="s">
        <v>2897</v>
      </c>
      <c r="C49" s="1" t="s">
        <v>42</v>
      </c>
      <c r="D49" s="1" t="s">
        <v>2908</v>
      </c>
      <c r="E49" s="2" t="s">
        <v>275</v>
      </c>
      <c r="F49" s="2" t="s">
        <v>276</v>
      </c>
      <c r="G49" s="2" t="s">
        <v>277</v>
      </c>
      <c r="H49" s="2" t="s">
        <v>278</v>
      </c>
      <c r="I49" s="9">
        <v>5</v>
      </c>
      <c r="J49" s="4">
        <v>61.85</v>
      </c>
    </row>
    <row r="50" spans="1:23">
      <c r="A50" s="2" t="s">
        <v>205</v>
      </c>
      <c r="B50" s="3" t="s">
        <v>2897</v>
      </c>
      <c r="C50" s="1" t="s">
        <v>42</v>
      </c>
      <c r="D50" s="1" t="s">
        <v>2906</v>
      </c>
      <c r="E50" s="2" t="s">
        <v>260</v>
      </c>
      <c r="F50" s="2" t="s">
        <v>261</v>
      </c>
      <c r="G50" s="2" t="s">
        <v>216</v>
      </c>
      <c r="H50" s="2" t="s">
        <v>217</v>
      </c>
      <c r="I50" s="9">
        <v>3</v>
      </c>
      <c r="J50" s="4">
        <v>28.65</v>
      </c>
    </row>
    <row r="51" spans="1:23" hidden="1">
      <c r="J51" s="5">
        <v>316.93</v>
      </c>
    </row>
    <row r="52" spans="1:23" hidden="1">
      <c r="A52" s="72" t="s">
        <v>286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 hidden="1">
      <c r="A53" s="2" t="s">
        <v>48</v>
      </c>
      <c r="B53" s="3" t="s">
        <v>2897</v>
      </c>
      <c r="C53" s="1" t="s">
        <v>42</v>
      </c>
      <c r="D53" s="1" t="s">
        <v>2909</v>
      </c>
      <c r="E53" s="2" t="s">
        <v>288</v>
      </c>
      <c r="F53" s="2" t="s">
        <v>1928</v>
      </c>
      <c r="G53" s="2" t="s">
        <v>290</v>
      </c>
      <c r="H53" s="2" t="s">
        <v>291</v>
      </c>
      <c r="I53" s="9">
        <v>5</v>
      </c>
      <c r="J53" s="4">
        <v>61.85</v>
      </c>
    </row>
    <row r="54" spans="1:23" hidden="1">
      <c r="J54" s="5">
        <v>61.85</v>
      </c>
    </row>
    <row r="55" spans="1:23" hidden="1">
      <c r="A55" s="72" t="s">
        <v>309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 hidden="1">
      <c r="A56" s="2" t="s">
        <v>68</v>
      </c>
      <c r="B56" s="3" t="s">
        <v>2867</v>
      </c>
      <c r="C56" s="1" t="s">
        <v>42</v>
      </c>
      <c r="D56" s="1" t="s">
        <v>2910</v>
      </c>
      <c r="E56" s="2" t="s">
        <v>600</v>
      </c>
      <c r="F56" s="2" t="s">
        <v>601</v>
      </c>
      <c r="G56" s="2" t="s">
        <v>313</v>
      </c>
      <c r="H56" s="2" t="s">
        <v>314</v>
      </c>
      <c r="I56" s="9">
        <v>10</v>
      </c>
      <c r="J56" s="4">
        <v>79</v>
      </c>
    </row>
    <row r="57" spans="1:23" hidden="1">
      <c r="A57" s="2" t="s">
        <v>40</v>
      </c>
      <c r="B57" s="3" t="s">
        <v>2897</v>
      </c>
      <c r="C57" s="1" t="s">
        <v>42</v>
      </c>
      <c r="D57" s="1" t="s">
        <v>2911</v>
      </c>
      <c r="E57" s="2" t="s">
        <v>408</v>
      </c>
      <c r="F57" s="2" t="s">
        <v>409</v>
      </c>
      <c r="G57" s="2" t="s">
        <v>313</v>
      </c>
      <c r="H57" s="2" t="s">
        <v>314</v>
      </c>
      <c r="I57" s="9">
        <v>5</v>
      </c>
      <c r="J57" s="4">
        <v>51.1</v>
      </c>
    </row>
    <row r="58" spans="1:23" hidden="1">
      <c r="A58" s="2" t="s">
        <v>40</v>
      </c>
      <c r="B58" s="3" t="s">
        <v>2860</v>
      </c>
      <c r="C58" s="1" t="s">
        <v>42</v>
      </c>
      <c r="D58" s="1" t="s">
        <v>2912</v>
      </c>
      <c r="E58" s="2" t="s">
        <v>1006</v>
      </c>
      <c r="F58" s="2" t="s">
        <v>1007</v>
      </c>
      <c r="G58" s="2" t="s">
        <v>313</v>
      </c>
      <c r="H58" s="2" t="s">
        <v>314</v>
      </c>
      <c r="I58" s="9">
        <v>30</v>
      </c>
      <c r="J58" s="4">
        <v>306.60000000000002</v>
      </c>
    </row>
    <row r="59" spans="1:23" hidden="1">
      <c r="A59" s="2" t="s">
        <v>40</v>
      </c>
      <c r="B59" s="3" t="s">
        <v>2860</v>
      </c>
      <c r="C59" s="1" t="s">
        <v>42</v>
      </c>
      <c r="D59" s="1" t="s">
        <v>2913</v>
      </c>
      <c r="E59" s="2" t="s">
        <v>589</v>
      </c>
      <c r="F59" s="2" t="s">
        <v>590</v>
      </c>
      <c r="G59" s="2" t="s">
        <v>313</v>
      </c>
      <c r="H59" s="2" t="s">
        <v>314</v>
      </c>
      <c r="I59" s="9">
        <v>10</v>
      </c>
      <c r="J59" s="4">
        <v>102.2</v>
      </c>
    </row>
    <row r="60" spans="1:23" hidden="1">
      <c r="A60" s="2" t="s">
        <v>40</v>
      </c>
      <c r="B60" s="3" t="s">
        <v>2867</v>
      </c>
      <c r="C60" s="1" t="s">
        <v>42</v>
      </c>
      <c r="D60" s="1" t="s">
        <v>2914</v>
      </c>
      <c r="E60" s="2" t="s">
        <v>2915</v>
      </c>
      <c r="F60" s="2" t="s">
        <v>2916</v>
      </c>
      <c r="G60" s="2" t="s">
        <v>313</v>
      </c>
      <c r="H60" s="2" t="s">
        <v>314</v>
      </c>
      <c r="I60" s="9">
        <v>2</v>
      </c>
      <c r="J60" s="4">
        <v>20.440000000000001</v>
      </c>
    </row>
    <row r="61" spans="1:23" hidden="1">
      <c r="A61" s="2" t="s">
        <v>40</v>
      </c>
      <c r="B61" s="3" t="s">
        <v>2860</v>
      </c>
      <c r="C61" s="1" t="s">
        <v>42</v>
      </c>
      <c r="D61" s="1" t="s">
        <v>2917</v>
      </c>
      <c r="E61" s="2" t="s">
        <v>773</v>
      </c>
      <c r="F61" s="2" t="s">
        <v>774</v>
      </c>
      <c r="G61" s="2" t="s">
        <v>313</v>
      </c>
      <c r="H61" s="2" t="s">
        <v>314</v>
      </c>
      <c r="I61" s="9">
        <v>10</v>
      </c>
      <c r="J61" s="4">
        <v>102.2</v>
      </c>
    </row>
    <row r="62" spans="1:23" hidden="1">
      <c r="A62" s="2" t="s">
        <v>40</v>
      </c>
      <c r="B62" s="3" t="s">
        <v>2897</v>
      </c>
      <c r="C62" s="1" t="s">
        <v>42</v>
      </c>
      <c r="D62" s="1" t="s">
        <v>2918</v>
      </c>
      <c r="E62" s="2" t="s">
        <v>1218</v>
      </c>
      <c r="F62" s="2" t="s">
        <v>1219</v>
      </c>
      <c r="G62" s="2" t="s">
        <v>367</v>
      </c>
      <c r="H62" s="2" t="s">
        <v>368</v>
      </c>
      <c r="I62" s="9">
        <v>10</v>
      </c>
      <c r="J62" s="4">
        <v>102.2</v>
      </c>
    </row>
    <row r="63" spans="1:23" hidden="1">
      <c r="A63" s="2" t="s">
        <v>40</v>
      </c>
      <c r="B63" s="3" t="s">
        <v>2860</v>
      </c>
      <c r="C63" s="1" t="s">
        <v>42</v>
      </c>
      <c r="D63" s="1" t="s">
        <v>2919</v>
      </c>
      <c r="E63" s="2" t="s">
        <v>354</v>
      </c>
      <c r="F63" s="2" t="s">
        <v>355</v>
      </c>
      <c r="G63" s="2" t="s">
        <v>351</v>
      </c>
      <c r="H63" s="2" t="s">
        <v>352</v>
      </c>
      <c r="I63" s="9">
        <v>10</v>
      </c>
      <c r="J63" s="4">
        <v>102.2</v>
      </c>
    </row>
    <row r="64" spans="1:23" hidden="1">
      <c r="A64" s="2" t="s">
        <v>40</v>
      </c>
      <c r="B64" s="3" t="s">
        <v>2860</v>
      </c>
      <c r="C64" s="1" t="s">
        <v>42</v>
      </c>
      <c r="D64" s="1" t="s">
        <v>2920</v>
      </c>
      <c r="E64" s="2" t="s">
        <v>411</v>
      </c>
      <c r="F64" s="2" t="s">
        <v>412</v>
      </c>
      <c r="G64" s="2" t="s">
        <v>313</v>
      </c>
      <c r="H64" s="2" t="s">
        <v>314</v>
      </c>
      <c r="I64" s="9">
        <v>10</v>
      </c>
      <c r="J64" s="4">
        <v>102.2</v>
      </c>
    </row>
    <row r="65" spans="1:23" hidden="1">
      <c r="A65" s="2" t="s">
        <v>40</v>
      </c>
      <c r="B65" s="3" t="s">
        <v>2860</v>
      </c>
      <c r="C65" s="1" t="s">
        <v>42</v>
      </c>
      <c r="D65" s="1" t="s">
        <v>2921</v>
      </c>
      <c r="E65" s="2" t="s">
        <v>346</v>
      </c>
      <c r="F65" s="2" t="s">
        <v>347</v>
      </c>
      <c r="G65" s="2" t="s">
        <v>313</v>
      </c>
      <c r="H65" s="2" t="s">
        <v>314</v>
      </c>
      <c r="I65" s="9">
        <v>20</v>
      </c>
      <c r="J65" s="4">
        <v>204.4</v>
      </c>
    </row>
    <row r="66" spans="1:23" hidden="1">
      <c r="A66" s="2" t="s">
        <v>40</v>
      </c>
      <c r="B66" s="3" t="s">
        <v>2860</v>
      </c>
      <c r="C66" s="1" t="s">
        <v>42</v>
      </c>
      <c r="D66" s="1" t="s">
        <v>2922</v>
      </c>
      <c r="E66" s="2" t="s">
        <v>373</v>
      </c>
      <c r="F66" s="2" t="s">
        <v>374</v>
      </c>
      <c r="G66" s="2" t="s">
        <v>375</v>
      </c>
      <c r="H66" s="2" t="s">
        <v>376</v>
      </c>
      <c r="I66" s="9">
        <v>10</v>
      </c>
      <c r="J66" s="4">
        <v>102.2</v>
      </c>
    </row>
    <row r="67" spans="1:23" hidden="1">
      <c r="A67" s="2" t="s">
        <v>40</v>
      </c>
      <c r="B67" s="3" t="s">
        <v>2860</v>
      </c>
      <c r="C67" s="1" t="s">
        <v>42</v>
      </c>
      <c r="D67" s="1" t="s">
        <v>2923</v>
      </c>
      <c r="E67" s="2" t="s">
        <v>420</v>
      </c>
      <c r="F67" s="2" t="s">
        <v>421</v>
      </c>
      <c r="G67" s="2" t="s">
        <v>313</v>
      </c>
      <c r="H67" s="2" t="s">
        <v>314</v>
      </c>
      <c r="I67" s="9">
        <v>10</v>
      </c>
      <c r="J67" s="4">
        <v>102.2</v>
      </c>
    </row>
    <row r="68" spans="1:23" hidden="1">
      <c r="A68" s="2" t="s">
        <v>48</v>
      </c>
      <c r="B68" s="3" t="s">
        <v>2860</v>
      </c>
      <c r="C68" s="1" t="s">
        <v>42</v>
      </c>
      <c r="D68" s="1" t="s">
        <v>2924</v>
      </c>
      <c r="E68" s="2" t="s">
        <v>396</v>
      </c>
      <c r="F68" s="2" t="s">
        <v>397</v>
      </c>
      <c r="G68" s="2" t="s">
        <v>313</v>
      </c>
      <c r="H68" s="2" t="s">
        <v>314</v>
      </c>
      <c r="I68" s="9">
        <v>2</v>
      </c>
      <c r="J68" s="4">
        <v>23.04</v>
      </c>
    </row>
    <row r="69" spans="1:23" hidden="1">
      <c r="A69" s="2" t="s">
        <v>48</v>
      </c>
      <c r="B69" s="3" t="s">
        <v>2867</v>
      </c>
      <c r="C69" s="1" t="s">
        <v>42</v>
      </c>
      <c r="D69" s="1" t="s">
        <v>2910</v>
      </c>
      <c r="E69" s="2" t="s">
        <v>600</v>
      </c>
      <c r="F69" s="2" t="s">
        <v>601</v>
      </c>
      <c r="G69" s="2" t="s">
        <v>313</v>
      </c>
      <c r="H69" s="2" t="s">
        <v>314</v>
      </c>
      <c r="I69" s="9">
        <v>20</v>
      </c>
      <c r="J69" s="4">
        <v>230.4</v>
      </c>
    </row>
    <row r="70" spans="1:23" hidden="1">
      <c r="A70" s="2" t="s">
        <v>48</v>
      </c>
      <c r="B70" s="3" t="s">
        <v>2867</v>
      </c>
      <c r="C70" s="1" t="s">
        <v>42</v>
      </c>
      <c r="D70" s="1" t="s">
        <v>2925</v>
      </c>
      <c r="E70" s="2" t="s">
        <v>331</v>
      </c>
      <c r="F70" s="2" t="s">
        <v>332</v>
      </c>
      <c r="G70" s="2" t="s">
        <v>313</v>
      </c>
      <c r="H70" s="2" t="s">
        <v>314</v>
      </c>
      <c r="I70" s="9">
        <v>3</v>
      </c>
      <c r="J70" s="4">
        <v>34.56</v>
      </c>
    </row>
    <row r="71" spans="1:23" hidden="1">
      <c r="A71" s="2" t="s">
        <v>48</v>
      </c>
      <c r="B71" s="3" t="s">
        <v>2867</v>
      </c>
      <c r="C71" s="1" t="s">
        <v>42</v>
      </c>
      <c r="D71" s="1" t="s">
        <v>2926</v>
      </c>
      <c r="E71" s="2" t="s">
        <v>1028</v>
      </c>
      <c r="F71" s="2" t="s">
        <v>1029</v>
      </c>
      <c r="G71" s="2" t="s">
        <v>1030</v>
      </c>
      <c r="H71" s="2" t="s">
        <v>1031</v>
      </c>
      <c r="I71" s="9">
        <v>5</v>
      </c>
      <c r="J71" s="4">
        <v>57.6</v>
      </c>
    </row>
    <row r="72" spans="1:23" hidden="1">
      <c r="A72" s="2" t="s">
        <v>48</v>
      </c>
      <c r="B72" s="3" t="s">
        <v>2867</v>
      </c>
      <c r="C72" s="1" t="s">
        <v>42</v>
      </c>
      <c r="D72" s="1" t="s">
        <v>2927</v>
      </c>
      <c r="E72" s="2" t="s">
        <v>792</v>
      </c>
      <c r="F72" s="2" t="s">
        <v>793</v>
      </c>
      <c r="G72" s="2" t="s">
        <v>313</v>
      </c>
      <c r="H72" s="2" t="s">
        <v>314</v>
      </c>
      <c r="I72" s="9">
        <v>5</v>
      </c>
      <c r="J72" s="4">
        <v>57.6</v>
      </c>
    </row>
    <row r="73" spans="1:23" hidden="1">
      <c r="A73" s="2" t="s">
        <v>48</v>
      </c>
      <c r="B73" s="3" t="s">
        <v>2860</v>
      </c>
      <c r="C73" s="1" t="s">
        <v>42</v>
      </c>
      <c r="D73" s="1" t="s">
        <v>2928</v>
      </c>
      <c r="E73" s="2" t="s">
        <v>349</v>
      </c>
      <c r="F73" s="2" t="s">
        <v>350</v>
      </c>
      <c r="G73" s="2" t="s">
        <v>351</v>
      </c>
      <c r="H73" s="2" t="s">
        <v>352</v>
      </c>
      <c r="I73" s="9">
        <v>5</v>
      </c>
      <c r="J73" s="4">
        <v>57.6</v>
      </c>
    </row>
    <row r="74" spans="1:23" hidden="1">
      <c r="A74" s="2" t="s">
        <v>48</v>
      </c>
      <c r="B74" s="3" t="s">
        <v>2860</v>
      </c>
      <c r="C74" s="1" t="s">
        <v>42</v>
      </c>
      <c r="D74" s="1" t="s">
        <v>2917</v>
      </c>
      <c r="E74" s="2" t="s">
        <v>773</v>
      </c>
      <c r="F74" s="2" t="s">
        <v>774</v>
      </c>
      <c r="G74" s="2" t="s">
        <v>313</v>
      </c>
      <c r="H74" s="2" t="s">
        <v>314</v>
      </c>
      <c r="I74" s="9">
        <v>3</v>
      </c>
      <c r="J74" s="4">
        <v>34.56</v>
      </c>
    </row>
    <row r="75" spans="1:23" hidden="1">
      <c r="A75" s="2" t="s">
        <v>48</v>
      </c>
      <c r="B75" s="3" t="s">
        <v>2860</v>
      </c>
      <c r="C75" s="1" t="s">
        <v>42</v>
      </c>
      <c r="D75" s="1" t="s">
        <v>2913</v>
      </c>
      <c r="E75" s="2" t="s">
        <v>589</v>
      </c>
      <c r="F75" s="2" t="s">
        <v>590</v>
      </c>
      <c r="G75" s="2" t="s">
        <v>313</v>
      </c>
      <c r="H75" s="2" t="s">
        <v>314</v>
      </c>
      <c r="I75" s="9">
        <v>2</v>
      </c>
      <c r="J75" s="4">
        <v>23.04</v>
      </c>
    </row>
    <row r="76" spans="1:23" hidden="1">
      <c r="A76" s="2" t="s">
        <v>48</v>
      </c>
      <c r="B76" s="3" t="s">
        <v>2894</v>
      </c>
      <c r="C76" s="1" t="s">
        <v>42</v>
      </c>
      <c r="D76" s="1" t="s">
        <v>2929</v>
      </c>
      <c r="E76" s="2" t="s">
        <v>341</v>
      </c>
      <c r="F76" s="2" t="s">
        <v>342</v>
      </c>
      <c r="G76" s="2" t="s">
        <v>343</v>
      </c>
      <c r="H76" s="2" t="s">
        <v>344</v>
      </c>
      <c r="I76" s="9">
        <v>5</v>
      </c>
      <c r="J76" s="4">
        <v>57.6</v>
      </c>
    </row>
    <row r="77" spans="1:23" hidden="1">
      <c r="A77" s="2" t="s">
        <v>48</v>
      </c>
      <c r="B77" s="3" t="s">
        <v>2860</v>
      </c>
      <c r="C77" s="1" t="s">
        <v>42</v>
      </c>
      <c r="D77" s="1" t="s">
        <v>2930</v>
      </c>
      <c r="E77" s="2" t="s">
        <v>995</v>
      </c>
      <c r="F77" s="2" t="s">
        <v>996</v>
      </c>
      <c r="G77" s="2" t="s">
        <v>313</v>
      </c>
      <c r="H77" s="2" t="s">
        <v>314</v>
      </c>
      <c r="I77" s="9">
        <v>5</v>
      </c>
      <c r="J77" s="4">
        <v>57.6</v>
      </c>
    </row>
    <row r="78" spans="1:23" hidden="1">
      <c r="J78" s="5">
        <f>SUM(J56:J77)</f>
        <v>2010.54</v>
      </c>
    </row>
    <row r="79" spans="1:23" hidden="1">
      <c r="A79" s="72" t="s">
        <v>429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 hidden="1">
      <c r="A80" s="2" t="s">
        <v>40</v>
      </c>
      <c r="B80" s="3" t="s">
        <v>2897</v>
      </c>
      <c r="C80" s="1" t="s">
        <v>42</v>
      </c>
      <c r="D80" s="1" t="s">
        <v>2931</v>
      </c>
      <c r="E80" s="2" t="s">
        <v>1250</v>
      </c>
      <c r="F80" s="2" t="s">
        <v>1251</v>
      </c>
      <c r="G80" s="2" t="s">
        <v>1252</v>
      </c>
      <c r="H80" s="2" t="s">
        <v>1253</v>
      </c>
      <c r="I80" s="9">
        <v>5</v>
      </c>
      <c r="J80" s="4">
        <v>51.1</v>
      </c>
    </row>
    <row r="81" spans="1:23" hidden="1">
      <c r="J81" s="5">
        <v>51.1</v>
      </c>
    </row>
    <row r="82" spans="1:23" hidden="1">
      <c r="A82" s="72" t="s">
        <v>435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</row>
    <row r="83" spans="1:23" hidden="1">
      <c r="A83" s="2" t="s">
        <v>48</v>
      </c>
      <c r="B83" s="3" t="s">
        <v>2867</v>
      </c>
      <c r="C83" s="1" t="s">
        <v>42</v>
      </c>
      <c r="D83" s="1" t="s">
        <v>2932</v>
      </c>
      <c r="E83" s="2" t="s">
        <v>1268</v>
      </c>
      <c r="F83" s="2" t="s">
        <v>1269</v>
      </c>
      <c r="G83" s="2" t="s">
        <v>1270</v>
      </c>
      <c r="H83" s="2" t="s">
        <v>1271</v>
      </c>
      <c r="I83" s="9">
        <v>12</v>
      </c>
      <c r="J83" s="4">
        <v>148.44</v>
      </c>
    </row>
    <row r="84" spans="1:23" hidden="1">
      <c r="A84" s="2" t="s">
        <v>48</v>
      </c>
      <c r="B84" s="3" t="s">
        <v>2867</v>
      </c>
      <c r="C84" s="1" t="s">
        <v>42</v>
      </c>
      <c r="D84" s="1" t="s">
        <v>2933</v>
      </c>
      <c r="E84" s="2" t="s">
        <v>2016</v>
      </c>
      <c r="F84" s="2" t="s">
        <v>2017</v>
      </c>
      <c r="G84" s="2" t="s">
        <v>439</v>
      </c>
      <c r="H84" s="2" t="s">
        <v>440</v>
      </c>
      <c r="I84" s="9">
        <v>5</v>
      </c>
      <c r="J84" s="4">
        <v>61.85</v>
      </c>
    </row>
    <row r="85" spans="1:23" hidden="1">
      <c r="J85" s="5">
        <v>210.29</v>
      </c>
    </row>
    <row r="86" spans="1:23" hidden="1">
      <c r="A86" s="72" t="s">
        <v>444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1:23" hidden="1">
      <c r="A87" s="2" t="s">
        <v>68</v>
      </c>
      <c r="B87" s="3" t="s">
        <v>2867</v>
      </c>
      <c r="C87" s="1" t="s">
        <v>42</v>
      </c>
      <c r="D87" s="1" t="s">
        <v>2934</v>
      </c>
      <c r="E87" s="2" t="s">
        <v>1658</v>
      </c>
      <c r="F87" s="2" t="s">
        <v>1659</v>
      </c>
      <c r="G87" s="2" t="s">
        <v>468</v>
      </c>
      <c r="H87" s="2" t="s">
        <v>469</v>
      </c>
      <c r="I87" s="9">
        <v>7</v>
      </c>
      <c r="J87" s="4">
        <v>55.3</v>
      </c>
    </row>
    <row r="88" spans="1:23" hidden="1">
      <c r="A88" s="2" t="s">
        <v>40</v>
      </c>
      <c r="B88" s="3" t="s">
        <v>2860</v>
      </c>
      <c r="C88" s="1" t="s">
        <v>42</v>
      </c>
      <c r="D88" s="1" t="s">
        <v>2935</v>
      </c>
      <c r="E88" s="2" t="s">
        <v>1467</v>
      </c>
      <c r="F88" s="2" t="s">
        <v>1468</v>
      </c>
      <c r="G88" s="2" t="s">
        <v>851</v>
      </c>
      <c r="H88" s="2" t="s">
        <v>852</v>
      </c>
      <c r="I88" s="9">
        <v>10</v>
      </c>
      <c r="J88" s="4">
        <v>102.2</v>
      </c>
    </row>
    <row r="89" spans="1:23" hidden="1">
      <c r="A89" s="2" t="s">
        <v>40</v>
      </c>
      <c r="B89" s="3" t="s">
        <v>2860</v>
      </c>
      <c r="C89" s="1" t="s">
        <v>42</v>
      </c>
      <c r="D89" s="1" t="s">
        <v>2936</v>
      </c>
      <c r="E89" s="2" t="s">
        <v>446</v>
      </c>
      <c r="F89" s="2" t="s">
        <v>447</v>
      </c>
      <c r="G89" s="2" t="s">
        <v>448</v>
      </c>
      <c r="H89" s="2" t="s">
        <v>449</v>
      </c>
      <c r="I89" s="9">
        <v>15</v>
      </c>
      <c r="J89" s="4">
        <v>153.30000000000001</v>
      </c>
    </row>
    <row r="90" spans="1:23" hidden="1">
      <c r="A90" s="2" t="s">
        <v>48</v>
      </c>
      <c r="B90" s="3" t="s">
        <v>2860</v>
      </c>
      <c r="C90" s="1" t="s">
        <v>42</v>
      </c>
      <c r="D90" s="1" t="s">
        <v>2935</v>
      </c>
      <c r="E90" s="2" t="s">
        <v>1467</v>
      </c>
      <c r="F90" s="2" t="s">
        <v>1468</v>
      </c>
      <c r="G90" s="2" t="s">
        <v>851</v>
      </c>
      <c r="H90" s="2" t="s">
        <v>852</v>
      </c>
      <c r="I90" s="9">
        <v>2</v>
      </c>
      <c r="J90" s="4">
        <v>24.74</v>
      </c>
    </row>
    <row r="91" spans="1:23" hidden="1">
      <c r="A91" s="2" t="s">
        <v>48</v>
      </c>
      <c r="B91" s="3" t="s">
        <v>2860</v>
      </c>
      <c r="C91" s="1" t="s">
        <v>42</v>
      </c>
      <c r="D91" s="1" t="s">
        <v>2937</v>
      </c>
      <c r="E91" s="2" t="s">
        <v>607</v>
      </c>
      <c r="F91" s="2" t="s">
        <v>608</v>
      </c>
      <c r="G91" s="2" t="s">
        <v>609</v>
      </c>
      <c r="H91" s="2" t="s">
        <v>610</v>
      </c>
      <c r="I91" s="9">
        <v>50</v>
      </c>
      <c r="J91" s="4">
        <v>618.5</v>
      </c>
    </row>
    <row r="92" spans="1:23" hidden="1">
      <c r="A92" s="2" t="s">
        <v>48</v>
      </c>
      <c r="B92" s="3" t="s">
        <v>2867</v>
      </c>
      <c r="C92" s="1" t="s">
        <v>42</v>
      </c>
      <c r="D92" s="1" t="s">
        <v>2934</v>
      </c>
      <c r="E92" s="2" t="s">
        <v>1658</v>
      </c>
      <c r="F92" s="2" t="s">
        <v>1659</v>
      </c>
      <c r="G92" s="2" t="s">
        <v>468</v>
      </c>
      <c r="H92" s="2" t="s">
        <v>469</v>
      </c>
      <c r="I92" s="9">
        <v>25</v>
      </c>
      <c r="J92" s="4">
        <v>309.25</v>
      </c>
    </row>
    <row r="93" spans="1:23" hidden="1">
      <c r="A93" s="2" t="s">
        <v>48</v>
      </c>
      <c r="B93" s="3" t="s">
        <v>2860</v>
      </c>
      <c r="C93" s="1" t="s">
        <v>42</v>
      </c>
      <c r="D93" s="1" t="s">
        <v>2938</v>
      </c>
      <c r="E93" s="2" t="s">
        <v>1470</v>
      </c>
      <c r="F93" s="2" t="s">
        <v>1471</v>
      </c>
      <c r="G93" s="2" t="s">
        <v>837</v>
      </c>
      <c r="H93" s="2" t="s">
        <v>838</v>
      </c>
      <c r="I93" s="9">
        <v>15</v>
      </c>
      <c r="J93" s="4">
        <v>185.55</v>
      </c>
    </row>
    <row r="94" spans="1:23" hidden="1">
      <c r="J94" s="5">
        <v>1448.84</v>
      </c>
    </row>
    <row r="95" spans="1:23" hidden="1">
      <c r="J95" s="5">
        <v>7792.1</v>
      </c>
    </row>
  </sheetData>
  <autoFilter ref="A1:W95" xr:uid="{8FC3374B-217C-C042-86AD-F7422F64CC30}">
    <filterColumn colId="0">
      <filters>
        <filter val="Moksacin 5mg/ml kapi za oko 5ml"/>
      </filters>
    </filterColumn>
  </autoFilter>
  <mergeCells count="10">
    <mergeCell ref="A55:W55"/>
    <mergeCell ref="A79:W79"/>
    <mergeCell ref="A82:W82"/>
    <mergeCell ref="A86:W86"/>
    <mergeCell ref="A2:W2"/>
    <mergeCell ref="A6:W6"/>
    <mergeCell ref="A32:W32"/>
    <mergeCell ref="A41:W41"/>
    <mergeCell ref="A45:W45"/>
    <mergeCell ref="A52:W5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C027-82B9-654E-86CF-5C3887ECC152}">
  <sheetPr filterMode="1"/>
  <dimension ref="A1:W96"/>
  <sheetViews>
    <sheetView workbookViewId="0"/>
    <sheetView workbookViewId="1"/>
  </sheetViews>
  <sheetFormatPr defaultColWidth="8.85546875" defaultRowHeight="12.95"/>
  <cols>
    <col min="1" max="1" width="38.7109375" customWidth="1"/>
    <col min="2" max="2" width="9.42578125" customWidth="1"/>
    <col min="3" max="3" width="5.85546875" customWidth="1"/>
    <col min="4" max="4" width="7" customWidth="1"/>
    <col min="5" max="5" width="44.140625" customWidth="1"/>
    <col min="6" max="6" width="27.28515625" customWidth="1"/>
    <col min="7" max="7" width="7" customWidth="1"/>
    <col min="8" max="8" width="16.85546875" customWidth="1"/>
    <col min="9" max="9" width="7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ht="24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49" t="s">
        <v>37</v>
      </c>
      <c r="J1" s="1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idden="1">
      <c r="A3" s="2" t="s">
        <v>48</v>
      </c>
      <c r="B3" s="3" t="s">
        <v>2939</v>
      </c>
      <c r="C3" s="1" t="s">
        <v>42</v>
      </c>
      <c r="D3" s="1" t="s">
        <v>2940</v>
      </c>
      <c r="E3" s="2" t="s">
        <v>1813</v>
      </c>
      <c r="F3" s="2" t="s">
        <v>1814</v>
      </c>
      <c r="G3" s="2" t="s">
        <v>46</v>
      </c>
      <c r="H3" s="2" t="s">
        <v>47</v>
      </c>
      <c r="I3" s="9">
        <v>2</v>
      </c>
      <c r="J3" s="4">
        <v>24.74</v>
      </c>
    </row>
    <row r="4" spans="1:23" hidden="1">
      <c r="A4" s="2" t="s">
        <v>48</v>
      </c>
      <c r="B4" s="3" t="s">
        <v>2939</v>
      </c>
      <c r="C4" s="1" t="s">
        <v>42</v>
      </c>
      <c r="D4" s="1" t="s">
        <v>2941</v>
      </c>
      <c r="E4" s="2" t="s">
        <v>890</v>
      </c>
      <c r="F4" s="2" t="s">
        <v>891</v>
      </c>
      <c r="G4" s="2" t="s">
        <v>46</v>
      </c>
      <c r="H4" s="2" t="s">
        <v>47</v>
      </c>
      <c r="I4" s="9">
        <v>3</v>
      </c>
      <c r="J4" s="4">
        <v>37.11</v>
      </c>
    </row>
    <row r="5" spans="1:23" hidden="1">
      <c r="A5" s="2" t="s">
        <v>48</v>
      </c>
      <c r="B5" s="3" t="s">
        <v>2939</v>
      </c>
      <c r="C5" s="1" t="s">
        <v>42</v>
      </c>
      <c r="D5" s="1" t="s">
        <v>2942</v>
      </c>
      <c r="E5" s="2" t="s">
        <v>620</v>
      </c>
      <c r="F5" s="2" t="s">
        <v>621</v>
      </c>
      <c r="G5" s="2" t="s">
        <v>622</v>
      </c>
      <c r="H5" s="2" t="s">
        <v>623</v>
      </c>
      <c r="I5" s="9">
        <v>3</v>
      </c>
      <c r="J5" s="4">
        <v>37.11</v>
      </c>
    </row>
    <row r="6" spans="1:23" hidden="1">
      <c r="A6" s="2" t="s">
        <v>48</v>
      </c>
      <c r="B6" s="3" t="s">
        <v>2939</v>
      </c>
      <c r="C6" s="1" t="s">
        <v>42</v>
      </c>
      <c r="D6" s="1" t="s">
        <v>2943</v>
      </c>
      <c r="E6" s="2" t="s">
        <v>1055</v>
      </c>
      <c r="F6" s="2" t="s">
        <v>1056</v>
      </c>
      <c r="G6" s="2" t="s">
        <v>622</v>
      </c>
      <c r="H6" s="2" t="s">
        <v>623</v>
      </c>
      <c r="I6" s="9">
        <v>5</v>
      </c>
      <c r="J6" s="4">
        <v>61.85</v>
      </c>
    </row>
    <row r="7" spans="1:23" hidden="1">
      <c r="A7" s="2" t="s">
        <v>48</v>
      </c>
      <c r="B7" s="3" t="s">
        <v>2939</v>
      </c>
      <c r="C7" s="1" t="s">
        <v>42</v>
      </c>
      <c r="D7" s="1" t="s">
        <v>2944</v>
      </c>
      <c r="E7" s="2" t="s">
        <v>1875</v>
      </c>
      <c r="F7" s="2" t="s">
        <v>1876</v>
      </c>
      <c r="G7" s="2" t="s">
        <v>46</v>
      </c>
      <c r="H7" s="2" t="s">
        <v>47</v>
      </c>
      <c r="I7" s="9">
        <v>10</v>
      </c>
      <c r="J7" s="4">
        <v>123.7</v>
      </c>
    </row>
    <row r="8" spans="1:23" hidden="1">
      <c r="J8" s="5">
        <v>284.51</v>
      </c>
    </row>
    <row r="9" spans="1:23" hidden="1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68</v>
      </c>
      <c r="B10" s="3" t="s">
        <v>2945</v>
      </c>
      <c r="C10" s="1" t="s">
        <v>42</v>
      </c>
      <c r="D10" s="1" t="s">
        <v>2946</v>
      </c>
      <c r="E10" s="2" t="s">
        <v>1067</v>
      </c>
      <c r="F10" s="2" t="s">
        <v>1068</v>
      </c>
      <c r="G10" s="2" t="s">
        <v>82</v>
      </c>
      <c r="H10" s="2" t="s">
        <v>83</v>
      </c>
      <c r="I10" s="9">
        <v>1</v>
      </c>
      <c r="J10" s="4">
        <v>7.9</v>
      </c>
    </row>
    <row r="11" spans="1:23">
      <c r="A11" s="2" t="s">
        <v>68</v>
      </c>
      <c r="B11" s="3" t="s">
        <v>2945</v>
      </c>
      <c r="C11" s="1" t="s">
        <v>42</v>
      </c>
      <c r="D11" s="1" t="s">
        <v>2947</v>
      </c>
      <c r="E11" s="2" t="s">
        <v>932</v>
      </c>
      <c r="F11" s="2" t="s">
        <v>933</v>
      </c>
      <c r="G11" s="2" t="s">
        <v>82</v>
      </c>
      <c r="H11" s="2" t="s">
        <v>83</v>
      </c>
      <c r="I11" s="9">
        <v>2</v>
      </c>
      <c r="J11" s="4">
        <v>15.8</v>
      </c>
    </row>
    <row r="12" spans="1:23" hidden="1">
      <c r="A12" s="2" t="s">
        <v>48</v>
      </c>
      <c r="B12" s="3" t="s">
        <v>2945</v>
      </c>
      <c r="C12" s="1" t="s">
        <v>42</v>
      </c>
      <c r="D12" s="1" t="s">
        <v>2948</v>
      </c>
      <c r="E12" s="2" t="s">
        <v>1085</v>
      </c>
      <c r="F12" s="2" t="s">
        <v>1086</v>
      </c>
      <c r="G12" s="2" t="s">
        <v>82</v>
      </c>
      <c r="H12" s="2" t="s">
        <v>83</v>
      </c>
      <c r="I12" s="9">
        <v>20</v>
      </c>
      <c r="J12" s="4">
        <v>230.4</v>
      </c>
    </row>
    <row r="13" spans="1:23" hidden="1">
      <c r="A13" s="2" t="s">
        <v>48</v>
      </c>
      <c r="B13" s="3" t="s">
        <v>2945</v>
      </c>
      <c r="C13" s="1" t="s">
        <v>42</v>
      </c>
      <c r="D13" s="1" t="s">
        <v>2949</v>
      </c>
      <c r="E13" s="2" t="s">
        <v>480</v>
      </c>
      <c r="F13" s="2" t="s">
        <v>481</v>
      </c>
      <c r="G13" s="2" t="s">
        <v>82</v>
      </c>
      <c r="H13" s="2" t="s">
        <v>83</v>
      </c>
      <c r="I13" s="9">
        <v>5</v>
      </c>
      <c r="J13" s="4">
        <v>57.6</v>
      </c>
    </row>
    <row r="14" spans="1:23" hidden="1">
      <c r="A14" s="2" t="s">
        <v>48</v>
      </c>
      <c r="B14" s="3" t="s">
        <v>2945</v>
      </c>
      <c r="C14" s="1" t="s">
        <v>42</v>
      </c>
      <c r="D14" s="1" t="s">
        <v>2950</v>
      </c>
      <c r="E14" s="2" t="s">
        <v>1374</v>
      </c>
      <c r="F14" s="2" t="s">
        <v>1375</v>
      </c>
      <c r="G14" s="2" t="s">
        <v>1376</v>
      </c>
      <c r="H14" s="2" t="s">
        <v>1377</v>
      </c>
      <c r="I14" s="9">
        <v>20</v>
      </c>
      <c r="J14" s="4">
        <v>247.4</v>
      </c>
    </row>
    <row r="15" spans="1:23" hidden="1">
      <c r="A15" s="2" t="s">
        <v>48</v>
      </c>
      <c r="B15" s="3" t="s">
        <v>2945</v>
      </c>
      <c r="C15" s="1" t="s">
        <v>42</v>
      </c>
      <c r="D15" s="1" t="s">
        <v>2951</v>
      </c>
      <c r="E15" s="2" t="s">
        <v>1374</v>
      </c>
      <c r="F15" s="2" t="s">
        <v>1375</v>
      </c>
      <c r="G15" s="2" t="s">
        <v>1376</v>
      </c>
      <c r="H15" s="2" t="s">
        <v>1377</v>
      </c>
      <c r="I15" s="9">
        <v>50</v>
      </c>
      <c r="J15" s="4">
        <v>576</v>
      </c>
    </row>
    <row r="16" spans="1:23" hidden="1">
      <c r="A16" s="2" t="s">
        <v>48</v>
      </c>
      <c r="B16" s="3" t="s">
        <v>2945</v>
      </c>
      <c r="C16" s="1" t="s">
        <v>42</v>
      </c>
      <c r="D16" s="1" t="s">
        <v>2952</v>
      </c>
      <c r="E16" s="2" t="s">
        <v>1101</v>
      </c>
      <c r="F16" s="2" t="s">
        <v>1102</v>
      </c>
      <c r="G16" s="2" t="s">
        <v>82</v>
      </c>
      <c r="H16" s="2" t="s">
        <v>83</v>
      </c>
      <c r="I16" s="9">
        <v>10</v>
      </c>
      <c r="J16" s="4">
        <v>115.2</v>
      </c>
    </row>
    <row r="17" spans="1:10" hidden="1">
      <c r="A17" s="2" t="s">
        <v>48</v>
      </c>
      <c r="B17" s="3" t="s">
        <v>2945</v>
      </c>
      <c r="C17" s="1" t="s">
        <v>42</v>
      </c>
      <c r="D17" s="1" t="s">
        <v>2953</v>
      </c>
      <c r="E17" s="2" t="s">
        <v>117</v>
      </c>
      <c r="F17" s="2" t="s">
        <v>118</v>
      </c>
      <c r="G17" s="2" t="s">
        <v>119</v>
      </c>
      <c r="H17" s="2" t="s">
        <v>120</v>
      </c>
      <c r="I17" s="9">
        <v>10</v>
      </c>
      <c r="J17" s="4">
        <v>115.2</v>
      </c>
    </row>
    <row r="18" spans="1:10" hidden="1">
      <c r="A18" s="2" t="s">
        <v>48</v>
      </c>
      <c r="B18" s="3" t="s">
        <v>2945</v>
      </c>
      <c r="C18" s="1" t="s">
        <v>42</v>
      </c>
      <c r="D18" s="1" t="s">
        <v>2954</v>
      </c>
      <c r="E18" s="2" t="s">
        <v>525</v>
      </c>
      <c r="F18" s="2" t="s">
        <v>526</v>
      </c>
      <c r="G18" s="2" t="s">
        <v>82</v>
      </c>
      <c r="H18" s="2" t="s">
        <v>83</v>
      </c>
      <c r="I18" s="9">
        <v>20</v>
      </c>
      <c r="J18" s="4">
        <v>230.4</v>
      </c>
    </row>
    <row r="19" spans="1:10" hidden="1">
      <c r="A19" s="2" t="s">
        <v>48</v>
      </c>
      <c r="B19" s="3" t="s">
        <v>2945</v>
      </c>
      <c r="C19" s="1" t="s">
        <v>42</v>
      </c>
      <c r="D19" s="1" t="s">
        <v>2955</v>
      </c>
      <c r="E19" s="2" t="s">
        <v>643</v>
      </c>
      <c r="F19" s="2" t="s">
        <v>644</v>
      </c>
      <c r="G19" s="2" t="s">
        <v>82</v>
      </c>
      <c r="H19" s="2" t="s">
        <v>83</v>
      </c>
      <c r="I19" s="9">
        <v>50</v>
      </c>
      <c r="J19" s="4">
        <v>576</v>
      </c>
    </row>
    <row r="20" spans="1:10" hidden="1">
      <c r="A20" s="2" t="s">
        <v>48</v>
      </c>
      <c r="B20" s="3" t="s">
        <v>2945</v>
      </c>
      <c r="C20" s="1" t="s">
        <v>42</v>
      </c>
      <c r="D20" s="1" t="s">
        <v>2947</v>
      </c>
      <c r="E20" s="2" t="s">
        <v>932</v>
      </c>
      <c r="F20" s="2" t="s">
        <v>933</v>
      </c>
      <c r="G20" s="2" t="s">
        <v>82</v>
      </c>
      <c r="H20" s="2" t="s">
        <v>83</v>
      </c>
      <c r="I20" s="9">
        <v>10</v>
      </c>
      <c r="J20" s="4">
        <v>115.2</v>
      </c>
    </row>
    <row r="21" spans="1:10" hidden="1">
      <c r="A21" s="2" t="s">
        <v>48</v>
      </c>
      <c r="B21" s="3" t="s">
        <v>2945</v>
      </c>
      <c r="C21" s="1" t="s">
        <v>42</v>
      </c>
      <c r="D21" s="1" t="s">
        <v>2956</v>
      </c>
      <c r="E21" s="2" t="s">
        <v>1121</v>
      </c>
      <c r="F21" s="2" t="s">
        <v>1122</v>
      </c>
      <c r="G21" s="2" t="s">
        <v>82</v>
      </c>
      <c r="H21" s="2" t="s">
        <v>83</v>
      </c>
      <c r="I21" s="9">
        <v>5</v>
      </c>
      <c r="J21" s="4">
        <v>61.85</v>
      </c>
    </row>
    <row r="22" spans="1:10" hidden="1">
      <c r="A22" s="2" t="s">
        <v>48</v>
      </c>
      <c r="B22" s="3" t="s">
        <v>2945</v>
      </c>
      <c r="C22" s="1" t="s">
        <v>42</v>
      </c>
      <c r="D22" s="1" t="s">
        <v>2957</v>
      </c>
      <c r="E22" s="2" t="s">
        <v>663</v>
      </c>
      <c r="F22" s="2" t="s">
        <v>664</v>
      </c>
      <c r="G22" s="2" t="s">
        <v>82</v>
      </c>
      <c r="H22" s="2" t="s">
        <v>83</v>
      </c>
      <c r="I22" s="9">
        <v>5</v>
      </c>
      <c r="J22" s="4">
        <v>61.85</v>
      </c>
    </row>
    <row r="23" spans="1:10" hidden="1">
      <c r="A23" s="2" t="s">
        <v>48</v>
      </c>
      <c r="B23" s="3" t="s">
        <v>2945</v>
      </c>
      <c r="C23" s="1" t="s">
        <v>42</v>
      </c>
      <c r="D23" s="1" t="s">
        <v>2958</v>
      </c>
      <c r="E23" s="2" t="s">
        <v>1113</v>
      </c>
      <c r="F23" s="2" t="s">
        <v>1114</v>
      </c>
      <c r="G23" s="2" t="s">
        <v>93</v>
      </c>
      <c r="H23" s="2" t="s">
        <v>94</v>
      </c>
      <c r="I23" s="9">
        <v>2</v>
      </c>
      <c r="J23" s="4">
        <v>23.04</v>
      </c>
    </row>
    <row r="24" spans="1:10" hidden="1">
      <c r="A24" s="2" t="s">
        <v>48</v>
      </c>
      <c r="B24" s="3" t="s">
        <v>2945</v>
      </c>
      <c r="C24" s="1" t="s">
        <v>42</v>
      </c>
      <c r="D24" s="1" t="s">
        <v>2959</v>
      </c>
      <c r="E24" s="2" t="s">
        <v>105</v>
      </c>
      <c r="F24" s="2" t="s">
        <v>106</v>
      </c>
      <c r="G24" s="2" t="s">
        <v>93</v>
      </c>
      <c r="H24" s="2" t="s">
        <v>94</v>
      </c>
      <c r="I24" s="9">
        <v>4</v>
      </c>
      <c r="J24" s="4">
        <v>46.08</v>
      </c>
    </row>
    <row r="25" spans="1:10" hidden="1">
      <c r="A25" s="2" t="s">
        <v>48</v>
      </c>
      <c r="B25" s="3" t="s">
        <v>2945</v>
      </c>
      <c r="C25" s="1" t="s">
        <v>42</v>
      </c>
      <c r="D25" s="1" t="s">
        <v>2960</v>
      </c>
      <c r="E25" s="2" t="s">
        <v>522</v>
      </c>
      <c r="F25" s="2" t="s">
        <v>523</v>
      </c>
      <c r="G25" s="2" t="s">
        <v>93</v>
      </c>
      <c r="H25" s="2" t="s">
        <v>94</v>
      </c>
      <c r="I25" s="9">
        <v>5</v>
      </c>
      <c r="J25" s="4">
        <v>57.6</v>
      </c>
    </row>
    <row r="26" spans="1:10" hidden="1">
      <c r="A26" s="2" t="s">
        <v>48</v>
      </c>
      <c r="B26" s="3" t="s">
        <v>2945</v>
      </c>
      <c r="C26" s="1" t="s">
        <v>42</v>
      </c>
      <c r="D26" s="1" t="s">
        <v>2961</v>
      </c>
      <c r="E26" s="2" t="s">
        <v>663</v>
      </c>
      <c r="F26" s="2" t="s">
        <v>664</v>
      </c>
      <c r="G26" s="2" t="s">
        <v>82</v>
      </c>
      <c r="H26" s="2" t="s">
        <v>83</v>
      </c>
      <c r="I26" s="9">
        <v>8</v>
      </c>
      <c r="J26" s="4">
        <v>92.16</v>
      </c>
    </row>
    <row r="27" spans="1:10" hidden="1">
      <c r="A27" s="2" t="s">
        <v>48</v>
      </c>
      <c r="B27" s="3" t="s">
        <v>2945</v>
      </c>
      <c r="C27" s="1" t="s">
        <v>42</v>
      </c>
      <c r="D27" s="1" t="s">
        <v>2962</v>
      </c>
      <c r="E27" s="2" t="s">
        <v>1512</v>
      </c>
      <c r="F27" s="2" t="s">
        <v>1513</v>
      </c>
      <c r="G27" s="2" t="s">
        <v>82</v>
      </c>
      <c r="H27" s="2" t="s">
        <v>83</v>
      </c>
      <c r="I27" s="9">
        <v>10</v>
      </c>
      <c r="J27" s="4">
        <v>115.2</v>
      </c>
    </row>
    <row r="28" spans="1:10" hidden="1">
      <c r="A28" s="2" t="s">
        <v>48</v>
      </c>
      <c r="B28" s="3" t="s">
        <v>2945</v>
      </c>
      <c r="C28" s="1" t="s">
        <v>42</v>
      </c>
      <c r="D28" s="1" t="s">
        <v>2963</v>
      </c>
      <c r="E28" s="2" t="s">
        <v>1076</v>
      </c>
      <c r="F28" s="2" t="s">
        <v>1077</v>
      </c>
      <c r="G28" s="2" t="s">
        <v>1078</v>
      </c>
      <c r="H28" s="2" t="s">
        <v>1079</v>
      </c>
      <c r="I28" s="9">
        <v>30</v>
      </c>
      <c r="J28" s="4">
        <v>345.6</v>
      </c>
    </row>
    <row r="29" spans="1:10" hidden="1">
      <c r="A29" s="2" t="s">
        <v>48</v>
      </c>
      <c r="B29" s="3" t="s">
        <v>2945</v>
      </c>
      <c r="C29" s="1" t="s">
        <v>42</v>
      </c>
      <c r="D29" s="1" t="s">
        <v>2964</v>
      </c>
      <c r="E29" s="2" t="s">
        <v>1285</v>
      </c>
      <c r="F29" s="2" t="s">
        <v>1286</v>
      </c>
      <c r="G29" s="2" t="s">
        <v>82</v>
      </c>
      <c r="H29" s="2" t="s">
        <v>83</v>
      </c>
      <c r="I29" s="9">
        <v>30</v>
      </c>
      <c r="J29" s="4">
        <v>345.6</v>
      </c>
    </row>
    <row r="30" spans="1:10" hidden="1">
      <c r="A30" s="2" t="s">
        <v>48</v>
      </c>
      <c r="B30" s="3" t="s">
        <v>2945</v>
      </c>
      <c r="C30" s="1" t="s">
        <v>42</v>
      </c>
      <c r="D30" s="1" t="s">
        <v>2965</v>
      </c>
      <c r="E30" s="2" t="s">
        <v>903</v>
      </c>
      <c r="F30" s="2" t="s">
        <v>904</v>
      </c>
      <c r="G30" s="2" t="s">
        <v>82</v>
      </c>
      <c r="H30" s="2" t="s">
        <v>83</v>
      </c>
      <c r="I30" s="9">
        <v>1</v>
      </c>
      <c r="J30" s="4">
        <v>12.37</v>
      </c>
    </row>
    <row r="31" spans="1:10" hidden="1">
      <c r="A31" s="2" t="s">
        <v>48</v>
      </c>
      <c r="B31" s="3" t="s">
        <v>2945</v>
      </c>
      <c r="C31" s="1" t="s">
        <v>42</v>
      </c>
      <c r="D31" s="1" t="s">
        <v>2966</v>
      </c>
      <c r="E31" s="2" t="s">
        <v>2358</v>
      </c>
      <c r="F31" s="2" t="s">
        <v>2359</v>
      </c>
      <c r="G31" s="2" t="s">
        <v>82</v>
      </c>
      <c r="H31" s="2" t="s">
        <v>83</v>
      </c>
      <c r="I31" s="9">
        <v>4</v>
      </c>
      <c r="J31" s="4">
        <v>46.08</v>
      </c>
    </row>
    <row r="32" spans="1:10" hidden="1">
      <c r="A32" s="2" t="s">
        <v>48</v>
      </c>
      <c r="B32" s="3" t="s">
        <v>2945</v>
      </c>
      <c r="C32" s="1" t="s">
        <v>42</v>
      </c>
      <c r="D32" s="1" t="s">
        <v>2967</v>
      </c>
      <c r="E32" s="2" t="s">
        <v>903</v>
      </c>
      <c r="F32" s="2" t="s">
        <v>904</v>
      </c>
      <c r="G32" s="2" t="s">
        <v>82</v>
      </c>
      <c r="H32" s="2" t="s">
        <v>83</v>
      </c>
      <c r="I32" s="9">
        <v>5</v>
      </c>
      <c r="J32" s="4">
        <v>57.6</v>
      </c>
    </row>
    <row r="33" spans="1:23" hidden="1">
      <c r="A33" s="2" t="s">
        <v>48</v>
      </c>
      <c r="B33" s="3" t="s">
        <v>2945</v>
      </c>
      <c r="C33" s="1" t="s">
        <v>42</v>
      </c>
      <c r="D33" s="1" t="s">
        <v>2968</v>
      </c>
      <c r="E33" s="2" t="s">
        <v>528</v>
      </c>
      <c r="F33" s="2" t="s">
        <v>529</v>
      </c>
      <c r="G33" s="2" t="s">
        <v>93</v>
      </c>
      <c r="H33" s="2" t="s">
        <v>94</v>
      </c>
      <c r="I33" s="9">
        <v>10</v>
      </c>
      <c r="J33" s="4">
        <v>115.2</v>
      </c>
    </row>
    <row r="34" spans="1:23" hidden="1">
      <c r="A34" s="2" t="s">
        <v>48</v>
      </c>
      <c r="B34" s="3" t="s">
        <v>2969</v>
      </c>
      <c r="C34" s="1" t="s">
        <v>42</v>
      </c>
      <c r="D34" s="1" t="s">
        <v>2970</v>
      </c>
      <c r="E34" s="2" t="s">
        <v>670</v>
      </c>
      <c r="F34" s="2" t="s">
        <v>671</v>
      </c>
      <c r="G34" s="2" t="s">
        <v>177</v>
      </c>
      <c r="H34" s="2" t="s">
        <v>178</v>
      </c>
      <c r="I34" s="9">
        <v>5</v>
      </c>
      <c r="J34" s="4">
        <v>57.6</v>
      </c>
    </row>
    <row r="35" spans="1:23" hidden="1">
      <c r="A35" s="2" t="s">
        <v>48</v>
      </c>
      <c r="B35" s="3" t="s">
        <v>2969</v>
      </c>
      <c r="C35" s="1" t="s">
        <v>42</v>
      </c>
      <c r="D35" s="1" t="s">
        <v>2971</v>
      </c>
      <c r="E35" s="2" t="s">
        <v>670</v>
      </c>
      <c r="F35" s="2" t="s">
        <v>671</v>
      </c>
      <c r="G35" s="2" t="s">
        <v>177</v>
      </c>
      <c r="H35" s="2" t="s">
        <v>178</v>
      </c>
      <c r="I35" s="9">
        <v>3</v>
      </c>
      <c r="J35" s="4">
        <v>37.11</v>
      </c>
    </row>
    <row r="36" spans="1:23" hidden="1">
      <c r="A36" s="2" t="s">
        <v>48</v>
      </c>
      <c r="B36" s="3" t="s">
        <v>2945</v>
      </c>
      <c r="C36" s="1" t="s">
        <v>42</v>
      </c>
      <c r="D36" s="1" t="s">
        <v>2972</v>
      </c>
      <c r="E36" s="2" t="s">
        <v>483</v>
      </c>
      <c r="F36" s="2" t="s">
        <v>484</v>
      </c>
      <c r="G36" s="2" t="s">
        <v>127</v>
      </c>
      <c r="H36" s="2" t="s">
        <v>128</v>
      </c>
      <c r="I36" s="9">
        <v>20</v>
      </c>
      <c r="J36" s="4">
        <v>230.4</v>
      </c>
    </row>
    <row r="37" spans="1:23" hidden="1">
      <c r="A37" s="2" t="s">
        <v>48</v>
      </c>
      <c r="B37" s="3" t="s">
        <v>2945</v>
      </c>
      <c r="C37" s="1" t="s">
        <v>42</v>
      </c>
      <c r="D37" s="1" t="s">
        <v>2973</v>
      </c>
      <c r="E37" s="2" t="s">
        <v>689</v>
      </c>
      <c r="F37" s="2" t="s">
        <v>690</v>
      </c>
      <c r="G37" s="2" t="s">
        <v>93</v>
      </c>
      <c r="H37" s="2" t="s">
        <v>94</v>
      </c>
      <c r="I37" s="9">
        <v>30</v>
      </c>
      <c r="J37" s="4">
        <v>345.6</v>
      </c>
    </row>
    <row r="38" spans="1:23" hidden="1">
      <c r="A38" s="2" t="s">
        <v>48</v>
      </c>
      <c r="B38" s="3" t="s">
        <v>2945</v>
      </c>
      <c r="C38" s="1" t="s">
        <v>42</v>
      </c>
      <c r="D38" s="1" t="s">
        <v>2974</v>
      </c>
      <c r="E38" s="2" t="s">
        <v>75</v>
      </c>
      <c r="F38" s="2" t="s">
        <v>76</v>
      </c>
      <c r="G38" s="2" t="s">
        <v>77</v>
      </c>
      <c r="H38" s="2" t="s">
        <v>78</v>
      </c>
      <c r="I38" s="9">
        <v>30</v>
      </c>
      <c r="J38" s="4">
        <v>345.6</v>
      </c>
    </row>
    <row r="39" spans="1:23" hidden="1">
      <c r="A39" s="2" t="s">
        <v>48</v>
      </c>
      <c r="B39" s="3" t="s">
        <v>2945</v>
      </c>
      <c r="C39" s="1" t="s">
        <v>42</v>
      </c>
      <c r="D39" s="1" t="s">
        <v>2975</v>
      </c>
      <c r="E39" s="2" t="s">
        <v>650</v>
      </c>
      <c r="F39" s="2" t="s">
        <v>651</v>
      </c>
      <c r="G39" s="2" t="s">
        <v>72</v>
      </c>
      <c r="H39" s="2" t="s">
        <v>73</v>
      </c>
      <c r="I39" s="9">
        <v>10</v>
      </c>
      <c r="J39" s="4">
        <v>115.2</v>
      </c>
    </row>
    <row r="40" spans="1:23" hidden="1">
      <c r="J40" s="5">
        <v>4798.84</v>
      </c>
    </row>
    <row r="41" spans="1:23" hidden="1">
      <c r="A41" s="72" t="s">
        <v>141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 hidden="1">
      <c r="A42" s="2" t="s">
        <v>48</v>
      </c>
      <c r="B42" s="3" t="s">
        <v>2969</v>
      </c>
      <c r="C42" s="1" t="s">
        <v>42</v>
      </c>
      <c r="D42" s="1" t="s">
        <v>2976</v>
      </c>
      <c r="E42" s="2" t="s">
        <v>957</v>
      </c>
      <c r="F42" s="2" t="s">
        <v>958</v>
      </c>
      <c r="G42" s="2" t="s">
        <v>150</v>
      </c>
      <c r="H42" s="2" t="s">
        <v>151</v>
      </c>
      <c r="I42" s="9">
        <v>20</v>
      </c>
      <c r="J42" s="4">
        <v>230.4</v>
      </c>
    </row>
    <row r="43" spans="1:23" hidden="1">
      <c r="A43" s="2" t="s">
        <v>48</v>
      </c>
      <c r="B43" s="3" t="s">
        <v>2969</v>
      </c>
      <c r="C43" s="1" t="s">
        <v>42</v>
      </c>
      <c r="D43" s="1" t="s">
        <v>2977</v>
      </c>
      <c r="E43" s="2" t="s">
        <v>1148</v>
      </c>
      <c r="F43" s="2" t="s">
        <v>1149</v>
      </c>
      <c r="G43" s="2" t="s">
        <v>155</v>
      </c>
      <c r="H43" s="2" t="s">
        <v>156</v>
      </c>
      <c r="I43" s="9">
        <v>10</v>
      </c>
      <c r="J43" s="4">
        <v>115.2</v>
      </c>
    </row>
    <row r="44" spans="1:23" hidden="1">
      <c r="A44" s="2" t="s">
        <v>48</v>
      </c>
      <c r="B44" s="3" t="s">
        <v>2969</v>
      </c>
      <c r="C44" s="1" t="s">
        <v>42</v>
      </c>
      <c r="D44" s="1" t="s">
        <v>2978</v>
      </c>
      <c r="E44" s="2" t="s">
        <v>1141</v>
      </c>
      <c r="F44" s="2" t="s">
        <v>1142</v>
      </c>
      <c r="G44" s="2" t="s">
        <v>167</v>
      </c>
      <c r="H44" s="2" t="s">
        <v>168</v>
      </c>
      <c r="I44" s="9">
        <v>10</v>
      </c>
      <c r="J44" s="4">
        <v>115.2</v>
      </c>
    </row>
    <row r="45" spans="1:23" hidden="1">
      <c r="A45" s="2" t="s">
        <v>48</v>
      </c>
      <c r="B45" s="3" t="s">
        <v>2969</v>
      </c>
      <c r="C45" s="1" t="s">
        <v>42</v>
      </c>
      <c r="D45" s="1" t="s">
        <v>2979</v>
      </c>
      <c r="E45" s="2" t="s">
        <v>2365</v>
      </c>
      <c r="F45" s="2" t="s">
        <v>1751</v>
      </c>
      <c r="G45" s="2" t="s">
        <v>942</v>
      </c>
      <c r="H45" s="2" t="s">
        <v>943</v>
      </c>
      <c r="I45" s="9">
        <v>15</v>
      </c>
      <c r="J45" s="4">
        <v>172.8</v>
      </c>
    </row>
    <row r="46" spans="1:23" hidden="1">
      <c r="A46" s="2" t="s">
        <v>48</v>
      </c>
      <c r="B46" s="3" t="s">
        <v>2969</v>
      </c>
      <c r="C46" s="1" t="s">
        <v>42</v>
      </c>
      <c r="D46" s="1" t="s">
        <v>2980</v>
      </c>
      <c r="E46" s="2" t="s">
        <v>954</v>
      </c>
      <c r="F46" s="2" t="s">
        <v>955</v>
      </c>
      <c r="G46" s="2" t="s">
        <v>150</v>
      </c>
      <c r="H46" s="2" t="s">
        <v>151</v>
      </c>
      <c r="I46" s="9">
        <v>1</v>
      </c>
      <c r="J46" s="4">
        <v>12.37</v>
      </c>
    </row>
    <row r="47" spans="1:23" hidden="1">
      <c r="A47" s="2" t="s">
        <v>48</v>
      </c>
      <c r="B47" s="3" t="s">
        <v>2969</v>
      </c>
      <c r="C47" s="1" t="s">
        <v>42</v>
      </c>
      <c r="D47" s="1" t="s">
        <v>2981</v>
      </c>
      <c r="E47" s="2" t="s">
        <v>954</v>
      </c>
      <c r="F47" s="2" t="s">
        <v>955</v>
      </c>
      <c r="G47" s="2" t="s">
        <v>150</v>
      </c>
      <c r="H47" s="2" t="s">
        <v>151</v>
      </c>
      <c r="I47" s="9">
        <v>5</v>
      </c>
      <c r="J47" s="4">
        <v>57.6</v>
      </c>
    </row>
    <row r="48" spans="1:23" hidden="1">
      <c r="A48" s="2" t="s">
        <v>48</v>
      </c>
      <c r="B48" s="3" t="s">
        <v>2969</v>
      </c>
      <c r="C48" s="1" t="s">
        <v>42</v>
      </c>
      <c r="D48" s="1" t="s">
        <v>2982</v>
      </c>
      <c r="E48" s="2" t="s">
        <v>153</v>
      </c>
      <c r="F48" s="2" t="s">
        <v>154</v>
      </c>
      <c r="G48" s="2" t="s">
        <v>155</v>
      </c>
      <c r="H48" s="2" t="s">
        <v>156</v>
      </c>
      <c r="I48" s="9">
        <v>3</v>
      </c>
      <c r="J48" s="4">
        <v>34.56</v>
      </c>
    </row>
    <row r="49" spans="1:23" hidden="1">
      <c r="A49" s="2" t="s">
        <v>48</v>
      </c>
      <c r="B49" s="3" t="s">
        <v>2969</v>
      </c>
      <c r="C49" s="1" t="s">
        <v>42</v>
      </c>
      <c r="D49" s="1" t="s">
        <v>2983</v>
      </c>
      <c r="E49" s="2" t="s">
        <v>148</v>
      </c>
      <c r="F49" s="2" t="s">
        <v>149</v>
      </c>
      <c r="G49" s="2" t="s">
        <v>150</v>
      </c>
      <c r="H49" s="2" t="s">
        <v>151</v>
      </c>
      <c r="I49" s="9">
        <v>30</v>
      </c>
      <c r="J49" s="4">
        <v>345.6</v>
      </c>
    </row>
    <row r="50" spans="1:23" hidden="1">
      <c r="A50" s="2" t="s">
        <v>48</v>
      </c>
      <c r="B50" s="3" t="s">
        <v>2969</v>
      </c>
      <c r="C50" s="1" t="s">
        <v>42</v>
      </c>
      <c r="D50" s="1" t="s">
        <v>2984</v>
      </c>
      <c r="E50" s="2" t="s">
        <v>936</v>
      </c>
      <c r="F50" s="2" t="s">
        <v>937</v>
      </c>
      <c r="G50" s="2" t="s">
        <v>150</v>
      </c>
      <c r="H50" s="2" t="s">
        <v>151</v>
      </c>
      <c r="I50" s="9">
        <v>20</v>
      </c>
      <c r="J50" s="4">
        <v>230.4</v>
      </c>
    </row>
    <row r="51" spans="1:23" hidden="1">
      <c r="A51" s="2" t="s">
        <v>48</v>
      </c>
      <c r="B51" s="3" t="s">
        <v>2969</v>
      </c>
      <c r="C51" s="1" t="s">
        <v>42</v>
      </c>
      <c r="D51" s="1" t="s">
        <v>2985</v>
      </c>
      <c r="E51" s="2" t="s">
        <v>170</v>
      </c>
      <c r="F51" s="2" t="s">
        <v>171</v>
      </c>
      <c r="G51" s="2" t="s">
        <v>150</v>
      </c>
      <c r="H51" s="2" t="s">
        <v>151</v>
      </c>
      <c r="I51" s="9">
        <v>10</v>
      </c>
      <c r="J51" s="4">
        <v>115.2</v>
      </c>
    </row>
    <row r="52" spans="1:23" hidden="1">
      <c r="J52" s="5">
        <v>1429.33</v>
      </c>
    </row>
    <row r="53" spans="1:23" hidden="1">
      <c r="A53" s="72" t="s">
        <v>183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 hidden="1">
      <c r="A54" s="2" t="s">
        <v>48</v>
      </c>
      <c r="B54" s="3" t="s">
        <v>2945</v>
      </c>
      <c r="C54" s="1" t="s">
        <v>42</v>
      </c>
      <c r="D54" s="1" t="s">
        <v>2986</v>
      </c>
      <c r="E54" s="2" t="s">
        <v>185</v>
      </c>
      <c r="F54" s="2" t="s">
        <v>186</v>
      </c>
      <c r="G54" s="2" t="s">
        <v>187</v>
      </c>
      <c r="H54" s="2" t="s">
        <v>188</v>
      </c>
      <c r="I54" s="9">
        <v>3</v>
      </c>
      <c r="J54" s="4">
        <v>34.56</v>
      </c>
    </row>
    <row r="55" spans="1:23" hidden="1">
      <c r="J55" s="5">
        <v>34.56</v>
      </c>
    </row>
    <row r="56" spans="1:23" hidden="1">
      <c r="A56" s="72" t="s">
        <v>189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 hidden="1">
      <c r="A57" s="2" t="s">
        <v>48</v>
      </c>
      <c r="B57" s="3" t="s">
        <v>2939</v>
      </c>
      <c r="C57" s="1" t="s">
        <v>42</v>
      </c>
      <c r="D57" s="1" t="s">
        <v>2987</v>
      </c>
      <c r="E57" s="2" t="s">
        <v>710</v>
      </c>
      <c r="F57" s="2" t="s">
        <v>711</v>
      </c>
      <c r="G57" s="2" t="s">
        <v>712</v>
      </c>
      <c r="H57" s="2" t="s">
        <v>713</v>
      </c>
      <c r="I57" s="9">
        <v>5</v>
      </c>
      <c r="J57" s="4">
        <v>61.85</v>
      </c>
    </row>
    <row r="58" spans="1:23" hidden="1">
      <c r="A58" s="2" t="s">
        <v>48</v>
      </c>
      <c r="B58" s="3" t="s">
        <v>2939</v>
      </c>
      <c r="C58" s="1" t="s">
        <v>42</v>
      </c>
      <c r="D58" s="1" t="s">
        <v>2988</v>
      </c>
      <c r="E58" s="2" t="s">
        <v>724</v>
      </c>
      <c r="F58" s="2" t="s">
        <v>725</v>
      </c>
      <c r="G58" s="2" t="s">
        <v>726</v>
      </c>
      <c r="H58" s="2" t="s">
        <v>727</v>
      </c>
      <c r="I58" s="9">
        <v>10</v>
      </c>
      <c r="J58" s="4">
        <v>123.7</v>
      </c>
    </row>
    <row r="59" spans="1:23" hidden="1">
      <c r="A59" s="2" t="s">
        <v>205</v>
      </c>
      <c r="B59" s="3" t="s">
        <v>2939</v>
      </c>
      <c r="C59" s="1" t="s">
        <v>42</v>
      </c>
      <c r="D59" s="1" t="s">
        <v>2989</v>
      </c>
      <c r="E59" s="2" t="s">
        <v>191</v>
      </c>
      <c r="F59" s="2" t="s">
        <v>192</v>
      </c>
      <c r="G59" s="2" t="s">
        <v>193</v>
      </c>
      <c r="H59" s="2" t="s">
        <v>194</v>
      </c>
      <c r="I59" s="9">
        <v>2</v>
      </c>
      <c r="J59" s="4">
        <v>19.100000000000001</v>
      </c>
    </row>
    <row r="60" spans="1:23" hidden="1">
      <c r="J60" s="5">
        <v>204.65</v>
      </c>
    </row>
    <row r="61" spans="1:23" hidden="1">
      <c r="A61" s="72" t="s">
        <v>212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68</v>
      </c>
      <c r="B62" s="3" t="s">
        <v>2990</v>
      </c>
      <c r="C62" s="1" t="s">
        <v>42</v>
      </c>
      <c r="D62" s="1" t="s">
        <v>2991</v>
      </c>
      <c r="E62" s="2" t="s">
        <v>742</v>
      </c>
      <c r="F62" s="2" t="s">
        <v>743</v>
      </c>
      <c r="G62" s="2" t="s">
        <v>216</v>
      </c>
      <c r="H62" s="2" t="s">
        <v>217</v>
      </c>
      <c r="I62" s="9">
        <v>1</v>
      </c>
      <c r="J62" s="4">
        <v>7.9</v>
      </c>
    </row>
    <row r="63" spans="1:23">
      <c r="A63" s="2" t="s">
        <v>68</v>
      </c>
      <c r="B63" s="3" t="s">
        <v>2990</v>
      </c>
      <c r="C63" s="1" t="s">
        <v>42</v>
      </c>
      <c r="D63" s="1" t="s">
        <v>2992</v>
      </c>
      <c r="E63" s="2" t="s">
        <v>238</v>
      </c>
      <c r="F63" s="2" t="s">
        <v>239</v>
      </c>
      <c r="G63" s="2" t="s">
        <v>216</v>
      </c>
      <c r="H63" s="2" t="s">
        <v>217</v>
      </c>
      <c r="I63" s="9">
        <v>5</v>
      </c>
      <c r="J63" s="4">
        <v>39.5</v>
      </c>
    </row>
    <row r="64" spans="1:23" hidden="1">
      <c r="A64" s="2" t="s">
        <v>48</v>
      </c>
      <c r="B64" s="3" t="s">
        <v>2990</v>
      </c>
      <c r="C64" s="1" t="s">
        <v>42</v>
      </c>
      <c r="D64" s="1" t="s">
        <v>2993</v>
      </c>
      <c r="E64" s="2" t="s">
        <v>255</v>
      </c>
      <c r="F64" s="2" t="s">
        <v>256</v>
      </c>
      <c r="G64" s="2" t="s">
        <v>257</v>
      </c>
      <c r="H64" s="2" t="s">
        <v>258</v>
      </c>
      <c r="I64" s="9">
        <v>1</v>
      </c>
      <c r="J64" s="4">
        <v>12.37</v>
      </c>
    </row>
    <row r="65" spans="1:23" hidden="1">
      <c r="A65" s="2" t="s">
        <v>48</v>
      </c>
      <c r="B65" s="3" t="s">
        <v>2990</v>
      </c>
      <c r="C65" s="1" t="s">
        <v>42</v>
      </c>
      <c r="D65" s="1" t="s">
        <v>2991</v>
      </c>
      <c r="E65" s="2" t="s">
        <v>742</v>
      </c>
      <c r="F65" s="2" t="s">
        <v>743</v>
      </c>
      <c r="G65" s="2" t="s">
        <v>216</v>
      </c>
      <c r="H65" s="2" t="s">
        <v>217</v>
      </c>
      <c r="I65" s="9">
        <v>2</v>
      </c>
      <c r="J65" s="4">
        <v>24.74</v>
      </c>
    </row>
    <row r="66" spans="1:23" hidden="1">
      <c r="J66" s="5">
        <v>84.51</v>
      </c>
    </row>
    <row r="67" spans="1:23" hidden="1">
      <c r="A67" s="72" t="s">
        <v>286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 hidden="1">
      <c r="A68" s="2" t="s">
        <v>48</v>
      </c>
      <c r="B68" s="3" t="s">
        <v>2990</v>
      </c>
      <c r="C68" s="1" t="s">
        <v>42</v>
      </c>
      <c r="D68" s="1" t="s">
        <v>2994</v>
      </c>
      <c r="E68" s="2" t="s">
        <v>302</v>
      </c>
      <c r="F68" s="2" t="s">
        <v>303</v>
      </c>
      <c r="G68" s="2" t="s">
        <v>304</v>
      </c>
      <c r="H68" s="2" t="s">
        <v>305</v>
      </c>
      <c r="I68" s="9">
        <v>2</v>
      </c>
      <c r="J68" s="4">
        <v>24.74</v>
      </c>
    </row>
    <row r="69" spans="1:23" hidden="1">
      <c r="A69" s="2" t="s">
        <v>48</v>
      </c>
      <c r="B69" s="3" t="s">
        <v>2990</v>
      </c>
      <c r="C69" s="1" t="s">
        <v>42</v>
      </c>
      <c r="D69" s="1" t="s">
        <v>2995</v>
      </c>
      <c r="E69" s="2" t="s">
        <v>288</v>
      </c>
      <c r="F69" s="2" t="s">
        <v>1928</v>
      </c>
      <c r="G69" s="2" t="s">
        <v>290</v>
      </c>
      <c r="H69" s="2" t="s">
        <v>291</v>
      </c>
      <c r="I69" s="9">
        <v>5</v>
      </c>
      <c r="J69" s="4">
        <v>61.85</v>
      </c>
    </row>
    <row r="70" spans="1:23" hidden="1">
      <c r="J70" s="5">
        <v>86.59</v>
      </c>
    </row>
    <row r="71" spans="1:23" hidden="1">
      <c r="A71" s="72" t="s">
        <v>309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68</v>
      </c>
      <c r="B72" s="3" t="s">
        <v>2990</v>
      </c>
      <c r="C72" s="1" t="s">
        <v>42</v>
      </c>
      <c r="D72" s="1" t="s">
        <v>2996</v>
      </c>
      <c r="E72" s="2" t="s">
        <v>567</v>
      </c>
      <c r="F72" s="2" t="s">
        <v>568</v>
      </c>
      <c r="G72" s="2" t="s">
        <v>367</v>
      </c>
      <c r="H72" s="2" t="s">
        <v>368</v>
      </c>
      <c r="I72" s="9">
        <v>20</v>
      </c>
      <c r="J72" s="4">
        <v>158</v>
      </c>
    </row>
    <row r="73" spans="1:23" hidden="1">
      <c r="A73" s="2" t="s">
        <v>48</v>
      </c>
      <c r="B73" s="3" t="s">
        <v>2997</v>
      </c>
      <c r="C73" s="1" t="s">
        <v>42</v>
      </c>
      <c r="D73" s="1" t="s">
        <v>2998</v>
      </c>
      <c r="E73" s="2" t="s">
        <v>783</v>
      </c>
      <c r="F73" s="2" t="s">
        <v>784</v>
      </c>
      <c r="G73" s="2" t="s">
        <v>313</v>
      </c>
      <c r="H73" s="2" t="s">
        <v>314</v>
      </c>
      <c r="I73" s="9">
        <v>6</v>
      </c>
      <c r="J73" s="4">
        <v>69.12</v>
      </c>
    </row>
    <row r="74" spans="1:23" hidden="1">
      <c r="A74" s="2" t="s">
        <v>48</v>
      </c>
      <c r="B74" s="3" t="s">
        <v>2969</v>
      </c>
      <c r="C74" s="1" t="s">
        <v>42</v>
      </c>
      <c r="D74" s="1" t="s">
        <v>2999</v>
      </c>
      <c r="E74" s="2" t="s">
        <v>584</v>
      </c>
      <c r="F74" s="2" t="s">
        <v>585</v>
      </c>
      <c r="G74" s="2" t="s">
        <v>586</v>
      </c>
      <c r="H74" s="2" t="s">
        <v>587</v>
      </c>
      <c r="I74" s="9">
        <v>3</v>
      </c>
      <c r="J74" s="4">
        <v>34.56</v>
      </c>
    </row>
    <row r="75" spans="1:23" hidden="1">
      <c r="A75" s="2" t="s">
        <v>48</v>
      </c>
      <c r="B75" s="3" t="s">
        <v>2969</v>
      </c>
      <c r="C75" s="1" t="s">
        <v>42</v>
      </c>
      <c r="D75" s="1" t="s">
        <v>3000</v>
      </c>
      <c r="E75" s="2" t="s">
        <v>581</v>
      </c>
      <c r="F75" s="2" t="s">
        <v>582</v>
      </c>
      <c r="G75" s="2" t="s">
        <v>313</v>
      </c>
      <c r="H75" s="2" t="s">
        <v>314</v>
      </c>
      <c r="I75" s="9">
        <v>10</v>
      </c>
      <c r="J75" s="4">
        <v>115.2</v>
      </c>
    </row>
    <row r="76" spans="1:23" hidden="1">
      <c r="A76" s="2" t="s">
        <v>48</v>
      </c>
      <c r="B76" s="3" t="s">
        <v>2997</v>
      </c>
      <c r="C76" s="1" t="s">
        <v>42</v>
      </c>
      <c r="D76" s="1" t="s">
        <v>3001</v>
      </c>
      <c r="E76" s="2" t="s">
        <v>766</v>
      </c>
      <c r="F76" s="2" t="s">
        <v>767</v>
      </c>
      <c r="G76" s="2" t="s">
        <v>362</v>
      </c>
      <c r="H76" s="2" t="s">
        <v>363</v>
      </c>
      <c r="I76" s="9">
        <v>1</v>
      </c>
      <c r="J76" s="4">
        <v>11.52</v>
      </c>
    </row>
    <row r="77" spans="1:23" hidden="1">
      <c r="A77" s="2" t="s">
        <v>48</v>
      </c>
      <c r="B77" s="3" t="s">
        <v>2997</v>
      </c>
      <c r="C77" s="1" t="s">
        <v>42</v>
      </c>
      <c r="D77" s="1" t="s">
        <v>3002</v>
      </c>
      <c r="E77" s="2" t="s">
        <v>3003</v>
      </c>
      <c r="F77" s="2" t="s">
        <v>3004</v>
      </c>
      <c r="G77" s="2" t="s">
        <v>313</v>
      </c>
      <c r="H77" s="2" t="s">
        <v>314</v>
      </c>
      <c r="I77" s="9">
        <v>10</v>
      </c>
      <c r="J77" s="4">
        <v>115.2</v>
      </c>
    </row>
    <row r="78" spans="1:23" hidden="1">
      <c r="A78" s="2" t="s">
        <v>48</v>
      </c>
      <c r="B78" s="3" t="s">
        <v>2969</v>
      </c>
      <c r="C78" s="1" t="s">
        <v>42</v>
      </c>
      <c r="D78" s="1" t="s">
        <v>3005</v>
      </c>
      <c r="E78" s="2" t="s">
        <v>763</v>
      </c>
      <c r="F78" s="2" t="s">
        <v>764</v>
      </c>
      <c r="G78" s="2" t="s">
        <v>313</v>
      </c>
      <c r="H78" s="2" t="s">
        <v>314</v>
      </c>
      <c r="I78" s="9">
        <v>3</v>
      </c>
      <c r="J78" s="4">
        <v>34.56</v>
      </c>
    </row>
    <row r="79" spans="1:23" hidden="1">
      <c r="A79" s="2" t="s">
        <v>48</v>
      </c>
      <c r="B79" s="3" t="s">
        <v>2969</v>
      </c>
      <c r="C79" s="1" t="s">
        <v>42</v>
      </c>
      <c r="D79" s="1" t="s">
        <v>3006</v>
      </c>
      <c r="E79" s="2" t="s">
        <v>1006</v>
      </c>
      <c r="F79" s="2" t="s">
        <v>1007</v>
      </c>
      <c r="G79" s="2" t="s">
        <v>313</v>
      </c>
      <c r="H79" s="2" t="s">
        <v>314</v>
      </c>
      <c r="I79" s="9">
        <v>20</v>
      </c>
      <c r="J79" s="4">
        <v>230.4</v>
      </c>
    </row>
    <row r="80" spans="1:23" hidden="1">
      <c r="A80" s="2" t="s">
        <v>48</v>
      </c>
      <c r="B80" s="3" t="s">
        <v>2945</v>
      </c>
      <c r="C80" s="1" t="s">
        <v>42</v>
      </c>
      <c r="D80" s="1" t="s">
        <v>3007</v>
      </c>
      <c r="E80" s="2" t="s">
        <v>354</v>
      </c>
      <c r="F80" s="2" t="s">
        <v>355</v>
      </c>
      <c r="G80" s="2" t="s">
        <v>351</v>
      </c>
      <c r="H80" s="2" t="s">
        <v>352</v>
      </c>
      <c r="I80" s="9">
        <v>3</v>
      </c>
      <c r="J80" s="4">
        <v>34.56</v>
      </c>
    </row>
    <row r="81" spans="1:23" hidden="1">
      <c r="A81" s="2" t="s">
        <v>48</v>
      </c>
      <c r="B81" s="3" t="s">
        <v>2945</v>
      </c>
      <c r="C81" s="1" t="s">
        <v>42</v>
      </c>
      <c r="D81" s="1" t="s">
        <v>3008</v>
      </c>
      <c r="E81" s="2" t="s">
        <v>411</v>
      </c>
      <c r="F81" s="2" t="s">
        <v>412</v>
      </c>
      <c r="G81" s="2" t="s">
        <v>313</v>
      </c>
      <c r="H81" s="2" t="s">
        <v>314</v>
      </c>
      <c r="I81" s="9">
        <v>2</v>
      </c>
      <c r="J81" s="4">
        <v>23.04</v>
      </c>
    </row>
    <row r="82" spans="1:23" hidden="1">
      <c r="A82" s="2" t="s">
        <v>48</v>
      </c>
      <c r="B82" s="3" t="s">
        <v>2945</v>
      </c>
      <c r="C82" s="1" t="s">
        <v>42</v>
      </c>
      <c r="D82" s="1" t="s">
        <v>3009</v>
      </c>
      <c r="E82" s="2" t="s">
        <v>1028</v>
      </c>
      <c r="F82" s="2" t="s">
        <v>1029</v>
      </c>
      <c r="G82" s="2" t="s">
        <v>1030</v>
      </c>
      <c r="H82" s="2" t="s">
        <v>1031</v>
      </c>
      <c r="I82" s="9">
        <v>5</v>
      </c>
      <c r="J82" s="4">
        <v>57.6</v>
      </c>
    </row>
    <row r="83" spans="1:23" hidden="1">
      <c r="A83" s="2" t="s">
        <v>48</v>
      </c>
      <c r="B83" s="3" t="s">
        <v>2945</v>
      </c>
      <c r="C83" s="1" t="s">
        <v>42</v>
      </c>
      <c r="D83" s="1" t="s">
        <v>3010</v>
      </c>
      <c r="E83" s="2" t="s">
        <v>816</v>
      </c>
      <c r="F83" s="2" t="s">
        <v>817</v>
      </c>
      <c r="G83" s="2" t="s">
        <v>313</v>
      </c>
      <c r="H83" s="2" t="s">
        <v>314</v>
      </c>
      <c r="I83" s="9">
        <v>10</v>
      </c>
      <c r="J83" s="4">
        <v>115.2</v>
      </c>
    </row>
    <row r="84" spans="1:23" hidden="1">
      <c r="A84" s="2" t="s">
        <v>48</v>
      </c>
      <c r="B84" s="3" t="s">
        <v>2969</v>
      </c>
      <c r="C84" s="1" t="s">
        <v>42</v>
      </c>
      <c r="D84" s="1" t="s">
        <v>3011</v>
      </c>
      <c r="E84" s="2" t="s">
        <v>399</v>
      </c>
      <c r="F84" s="2" t="s">
        <v>400</v>
      </c>
      <c r="G84" s="2" t="s">
        <v>401</v>
      </c>
      <c r="H84" s="2" t="s">
        <v>402</v>
      </c>
      <c r="I84" s="9">
        <v>1</v>
      </c>
      <c r="J84" s="4">
        <v>11.52</v>
      </c>
    </row>
    <row r="85" spans="1:23" hidden="1">
      <c r="A85" s="2" t="s">
        <v>48</v>
      </c>
      <c r="B85" s="3" t="s">
        <v>2969</v>
      </c>
      <c r="C85" s="1" t="s">
        <v>42</v>
      </c>
      <c r="D85" s="1" t="s">
        <v>3012</v>
      </c>
      <c r="E85" s="2" t="s">
        <v>1611</v>
      </c>
      <c r="F85" s="2" t="s">
        <v>1612</v>
      </c>
      <c r="G85" s="2" t="s">
        <v>351</v>
      </c>
      <c r="H85" s="2" t="s">
        <v>352</v>
      </c>
      <c r="I85" s="9">
        <v>1</v>
      </c>
      <c r="J85" s="4">
        <v>11.52</v>
      </c>
    </row>
    <row r="86" spans="1:23" hidden="1">
      <c r="A86" s="2" t="s">
        <v>48</v>
      </c>
      <c r="B86" s="3" t="s">
        <v>2939</v>
      </c>
      <c r="C86" s="1" t="s">
        <v>42</v>
      </c>
      <c r="D86" s="1" t="s">
        <v>3013</v>
      </c>
      <c r="E86" s="2" t="s">
        <v>567</v>
      </c>
      <c r="F86" s="2" t="s">
        <v>568</v>
      </c>
      <c r="G86" s="2" t="s">
        <v>367</v>
      </c>
      <c r="H86" s="2" t="s">
        <v>368</v>
      </c>
      <c r="I86" s="9">
        <v>20</v>
      </c>
      <c r="J86" s="4">
        <v>230.4</v>
      </c>
    </row>
    <row r="87" spans="1:23" hidden="1">
      <c r="A87" s="2" t="s">
        <v>48</v>
      </c>
      <c r="B87" s="3" t="s">
        <v>2939</v>
      </c>
      <c r="C87" s="1" t="s">
        <v>42</v>
      </c>
      <c r="D87" s="1" t="s">
        <v>3014</v>
      </c>
      <c r="E87" s="2" t="s">
        <v>1577</v>
      </c>
      <c r="F87" s="2" t="s">
        <v>1578</v>
      </c>
      <c r="G87" s="2" t="s">
        <v>313</v>
      </c>
      <c r="H87" s="2" t="s">
        <v>314</v>
      </c>
      <c r="I87" s="9">
        <v>2</v>
      </c>
      <c r="J87" s="4">
        <v>23.04</v>
      </c>
    </row>
    <row r="88" spans="1:23" hidden="1">
      <c r="A88" s="2" t="s">
        <v>48</v>
      </c>
      <c r="B88" s="3" t="s">
        <v>2939</v>
      </c>
      <c r="C88" s="1" t="s">
        <v>42</v>
      </c>
      <c r="D88" s="1" t="s">
        <v>3015</v>
      </c>
      <c r="E88" s="2" t="s">
        <v>1222</v>
      </c>
      <c r="F88" s="2" t="s">
        <v>1223</v>
      </c>
      <c r="G88" s="2" t="s">
        <v>313</v>
      </c>
      <c r="H88" s="2" t="s">
        <v>314</v>
      </c>
      <c r="I88" s="9">
        <v>3</v>
      </c>
      <c r="J88" s="4">
        <v>34.56</v>
      </c>
    </row>
    <row r="89" spans="1:23" hidden="1">
      <c r="J89" s="5">
        <v>1310</v>
      </c>
    </row>
    <row r="90" spans="1:23" hidden="1">
      <c r="A90" s="72" t="s">
        <v>444</v>
      </c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</row>
    <row r="91" spans="1:23">
      <c r="A91" s="2" t="s">
        <v>68</v>
      </c>
      <c r="B91" s="3" t="s">
        <v>2939</v>
      </c>
      <c r="C91" s="1" t="s">
        <v>42</v>
      </c>
      <c r="D91" s="1" t="s">
        <v>3016</v>
      </c>
      <c r="E91" s="2" t="s">
        <v>607</v>
      </c>
      <c r="F91" s="2" t="s">
        <v>608</v>
      </c>
      <c r="G91" s="2" t="s">
        <v>609</v>
      </c>
      <c r="H91" s="2" t="s">
        <v>610</v>
      </c>
      <c r="I91" s="9">
        <v>20</v>
      </c>
      <c r="J91" s="4">
        <v>158</v>
      </c>
    </row>
    <row r="92" spans="1:23" hidden="1">
      <c r="A92" s="2" t="s">
        <v>48</v>
      </c>
      <c r="B92" s="3" t="s">
        <v>2939</v>
      </c>
      <c r="C92" s="1" t="s">
        <v>42</v>
      </c>
      <c r="D92" s="1" t="s">
        <v>3016</v>
      </c>
      <c r="E92" s="2" t="s">
        <v>607</v>
      </c>
      <c r="F92" s="2" t="s">
        <v>608</v>
      </c>
      <c r="G92" s="2" t="s">
        <v>609</v>
      </c>
      <c r="H92" s="2" t="s">
        <v>610</v>
      </c>
      <c r="I92" s="9">
        <v>30</v>
      </c>
      <c r="J92" s="4">
        <v>371.1</v>
      </c>
    </row>
    <row r="93" spans="1:23" hidden="1">
      <c r="A93" s="2" t="s">
        <v>48</v>
      </c>
      <c r="B93" s="3" t="s">
        <v>2939</v>
      </c>
      <c r="C93" s="1" t="s">
        <v>42</v>
      </c>
      <c r="D93" s="1" t="s">
        <v>3017</v>
      </c>
      <c r="E93" s="2" t="s">
        <v>446</v>
      </c>
      <c r="F93" s="2" t="s">
        <v>447</v>
      </c>
      <c r="G93" s="2" t="s">
        <v>448</v>
      </c>
      <c r="H93" s="2" t="s">
        <v>449</v>
      </c>
      <c r="I93" s="9">
        <v>12</v>
      </c>
      <c r="J93" s="4">
        <v>148.44</v>
      </c>
    </row>
    <row r="94" spans="1:23" hidden="1">
      <c r="A94" s="2" t="s">
        <v>48</v>
      </c>
      <c r="B94" s="3" t="s">
        <v>2969</v>
      </c>
      <c r="C94" s="1" t="s">
        <v>42</v>
      </c>
      <c r="D94" s="1" t="s">
        <v>3018</v>
      </c>
      <c r="E94" s="2" t="s">
        <v>1644</v>
      </c>
      <c r="F94" s="2" t="s">
        <v>1645</v>
      </c>
      <c r="G94" s="2" t="s">
        <v>1646</v>
      </c>
      <c r="H94" s="2" t="s">
        <v>1647</v>
      </c>
      <c r="I94" s="9">
        <v>2</v>
      </c>
      <c r="J94" s="4">
        <v>24.74</v>
      </c>
    </row>
    <row r="95" spans="1:23" hidden="1">
      <c r="J95" s="5">
        <v>702.28</v>
      </c>
    </row>
    <row r="96" spans="1:23" hidden="1">
      <c r="J96" s="5">
        <v>8935.27</v>
      </c>
    </row>
  </sheetData>
  <autoFilter ref="A1:W96" xr:uid="{1614C027-82B9-654E-86CF-5C3887ECC152}">
    <filterColumn colId="0">
      <filters>
        <filter val="Bimanox 2mg/ml kapi za oči 5ml"/>
      </filters>
    </filterColumn>
  </autoFilter>
  <mergeCells count="9">
    <mergeCell ref="A67:W67"/>
    <mergeCell ref="A71:W71"/>
    <mergeCell ref="A90:W90"/>
    <mergeCell ref="A2:W2"/>
    <mergeCell ref="A9:W9"/>
    <mergeCell ref="A41:W41"/>
    <mergeCell ref="A53:W53"/>
    <mergeCell ref="A56:W56"/>
    <mergeCell ref="A61:W6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7D10-41E0-D84D-B202-679DB5201B61}">
  <dimension ref="A1:X49"/>
  <sheetViews>
    <sheetView workbookViewId="0"/>
    <sheetView workbookViewId="1"/>
  </sheetViews>
  <sheetFormatPr defaultColWidth="8.85546875" defaultRowHeight="12.95"/>
  <cols>
    <col min="1" max="1" width="36.42578125" customWidth="1"/>
    <col min="3" max="3" width="4" customWidth="1"/>
    <col min="4" max="4" width="3.140625" customWidth="1"/>
    <col min="5" max="5" width="7" customWidth="1"/>
    <col min="6" max="6" width="37.28515625" customWidth="1"/>
    <col min="7" max="7" width="25.85546875" customWidth="1"/>
    <col min="8" max="8" width="12.28515625" customWidth="1"/>
    <col min="9" max="9" width="15.42578125" customWidth="1"/>
    <col min="10" max="10" width="10.42578125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</row>
    <row r="2" spans="1:24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68</v>
      </c>
      <c r="B3" s="3" t="s">
        <v>3019</v>
      </c>
      <c r="C3" s="76" t="s">
        <v>42</v>
      </c>
      <c r="D3" s="76"/>
      <c r="E3" s="1" t="s">
        <v>3020</v>
      </c>
      <c r="F3" s="2" t="s">
        <v>627</v>
      </c>
      <c r="G3" s="2" t="s">
        <v>628</v>
      </c>
      <c r="H3" s="2" t="s">
        <v>82</v>
      </c>
      <c r="I3" s="2" t="s">
        <v>83</v>
      </c>
      <c r="J3" s="4">
        <v>2</v>
      </c>
      <c r="K3" s="4">
        <v>15.8</v>
      </c>
    </row>
    <row r="4" spans="1:24">
      <c r="A4" s="2" t="s">
        <v>68</v>
      </c>
      <c r="B4" s="3" t="s">
        <v>3019</v>
      </c>
      <c r="C4" s="76" t="s">
        <v>42</v>
      </c>
      <c r="D4" s="76"/>
      <c r="E4" s="1" t="s">
        <v>3021</v>
      </c>
      <c r="F4" s="2" t="s">
        <v>509</v>
      </c>
      <c r="G4" s="2" t="s">
        <v>510</v>
      </c>
      <c r="H4" s="2" t="s">
        <v>82</v>
      </c>
      <c r="I4" s="2" t="s">
        <v>83</v>
      </c>
      <c r="J4" s="4">
        <v>1</v>
      </c>
      <c r="K4" s="4">
        <v>7.9</v>
      </c>
    </row>
    <row r="5" spans="1:24">
      <c r="K5" s="5">
        <v>23.7</v>
      </c>
    </row>
    <row r="6" spans="1:24">
      <c r="A6" s="72" t="s">
        <v>141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4">
      <c r="A7" s="2" t="s">
        <v>68</v>
      </c>
      <c r="B7" s="3" t="s">
        <v>3019</v>
      </c>
      <c r="C7" s="76" t="s">
        <v>42</v>
      </c>
      <c r="D7" s="76"/>
      <c r="E7" s="1" t="s">
        <v>3022</v>
      </c>
      <c r="F7" s="2" t="s">
        <v>936</v>
      </c>
      <c r="G7" s="2" t="s">
        <v>937</v>
      </c>
      <c r="H7" s="2" t="s">
        <v>150</v>
      </c>
      <c r="I7" s="2" t="s">
        <v>151</v>
      </c>
      <c r="J7" s="4">
        <v>2</v>
      </c>
      <c r="K7" s="4">
        <v>15.8</v>
      </c>
    </row>
    <row r="8" spans="1:24">
      <c r="A8" s="2" t="s">
        <v>68</v>
      </c>
      <c r="B8" s="3" t="s">
        <v>3023</v>
      </c>
      <c r="C8" s="76" t="s">
        <v>42</v>
      </c>
      <c r="D8" s="76"/>
      <c r="E8" s="1" t="s">
        <v>3024</v>
      </c>
      <c r="F8" s="2" t="s">
        <v>1148</v>
      </c>
      <c r="G8" s="2" t="s">
        <v>1149</v>
      </c>
      <c r="H8" s="2" t="s">
        <v>155</v>
      </c>
      <c r="I8" s="2" t="s">
        <v>156</v>
      </c>
      <c r="J8" s="4">
        <v>1</v>
      </c>
      <c r="K8" s="4">
        <v>7.9</v>
      </c>
    </row>
    <row r="9" spans="1:24">
      <c r="A9" s="2" t="s">
        <v>68</v>
      </c>
      <c r="B9" s="3" t="s">
        <v>3023</v>
      </c>
      <c r="C9" s="76" t="s">
        <v>42</v>
      </c>
      <c r="D9" s="76"/>
      <c r="E9" s="1" t="s">
        <v>3025</v>
      </c>
      <c r="F9" s="2" t="s">
        <v>1382</v>
      </c>
      <c r="G9" s="2" t="s">
        <v>1383</v>
      </c>
      <c r="H9" s="2" t="s">
        <v>1384</v>
      </c>
      <c r="I9" s="2" t="s">
        <v>1385</v>
      </c>
      <c r="J9" s="4">
        <v>20</v>
      </c>
      <c r="K9" s="4">
        <v>158</v>
      </c>
    </row>
    <row r="10" spans="1:24">
      <c r="A10" s="2" t="s">
        <v>48</v>
      </c>
      <c r="B10" s="3" t="s">
        <v>3026</v>
      </c>
      <c r="C10" s="76" t="s">
        <v>42</v>
      </c>
      <c r="D10" s="76"/>
      <c r="E10" s="1" t="s">
        <v>3027</v>
      </c>
      <c r="F10" s="2" t="s">
        <v>158</v>
      </c>
      <c r="G10" s="2" t="s">
        <v>159</v>
      </c>
      <c r="H10" s="2" t="s">
        <v>160</v>
      </c>
      <c r="I10" s="2" t="s">
        <v>161</v>
      </c>
      <c r="J10" s="4">
        <v>10</v>
      </c>
      <c r="K10" s="4">
        <v>115.2</v>
      </c>
    </row>
    <row r="11" spans="1:24">
      <c r="K11" s="5">
        <v>296.89999999999998</v>
      </c>
    </row>
    <row r="12" spans="1:24">
      <c r="A12" s="72" t="s">
        <v>183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 spans="1:24">
      <c r="A13" s="2" t="s">
        <v>48</v>
      </c>
      <c r="B13" s="3" t="s">
        <v>3026</v>
      </c>
      <c r="C13" s="76" t="s">
        <v>42</v>
      </c>
      <c r="D13" s="76"/>
      <c r="E13" s="1" t="s">
        <v>3028</v>
      </c>
      <c r="F13" s="2" t="s">
        <v>702</v>
      </c>
      <c r="G13" s="2" t="s">
        <v>703</v>
      </c>
      <c r="H13" s="2" t="s">
        <v>187</v>
      </c>
      <c r="I13" s="2" t="s">
        <v>188</v>
      </c>
      <c r="J13" s="4">
        <v>8</v>
      </c>
      <c r="K13" s="4">
        <v>92.16</v>
      </c>
    </row>
    <row r="14" spans="1:24">
      <c r="K14" s="5">
        <v>92.16</v>
      </c>
    </row>
    <row r="15" spans="1:24">
      <c r="A15" s="72" t="s">
        <v>212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spans="1:24">
      <c r="A16" s="2" t="s">
        <v>48</v>
      </c>
      <c r="B16" s="3" t="s">
        <v>3026</v>
      </c>
      <c r="C16" s="76" t="s">
        <v>42</v>
      </c>
      <c r="D16" s="76"/>
      <c r="E16" s="1" t="s">
        <v>3029</v>
      </c>
      <c r="F16" s="2" t="s">
        <v>214</v>
      </c>
      <c r="G16" s="2" t="s">
        <v>215</v>
      </c>
      <c r="H16" s="2" t="s">
        <v>216</v>
      </c>
      <c r="I16" s="2" t="s">
        <v>217</v>
      </c>
      <c r="J16" s="4">
        <v>5</v>
      </c>
      <c r="K16" s="4">
        <v>61.85</v>
      </c>
    </row>
    <row r="17" spans="1:24">
      <c r="A17" s="2" t="s">
        <v>48</v>
      </c>
      <c r="B17" s="3" t="s">
        <v>3026</v>
      </c>
      <c r="C17" s="76" t="s">
        <v>42</v>
      </c>
      <c r="D17" s="76"/>
      <c r="E17" s="1" t="s">
        <v>3030</v>
      </c>
      <c r="F17" s="2" t="s">
        <v>2549</v>
      </c>
      <c r="G17" s="2" t="s">
        <v>2082</v>
      </c>
      <c r="H17" s="2" t="s">
        <v>216</v>
      </c>
      <c r="I17" s="2" t="s">
        <v>217</v>
      </c>
      <c r="J17" s="4">
        <v>2</v>
      </c>
      <c r="K17" s="4">
        <v>24.74</v>
      </c>
    </row>
    <row r="18" spans="1:24">
      <c r="A18" s="2" t="s">
        <v>48</v>
      </c>
      <c r="B18" s="3" t="s">
        <v>3026</v>
      </c>
      <c r="C18" s="76" t="s">
        <v>42</v>
      </c>
      <c r="D18" s="76"/>
      <c r="E18" s="1" t="s">
        <v>3031</v>
      </c>
      <c r="F18" s="2" t="s">
        <v>227</v>
      </c>
      <c r="G18" s="2" t="s">
        <v>228</v>
      </c>
      <c r="H18" s="2" t="s">
        <v>216</v>
      </c>
      <c r="I18" s="2" t="s">
        <v>217</v>
      </c>
      <c r="J18" s="4">
        <v>20</v>
      </c>
      <c r="K18" s="4">
        <v>247.4</v>
      </c>
    </row>
    <row r="19" spans="1:24">
      <c r="A19" s="2" t="s">
        <v>48</v>
      </c>
      <c r="B19" s="3" t="s">
        <v>3026</v>
      </c>
      <c r="C19" s="76" t="s">
        <v>42</v>
      </c>
      <c r="D19" s="76"/>
      <c r="E19" s="1" t="s">
        <v>3032</v>
      </c>
      <c r="F19" s="2" t="s">
        <v>235</v>
      </c>
      <c r="G19" s="2" t="s">
        <v>236</v>
      </c>
      <c r="H19" s="2" t="s">
        <v>216</v>
      </c>
      <c r="I19" s="2" t="s">
        <v>217</v>
      </c>
      <c r="J19" s="4">
        <v>5</v>
      </c>
      <c r="K19" s="4">
        <v>61.85</v>
      </c>
    </row>
    <row r="20" spans="1:24">
      <c r="A20" s="2" t="s">
        <v>48</v>
      </c>
      <c r="B20" s="3" t="s">
        <v>3026</v>
      </c>
      <c r="C20" s="76" t="s">
        <v>42</v>
      </c>
      <c r="D20" s="76"/>
      <c r="E20" s="1" t="s">
        <v>3033</v>
      </c>
      <c r="F20" s="2" t="s">
        <v>246</v>
      </c>
      <c r="G20" s="2" t="s">
        <v>247</v>
      </c>
      <c r="H20" s="2" t="s">
        <v>243</v>
      </c>
      <c r="I20" s="2" t="s">
        <v>244</v>
      </c>
      <c r="J20" s="4">
        <v>5</v>
      </c>
      <c r="K20" s="4">
        <v>61.85</v>
      </c>
    </row>
    <row r="21" spans="1:24">
      <c r="A21" s="2" t="s">
        <v>48</v>
      </c>
      <c r="B21" s="3" t="s">
        <v>3026</v>
      </c>
      <c r="C21" s="76" t="s">
        <v>42</v>
      </c>
      <c r="D21" s="76"/>
      <c r="E21" s="1" t="s">
        <v>3034</v>
      </c>
      <c r="F21" s="2" t="s">
        <v>266</v>
      </c>
      <c r="G21" s="2" t="s">
        <v>267</v>
      </c>
      <c r="H21" s="2" t="s">
        <v>216</v>
      </c>
      <c r="I21" s="2" t="s">
        <v>217</v>
      </c>
      <c r="J21" s="4">
        <v>3</v>
      </c>
      <c r="K21" s="4">
        <v>37.11</v>
      </c>
    </row>
    <row r="22" spans="1:24">
      <c r="A22" s="2" t="s">
        <v>48</v>
      </c>
      <c r="B22" s="3" t="s">
        <v>3026</v>
      </c>
      <c r="C22" s="76" t="s">
        <v>42</v>
      </c>
      <c r="D22" s="76"/>
      <c r="E22" s="1" t="s">
        <v>3035</v>
      </c>
      <c r="F22" s="2" t="s">
        <v>224</v>
      </c>
      <c r="G22" s="2" t="s">
        <v>225</v>
      </c>
      <c r="H22" s="2" t="s">
        <v>216</v>
      </c>
      <c r="I22" s="2" t="s">
        <v>217</v>
      </c>
      <c r="J22" s="4">
        <v>3</v>
      </c>
      <c r="K22" s="4">
        <v>37.11</v>
      </c>
    </row>
    <row r="23" spans="1:24">
      <c r="A23" s="2" t="s">
        <v>48</v>
      </c>
      <c r="B23" s="3" t="s">
        <v>3026</v>
      </c>
      <c r="C23" s="76" t="s">
        <v>42</v>
      </c>
      <c r="D23" s="76"/>
      <c r="E23" s="1" t="s">
        <v>3036</v>
      </c>
      <c r="F23" s="2" t="s">
        <v>2392</v>
      </c>
      <c r="G23" s="2" t="s">
        <v>2393</v>
      </c>
      <c r="H23" s="2" t="s">
        <v>232</v>
      </c>
      <c r="I23" s="2" t="s">
        <v>233</v>
      </c>
      <c r="J23" s="4">
        <v>4</v>
      </c>
      <c r="K23" s="4">
        <v>49.48</v>
      </c>
    </row>
    <row r="24" spans="1:24">
      <c r="K24" s="5">
        <v>581.39</v>
      </c>
    </row>
    <row r="25" spans="1:24">
      <c r="A25" s="72" t="s">
        <v>286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</row>
    <row r="26" spans="1:24">
      <c r="A26" s="2" t="s">
        <v>48</v>
      </c>
      <c r="B26" s="3" t="s">
        <v>3026</v>
      </c>
      <c r="C26" s="76" t="s">
        <v>42</v>
      </c>
      <c r="D26" s="76"/>
      <c r="E26" s="1" t="s">
        <v>3037</v>
      </c>
      <c r="F26" s="2" t="s">
        <v>288</v>
      </c>
      <c r="G26" s="2" t="s">
        <v>1928</v>
      </c>
      <c r="H26" s="2" t="s">
        <v>290</v>
      </c>
      <c r="I26" s="2" t="s">
        <v>291</v>
      </c>
      <c r="J26" s="4">
        <v>5</v>
      </c>
      <c r="K26" s="4">
        <v>61.85</v>
      </c>
    </row>
    <row r="27" spans="1:24">
      <c r="A27" s="2" t="s">
        <v>48</v>
      </c>
      <c r="B27" s="3" t="s">
        <v>3026</v>
      </c>
      <c r="C27" s="76" t="s">
        <v>42</v>
      </c>
      <c r="D27" s="76"/>
      <c r="E27" s="1" t="s">
        <v>3038</v>
      </c>
      <c r="F27" s="2" t="s">
        <v>307</v>
      </c>
      <c r="G27" s="2" t="s">
        <v>308</v>
      </c>
      <c r="H27" s="2" t="s">
        <v>304</v>
      </c>
      <c r="I27" s="2" t="s">
        <v>305</v>
      </c>
      <c r="J27" s="4">
        <v>10</v>
      </c>
      <c r="K27" s="4">
        <v>123.7</v>
      </c>
    </row>
    <row r="28" spans="1:24">
      <c r="K28" s="5">
        <v>185.55</v>
      </c>
    </row>
    <row r="29" spans="1:24">
      <c r="A29" s="72" t="s">
        <v>309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</row>
    <row r="30" spans="1:24">
      <c r="A30" s="2" t="s">
        <v>68</v>
      </c>
      <c r="B30" s="3" t="s">
        <v>3039</v>
      </c>
      <c r="C30" s="76" t="s">
        <v>42</v>
      </c>
      <c r="D30" s="76"/>
      <c r="E30" s="1" t="s">
        <v>3040</v>
      </c>
      <c r="F30" s="2" t="s">
        <v>995</v>
      </c>
      <c r="G30" s="2" t="s">
        <v>996</v>
      </c>
      <c r="H30" s="2" t="s">
        <v>313</v>
      </c>
      <c r="I30" s="2" t="s">
        <v>314</v>
      </c>
      <c r="J30" s="4">
        <v>3</v>
      </c>
      <c r="K30" s="4">
        <v>23.7</v>
      </c>
    </row>
    <row r="31" spans="1:24">
      <c r="A31" s="2" t="s">
        <v>68</v>
      </c>
      <c r="B31" s="3" t="s">
        <v>3039</v>
      </c>
      <c r="C31" s="76" t="s">
        <v>42</v>
      </c>
      <c r="D31" s="76"/>
      <c r="E31" s="1" t="s">
        <v>3041</v>
      </c>
      <c r="F31" s="2" t="s">
        <v>1209</v>
      </c>
      <c r="G31" s="2" t="s">
        <v>1210</v>
      </c>
      <c r="H31" s="2" t="s">
        <v>313</v>
      </c>
      <c r="I31" s="2" t="s">
        <v>314</v>
      </c>
      <c r="J31" s="4">
        <v>5</v>
      </c>
      <c r="K31" s="4">
        <v>39.5</v>
      </c>
    </row>
    <row r="32" spans="1:24">
      <c r="A32" s="2" t="s">
        <v>68</v>
      </c>
      <c r="B32" s="3" t="s">
        <v>3019</v>
      </c>
      <c r="C32" s="76" t="s">
        <v>42</v>
      </c>
      <c r="D32" s="76"/>
      <c r="E32" s="1" t="s">
        <v>3042</v>
      </c>
      <c r="F32" s="2" t="s">
        <v>581</v>
      </c>
      <c r="G32" s="2" t="s">
        <v>582</v>
      </c>
      <c r="H32" s="2" t="s">
        <v>313</v>
      </c>
      <c r="I32" s="2" t="s">
        <v>314</v>
      </c>
      <c r="J32" s="4">
        <v>5</v>
      </c>
      <c r="K32" s="4">
        <v>39.5</v>
      </c>
    </row>
    <row r="33" spans="1:24">
      <c r="A33" s="2" t="s">
        <v>68</v>
      </c>
      <c r="B33" s="3" t="s">
        <v>3023</v>
      </c>
      <c r="C33" s="76" t="s">
        <v>42</v>
      </c>
      <c r="D33" s="76"/>
      <c r="E33" s="1" t="s">
        <v>3043</v>
      </c>
      <c r="F33" s="2" t="s">
        <v>987</v>
      </c>
      <c r="G33" s="2" t="s">
        <v>988</v>
      </c>
      <c r="H33" s="2" t="s">
        <v>313</v>
      </c>
      <c r="I33" s="2" t="s">
        <v>314</v>
      </c>
      <c r="J33" s="4">
        <v>10</v>
      </c>
      <c r="K33" s="4">
        <v>79</v>
      </c>
    </row>
    <row r="34" spans="1:24">
      <c r="A34" s="2" t="s">
        <v>48</v>
      </c>
      <c r="B34" s="3" t="s">
        <v>3039</v>
      </c>
      <c r="C34" s="76" t="s">
        <v>42</v>
      </c>
      <c r="D34" s="76"/>
      <c r="E34" s="1" t="s">
        <v>3044</v>
      </c>
      <c r="F34" s="2" t="s">
        <v>328</v>
      </c>
      <c r="G34" s="2" t="s">
        <v>329</v>
      </c>
      <c r="H34" s="2" t="s">
        <v>313</v>
      </c>
      <c r="I34" s="2" t="s">
        <v>314</v>
      </c>
      <c r="J34" s="4">
        <v>2</v>
      </c>
      <c r="K34" s="4">
        <v>23.04</v>
      </c>
    </row>
    <row r="35" spans="1:24">
      <c r="A35" s="2" t="s">
        <v>48</v>
      </c>
      <c r="B35" s="3" t="s">
        <v>3039</v>
      </c>
      <c r="C35" s="76" t="s">
        <v>42</v>
      </c>
      <c r="D35" s="76"/>
      <c r="E35" s="1" t="s">
        <v>3045</v>
      </c>
      <c r="F35" s="2" t="s">
        <v>1577</v>
      </c>
      <c r="G35" s="2" t="s">
        <v>1578</v>
      </c>
      <c r="H35" s="2" t="s">
        <v>313</v>
      </c>
      <c r="I35" s="2" t="s">
        <v>314</v>
      </c>
      <c r="J35" s="4">
        <v>2</v>
      </c>
      <c r="K35" s="4">
        <v>23.04</v>
      </c>
    </row>
    <row r="36" spans="1:24">
      <c r="A36" s="2" t="s">
        <v>48</v>
      </c>
      <c r="B36" s="3" t="s">
        <v>3039</v>
      </c>
      <c r="C36" s="76" t="s">
        <v>42</v>
      </c>
      <c r="D36" s="76"/>
      <c r="E36" s="1" t="s">
        <v>3046</v>
      </c>
      <c r="F36" s="2" t="s">
        <v>773</v>
      </c>
      <c r="G36" s="2" t="s">
        <v>774</v>
      </c>
      <c r="H36" s="2" t="s">
        <v>313</v>
      </c>
      <c r="I36" s="2" t="s">
        <v>314</v>
      </c>
      <c r="J36" s="4">
        <v>2</v>
      </c>
      <c r="K36" s="4">
        <v>23.04</v>
      </c>
    </row>
    <row r="37" spans="1:24">
      <c r="A37" s="2" t="s">
        <v>48</v>
      </c>
      <c r="B37" s="3" t="s">
        <v>3026</v>
      </c>
      <c r="C37" s="76" t="s">
        <v>42</v>
      </c>
      <c r="D37" s="76"/>
      <c r="E37" s="1" t="s">
        <v>3047</v>
      </c>
      <c r="F37" s="2" t="s">
        <v>322</v>
      </c>
      <c r="G37" s="2" t="s">
        <v>323</v>
      </c>
      <c r="H37" s="2" t="s">
        <v>313</v>
      </c>
      <c r="I37" s="2" t="s">
        <v>314</v>
      </c>
      <c r="J37" s="4">
        <v>6</v>
      </c>
      <c r="K37" s="4">
        <v>69.12</v>
      </c>
    </row>
    <row r="38" spans="1:24">
      <c r="A38" s="2" t="s">
        <v>48</v>
      </c>
      <c r="B38" s="3" t="s">
        <v>3039</v>
      </c>
      <c r="C38" s="76" t="s">
        <v>42</v>
      </c>
      <c r="D38" s="76"/>
      <c r="E38" s="1" t="s">
        <v>3048</v>
      </c>
      <c r="F38" s="2" t="s">
        <v>789</v>
      </c>
      <c r="G38" s="2" t="s">
        <v>790</v>
      </c>
      <c r="H38" s="2" t="s">
        <v>313</v>
      </c>
      <c r="I38" s="2" t="s">
        <v>314</v>
      </c>
      <c r="J38" s="4">
        <v>10</v>
      </c>
      <c r="K38" s="4">
        <v>115.2</v>
      </c>
    </row>
    <row r="39" spans="1:24">
      <c r="A39" s="2" t="s">
        <v>48</v>
      </c>
      <c r="B39" s="3" t="s">
        <v>3026</v>
      </c>
      <c r="C39" s="76" t="s">
        <v>42</v>
      </c>
      <c r="D39" s="76"/>
      <c r="E39" s="1" t="s">
        <v>3049</v>
      </c>
      <c r="F39" s="2" t="s">
        <v>581</v>
      </c>
      <c r="G39" s="2" t="s">
        <v>582</v>
      </c>
      <c r="H39" s="2" t="s">
        <v>313</v>
      </c>
      <c r="I39" s="2" t="s">
        <v>314</v>
      </c>
      <c r="J39" s="4">
        <v>7</v>
      </c>
      <c r="K39" s="4">
        <v>80.64</v>
      </c>
    </row>
    <row r="40" spans="1:24">
      <c r="A40" s="2" t="s">
        <v>48</v>
      </c>
      <c r="B40" s="3" t="s">
        <v>3039</v>
      </c>
      <c r="C40" s="76" t="s">
        <v>42</v>
      </c>
      <c r="D40" s="76"/>
      <c r="E40" s="1" t="s">
        <v>3040</v>
      </c>
      <c r="F40" s="2" t="s">
        <v>995</v>
      </c>
      <c r="G40" s="2" t="s">
        <v>996</v>
      </c>
      <c r="H40" s="2" t="s">
        <v>313</v>
      </c>
      <c r="I40" s="2" t="s">
        <v>314</v>
      </c>
      <c r="J40" s="4">
        <v>5</v>
      </c>
      <c r="K40" s="4">
        <v>57.6</v>
      </c>
    </row>
    <row r="41" spans="1:24">
      <c r="K41" s="5">
        <v>573.38</v>
      </c>
    </row>
    <row r="42" spans="1:24">
      <c r="A42" s="72" t="s">
        <v>429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</row>
    <row r="43" spans="1:24">
      <c r="A43" s="2" t="s">
        <v>48</v>
      </c>
      <c r="B43" s="3" t="s">
        <v>3039</v>
      </c>
      <c r="C43" s="76" t="s">
        <v>42</v>
      </c>
      <c r="D43" s="76"/>
      <c r="E43" s="1" t="s">
        <v>3050</v>
      </c>
      <c r="F43" s="2" t="s">
        <v>1255</v>
      </c>
      <c r="G43" s="2" t="s">
        <v>1256</v>
      </c>
      <c r="H43" s="2" t="s">
        <v>1252</v>
      </c>
      <c r="I43" s="2" t="s">
        <v>1253</v>
      </c>
      <c r="J43" s="4">
        <v>20</v>
      </c>
      <c r="K43" s="4">
        <v>230.4</v>
      </c>
    </row>
    <row r="44" spans="1:24">
      <c r="K44" s="5">
        <v>230.4</v>
      </c>
    </row>
    <row r="45" spans="1:24">
      <c r="A45" s="72" t="s">
        <v>444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</row>
    <row r="46" spans="1:24">
      <c r="A46" s="2" t="s">
        <v>68</v>
      </c>
      <c r="B46" s="3" t="s">
        <v>3051</v>
      </c>
      <c r="C46" s="76" t="s">
        <v>42</v>
      </c>
      <c r="D46" s="76"/>
      <c r="E46" s="1" t="s">
        <v>3052</v>
      </c>
      <c r="F46" s="2" t="s">
        <v>607</v>
      </c>
      <c r="G46" s="2" t="s">
        <v>608</v>
      </c>
      <c r="H46" s="2" t="s">
        <v>609</v>
      </c>
      <c r="I46" s="2" t="s">
        <v>610</v>
      </c>
      <c r="J46" s="4">
        <v>20</v>
      </c>
      <c r="K46" s="4">
        <v>158</v>
      </c>
    </row>
    <row r="47" spans="1:24">
      <c r="A47" s="2" t="s">
        <v>48</v>
      </c>
      <c r="B47" s="3" t="s">
        <v>3039</v>
      </c>
      <c r="C47" s="76" t="s">
        <v>42</v>
      </c>
      <c r="D47" s="76"/>
      <c r="E47" s="1" t="s">
        <v>3053</v>
      </c>
      <c r="F47" s="2" t="s">
        <v>3054</v>
      </c>
      <c r="G47" s="2" t="s">
        <v>3055</v>
      </c>
      <c r="H47" s="2" t="s">
        <v>867</v>
      </c>
      <c r="I47" s="2" t="s">
        <v>868</v>
      </c>
      <c r="J47" s="4">
        <v>5</v>
      </c>
      <c r="K47" s="4">
        <v>61.85</v>
      </c>
    </row>
    <row r="48" spans="1:24">
      <c r="K48" s="5">
        <v>219.85</v>
      </c>
    </row>
    <row r="49" spans="11:11">
      <c r="K49" s="5">
        <v>2203.33</v>
      </c>
    </row>
  </sheetData>
  <autoFilter ref="A1:X49" xr:uid="{77FE7D10-41E0-D84D-B202-679DB5201B61}">
    <filterColumn colId="2" showButton="0"/>
  </autoFilter>
  <mergeCells count="40">
    <mergeCell ref="C7:D7"/>
    <mergeCell ref="C1:D1"/>
    <mergeCell ref="A2:X2"/>
    <mergeCell ref="C3:D3"/>
    <mergeCell ref="C4:D4"/>
    <mergeCell ref="A6:X6"/>
    <mergeCell ref="C21:D21"/>
    <mergeCell ref="C8:D8"/>
    <mergeCell ref="C9:D9"/>
    <mergeCell ref="C10:D10"/>
    <mergeCell ref="A12:X12"/>
    <mergeCell ref="C13:D13"/>
    <mergeCell ref="A15:X15"/>
    <mergeCell ref="C16:D16"/>
    <mergeCell ref="C17:D17"/>
    <mergeCell ref="C18:D18"/>
    <mergeCell ref="C19:D19"/>
    <mergeCell ref="C20:D20"/>
    <mergeCell ref="C35:D35"/>
    <mergeCell ref="C22:D22"/>
    <mergeCell ref="C23:D23"/>
    <mergeCell ref="A25:X25"/>
    <mergeCell ref="C26:D26"/>
    <mergeCell ref="C27:D27"/>
    <mergeCell ref="A29:X29"/>
    <mergeCell ref="C30:D30"/>
    <mergeCell ref="C31:D31"/>
    <mergeCell ref="C32:D32"/>
    <mergeCell ref="C33:D33"/>
    <mergeCell ref="C34:D34"/>
    <mergeCell ref="C43:D43"/>
    <mergeCell ref="A45:X45"/>
    <mergeCell ref="C46:D46"/>
    <mergeCell ref="C47:D47"/>
    <mergeCell ref="C36:D36"/>
    <mergeCell ref="C37:D37"/>
    <mergeCell ref="C38:D38"/>
    <mergeCell ref="C39:D39"/>
    <mergeCell ref="C40:D40"/>
    <mergeCell ref="A42:X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8AB7-B60F-364B-9704-EFE48D4AF537}">
  <dimension ref="A1:W101"/>
  <sheetViews>
    <sheetView workbookViewId="0"/>
    <sheetView workbookViewId="1"/>
  </sheetViews>
  <sheetFormatPr defaultColWidth="8.85546875" defaultRowHeight="12.95"/>
  <cols>
    <col min="1" max="1" width="33.28515625" customWidth="1"/>
    <col min="2" max="2" width="8.42578125" customWidth="1"/>
    <col min="3" max="3" width="6.42578125" customWidth="1"/>
    <col min="4" max="4" width="7" customWidth="1"/>
    <col min="5" max="5" width="43" customWidth="1"/>
    <col min="6" max="6" width="31.140625" customWidth="1"/>
    <col min="8" max="8" width="19.140625" customWidth="1"/>
    <col min="9" max="9" width="8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3056</v>
      </c>
      <c r="C3" s="1" t="s">
        <v>42</v>
      </c>
      <c r="D3" s="1" t="s">
        <v>3057</v>
      </c>
      <c r="E3" s="2" t="s">
        <v>1813</v>
      </c>
      <c r="F3" s="2" t="s">
        <v>1814</v>
      </c>
      <c r="G3" s="2" t="s">
        <v>46</v>
      </c>
      <c r="H3" s="2" t="s">
        <v>47</v>
      </c>
      <c r="I3" s="4">
        <v>3</v>
      </c>
      <c r="J3" s="4">
        <v>37.11</v>
      </c>
    </row>
    <row r="4" spans="1:23">
      <c r="J4" s="5">
        <v>37.11</v>
      </c>
    </row>
    <row r="5" spans="1:23">
      <c r="A5" s="72" t="s">
        <v>54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48</v>
      </c>
      <c r="B6" s="3" t="s">
        <v>3058</v>
      </c>
      <c r="C6" s="1" t="s">
        <v>42</v>
      </c>
      <c r="D6" s="1" t="s">
        <v>3059</v>
      </c>
      <c r="E6" s="2" t="s">
        <v>57</v>
      </c>
      <c r="F6" s="2" t="s">
        <v>58</v>
      </c>
      <c r="G6" s="2" t="s">
        <v>59</v>
      </c>
      <c r="H6" s="2" t="s">
        <v>60</v>
      </c>
      <c r="I6" s="4">
        <v>20</v>
      </c>
      <c r="J6" s="4">
        <v>230.4</v>
      </c>
    </row>
    <row r="7" spans="1:23">
      <c r="J7" s="5">
        <v>230.4</v>
      </c>
    </row>
    <row r="8" spans="1:23">
      <c r="A8" s="72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68</v>
      </c>
      <c r="B9" s="3" t="s">
        <v>3058</v>
      </c>
      <c r="C9" s="1" t="s">
        <v>42</v>
      </c>
      <c r="D9" s="1" t="s">
        <v>3060</v>
      </c>
      <c r="E9" s="2" t="s">
        <v>1285</v>
      </c>
      <c r="F9" s="2" t="s">
        <v>1286</v>
      </c>
      <c r="G9" s="2" t="s">
        <v>82</v>
      </c>
      <c r="H9" s="2" t="s">
        <v>83</v>
      </c>
      <c r="I9" s="4">
        <v>5</v>
      </c>
      <c r="J9" s="4">
        <v>39.5</v>
      </c>
    </row>
    <row r="10" spans="1:23">
      <c r="A10" s="2" t="s">
        <v>48</v>
      </c>
      <c r="B10" s="3" t="s">
        <v>3058</v>
      </c>
      <c r="C10" s="1" t="s">
        <v>42</v>
      </c>
      <c r="D10" s="1" t="s">
        <v>3061</v>
      </c>
      <c r="E10" s="2" t="s">
        <v>1113</v>
      </c>
      <c r="F10" s="2" t="s">
        <v>1114</v>
      </c>
      <c r="G10" s="2" t="s">
        <v>93</v>
      </c>
      <c r="H10" s="2" t="s">
        <v>94</v>
      </c>
      <c r="I10" s="4">
        <v>2</v>
      </c>
      <c r="J10" s="4">
        <v>23.08</v>
      </c>
    </row>
    <row r="11" spans="1:23">
      <c r="A11" s="2" t="s">
        <v>48</v>
      </c>
      <c r="B11" s="3" t="s">
        <v>3058</v>
      </c>
      <c r="C11" s="1" t="s">
        <v>42</v>
      </c>
      <c r="D11" s="1" t="s">
        <v>3062</v>
      </c>
      <c r="E11" s="2" t="s">
        <v>673</v>
      </c>
      <c r="F11" s="2" t="s">
        <v>674</v>
      </c>
      <c r="G11" s="2" t="s">
        <v>675</v>
      </c>
      <c r="H11" s="2" t="s">
        <v>676</v>
      </c>
      <c r="I11" s="4">
        <v>10</v>
      </c>
      <c r="J11" s="4">
        <v>115.4</v>
      </c>
    </row>
    <row r="12" spans="1:23">
      <c r="A12" s="2" t="s">
        <v>48</v>
      </c>
      <c r="B12" s="3" t="s">
        <v>3058</v>
      </c>
      <c r="C12" s="1" t="s">
        <v>42</v>
      </c>
      <c r="D12" s="1" t="s">
        <v>3063</v>
      </c>
      <c r="E12" s="2" t="s">
        <v>493</v>
      </c>
      <c r="F12" s="2" t="s">
        <v>494</v>
      </c>
      <c r="G12" s="2" t="s">
        <v>82</v>
      </c>
      <c r="H12" s="2" t="s">
        <v>83</v>
      </c>
      <c r="I12" s="4">
        <v>10</v>
      </c>
      <c r="J12" s="4">
        <v>115.4</v>
      </c>
    </row>
    <row r="13" spans="1:23">
      <c r="A13" s="2" t="s">
        <v>48</v>
      </c>
      <c r="B13" s="3" t="s">
        <v>3058</v>
      </c>
      <c r="C13" s="1" t="s">
        <v>42</v>
      </c>
      <c r="D13" s="1" t="s">
        <v>3064</v>
      </c>
      <c r="E13" s="2" t="s">
        <v>88</v>
      </c>
      <c r="F13" s="2" t="s">
        <v>89</v>
      </c>
      <c r="G13" s="2" t="s">
        <v>82</v>
      </c>
      <c r="H13" s="2" t="s">
        <v>83</v>
      </c>
      <c r="I13" s="4">
        <v>10</v>
      </c>
      <c r="J13" s="4">
        <v>115.4</v>
      </c>
    </row>
    <row r="14" spans="1:23">
      <c r="A14" s="2" t="s">
        <v>48</v>
      </c>
      <c r="B14" s="3" t="s">
        <v>3058</v>
      </c>
      <c r="C14" s="1" t="s">
        <v>42</v>
      </c>
      <c r="D14" s="1" t="s">
        <v>3065</v>
      </c>
      <c r="E14" s="2" t="s">
        <v>646</v>
      </c>
      <c r="F14" s="2" t="s">
        <v>647</v>
      </c>
      <c r="G14" s="2" t="s">
        <v>82</v>
      </c>
      <c r="H14" s="2" t="s">
        <v>83</v>
      </c>
      <c r="I14" s="4">
        <v>10</v>
      </c>
      <c r="J14" s="4">
        <v>115.4</v>
      </c>
    </row>
    <row r="15" spans="1:23">
      <c r="A15" s="2" t="s">
        <v>48</v>
      </c>
      <c r="B15" s="3" t="s">
        <v>3058</v>
      </c>
      <c r="C15" s="1" t="s">
        <v>42</v>
      </c>
      <c r="D15" s="1" t="s">
        <v>3066</v>
      </c>
      <c r="E15" s="2" t="s">
        <v>3067</v>
      </c>
      <c r="F15" s="2" t="s">
        <v>3068</v>
      </c>
      <c r="G15" s="2" t="s">
        <v>82</v>
      </c>
      <c r="H15" s="2" t="s">
        <v>83</v>
      </c>
      <c r="I15" s="4">
        <v>10</v>
      </c>
      <c r="J15" s="4">
        <v>115.4</v>
      </c>
    </row>
    <row r="16" spans="1:23">
      <c r="A16" s="2" t="s">
        <v>48</v>
      </c>
      <c r="B16" s="3" t="s">
        <v>3058</v>
      </c>
      <c r="C16" s="1" t="s">
        <v>42</v>
      </c>
      <c r="D16" s="1" t="s">
        <v>3069</v>
      </c>
      <c r="E16" s="2" t="s">
        <v>525</v>
      </c>
      <c r="F16" s="2" t="s">
        <v>526</v>
      </c>
      <c r="G16" s="2" t="s">
        <v>82</v>
      </c>
      <c r="H16" s="2" t="s">
        <v>83</v>
      </c>
      <c r="I16" s="4">
        <v>10</v>
      </c>
      <c r="J16" s="4">
        <v>115.4</v>
      </c>
    </row>
    <row r="17" spans="1:23">
      <c r="A17" s="2" t="s">
        <v>48</v>
      </c>
      <c r="B17" s="3" t="s">
        <v>3058</v>
      </c>
      <c r="C17" s="1" t="s">
        <v>42</v>
      </c>
      <c r="D17" s="1" t="s">
        <v>3070</v>
      </c>
      <c r="E17" s="2" t="s">
        <v>522</v>
      </c>
      <c r="F17" s="2" t="s">
        <v>523</v>
      </c>
      <c r="G17" s="2" t="s">
        <v>93</v>
      </c>
      <c r="H17" s="2" t="s">
        <v>94</v>
      </c>
      <c r="I17" s="4">
        <v>2</v>
      </c>
      <c r="J17" s="4">
        <v>23.08</v>
      </c>
    </row>
    <row r="18" spans="1:23">
      <c r="A18" s="2" t="s">
        <v>48</v>
      </c>
      <c r="B18" s="3" t="s">
        <v>3058</v>
      </c>
      <c r="C18" s="1" t="s">
        <v>42</v>
      </c>
      <c r="D18" s="1" t="s">
        <v>3071</v>
      </c>
      <c r="E18" s="2" t="s">
        <v>1067</v>
      </c>
      <c r="F18" s="2" t="s">
        <v>1068</v>
      </c>
      <c r="G18" s="2" t="s">
        <v>82</v>
      </c>
      <c r="H18" s="2" t="s">
        <v>83</v>
      </c>
      <c r="I18" s="4">
        <v>5</v>
      </c>
      <c r="J18" s="4">
        <v>57.7</v>
      </c>
    </row>
    <row r="19" spans="1:23">
      <c r="A19" s="2" t="s">
        <v>48</v>
      </c>
      <c r="B19" s="3" t="s">
        <v>3058</v>
      </c>
      <c r="C19" s="1" t="s">
        <v>42</v>
      </c>
      <c r="D19" s="1" t="s">
        <v>3072</v>
      </c>
      <c r="E19" s="2" t="s">
        <v>1121</v>
      </c>
      <c r="F19" s="2" t="s">
        <v>1122</v>
      </c>
      <c r="G19" s="2" t="s">
        <v>82</v>
      </c>
      <c r="H19" s="2" t="s">
        <v>83</v>
      </c>
      <c r="I19" s="4">
        <v>10</v>
      </c>
      <c r="J19" s="4">
        <v>115.4</v>
      </c>
    </row>
    <row r="20" spans="1:23">
      <c r="A20" s="2" t="s">
        <v>48</v>
      </c>
      <c r="B20" s="3" t="s">
        <v>3056</v>
      </c>
      <c r="C20" s="1" t="s">
        <v>42</v>
      </c>
      <c r="D20" s="1" t="s">
        <v>3073</v>
      </c>
      <c r="E20" s="2" t="s">
        <v>1126</v>
      </c>
      <c r="F20" s="2" t="s">
        <v>1127</v>
      </c>
      <c r="G20" s="2" t="s">
        <v>82</v>
      </c>
      <c r="H20" s="2" t="s">
        <v>83</v>
      </c>
      <c r="I20" s="4">
        <v>10</v>
      </c>
      <c r="J20" s="4">
        <v>115.4</v>
      </c>
    </row>
    <row r="21" spans="1:23">
      <c r="A21" s="2" t="s">
        <v>48</v>
      </c>
      <c r="B21" s="3" t="s">
        <v>3058</v>
      </c>
      <c r="C21" s="1" t="s">
        <v>42</v>
      </c>
      <c r="D21" s="1" t="s">
        <v>3074</v>
      </c>
      <c r="E21" s="2" t="s">
        <v>505</v>
      </c>
      <c r="F21" s="2" t="s">
        <v>506</v>
      </c>
      <c r="G21" s="2" t="s">
        <v>93</v>
      </c>
      <c r="H21" s="2" t="s">
        <v>94</v>
      </c>
      <c r="I21" s="4">
        <v>3</v>
      </c>
      <c r="J21" s="4">
        <v>34.619999999999997</v>
      </c>
    </row>
    <row r="22" spans="1:23">
      <c r="A22" s="2" t="s">
        <v>48</v>
      </c>
      <c r="B22" s="3" t="s">
        <v>3058</v>
      </c>
      <c r="C22" s="1" t="s">
        <v>42</v>
      </c>
      <c r="D22" s="1" t="s">
        <v>3075</v>
      </c>
      <c r="E22" s="2" t="s">
        <v>2694</v>
      </c>
      <c r="F22" s="2" t="s">
        <v>2695</v>
      </c>
      <c r="G22" s="2" t="s">
        <v>77</v>
      </c>
      <c r="H22" s="2" t="s">
        <v>78</v>
      </c>
      <c r="I22" s="4">
        <v>10</v>
      </c>
      <c r="J22" s="4">
        <v>115.4</v>
      </c>
    </row>
    <row r="23" spans="1:23">
      <c r="A23" s="2" t="s">
        <v>48</v>
      </c>
      <c r="B23" s="3" t="s">
        <v>3076</v>
      </c>
      <c r="C23" s="1" t="s">
        <v>42</v>
      </c>
      <c r="D23" s="1" t="s">
        <v>3077</v>
      </c>
      <c r="E23" s="2" t="s">
        <v>670</v>
      </c>
      <c r="F23" s="2" t="s">
        <v>671</v>
      </c>
      <c r="G23" s="2" t="s">
        <v>177</v>
      </c>
      <c r="H23" s="2" t="s">
        <v>178</v>
      </c>
      <c r="I23" s="4">
        <v>5</v>
      </c>
      <c r="J23" s="4">
        <v>57.6</v>
      </c>
    </row>
    <row r="24" spans="1:23">
      <c r="A24" s="2" t="s">
        <v>48</v>
      </c>
      <c r="B24" s="3" t="s">
        <v>3058</v>
      </c>
      <c r="C24" s="1" t="s">
        <v>42</v>
      </c>
      <c r="D24" s="1" t="s">
        <v>3078</v>
      </c>
      <c r="E24" s="2" t="s">
        <v>122</v>
      </c>
      <c r="F24" s="2" t="s">
        <v>123</v>
      </c>
      <c r="G24" s="2" t="s">
        <v>82</v>
      </c>
      <c r="H24" s="2" t="s">
        <v>83</v>
      </c>
      <c r="I24" s="4">
        <v>10</v>
      </c>
      <c r="J24" s="4">
        <v>115.4</v>
      </c>
    </row>
    <row r="25" spans="1:23">
      <c r="A25" s="2" t="s">
        <v>48</v>
      </c>
      <c r="B25" s="3" t="s">
        <v>3058</v>
      </c>
      <c r="C25" s="1" t="s">
        <v>42</v>
      </c>
      <c r="D25" s="1" t="s">
        <v>3079</v>
      </c>
      <c r="E25" s="2" t="s">
        <v>663</v>
      </c>
      <c r="F25" s="2" t="s">
        <v>664</v>
      </c>
      <c r="G25" s="2" t="s">
        <v>82</v>
      </c>
      <c r="H25" s="2" t="s">
        <v>83</v>
      </c>
      <c r="I25" s="4">
        <v>10</v>
      </c>
      <c r="J25" s="4">
        <v>115.4</v>
      </c>
    </row>
    <row r="26" spans="1:23">
      <c r="J26" s="5">
        <v>1504.98</v>
      </c>
    </row>
    <row r="27" spans="1:23">
      <c r="A27" s="72" t="s">
        <v>141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3">
      <c r="A28" s="2" t="s">
        <v>68</v>
      </c>
      <c r="B28" s="3" t="s">
        <v>3076</v>
      </c>
      <c r="C28" s="1" t="s">
        <v>42</v>
      </c>
      <c r="D28" s="1" t="s">
        <v>3080</v>
      </c>
      <c r="E28" s="2" t="s">
        <v>1148</v>
      </c>
      <c r="F28" s="2" t="s">
        <v>1149</v>
      </c>
      <c r="G28" s="2" t="s">
        <v>155</v>
      </c>
      <c r="H28" s="2" t="s">
        <v>156</v>
      </c>
      <c r="I28" s="4">
        <v>1</v>
      </c>
      <c r="J28" s="4">
        <v>7.9</v>
      </c>
    </row>
    <row r="29" spans="1:23">
      <c r="A29" s="2" t="s">
        <v>48</v>
      </c>
      <c r="B29" s="3" t="s">
        <v>3081</v>
      </c>
      <c r="C29" s="1" t="s">
        <v>42</v>
      </c>
      <c r="D29" s="1" t="s">
        <v>3082</v>
      </c>
      <c r="E29" s="2" t="s">
        <v>170</v>
      </c>
      <c r="F29" s="2" t="s">
        <v>171</v>
      </c>
      <c r="G29" s="2" t="s">
        <v>150</v>
      </c>
      <c r="H29" s="2" t="s">
        <v>151</v>
      </c>
      <c r="I29" s="4">
        <v>10</v>
      </c>
      <c r="J29" s="4">
        <v>115.2</v>
      </c>
    </row>
    <row r="30" spans="1:23">
      <c r="A30" s="2" t="s">
        <v>48</v>
      </c>
      <c r="B30" s="3" t="s">
        <v>3076</v>
      </c>
      <c r="C30" s="1" t="s">
        <v>42</v>
      </c>
      <c r="D30" s="1" t="s">
        <v>3083</v>
      </c>
      <c r="E30" s="2" t="s">
        <v>175</v>
      </c>
      <c r="F30" s="2" t="s">
        <v>2616</v>
      </c>
      <c r="G30" s="2" t="s">
        <v>177</v>
      </c>
      <c r="H30" s="2" t="s">
        <v>178</v>
      </c>
      <c r="I30" s="4">
        <v>4</v>
      </c>
      <c r="J30" s="4">
        <v>49.48</v>
      </c>
    </row>
    <row r="31" spans="1:23">
      <c r="A31" s="2" t="s">
        <v>48</v>
      </c>
      <c r="B31" s="3" t="s">
        <v>3076</v>
      </c>
      <c r="C31" s="1" t="s">
        <v>42</v>
      </c>
      <c r="D31" s="1" t="s">
        <v>3084</v>
      </c>
      <c r="E31" s="2" t="s">
        <v>936</v>
      </c>
      <c r="F31" s="2" t="s">
        <v>937</v>
      </c>
      <c r="G31" s="2" t="s">
        <v>150</v>
      </c>
      <c r="H31" s="2" t="s">
        <v>151</v>
      </c>
      <c r="I31" s="4">
        <v>20</v>
      </c>
      <c r="J31" s="4">
        <v>230.4</v>
      </c>
    </row>
    <row r="32" spans="1:23">
      <c r="A32" s="2" t="s">
        <v>48</v>
      </c>
      <c r="B32" s="3" t="s">
        <v>3076</v>
      </c>
      <c r="C32" s="1" t="s">
        <v>42</v>
      </c>
      <c r="D32" s="1" t="s">
        <v>3085</v>
      </c>
      <c r="E32" s="2" t="s">
        <v>544</v>
      </c>
      <c r="F32" s="2" t="s">
        <v>545</v>
      </c>
      <c r="G32" s="2" t="s">
        <v>155</v>
      </c>
      <c r="H32" s="2" t="s">
        <v>156</v>
      </c>
      <c r="I32" s="4">
        <v>10</v>
      </c>
      <c r="J32" s="4">
        <v>115.2</v>
      </c>
    </row>
    <row r="33" spans="1:23">
      <c r="A33" s="2" t="s">
        <v>48</v>
      </c>
      <c r="B33" s="3" t="s">
        <v>3076</v>
      </c>
      <c r="C33" s="1" t="s">
        <v>42</v>
      </c>
      <c r="D33" s="1" t="s">
        <v>3086</v>
      </c>
      <c r="E33" s="2" t="s">
        <v>1400</v>
      </c>
      <c r="F33" s="2" t="s">
        <v>1401</v>
      </c>
      <c r="G33" s="2" t="s">
        <v>150</v>
      </c>
      <c r="H33" s="2" t="s">
        <v>151</v>
      </c>
      <c r="I33" s="4">
        <v>1</v>
      </c>
      <c r="J33" s="4">
        <v>12.37</v>
      </c>
    </row>
    <row r="34" spans="1:23">
      <c r="A34" s="2" t="s">
        <v>48</v>
      </c>
      <c r="B34" s="3" t="s">
        <v>3076</v>
      </c>
      <c r="C34" s="1" t="s">
        <v>42</v>
      </c>
      <c r="D34" s="1" t="s">
        <v>3087</v>
      </c>
      <c r="E34" s="2" t="s">
        <v>547</v>
      </c>
      <c r="F34" s="2" t="s">
        <v>548</v>
      </c>
      <c r="G34" s="2" t="s">
        <v>150</v>
      </c>
      <c r="H34" s="2" t="s">
        <v>151</v>
      </c>
      <c r="I34" s="4">
        <v>10</v>
      </c>
      <c r="J34" s="4">
        <v>115.2</v>
      </c>
    </row>
    <row r="35" spans="1:23">
      <c r="A35" s="2" t="s">
        <v>48</v>
      </c>
      <c r="B35" s="3" t="s">
        <v>3076</v>
      </c>
      <c r="C35" s="1" t="s">
        <v>42</v>
      </c>
      <c r="D35" s="1" t="s">
        <v>3088</v>
      </c>
      <c r="E35" s="2" t="s">
        <v>954</v>
      </c>
      <c r="F35" s="2" t="s">
        <v>955</v>
      </c>
      <c r="G35" s="2" t="s">
        <v>150</v>
      </c>
      <c r="H35" s="2" t="s">
        <v>151</v>
      </c>
      <c r="I35" s="4">
        <v>5</v>
      </c>
      <c r="J35" s="4">
        <v>57.6</v>
      </c>
    </row>
    <row r="36" spans="1:23">
      <c r="A36" s="2" t="s">
        <v>48</v>
      </c>
      <c r="B36" s="3" t="s">
        <v>3076</v>
      </c>
      <c r="C36" s="1" t="s">
        <v>42</v>
      </c>
      <c r="D36" s="1" t="s">
        <v>3089</v>
      </c>
      <c r="E36" s="2" t="s">
        <v>153</v>
      </c>
      <c r="F36" s="2" t="s">
        <v>154</v>
      </c>
      <c r="G36" s="2" t="s">
        <v>155</v>
      </c>
      <c r="H36" s="2" t="s">
        <v>156</v>
      </c>
      <c r="I36" s="4">
        <v>2</v>
      </c>
      <c r="J36" s="4">
        <v>23.04</v>
      </c>
    </row>
    <row r="37" spans="1:23">
      <c r="A37" s="2" t="s">
        <v>48</v>
      </c>
      <c r="B37" s="3" t="s">
        <v>3076</v>
      </c>
      <c r="C37" s="1" t="s">
        <v>42</v>
      </c>
      <c r="D37" s="1" t="s">
        <v>3090</v>
      </c>
      <c r="E37" s="2" t="s">
        <v>1148</v>
      </c>
      <c r="F37" s="2" t="s">
        <v>1149</v>
      </c>
      <c r="G37" s="2" t="s">
        <v>155</v>
      </c>
      <c r="H37" s="2" t="s">
        <v>156</v>
      </c>
      <c r="I37" s="4">
        <v>10</v>
      </c>
      <c r="J37" s="4">
        <v>115.2</v>
      </c>
    </row>
    <row r="38" spans="1:23">
      <c r="A38" s="2" t="s">
        <v>48</v>
      </c>
      <c r="B38" s="3" t="s">
        <v>3076</v>
      </c>
      <c r="C38" s="1" t="s">
        <v>42</v>
      </c>
      <c r="D38" s="1" t="s">
        <v>3091</v>
      </c>
      <c r="E38" s="2" t="s">
        <v>1400</v>
      </c>
      <c r="F38" s="2" t="s">
        <v>1401</v>
      </c>
      <c r="G38" s="2" t="s">
        <v>150</v>
      </c>
      <c r="H38" s="2" t="s">
        <v>151</v>
      </c>
      <c r="I38" s="4">
        <v>5</v>
      </c>
      <c r="J38" s="4">
        <v>57.6</v>
      </c>
    </row>
    <row r="39" spans="1:23">
      <c r="A39" s="2" t="s">
        <v>48</v>
      </c>
      <c r="B39" s="3" t="s">
        <v>3076</v>
      </c>
      <c r="C39" s="1" t="s">
        <v>42</v>
      </c>
      <c r="D39" s="1" t="s">
        <v>3092</v>
      </c>
      <c r="E39" s="2" t="s">
        <v>538</v>
      </c>
      <c r="F39" s="2" t="s">
        <v>539</v>
      </c>
      <c r="G39" s="2" t="s">
        <v>150</v>
      </c>
      <c r="H39" s="2" t="s">
        <v>151</v>
      </c>
      <c r="I39" s="4">
        <v>20</v>
      </c>
      <c r="J39" s="4">
        <v>230.4</v>
      </c>
    </row>
    <row r="40" spans="1:23">
      <c r="A40" s="2" t="s">
        <v>48</v>
      </c>
      <c r="B40" s="3" t="s">
        <v>3076</v>
      </c>
      <c r="C40" s="1" t="s">
        <v>42</v>
      </c>
      <c r="D40" s="1" t="s">
        <v>3093</v>
      </c>
      <c r="E40" s="2" t="s">
        <v>957</v>
      </c>
      <c r="F40" s="2" t="s">
        <v>958</v>
      </c>
      <c r="G40" s="2" t="s">
        <v>150</v>
      </c>
      <c r="H40" s="2" t="s">
        <v>151</v>
      </c>
      <c r="I40" s="4">
        <v>30</v>
      </c>
      <c r="J40" s="4">
        <v>345.6</v>
      </c>
    </row>
    <row r="41" spans="1:23">
      <c r="A41" s="2" t="s">
        <v>48</v>
      </c>
      <c r="B41" s="3" t="s">
        <v>3076</v>
      </c>
      <c r="C41" s="1" t="s">
        <v>42</v>
      </c>
      <c r="D41" s="1" t="s">
        <v>3094</v>
      </c>
      <c r="E41" s="2" t="s">
        <v>175</v>
      </c>
      <c r="F41" s="2" t="s">
        <v>2616</v>
      </c>
      <c r="G41" s="2" t="s">
        <v>177</v>
      </c>
      <c r="H41" s="2" t="s">
        <v>178</v>
      </c>
      <c r="I41" s="4">
        <v>4</v>
      </c>
      <c r="J41" s="4">
        <v>46.08</v>
      </c>
    </row>
    <row r="42" spans="1:23">
      <c r="J42" s="5">
        <v>1521.27</v>
      </c>
    </row>
    <row r="43" spans="1:23">
      <c r="A43" s="72" t="s">
        <v>183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>
      <c r="A44" s="2" t="s">
        <v>48</v>
      </c>
      <c r="B44" s="3" t="s">
        <v>3058</v>
      </c>
      <c r="C44" s="1" t="s">
        <v>42</v>
      </c>
      <c r="D44" s="1" t="s">
        <v>3095</v>
      </c>
      <c r="E44" s="2" t="s">
        <v>2811</v>
      </c>
      <c r="F44" s="2" t="s">
        <v>2812</v>
      </c>
      <c r="G44" s="2" t="s">
        <v>187</v>
      </c>
      <c r="H44" s="2" t="s">
        <v>188</v>
      </c>
      <c r="I44" s="4">
        <v>4</v>
      </c>
      <c r="J44" s="4">
        <v>46.08</v>
      </c>
    </row>
    <row r="45" spans="1:23">
      <c r="J45" s="5">
        <v>46.08</v>
      </c>
    </row>
    <row r="46" spans="1:23">
      <c r="A46" s="72" t="s">
        <v>189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>
      <c r="A47" s="2" t="s">
        <v>48</v>
      </c>
      <c r="B47" s="3" t="s">
        <v>3096</v>
      </c>
      <c r="C47" s="1" t="s">
        <v>42</v>
      </c>
      <c r="D47" s="1" t="s">
        <v>3097</v>
      </c>
      <c r="E47" s="2" t="s">
        <v>2383</v>
      </c>
      <c r="F47" s="2" t="s">
        <v>2384</v>
      </c>
      <c r="G47" s="2" t="s">
        <v>210</v>
      </c>
      <c r="H47" s="2" t="s">
        <v>211</v>
      </c>
      <c r="I47" s="4">
        <v>5</v>
      </c>
      <c r="J47" s="4">
        <v>61.85</v>
      </c>
    </row>
    <row r="48" spans="1:23">
      <c r="A48" s="2" t="s">
        <v>48</v>
      </c>
      <c r="B48" s="3" t="s">
        <v>3056</v>
      </c>
      <c r="C48" s="1" t="s">
        <v>42</v>
      </c>
      <c r="D48" s="1" t="s">
        <v>3098</v>
      </c>
      <c r="E48" s="2" t="s">
        <v>191</v>
      </c>
      <c r="F48" s="2" t="s">
        <v>192</v>
      </c>
      <c r="G48" s="2" t="s">
        <v>193</v>
      </c>
      <c r="H48" s="2" t="s">
        <v>194</v>
      </c>
      <c r="I48" s="4">
        <v>10</v>
      </c>
      <c r="J48" s="4">
        <v>123.7</v>
      </c>
    </row>
    <row r="49" spans="1:23">
      <c r="A49" s="2" t="s">
        <v>48</v>
      </c>
      <c r="B49" s="3" t="s">
        <v>3056</v>
      </c>
      <c r="C49" s="1" t="s">
        <v>42</v>
      </c>
      <c r="D49" s="1" t="s">
        <v>3099</v>
      </c>
      <c r="E49" s="2" t="s">
        <v>729</v>
      </c>
      <c r="F49" s="2" t="s">
        <v>730</v>
      </c>
      <c r="G49" s="2" t="s">
        <v>726</v>
      </c>
      <c r="H49" s="2" t="s">
        <v>727</v>
      </c>
      <c r="I49" s="4">
        <v>8</v>
      </c>
      <c r="J49" s="4">
        <v>98.96</v>
      </c>
    </row>
    <row r="50" spans="1:23">
      <c r="A50" s="2" t="s">
        <v>48</v>
      </c>
      <c r="B50" s="3" t="s">
        <v>3056</v>
      </c>
      <c r="C50" s="1" t="s">
        <v>42</v>
      </c>
      <c r="D50" s="1" t="s">
        <v>3100</v>
      </c>
      <c r="E50" s="2" t="s">
        <v>729</v>
      </c>
      <c r="F50" s="2" t="s">
        <v>730</v>
      </c>
      <c r="G50" s="2" t="s">
        <v>726</v>
      </c>
      <c r="H50" s="2" t="s">
        <v>727</v>
      </c>
      <c r="I50" s="4">
        <v>6</v>
      </c>
      <c r="J50" s="4">
        <v>74.22</v>
      </c>
    </row>
    <row r="51" spans="1:23">
      <c r="J51" s="5">
        <v>358.73</v>
      </c>
    </row>
    <row r="52" spans="1:23">
      <c r="A52" s="72" t="s">
        <v>212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>
      <c r="A53" s="2" t="s">
        <v>68</v>
      </c>
      <c r="B53" s="3" t="s">
        <v>3081</v>
      </c>
      <c r="C53" s="1" t="s">
        <v>42</v>
      </c>
      <c r="D53" s="1" t="s">
        <v>3101</v>
      </c>
      <c r="E53" s="2" t="s">
        <v>238</v>
      </c>
      <c r="F53" s="2" t="s">
        <v>239</v>
      </c>
      <c r="G53" s="2" t="s">
        <v>216</v>
      </c>
      <c r="H53" s="2" t="s">
        <v>217</v>
      </c>
      <c r="I53" s="4">
        <v>3</v>
      </c>
      <c r="J53" s="4">
        <v>23.7</v>
      </c>
    </row>
    <row r="54" spans="1:23">
      <c r="A54" s="2" t="s">
        <v>48</v>
      </c>
      <c r="B54" s="3" t="s">
        <v>3081</v>
      </c>
      <c r="C54" s="1" t="s">
        <v>42</v>
      </c>
      <c r="D54" s="1" t="s">
        <v>3102</v>
      </c>
      <c r="E54" s="2" t="s">
        <v>738</v>
      </c>
      <c r="F54" s="2" t="s">
        <v>739</v>
      </c>
      <c r="G54" s="2" t="s">
        <v>251</v>
      </c>
      <c r="H54" s="2" t="s">
        <v>252</v>
      </c>
      <c r="I54" s="4">
        <v>10</v>
      </c>
      <c r="J54" s="4">
        <v>123.7</v>
      </c>
    </row>
    <row r="55" spans="1:23">
      <c r="A55" s="2" t="s">
        <v>48</v>
      </c>
      <c r="B55" s="3" t="s">
        <v>3081</v>
      </c>
      <c r="C55" s="1" t="s">
        <v>42</v>
      </c>
      <c r="D55" s="1" t="s">
        <v>3103</v>
      </c>
      <c r="E55" s="2" t="s">
        <v>255</v>
      </c>
      <c r="F55" s="2" t="s">
        <v>256</v>
      </c>
      <c r="G55" s="2" t="s">
        <v>257</v>
      </c>
      <c r="H55" s="2" t="s">
        <v>258</v>
      </c>
      <c r="I55" s="4">
        <v>1</v>
      </c>
      <c r="J55" s="4">
        <v>12.37</v>
      </c>
    </row>
    <row r="56" spans="1:23">
      <c r="A56" s="2" t="s">
        <v>48</v>
      </c>
      <c r="B56" s="3" t="s">
        <v>3081</v>
      </c>
      <c r="C56" s="1" t="s">
        <v>42</v>
      </c>
      <c r="D56" s="1" t="s">
        <v>3104</v>
      </c>
      <c r="E56" s="2" t="s">
        <v>227</v>
      </c>
      <c r="F56" s="2" t="s">
        <v>228</v>
      </c>
      <c r="G56" s="2" t="s">
        <v>216</v>
      </c>
      <c r="H56" s="2" t="s">
        <v>217</v>
      </c>
      <c r="I56" s="4">
        <v>5</v>
      </c>
      <c r="J56" s="4">
        <v>61.85</v>
      </c>
    </row>
    <row r="57" spans="1:23">
      <c r="A57" s="2" t="s">
        <v>48</v>
      </c>
      <c r="B57" s="3" t="s">
        <v>3081</v>
      </c>
      <c r="C57" s="1" t="s">
        <v>42</v>
      </c>
      <c r="D57" s="1" t="s">
        <v>3105</v>
      </c>
      <c r="E57" s="2" t="s">
        <v>284</v>
      </c>
      <c r="F57" s="2" t="s">
        <v>285</v>
      </c>
      <c r="G57" s="2" t="s">
        <v>216</v>
      </c>
      <c r="H57" s="2" t="s">
        <v>217</v>
      </c>
      <c r="I57" s="4">
        <v>10</v>
      </c>
      <c r="J57" s="4">
        <v>123.7</v>
      </c>
    </row>
    <row r="58" spans="1:23">
      <c r="A58" s="2" t="s">
        <v>48</v>
      </c>
      <c r="B58" s="3" t="s">
        <v>3081</v>
      </c>
      <c r="C58" s="1" t="s">
        <v>42</v>
      </c>
      <c r="D58" s="1" t="s">
        <v>3106</v>
      </c>
      <c r="E58" s="2" t="s">
        <v>230</v>
      </c>
      <c r="F58" s="2" t="s">
        <v>231</v>
      </c>
      <c r="G58" s="2" t="s">
        <v>232</v>
      </c>
      <c r="H58" s="2" t="s">
        <v>233</v>
      </c>
      <c r="I58" s="4">
        <v>10</v>
      </c>
      <c r="J58" s="4">
        <v>123.7</v>
      </c>
    </row>
    <row r="59" spans="1:23">
      <c r="A59" s="2" t="s">
        <v>48</v>
      </c>
      <c r="B59" s="3" t="s">
        <v>3081</v>
      </c>
      <c r="C59" s="1" t="s">
        <v>42</v>
      </c>
      <c r="D59" s="1" t="s">
        <v>3107</v>
      </c>
      <c r="E59" s="2" t="s">
        <v>747</v>
      </c>
      <c r="F59" s="2" t="s">
        <v>748</v>
      </c>
      <c r="G59" s="2" t="s">
        <v>216</v>
      </c>
      <c r="H59" s="2" t="s">
        <v>217</v>
      </c>
      <c r="I59" s="4">
        <v>1</v>
      </c>
      <c r="J59" s="4">
        <v>12.37</v>
      </c>
    </row>
    <row r="60" spans="1:23">
      <c r="A60" s="2" t="s">
        <v>48</v>
      </c>
      <c r="B60" s="3" t="s">
        <v>3081</v>
      </c>
      <c r="C60" s="1" t="s">
        <v>42</v>
      </c>
      <c r="D60" s="1" t="s">
        <v>3108</v>
      </c>
      <c r="E60" s="2" t="s">
        <v>272</v>
      </c>
      <c r="F60" s="2" t="s">
        <v>273</v>
      </c>
      <c r="G60" s="2" t="s">
        <v>216</v>
      </c>
      <c r="H60" s="2" t="s">
        <v>217</v>
      </c>
      <c r="I60" s="4">
        <v>4</v>
      </c>
      <c r="J60" s="4">
        <v>49.48</v>
      </c>
    </row>
    <row r="61" spans="1:23">
      <c r="A61" s="2" t="s">
        <v>48</v>
      </c>
      <c r="B61" s="3" t="s">
        <v>3081</v>
      </c>
      <c r="C61" s="1" t="s">
        <v>42</v>
      </c>
      <c r="D61" s="1" t="s">
        <v>3109</v>
      </c>
      <c r="E61" s="2" t="s">
        <v>1306</v>
      </c>
      <c r="F61" s="2" t="s">
        <v>1307</v>
      </c>
      <c r="G61" s="2" t="s">
        <v>216</v>
      </c>
      <c r="H61" s="2" t="s">
        <v>217</v>
      </c>
      <c r="I61" s="4">
        <v>5</v>
      </c>
      <c r="J61" s="4">
        <v>61.85</v>
      </c>
    </row>
    <row r="62" spans="1:23">
      <c r="A62" s="2" t="s">
        <v>48</v>
      </c>
      <c r="B62" s="3" t="s">
        <v>3076</v>
      </c>
      <c r="C62" s="1" t="s">
        <v>42</v>
      </c>
      <c r="D62" s="1" t="s">
        <v>3110</v>
      </c>
      <c r="E62" s="2" t="s">
        <v>1183</v>
      </c>
      <c r="F62" s="2" t="s">
        <v>1184</v>
      </c>
      <c r="G62" s="2" t="s">
        <v>257</v>
      </c>
      <c r="H62" s="2" t="s">
        <v>258</v>
      </c>
      <c r="I62" s="4">
        <v>20</v>
      </c>
      <c r="J62" s="4">
        <v>247.4</v>
      </c>
    </row>
    <row r="63" spans="1:23">
      <c r="J63" s="5">
        <v>840.12</v>
      </c>
    </row>
    <row r="64" spans="1:23">
      <c r="A64" s="72" t="s">
        <v>286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>
      <c r="A65" s="2" t="s">
        <v>48</v>
      </c>
      <c r="B65" s="3" t="s">
        <v>3081</v>
      </c>
      <c r="C65" s="1" t="s">
        <v>42</v>
      </c>
      <c r="D65" s="1" t="s">
        <v>3111</v>
      </c>
      <c r="E65" s="2" t="s">
        <v>299</v>
      </c>
      <c r="F65" s="2" t="s">
        <v>300</v>
      </c>
      <c r="G65" s="2" t="s">
        <v>290</v>
      </c>
      <c r="H65" s="2" t="s">
        <v>291</v>
      </c>
      <c r="I65" s="4">
        <v>6</v>
      </c>
      <c r="J65" s="4">
        <v>74.22</v>
      </c>
    </row>
    <row r="66" spans="1:23">
      <c r="J66" s="5">
        <v>74.22</v>
      </c>
    </row>
    <row r="67" spans="1:23">
      <c r="A67" s="72" t="s">
        <v>309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>
      <c r="A68" s="2" t="s">
        <v>68</v>
      </c>
      <c r="B68" s="3" t="s">
        <v>3096</v>
      </c>
      <c r="C68" s="1" t="s">
        <v>42</v>
      </c>
      <c r="D68" s="1" t="s">
        <v>3112</v>
      </c>
      <c r="E68" s="2" t="s">
        <v>411</v>
      </c>
      <c r="F68" s="2" t="s">
        <v>412</v>
      </c>
      <c r="G68" s="2" t="s">
        <v>313</v>
      </c>
      <c r="H68" s="2" t="s">
        <v>314</v>
      </c>
      <c r="I68" s="4">
        <v>5</v>
      </c>
      <c r="J68" s="4">
        <v>39.5</v>
      </c>
    </row>
    <row r="69" spans="1:23">
      <c r="A69" s="2" t="s">
        <v>68</v>
      </c>
      <c r="B69" s="3" t="s">
        <v>3058</v>
      </c>
      <c r="C69" s="1" t="s">
        <v>42</v>
      </c>
      <c r="D69" s="1" t="s">
        <v>3113</v>
      </c>
      <c r="E69" s="2" t="s">
        <v>600</v>
      </c>
      <c r="F69" s="2" t="s">
        <v>601</v>
      </c>
      <c r="G69" s="2" t="s">
        <v>313</v>
      </c>
      <c r="H69" s="2" t="s">
        <v>314</v>
      </c>
      <c r="I69" s="4">
        <v>10</v>
      </c>
      <c r="J69" s="4">
        <v>79</v>
      </c>
    </row>
    <row r="70" spans="1:23">
      <c r="A70" s="2" t="s">
        <v>68</v>
      </c>
      <c r="B70" s="3" t="s">
        <v>3056</v>
      </c>
      <c r="C70" s="1" t="s">
        <v>42</v>
      </c>
      <c r="D70" s="1" t="s">
        <v>3114</v>
      </c>
      <c r="E70" s="2" t="s">
        <v>408</v>
      </c>
      <c r="F70" s="2" t="s">
        <v>409</v>
      </c>
      <c r="G70" s="2" t="s">
        <v>313</v>
      </c>
      <c r="H70" s="2" t="s">
        <v>314</v>
      </c>
      <c r="I70" s="4">
        <v>2</v>
      </c>
      <c r="J70" s="4">
        <v>15.8</v>
      </c>
    </row>
    <row r="71" spans="1:23">
      <c r="A71" s="2" t="s">
        <v>48</v>
      </c>
      <c r="B71" s="3" t="s">
        <v>3096</v>
      </c>
      <c r="C71" s="1" t="s">
        <v>42</v>
      </c>
      <c r="D71" s="1" t="s">
        <v>3115</v>
      </c>
      <c r="E71" s="2" t="s">
        <v>1240</v>
      </c>
      <c r="F71" s="2" t="s">
        <v>1241</v>
      </c>
      <c r="G71" s="2" t="s">
        <v>313</v>
      </c>
      <c r="H71" s="2" t="s">
        <v>314</v>
      </c>
      <c r="I71" s="4">
        <v>3</v>
      </c>
      <c r="J71" s="4">
        <v>34.56</v>
      </c>
    </row>
    <row r="72" spans="1:23">
      <c r="A72" s="2" t="s">
        <v>48</v>
      </c>
      <c r="B72" s="3" t="s">
        <v>3081</v>
      </c>
      <c r="C72" s="1" t="s">
        <v>42</v>
      </c>
      <c r="D72" s="1" t="s">
        <v>3116</v>
      </c>
      <c r="E72" s="2" t="s">
        <v>341</v>
      </c>
      <c r="F72" s="2" t="s">
        <v>342</v>
      </c>
      <c r="G72" s="2" t="s">
        <v>343</v>
      </c>
      <c r="H72" s="2" t="s">
        <v>344</v>
      </c>
      <c r="I72" s="4">
        <v>5</v>
      </c>
      <c r="J72" s="4">
        <v>57.6</v>
      </c>
    </row>
    <row r="73" spans="1:23">
      <c r="A73" s="2" t="s">
        <v>48</v>
      </c>
      <c r="B73" s="3" t="s">
        <v>3081</v>
      </c>
      <c r="C73" s="1" t="s">
        <v>42</v>
      </c>
      <c r="D73" s="1" t="s">
        <v>3117</v>
      </c>
      <c r="E73" s="2" t="s">
        <v>331</v>
      </c>
      <c r="F73" s="2" t="s">
        <v>332</v>
      </c>
      <c r="G73" s="2" t="s">
        <v>313</v>
      </c>
      <c r="H73" s="2" t="s">
        <v>314</v>
      </c>
      <c r="I73" s="4">
        <v>2</v>
      </c>
      <c r="J73" s="4">
        <v>23.04</v>
      </c>
    </row>
    <row r="74" spans="1:23">
      <c r="A74" s="2" t="s">
        <v>48</v>
      </c>
      <c r="B74" s="3" t="s">
        <v>3096</v>
      </c>
      <c r="C74" s="1" t="s">
        <v>42</v>
      </c>
      <c r="D74" s="1" t="s">
        <v>3118</v>
      </c>
      <c r="E74" s="2" t="s">
        <v>373</v>
      </c>
      <c r="F74" s="2" t="s">
        <v>374</v>
      </c>
      <c r="G74" s="2" t="s">
        <v>375</v>
      </c>
      <c r="H74" s="2" t="s">
        <v>376</v>
      </c>
      <c r="I74" s="4">
        <v>6</v>
      </c>
      <c r="J74" s="4">
        <v>69.12</v>
      </c>
    </row>
    <row r="75" spans="1:23">
      <c r="A75" s="2" t="s">
        <v>48</v>
      </c>
      <c r="B75" s="3" t="s">
        <v>3076</v>
      </c>
      <c r="C75" s="1" t="s">
        <v>42</v>
      </c>
      <c r="D75" s="1" t="s">
        <v>3119</v>
      </c>
      <c r="E75" s="2" t="s">
        <v>384</v>
      </c>
      <c r="F75" s="2" t="s">
        <v>385</v>
      </c>
      <c r="G75" s="2" t="s">
        <v>313</v>
      </c>
      <c r="H75" s="2" t="s">
        <v>314</v>
      </c>
      <c r="I75" s="4">
        <v>3</v>
      </c>
      <c r="J75" s="4">
        <v>34.56</v>
      </c>
    </row>
    <row r="76" spans="1:23">
      <c r="A76" s="2" t="s">
        <v>48</v>
      </c>
      <c r="B76" s="3" t="s">
        <v>3058</v>
      </c>
      <c r="C76" s="1" t="s">
        <v>42</v>
      </c>
      <c r="D76" s="1" t="s">
        <v>3120</v>
      </c>
      <c r="E76" s="2" t="s">
        <v>754</v>
      </c>
      <c r="F76" s="2" t="s">
        <v>755</v>
      </c>
      <c r="G76" s="2" t="s">
        <v>313</v>
      </c>
      <c r="H76" s="2" t="s">
        <v>314</v>
      </c>
      <c r="I76" s="4">
        <v>20</v>
      </c>
      <c r="J76" s="4">
        <v>230.4</v>
      </c>
    </row>
    <row r="77" spans="1:23">
      <c r="A77" s="2" t="s">
        <v>48</v>
      </c>
      <c r="B77" s="3" t="s">
        <v>3076</v>
      </c>
      <c r="C77" s="1" t="s">
        <v>42</v>
      </c>
      <c r="D77" s="1" t="s">
        <v>3121</v>
      </c>
      <c r="E77" s="2" t="s">
        <v>1021</v>
      </c>
      <c r="F77" s="2" t="s">
        <v>1022</v>
      </c>
      <c r="G77" s="2" t="s">
        <v>367</v>
      </c>
      <c r="H77" s="2" t="s">
        <v>368</v>
      </c>
      <c r="I77" s="4">
        <v>2</v>
      </c>
      <c r="J77" s="4">
        <v>23.04</v>
      </c>
    </row>
    <row r="78" spans="1:23">
      <c r="A78" s="2" t="s">
        <v>48</v>
      </c>
      <c r="B78" s="3" t="s">
        <v>3076</v>
      </c>
      <c r="C78" s="1" t="s">
        <v>42</v>
      </c>
      <c r="D78" s="1" t="s">
        <v>3122</v>
      </c>
      <c r="E78" s="2" t="s">
        <v>1584</v>
      </c>
      <c r="F78" s="2" t="s">
        <v>1585</v>
      </c>
      <c r="G78" s="2" t="s">
        <v>313</v>
      </c>
      <c r="H78" s="2" t="s">
        <v>314</v>
      </c>
      <c r="I78" s="4">
        <v>5</v>
      </c>
      <c r="J78" s="4">
        <v>57.6</v>
      </c>
    </row>
    <row r="79" spans="1:23">
      <c r="A79" s="2" t="s">
        <v>48</v>
      </c>
      <c r="B79" s="3" t="s">
        <v>3058</v>
      </c>
      <c r="C79" s="1" t="s">
        <v>42</v>
      </c>
      <c r="D79" s="1" t="s">
        <v>3123</v>
      </c>
      <c r="E79" s="2" t="s">
        <v>381</v>
      </c>
      <c r="F79" s="2" t="s">
        <v>382</v>
      </c>
      <c r="G79" s="2" t="s">
        <v>313</v>
      </c>
      <c r="H79" s="2" t="s">
        <v>314</v>
      </c>
      <c r="I79" s="4">
        <v>5</v>
      </c>
      <c r="J79" s="4">
        <v>57.6</v>
      </c>
    </row>
    <row r="80" spans="1:23">
      <c r="A80" s="2" t="s">
        <v>48</v>
      </c>
      <c r="B80" s="3" t="s">
        <v>3058</v>
      </c>
      <c r="C80" s="1" t="s">
        <v>42</v>
      </c>
      <c r="D80" s="1" t="s">
        <v>3124</v>
      </c>
      <c r="E80" s="2" t="s">
        <v>597</v>
      </c>
      <c r="F80" s="2" t="s">
        <v>598</v>
      </c>
      <c r="G80" s="2" t="s">
        <v>313</v>
      </c>
      <c r="H80" s="2" t="s">
        <v>314</v>
      </c>
      <c r="I80" s="4">
        <v>10</v>
      </c>
      <c r="J80" s="4">
        <v>115.2</v>
      </c>
    </row>
    <row r="81" spans="1:23">
      <c r="A81" s="2" t="s">
        <v>48</v>
      </c>
      <c r="B81" s="3" t="s">
        <v>3076</v>
      </c>
      <c r="C81" s="1" t="s">
        <v>42</v>
      </c>
      <c r="D81" s="1" t="s">
        <v>3125</v>
      </c>
      <c r="E81" s="2" t="s">
        <v>322</v>
      </c>
      <c r="F81" s="2" t="s">
        <v>323</v>
      </c>
      <c r="G81" s="2" t="s">
        <v>313</v>
      </c>
      <c r="H81" s="2" t="s">
        <v>314</v>
      </c>
      <c r="I81" s="4">
        <v>4</v>
      </c>
      <c r="J81" s="4">
        <v>46.08</v>
      </c>
    </row>
    <row r="82" spans="1:23">
      <c r="A82" s="2" t="s">
        <v>48</v>
      </c>
      <c r="B82" s="3" t="s">
        <v>3056</v>
      </c>
      <c r="C82" s="1" t="s">
        <v>42</v>
      </c>
      <c r="D82" s="1" t="s">
        <v>3126</v>
      </c>
      <c r="E82" s="2" t="s">
        <v>420</v>
      </c>
      <c r="F82" s="2" t="s">
        <v>421</v>
      </c>
      <c r="G82" s="2" t="s">
        <v>313</v>
      </c>
      <c r="H82" s="2" t="s">
        <v>314</v>
      </c>
      <c r="I82" s="4">
        <v>5</v>
      </c>
      <c r="J82" s="4">
        <v>57.6</v>
      </c>
    </row>
    <row r="83" spans="1:23">
      <c r="A83" s="2" t="s">
        <v>48</v>
      </c>
      <c r="B83" s="3" t="s">
        <v>3056</v>
      </c>
      <c r="C83" s="1" t="s">
        <v>42</v>
      </c>
      <c r="D83" s="1" t="s">
        <v>3127</v>
      </c>
      <c r="E83" s="2" t="s">
        <v>1611</v>
      </c>
      <c r="F83" s="2" t="s">
        <v>1612</v>
      </c>
      <c r="G83" s="2" t="s">
        <v>351</v>
      </c>
      <c r="H83" s="2" t="s">
        <v>352</v>
      </c>
      <c r="I83" s="4">
        <v>2</v>
      </c>
      <c r="J83" s="4">
        <v>23.04</v>
      </c>
    </row>
    <row r="84" spans="1:23">
      <c r="A84" s="2" t="s">
        <v>48</v>
      </c>
      <c r="B84" s="3" t="s">
        <v>3076</v>
      </c>
      <c r="C84" s="1" t="s">
        <v>42</v>
      </c>
      <c r="D84" s="1" t="s">
        <v>3128</v>
      </c>
      <c r="E84" s="2" t="s">
        <v>423</v>
      </c>
      <c r="F84" s="2" t="s">
        <v>424</v>
      </c>
      <c r="G84" s="2" t="s">
        <v>313</v>
      </c>
      <c r="H84" s="2" t="s">
        <v>314</v>
      </c>
      <c r="I84" s="4">
        <v>2</v>
      </c>
      <c r="J84" s="4">
        <v>23.04</v>
      </c>
    </row>
    <row r="85" spans="1:23">
      <c r="A85" s="2" t="s">
        <v>48</v>
      </c>
      <c r="B85" s="3" t="s">
        <v>3076</v>
      </c>
      <c r="C85" s="1" t="s">
        <v>42</v>
      </c>
      <c r="D85" s="1" t="s">
        <v>3129</v>
      </c>
      <c r="E85" s="2" t="s">
        <v>387</v>
      </c>
      <c r="F85" s="2" t="s">
        <v>388</v>
      </c>
      <c r="G85" s="2" t="s">
        <v>313</v>
      </c>
      <c r="H85" s="2" t="s">
        <v>314</v>
      </c>
      <c r="I85" s="4">
        <v>3</v>
      </c>
      <c r="J85" s="4">
        <v>34.56</v>
      </c>
    </row>
    <row r="86" spans="1:23">
      <c r="A86" s="2" t="s">
        <v>48</v>
      </c>
      <c r="B86" s="3" t="s">
        <v>3056</v>
      </c>
      <c r="C86" s="1" t="s">
        <v>42</v>
      </c>
      <c r="D86" s="1" t="s">
        <v>3114</v>
      </c>
      <c r="E86" s="2" t="s">
        <v>408</v>
      </c>
      <c r="F86" s="2" t="s">
        <v>409</v>
      </c>
      <c r="G86" s="2" t="s">
        <v>313</v>
      </c>
      <c r="H86" s="2" t="s">
        <v>314</v>
      </c>
      <c r="I86" s="4">
        <v>5</v>
      </c>
      <c r="J86" s="4">
        <v>57.6</v>
      </c>
    </row>
    <row r="87" spans="1:23">
      <c r="A87" s="2" t="s">
        <v>48</v>
      </c>
      <c r="B87" s="3" t="s">
        <v>3056</v>
      </c>
      <c r="C87" s="1" t="s">
        <v>42</v>
      </c>
      <c r="D87" s="1" t="s">
        <v>3130</v>
      </c>
      <c r="E87" s="2" t="s">
        <v>1222</v>
      </c>
      <c r="F87" s="2" t="s">
        <v>1223</v>
      </c>
      <c r="G87" s="2" t="s">
        <v>313</v>
      </c>
      <c r="H87" s="2" t="s">
        <v>314</v>
      </c>
      <c r="I87" s="4">
        <v>2</v>
      </c>
      <c r="J87" s="4">
        <v>23.04</v>
      </c>
    </row>
    <row r="88" spans="1:23">
      <c r="J88" s="5">
        <v>1101.98</v>
      </c>
    </row>
    <row r="89" spans="1:23">
      <c r="A89" s="72" t="s">
        <v>429</v>
      </c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</row>
    <row r="90" spans="1:23">
      <c r="A90" s="2" t="s">
        <v>48</v>
      </c>
      <c r="B90" s="3" t="s">
        <v>3096</v>
      </c>
      <c r="C90" s="1" t="s">
        <v>42</v>
      </c>
      <c r="D90" s="1" t="s">
        <v>3131</v>
      </c>
      <c r="E90" s="2" t="s">
        <v>1250</v>
      </c>
      <c r="F90" s="2" t="s">
        <v>1251</v>
      </c>
      <c r="G90" s="2" t="s">
        <v>1252</v>
      </c>
      <c r="H90" s="2" t="s">
        <v>1253</v>
      </c>
      <c r="I90" s="4">
        <v>20</v>
      </c>
      <c r="J90" s="4">
        <v>230.4</v>
      </c>
    </row>
    <row r="91" spans="1:23">
      <c r="A91" s="2" t="s">
        <v>48</v>
      </c>
      <c r="B91" s="3" t="s">
        <v>3076</v>
      </c>
      <c r="C91" s="1" t="s">
        <v>42</v>
      </c>
      <c r="D91" s="1" t="s">
        <v>3132</v>
      </c>
      <c r="E91" s="2" t="s">
        <v>1255</v>
      </c>
      <c r="F91" s="2" t="s">
        <v>1256</v>
      </c>
      <c r="G91" s="2" t="s">
        <v>1252</v>
      </c>
      <c r="H91" s="2" t="s">
        <v>1253</v>
      </c>
      <c r="I91" s="4">
        <v>10</v>
      </c>
      <c r="J91" s="4">
        <v>115.2</v>
      </c>
    </row>
    <row r="92" spans="1:23">
      <c r="J92" s="5">
        <v>345.6</v>
      </c>
    </row>
    <row r="93" spans="1:23">
      <c r="A93" s="72" t="s">
        <v>435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>
      <c r="A94" s="2" t="s">
        <v>48</v>
      </c>
      <c r="B94" s="3" t="s">
        <v>3058</v>
      </c>
      <c r="C94" s="1" t="s">
        <v>42</v>
      </c>
      <c r="D94" s="1" t="s">
        <v>3133</v>
      </c>
      <c r="E94" s="2" t="s">
        <v>825</v>
      </c>
      <c r="F94" s="2" t="s">
        <v>826</v>
      </c>
      <c r="G94" s="2" t="s">
        <v>439</v>
      </c>
      <c r="H94" s="2" t="s">
        <v>440</v>
      </c>
      <c r="I94" s="4">
        <v>5</v>
      </c>
      <c r="J94" s="4">
        <v>57.7</v>
      </c>
    </row>
    <row r="95" spans="1:23">
      <c r="J95" s="5">
        <v>57.7</v>
      </c>
    </row>
    <row r="96" spans="1:23">
      <c r="A96" s="72" t="s">
        <v>444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</row>
    <row r="97" spans="1:10">
      <c r="A97" s="2" t="s">
        <v>68</v>
      </c>
      <c r="B97" s="3" t="s">
        <v>3081</v>
      </c>
      <c r="C97" s="1" t="s">
        <v>42</v>
      </c>
      <c r="D97" s="1" t="s">
        <v>3134</v>
      </c>
      <c r="E97" s="2" t="s">
        <v>1487</v>
      </c>
      <c r="F97" s="2" t="s">
        <v>1488</v>
      </c>
      <c r="G97" s="2" t="s">
        <v>448</v>
      </c>
      <c r="H97" s="2" t="s">
        <v>449</v>
      </c>
      <c r="I97" s="4">
        <v>20</v>
      </c>
      <c r="J97" s="4">
        <v>158</v>
      </c>
    </row>
    <row r="98" spans="1:10">
      <c r="A98" s="2" t="s">
        <v>48</v>
      </c>
      <c r="B98" s="3" t="s">
        <v>3058</v>
      </c>
      <c r="C98" s="1" t="s">
        <v>42</v>
      </c>
      <c r="D98" s="1" t="s">
        <v>3135</v>
      </c>
      <c r="E98" s="2" t="s">
        <v>1481</v>
      </c>
      <c r="F98" s="2" t="s">
        <v>1482</v>
      </c>
      <c r="G98" s="2" t="s">
        <v>872</v>
      </c>
      <c r="H98" s="2" t="s">
        <v>873</v>
      </c>
      <c r="I98" s="4">
        <v>10</v>
      </c>
      <c r="J98" s="4">
        <v>123.7</v>
      </c>
    </row>
    <row r="99" spans="1:10">
      <c r="A99" s="2" t="s">
        <v>48</v>
      </c>
      <c r="B99" s="3" t="s">
        <v>3056</v>
      </c>
      <c r="C99" s="1" t="s">
        <v>42</v>
      </c>
      <c r="D99" s="1" t="s">
        <v>3136</v>
      </c>
      <c r="E99" s="2" t="s">
        <v>607</v>
      </c>
      <c r="F99" s="2" t="s">
        <v>608</v>
      </c>
      <c r="G99" s="2" t="s">
        <v>609</v>
      </c>
      <c r="H99" s="2" t="s">
        <v>610</v>
      </c>
      <c r="I99" s="4">
        <v>50</v>
      </c>
      <c r="J99" s="4">
        <v>618.5</v>
      </c>
    </row>
    <row r="100" spans="1:10">
      <c r="J100" s="5">
        <v>900.2</v>
      </c>
    </row>
    <row r="101" spans="1:10">
      <c r="J101" s="5">
        <v>7018.39</v>
      </c>
    </row>
  </sheetData>
  <autoFilter ref="A1:W101" xr:uid="{EA868AB7-B60F-364B-9704-EFE48D4AF537}"/>
  <mergeCells count="12">
    <mergeCell ref="A96:W96"/>
    <mergeCell ref="A2:W2"/>
    <mergeCell ref="A5:W5"/>
    <mergeCell ref="A8:W8"/>
    <mergeCell ref="A27:W27"/>
    <mergeCell ref="A43:W43"/>
    <mergeCell ref="A46:W46"/>
    <mergeCell ref="A52:W52"/>
    <mergeCell ref="A64:W64"/>
    <mergeCell ref="A67:W67"/>
    <mergeCell ref="A89:W89"/>
    <mergeCell ref="A93:W9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BFD6-3AD2-3C4B-9F4C-5BED3C481858}">
  <dimension ref="A1:W66"/>
  <sheetViews>
    <sheetView workbookViewId="0"/>
    <sheetView workbookViewId="1"/>
  </sheetViews>
  <sheetFormatPr defaultColWidth="8.85546875" defaultRowHeight="12.95"/>
  <cols>
    <col min="1" max="1" width="34.42578125" customWidth="1"/>
    <col min="2" max="2" width="8.28515625" customWidth="1"/>
    <col min="3" max="3" width="7.42578125" customWidth="1"/>
    <col min="4" max="4" width="7" customWidth="1"/>
    <col min="5" max="5" width="39.28515625" customWidth="1"/>
    <col min="6" max="6" width="29.42578125" customWidth="1"/>
    <col min="7" max="7" width="9.28515625" customWidth="1"/>
    <col min="8" max="8" width="15.42578125" customWidth="1"/>
    <col min="9" max="9" width="7.4257812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3137</v>
      </c>
      <c r="C3" s="1" t="s">
        <v>42</v>
      </c>
      <c r="D3" s="1" t="s">
        <v>3138</v>
      </c>
      <c r="E3" s="2" t="s">
        <v>620</v>
      </c>
      <c r="F3" s="2" t="s">
        <v>621</v>
      </c>
      <c r="G3" s="2" t="s">
        <v>622</v>
      </c>
      <c r="H3" s="2" t="s">
        <v>623</v>
      </c>
      <c r="I3" s="4">
        <v>5</v>
      </c>
      <c r="J3" s="4">
        <v>61.85</v>
      </c>
    </row>
    <row r="4" spans="1:23">
      <c r="A4" s="2" t="s">
        <v>48</v>
      </c>
      <c r="B4" s="3" t="s">
        <v>3137</v>
      </c>
      <c r="C4" s="1" t="s">
        <v>42</v>
      </c>
      <c r="D4" s="1" t="s">
        <v>3139</v>
      </c>
      <c r="E4" s="2" t="s">
        <v>885</v>
      </c>
      <c r="F4" s="2" t="s">
        <v>886</v>
      </c>
      <c r="G4" s="2" t="s">
        <v>622</v>
      </c>
      <c r="H4" s="2" t="s">
        <v>623</v>
      </c>
      <c r="I4" s="4">
        <v>3</v>
      </c>
      <c r="J4" s="4">
        <v>37.11</v>
      </c>
    </row>
    <row r="5" spans="1:23">
      <c r="J5" s="5">
        <v>98.96</v>
      </c>
    </row>
    <row r="6" spans="1:23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>
      <c r="A7" s="2" t="s">
        <v>48</v>
      </c>
      <c r="B7" s="3" t="s">
        <v>3140</v>
      </c>
      <c r="C7" s="1" t="s">
        <v>42</v>
      </c>
      <c r="D7" s="1" t="s">
        <v>3141</v>
      </c>
      <c r="E7" s="2" t="s">
        <v>91</v>
      </c>
      <c r="F7" s="2" t="s">
        <v>92</v>
      </c>
      <c r="G7" s="2" t="s">
        <v>93</v>
      </c>
      <c r="H7" s="2" t="s">
        <v>94</v>
      </c>
      <c r="I7" s="4">
        <v>5</v>
      </c>
      <c r="J7" s="4">
        <v>57.7</v>
      </c>
    </row>
    <row r="8" spans="1:23">
      <c r="A8" s="2" t="s">
        <v>48</v>
      </c>
      <c r="B8" s="3" t="s">
        <v>3140</v>
      </c>
      <c r="C8" s="1" t="s">
        <v>42</v>
      </c>
      <c r="D8" s="1" t="s">
        <v>3142</v>
      </c>
      <c r="E8" s="2" t="s">
        <v>139</v>
      </c>
      <c r="F8" s="2" t="s">
        <v>140</v>
      </c>
      <c r="G8" s="2" t="s">
        <v>72</v>
      </c>
      <c r="H8" s="2" t="s">
        <v>73</v>
      </c>
      <c r="I8" s="4">
        <v>10</v>
      </c>
      <c r="J8" s="4">
        <v>115.4</v>
      </c>
    </row>
    <row r="9" spans="1:23">
      <c r="A9" s="2" t="s">
        <v>48</v>
      </c>
      <c r="B9" s="3" t="s">
        <v>3140</v>
      </c>
      <c r="C9" s="1" t="s">
        <v>42</v>
      </c>
      <c r="D9" s="1" t="s">
        <v>3143</v>
      </c>
      <c r="E9" s="2" t="s">
        <v>91</v>
      </c>
      <c r="F9" s="2" t="s">
        <v>92</v>
      </c>
      <c r="G9" s="2" t="s">
        <v>93</v>
      </c>
      <c r="H9" s="2" t="s">
        <v>94</v>
      </c>
      <c r="I9" s="4">
        <v>5</v>
      </c>
      <c r="J9" s="4">
        <v>57.7</v>
      </c>
    </row>
    <row r="10" spans="1:23">
      <c r="A10" s="2" t="s">
        <v>48</v>
      </c>
      <c r="B10" s="3" t="s">
        <v>3140</v>
      </c>
      <c r="C10" s="1" t="s">
        <v>42</v>
      </c>
      <c r="D10" s="1" t="s">
        <v>3144</v>
      </c>
      <c r="E10" s="2" t="s">
        <v>114</v>
      </c>
      <c r="F10" s="2" t="s">
        <v>115</v>
      </c>
      <c r="G10" s="2" t="s">
        <v>102</v>
      </c>
      <c r="H10" s="2" t="s">
        <v>103</v>
      </c>
      <c r="I10" s="4">
        <v>5</v>
      </c>
      <c r="J10" s="4">
        <v>57.7</v>
      </c>
    </row>
    <row r="11" spans="1:23">
      <c r="A11" s="2" t="s">
        <v>48</v>
      </c>
      <c r="B11" s="3" t="s">
        <v>3140</v>
      </c>
      <c r="C11" s="1" t="s">
        <v>42</v>
      </c>
      <c r="D11" s="1" t="s">
        <v>3145</v>
      </c>
      <c r="E11" s="2" t="s">
        <v>1728</v>
      </c>
      <c r="F11" s="2" t="s">
        <v>1729</v>
      </c>
      <c r="G11" s="2" t="s">
        <v>77</v>
      </c>
      <c r="H11" s="2" t="s">
        <v>78</v>
      </c>
      <c r="I11" s="4">
        <v>5</v>
      </c>
      <c r="J11" s="4">
        <v>57.7</v>
      </c>
    </row>
    <row r="12" spans="1:23">
      <c r="A12" s="2" t="s">
        <v>48</v>
      </c>
      <c r="B12" s="3" t="s">
        <v>3140</v>
      </c>
      <c r="C12" s="1" t="s">
        <v>42</v>
      </c>
      <c r="D12" s="1" t="s">
        <v>3146</v>
      </c>
      <c r="E12" s="2" t="s">
        <v>502</v>
      </c>
      <c r="F12" s="2" t="s">
        <v>503</v>
      </c>
      <c r="G12" s="2" t="s">
        <v>72</v>
      </c>
      <c r="H12" s="2" t="s">
        <v>73</v>
      </c>
      <c r="I12" s="4">
        <v>2</v>
      </c>
      <c r="J12" s="4">
        <v>23.08</v>
      </c>
    </row>
    <row r="13" spans="1:23">
      <c r="A13" s="2" t="s">
        <v>48</v>
      </c>
      <c r="B13" s="3" t="s">
        <v>3140</v>
      </c>
      <c r="C13" s="1" t="s">
        <v>42</v>
      </c>
      <c r="D13" s="1" t="s">
        <v>3147</v>
      </c>
      <c r="E13" s="2" t="s">
        <v>105</v>
      </c>
      <c r="F13" s="2" t="s">
        <v>106</v>
      </c>
      <c r="G13" s="2" t="s">
        <v>93</v>
      </c>
      <c r="H13" s="2" t="s">
        <v>94</v>
      </c>
      <c r="I13" s="4">
        <v>3</v>
      </c>
      <c r="J13" s="4">
        <v>34.619999999999997</v>
      </c>
    </row>
    <row r="14" spans="1:23">
      <c r="A14" s="2" t="s">
        <v>48</v>
      </c>
      <c r="B14" s="3" t="s">
        <v>3140</v>
      </c>
      <c r="C14" s="1" t="s">
        <v>42</v>
      </c>
      <c r="D14" s="1" t="s">
        <v>3148</v>
      </c>
      <c r="E14" s="2" t="s">
        <v>663</v>
      </c>
      <c r="F14" s="2" t="s">
        <v>664</v>
      </c>
      <c r="G14" s="2" t="s">
        <v>82</v>
      </c>
      <c r="H14" s="2" t="s">
        <v>83</v>
      </c>
      <c r="I14" s="4">
        <v>5</v>
      </c>
      <c r="J14" s="4">
        <v>57.7</v>
      </c>
    </row>
    <row r="15" spans="1:23">
      <c r="A15" s="2" t="s">
        <v>48</v>
      </c>
      <c r="B15" s="3" t="s">
        <v>3140</v>
      </c>
      <c r="C15" s="1" t="s">
        <v>42</v>
      </c>
      <c r="D15" s="1" t="s">
        <v>3149</v>
      </c>
      <c r="E15" s="2" t="s">
        <v>903</v>
      </c>
      <c r="F15" s="2" t="s">
        <v>904</v>
      </c>
      <c r="G15" s="2" t="s">
        <v>82</v>
      </c>
      <c r="H15" s="2" t="s">
        <v>83</v>
      </c>
      <c r="I15" s="4">
        <v>1</v>
      </c>
      <c r="J15" s="4">
        <v>12.37</v>
      </c>
    </row>
    <row r="16" spans="1:23">
      <c r="A16" s="2" t="s">
        <v>48</v>
      </c>
      <c r="B16" s="3" t="s">
        <v>3140</v>
      </c>
      <c r="C16" s="1" t="s">
        <v>42</v>
      </c>
      <c r="D16" s="1" t="s">
        <v>3150</v>
      </c>
      <c r="E16" s="2" t="s">
        <v>493</v>
      </c>
      <c r="F16" s="2" t="s">
        <v>494</v>
      </c>
      <c r="G16" s="2" t="s">
        <v>82</v>
      </c>
      <c r="H16" s="2" t="s">
        <v>83</v>
      </c>
      <c r="I16" s="4">
        <v>10</v>
      </c>
      <c r="J16" s="4">
        <v>115.4</v>
      </c>
    </row>
    <row r="17" spans="1:23">
      <c r="A17" s="2" t="s">
        <v>48</v>
      </c>
      <c r="B17" s="3" t="s">
        <v>3140</v>
      </c>
      <c r="C17" s="1" t="s">
        <v>42</v>
      </c>
      <c r="D17" s="1" t="s">
        <v>3151</v>
      </c>
      <c r="E17" s="2" t="s">
        <v>903</v>
      </c>
      <c r="F17" s="2" t="s">
        <v>904</v>
      </c>
      <c r="G17" s="2" t="s">
        <v>82</v>
      </c>
      <c r="H17" s="2" t="s">
        <v>83</v>
      </c>
      <c r="I17" s="4">
        <v>10</v>
      </c>
      <c r="J17" s="4">
        <v>115.4</v>
      </c>
    </row>
    <row r="18" spans="1:23">
      <c r="A18" s="2" t="s">
        <v>48</v>
      </c>
      <c r="B18" s="3" t="s">
        <v>3140</v>
      </c>
      <c r="C18" s="1" t="s">
        <v>42</v>
      </c>
      <c r="D18" s="1" t="s">
        <v>3152</v>
      </c>
      <c r="E18" s="2" t="s">
        <v>85</v>
      </c>
      <c r="F18" s="2" t="s">
        <v>86</v>
      </c>
      <c r="G18" s="2" t="s">
        <v>82</v>
      </c>
      <c r="H18" s="2" t="s">
        <v>83</v>
      </c>
      <c r="I18" s="4">
        <v>20</v>
      </c>
      <c r="J18" s="4">
        <v>230.8</v>
      </c>
    </row>
    <row r="19" spans="1:23">
      <c r="A19" s="2" t="s">
        <v>48</v>
      </c>
      <c r="B19" s="3" t="s">
        <v>3140</v>
      </c>
      <c r="C19" s="1" t="s">
        <v>42</v>
      </c>
      <c r="D19" s="1" t="s">
        <v>3153</v>
      </c>
      <c r="E19" s="2" t="s">
        <v>646</v>
      </c>
      <c r="F19" s="2" t="s">
        <v>647</v>
      </c>
      <c r="G19" s="2" t="s">
        <v>82</v>
      </c>
      <c r="H19" s="2" t="s">
        <v>83</v>
      </c>
      <c r="I19" s="4">
        <v>10</v>
      </c>
      <c r="J19" s="4">
        <v>115.4</v>
      </c>
    </row>
    <row r="20" spans="1:23">
      <c r="A20" s="2" t="s">
        <v>48</v>
      </c>
      <c r="B20" s="3" t="s">
        <v>3140</v>
      </c>
      <c r="C20" s="1" t="s">
        <v>42</v>
      </c>
      <c r="D20" s="1" t="s">
        <v>3154</v>
      </c>
      <c r="E20" s="2" t="s">
        <v>689</v>
      </c>
      <c r="F20" s="2" t="s">
        <v>690</v>
      </c>
      <c r="G20" s="2" t="s">
        <v>93</v>
      </c>
      <c r="H20" s="2" t="s">
        <v>94</v>
      </c>
      <c r="I20" s="4">
        <v>10</v>
      </c>
      <c r="J20" s="4">
        <v>115.4</v>
      </c>
    </row>
    <row r="21" spans="1:23">
      <c r="A21" s="2" t="s">
        <v>48</v>
      </c>
      <c r="B21" s="3" t="s">
        <v>3140</v>
      </c>
      <c r="C21" s="1" t="s">
        <v>42</v>
      </c>
      <c r="D21" s="1" t="s">
        <v>3155</v>
      </c>
      <c r="E21" s="2" t="s">
        <v>486</v>
      </c>
      <c r="F21" s="2" t="s">
        <v>487</v>
      </c>
      <c r="G21" s="2" t="s">
        <v>102</v>
      </c>
      <c r="H21" s="2" t="s">
        <v>103</v>
      </c>
      <c r="I21" s="4">
        <v>20</v>
      </c>
      <c r="J21" s="4">
        <v>230.8</v>
      </c>
    </row>
    <row r="22" spans="1:23">
      <c r="A22" s="2" t="s">
        <v>48</v>
      </c>
      <c r="B22" s="3" t="s">
        <v>3140</v>
      </c>
      <c r="C22" s="1" t="s">
        <v>42</v>
      </c>
      <c r="D22" s="1" t="s">
        <v>3156</v>
      </c>
      <c r="E22" s="2" t="s">
        <v>894</v>
      </c>
      <c r="F22" s="2" t="s">
        <v>895</v>
      </c>
      <c r="G22" s="2" t="s">
        <v>82</v>
      </c>
      <c r="H22" s="2" t="s">
        <v>83</v>
      </c>
      <c r="I22" s="4">
        <v>50</v>
      </c>
      <c r="J22" s="4">
        <v>577</v>
      </c>
    </row>
    <row r="23" spans="1:23">
      <c r="A23" s="2" t="s">
        <v>48</v>
      </c>
      <c r="B23" s="3" t="s">
        <v>3140</v>
      </c>
      <c r="C23" s="1" t="s">
        <v>42</v>
      </c>
      <c r="D23" s="1" t="s">
        <v>3157</v>
      </c>
      <c r="E23" s="2" t="s">
        <v>125</v>
      </c>
      <c r="F23" s="2" t="s">
        <v>126</v>
      </c>
      <c r="G23" s="2" t="s">
        <v>127</v>
      </c>
      <c r="H23" s="2" t="s">
        <v>128</v>
      </c>
      <c r="I23" s="4">
        <v>10</v>
      </c>
      <c r="J23" s="4">
        <v>115.4</v>
      </c>
    </row>
    <row r="24" spans="1:23">
      <c r="A24" s="2" t="s">
        <v>48</v>
      </c>
      <c r="B24" s="3" t="s">
        <v>3140</v>
      </c>
      <c r="C24" s="1" t="s">
        <v>42</v>
      </c>
      <c r="D24" s="1" t="s">
        <v>3158</v>
      </c>
      <c r="E24" s="2" t="s">
        <v>125</v>
      </c>
      <c r="F24" s="2" t="s">
        <v>126</v>
      </c>
      <c r="G24" s="2" t="s">
        <v>127</v>
      </c>
      <c r="H24" s="2" t="s">
        <v>128</v>
      </c>
      <c r="I24" s="4">
        <v>10</v>
      </c>
      <c r="J24" s="4">
        <v>115.4</v>
      </c>
    </row>
    <row r="25" spans="1:23">
      <c r="A25" s="2" t="s">
        <v>48</v>
      </c>
      <c r="B25" s="3" t="s">
        <v>3140</v>
      </c>
      <c r="C25" s="1" t="s">
        <v>42</v>
      </c>
      <c r="D25" s="1" t="s">
        <v>3159</v>
      </c>
      <c r="E25" s="2" t="s">
        <v>100</v>
      </c>
      <c r="F25" s="2" t="s">
        <v>101</v>
      </c>
      <c r="G25" s="2" t="s">
        <v>102</v>
      </c>
      <c r="H25" s="2" t="s">
        <v>103</v>
      </c>
      <c r="I25" s="4">
        <v>2</v>
      </c>
      <c r="J25" s="4">
        <v>23.08</v>
      </c>
    </row>
    <row r="26" spans="1:23">
      <c r="A26" s="2" t="s">
        <v>48</v>
      </c>
      <c r="B26" s="3" t="s">
        <v>3140</v>
      </c>
      <c r="C26" s="1" t="s">
        <v>42</v>
      </c>
      <c r="D26" s="1" t="s">
        <v>3160</v>
      </c>
      <c r="E26" s="2" t="s">
        <v>660</v>
      </c>
      <c r="F26" s="2" t="s">
        <v>661</v>
      </c>
      <c r="G26" s="2" t="s">
        <v>77</v>
      </c>
      <c r="H26" s="2" t="s">
        <v>78</v>
      </c>
      <c r="I26" s="4">
        <v>5</v>
      </c>
      <c r="J26" s="4">
        <v>57.7</v>
      </c>
    </row>
    <row r="27" spans="1:23">
      <c r="J27" s="5">
        <v>2285.75</v>
      </c>
    </row>
    <row r="28" spans="1:23">
      <c r="A28" s="72" t="s">
        <v>189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>
      <c r="A29" s="2" t="s">
        <v>48</v>
      </c>
      <c r="B29" s="3" t="s">
        <v>3161</v>
      </c>
      <c r="C29" s="1" t="s">
        <v>42</v>
      </c>
      <c r="D29" s="1" t="s">
        <v>3162</v>
      </c>
      <c r="E29" s="2" t="s">
        <v>201</v>
      </c>
      <c r="F29" s="2" t="s">
        <v>202</v>
      </c>
      <c r="G29" s="2" t="s">
        <v>203</v>
      </c>
      <c r="H29" s="2" t="s">
        <v>204</v>
      </c>
      <c r="I29" s="4">
        <v>4</v>
      </c>
      <c r="J29" s="4">
        <v>49.48</v>
      </c>
    </row>
    <row r="30" spans="1:23">
      <c r="A30" s="2" t="s">
        <v>48</v>
      </c>
      <c r="B30" s="3" t="s">
        <v>3137</v>
      </c>
      <c r="C30" s="1" t="s">
        <v>42</v>
      </c>
      <c r="D30" s="1" t="s">
        <v>3163</v>
      </c>
      <c r="E30" s="2" t="s">
        <v>720</v>
      </c>
      <c r="F30" s="2" t="s">
        <v>721</v>
      </c>
      <c r="G30" s="2" t="s">
        <v>193</v>
      </c>
      <c r="H30" s="2" t="s">
        <v>194</v>
      </c>
      <c r="I30" s="4">
        <v>1</v>
      </c>
      <c r="J30" s="4">
        <v>12.37</v>
      </c>
    </row>
    <row r="31" spans="1:23">
      <c r="J31" s="5">
        <v>61.85</v>
      </c>
    </row>
    <row r="32" spans="1:23">
      <c r="A32" s="72" t="s">
        <v>212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>
      <c r="A33" s="2" t="s">
        <v>68</v>
      </c>
      <c r="B33" s="3" t="s">
        <v>3161</v>
      </c>
      <c r="C33" s="1" t="s">
        <v>42</v>
      </c>
      <c r="D33" s="1" t="s">
        <v>3164</v>
      </c>
      <c r="E33" s="2" t="s">
        <v>742</v>
      </c>
      <c r="F33" s="2" t="s">
        <v>743</v>
      </c>
      <c r="G33" s="2" t="s">
        <v>216</v>
      </c>
      <c r="H33" s="2" t="s">
        <v>217</v>
      </c>
      <c r="I33" s="4">
        <v>2</v>
      </c>
      <c r="J33" s="4">
        <v>15.8</v>
      </c>
    </row>
    <row r="34" spans="1:23">
      <c r="A34" s="2" t="s">
        <v>48</v>
      </c>
      <c r="B34" s="3" t="s">
        <v>3161</v>
      </c>
      <c r="C34" s="1" t="s">
        <v>42</v>
      </c>
      <c r="D34" s="1" t="s">
        <v>3164</v>
      </c>
      <c r="E34" s="2" t="s">
        <v>742</v>
      </c>
      <c r="F34" s="2" t="s">
        <v>743</v>
      </c>
      <c r="G34" s="2" t="s">
        <v>216</v>
      </c>
      <c r="H34" s="2" t="s">
        <v>217</v>
      </c>
      <c r="I34" s="4">
        <v>2</v>
      </c>
      <c r="J34" s="4">
        <v>24.74</v>
      </c>
    </row>
    <row r="35" spans="1:23">
      <c r="A35" s="2" t="s">
        <v>48</v>
      </c>
      <c r="B35" s="3" t="s">
        <v>3161</v>
      </c>
      <c r="C35" s="1" t="s">
        <v>42</v>
      </c>
      <c r="D35" s="1" t="s">
        <v>3165</v>
      </c>
      <c r="E35" s="2" t="s">
        <v>272</v>
      </c>
      <c r="F35" s="2" t="s">
        <v>273</v>
      </c>
      <c r="G35" s="2" t="s">
        <v>216</v>
      </c>
      <c r="H35" s="2" t="s">
        <v>217</v>
      </c>
      <c r="I35" s="4">
        <v>5</v>
      </c>
      <c r="J35" s="4">
        <v>61.85</v>
      </c>
    </row>
    <row r="36" spans="1:23">
      <c r="A36" s="2" t="s">
        <v>48</v>
      </c>
      <c r="B36" s="3" t="s">
        <v>3161</v>
      </c>
      <c r="C36" s="1" t="s">
        <v>42</v>
      </c>
      <c r="D36" s="1" t="s">
        <v>3166</v>
      </c>
      <c r="E36" s="2" t="s">
        <v>255</v>
      </c>
      <c r="F36" s="2" t="s">
        <v>256</v>
      </c>
      <c r="G36" s="2" t="s">
        <v>257</v>
      </c>
      <c r="H36" s="2" t="s">
        <v>258</v>
      </c>
      <c r="I36" s="4">
        <v>3</v>
      </c>
      <c r="J36" s="4">
        <v>37.11</v>
      </c>
    </row>
    <row r="37" spans="1:23">
      <c r="A37" s="2" t="s">
        <v>48</v>
      </c>
      <c r="B37" s="3" t="s">
        <v>3161</v>
      </c>
      <c r="C37" s="1" t="s">
        <v>42</v>
      </c>
      <c r="D37" s="1" t="s">
        <v>3167</v>
      </c>
      <c r="E37" s="2" t="s">
        <v>266</v>
      </c>
      <c r="F37" s="2" t="s">
        <v>267</v>
      </c>
      <c r="G37" s="2" t="s">
        <v>216</v>
      </c>
      <c r="H37" s="2" t="s">
        <v>217</v>
      </c>
      <c r="I37" s="4">
        <v>2</v>
      </c>
      <c r="J37" s="4">
        <v>24.74</v>
      </c>
    </row>
    <row r="38" spans="1:23">
      <c r="A38" s="2" t="s">
        <v>48</v>
      </c>
      <c r="B38" s="3" t="s">
        <v>3161</v>
      </c>
      <c r="C38" s="1" t="s">
        <v>42</v>
      </c>
      <c r="D38" s="1" t="s">
        <v>3168</v>
      </c>
      <c r="E38" s="2" t="s">
        <v>238</v>
      </c>
      <c r="F38" s="2" t="s">
        <v>239</v>
      </c>
      <c r="G38" s="2" t="s">
        <v>216</v>
      </c>
      <c r="H38" s="2" t="s">
        <v>217</v>
      </c>
      <c r="I38" s="4">
        <v>10</v>
      </c>
      <c r="J38" s="4">
        <v>123.7</v>
      </c>
    </row>
    <row r="39" spans="1:23">
      <c r="A39" s="2" t="s">
        <v>48</v>
      </c>
      <c r="B39" s="3" t="s">
        <v>3161</v>
      </c>
      <c r="C39" s="1" t="s">
        <v>42</v>
      </c>
      <c r="D39" s="1" t="s">
        <v>3169</v>
      </c>
      <c r="E39" s="2" t="s">
        <v>214</v>
      </c>
      <c r="F39" s="2" t="s">
        <v>215</v>
      </c>
      <c r="G39" s="2" t="s">
        <v>216</v>
      </c>
      <c r="H39" s="2" t="s">
        <v>217</v>
      </c>
      <c r="I39" s="4">
        <v>5</v>
      </c>
      <c r="J39" s="4">
        <v>61.85</v>
      </c>
    </row>
    <row r="40" spans="1:23">
      <c r="A40" s="2" t="s">
        <v>48</v>
      </c>
      <c r="B40" s="3" t="s">
        <v>3161</v>
      </c>
      <c r="C40" s="1" t="s">
        <v>42</v>
      </c>
      <c r="D40" s="1" t="s">
        <v>3170</v>
      </c>
      <c r="E40" s="2" t="s">
        <v>269</v>
      </c>
      <c r="F40" s="2" t="s">
        <v>270</v>
      </c>
      <c r="G40" s="2" t="s">
        <v>216</v>
      </c>
      <c r="H40" s="2" t="s">
        <v>217</v>
      </c>
      <c r="I40" s="4">
        <v>2</v>
      </c>
      <c r="J40" s="4">
        <v>24.74</v>
      </c>
    </row>
    <row r="41" spans="1:23" ht="24">
      <c r="A41" s="2" t="s">
        <v>48</v>
      </c>
      <c r="B41" s="3" t="s">
        <v>3161</v>
      </c>
      <c r="C41" s="1" t="s">
        <v>42</v>
      </c>
      <c r="D41" s="1" t="s">
        <v>3171</v>
      </c>
      <c r="E41" s="2" t="s">
        <v>275</v>
      </c>
      <c r="F41" s="2" t="s">
        <v>276</v>
      </c>
      <c r="G41" s="2" t="s">
        <v>277</v>
      </c>
      <c r="H41" s="2" t="s">
        <v>278</v>
      </c>
      <c r="I41" s="4">
        <v>5</v>
      </c>
      <c r="J41" s="4">
        <v>61.85</v>
      </c>
    </row>
    <row r="42" spans="1:23">
      <c r="J42" s="5">
        <v>436.38</v>
      </c>
    </row>
    <row r="43" spans="1:23">
      <c r="A43" s="72" t="s">
        <v>286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>
      <c r="A44" s="2" t="s">
        <v>48</v>
      </c>
      <c r="B44" s="3" t="s">
        <v>3161</v>
      </c>
      <c r="C44" s="1" t="s">
        <v>42</v>
      </c>
      <c r="D44" s="1" t="s">
        <v>3172</v>
      </c>
      <c r="E44" s="2" t="s">
        <v>307</v>
      </c>
      <c r="F44" s="2" t="s">
        <v>308</v>
      </c>
      <c r="G44" s="2" t="s">
        <v>304</v>
      </c>
      <c r="H44" s="2" t="s">
        <v>305</v>
      </c>
      <c r="I44" s="4">
        <v>10</v>
      </c>
      <c r="J44" s="4">
        <v>123.7</v>
      </c>
    </row>
    <row r="45" spans="1:23">
      <c r="J45" s="5">
        <v>123.7</v>
      </c>
    </row>
    <row r="46" spans="1:23">
      <c r="A46" s="72" t="s">
        <v>309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>
      <c r="A47" s="2" t="s">
        <v>68</v>
      </c>
      <c r="B47" s="3" t="s">
        <v>3140</v>
      </c>
      <c r="C47" s="1" t="s">
        <v>42</v>
      </c>
      <c r="D47" s="1" t="s">
        <v>3173</v>
      </c>
      <c r="E47" s="2" t="s">
        <v>1452</v>
      </c>
      <c r="F47" s="2" t="s">
        <v>1453</v>
      </c>
      <c r="G47" s="2" t="s">
        <v>313</v>
      </c>
      <c r="H47" s="2" t="s">
        <v>314</v>
      </c>
      <c r="I47" s="4">
        <v>2</v>
      </c>
      <c r="J47" s="4">
        <v>15.8</v>
      </c>
    </row>
    <row r="48" spans="1:23">
      <c r="A48" s="2" t="s">
        <v>68</v>
      </c>
      <c r="B48" s="3" t="s">
        <v>3140</v>
      </c>
      <c r="C48" s="1" t="s">
        <v>42</v>
      </c>
      <c r="D48" s="1" t="s">
        <v>3174</v>
      </c>
      <c r="E48" s="2" t="s">
        <v>581</v>
      </c>
      <c r="F48" s="2" t="s">
        <v>582</v>
      </c>
      <c r="G48" s="2" t="s">
        <v>313</v>
      </c>
      <c r="H48" s="2" t="s">
        <v>314</v>
      </c>
      <c r="I48" s="4">
        <v>3</v>
      </c>
      <c r="J48" s="4">
        <v>23.7</v>
      </c>
    </row>
    <row r="49" spans="1:23">
      <c r="A49" s="2" t="s">
        <v>68</v>
      </c>
      <c r="B49" s="3" t="s">
        <v>3137</v>
      </c>
      <c r="C49" s="1" t="s">
        <v>42</v>
      </c>
      <c r="D49" s="1" t="s">
        <v>3175</v>
      </c>
      <c r="E49" s="2" t="s">
        <v>378</v>
      </c>
      <c r="F49" s="2" t="s">
        <v>379</v>
      </c>
      <c r="G49" s="2" t="s">
        <v>313</v>
      </c>
      <c r="H49" s="2" t="s">
        <v>314</v>
      </c>
      <c r="I49" s="4">
        <v>5</v>
      </c>
      <c r="J49" s="4">
        <v>39.5</v>
      </c>
    </row>
    <row r="50" spans="1:23">
      <c r="A50" s="2" t="s">
        <v>48</v>
      </c>
      <c r="B50" s="3" t="s">
        <v>3140</v>
      </c>
      <c r="C50" s="1" t="s">
        <v>42</v>
      </c>
      <c r="D50" s="1" t="s">
        <v>3176</v>
      </c>
      <c r="E50" s="2" t="s">
        <v>584</v>
      </c>
      <c r="F50" s="2" t="s">
        <v>585</v>
      </c>
      <c r="G50" s="2" t="s">
        <v>586</v>
      </c>
      <c r="H50" s="2" t="s">
        <v>587</v>
      </c>
      <c r="I50" s="4">
        <v>5</v>
      </c>
      <c r="J50" s="4">
        <v>57.6</v>
      </c>
    </row>
    <row r="51" spans="1:23">
      <c r="A51" s="2" t="s">
        <v>48</v>
      </c>
      <c r="B51" s="3" t="s">
        <v>3177</v>
      </c>
      <c r="C51" s="1" t="s">
        <v>42</v>
      </c>
      <c r="D51" s="1" t="s">
        <v>3178</v>
      </c>
      <c r="E51" s="2" t="s">
        <v>420</v>
      </c>
      <c r="F51" s="2" t="s">
        <v>421</v>
      </c>
      <c r="G51" s="2" t="s">
        <v>313</v>
      </c>
      <c r="H51" s="2" t="s">
        <v>314</v>
      </c>
      <c r="I51" s="4">
        <v>4</v>
      </c>
      <c r="J51" s="4">
        <v>46.08</v>
      </c>
    </row>
    <row r="52" spans="1:23">
      <c r="A52" s="2" t="s">
        <v>48</v>
      </c>
      <c r="B52" s="3" t="s">
        <v>3177</v>
      </c>
      <c r="C52" s="1" t="s">
        <v>42</v>
      </c>
      <c r="D52" s="1" t="s">
        <v>3179</v>
      </c>
      <c r="E52" s="2" t="s">
        <v>414</v>
      </c>
      <c r="F52" s="2" t="s">
        <v>415</v>
      </c>
      <c r="G52" s="2" t="s">
        <v>313</v>
      </c>
      <c r="H52" s="2" t="s">
        <v>314</v>
      </c>
      <c r="I52" s="4">
        <v>3</v>
      </c>
      <c r="J52" s="4">
        <v>34.56</v>
      </c>
    </row>
    <row r="53" spans="1:23">
      <c r="A53" s="2" t="s">
        <v>48</v>
      </c>
      <c r="B53" s="3" t="s">
        <v>3177</v>
      </c>
      <c r="C53" s="1" t="s">
        <v>42</v>
      </c>
      <c r="D53" s="1" t="s">
        <v>3180</v>
      </c>
      <c r="E53" s="2" t="s">
        <v>584</v>
      </c>
      <c r="F53" s="2" t="s">
        <v>585</v>
      </c>
      <c r="G53" s="2" t="s">
        <v>586</v>
      </c>
      <c r="H53" s="2" t="s">
        <v>587</v>
      </c>
      <c r="I53" s="4">
        <v>3</v>
      </c>
      <c r="J53" s="4">
        <v>34.56</v>
      </c>
    </row>
    <row r="54" spans="1:23">
      <c r="A54" s="2" t="s">
        <v>48</v>
      </c>
      <c r="B54" s="3" t="s">
        <v>3137</v>
      </c>
      <c r="C54" s="1" t="s">
        <v>42</v>
      </c>
      <c r="D54" s="1" t="s">
        <v>3181</v>
      </c>
      <c r="E54" s="2" t="s">
        <v>337</v>
      </c>
      <c r="F54" s="2" t="s">
        <v>338</v>
      </c>
      <c r="G54" s="2" t="s">
        <v>313</v>
      </c>
      <c r="H54" s="2" t="s">
        <v>314</v>
      </c>
      <c r="I54" s="4">
        <v>136</v>
      </c>
      <c r="J54" s="4">
        <v>1566.72</v>
      </c>
    </row>
    <row r="55" spans="1:23">
      <c r="A55" s="2" t="s">
        <v>48</v>
      </c>
      <c r="B55" s="3" t="s">
        <v>3137</v>
      </c>
      <c r="C55" s="1" t="s">
        <v>42</v>
      </c>
      <c r="D55" s="1" t="s">
        <v>3175</v>
      </c>
      <c r="E55" s="2" t="s">
        <v>378</v>
      </c>
      <c r="F55" s="2" t="s">
        <v>379</v>
      </c>
      <c r="G55" s="2" t="s">
        <v>313</v>
      </c>
      <c r="H55" s="2" t="s">
        <v>314</v>
      </c>
      <c r="I55" s="4">
        <v>7</v>
      </c>
      <c r="J55" s="4">
        <v>80.64</v>
      </c>
    </row>
    <row r="56" spans="1:23">
      <c r="A56" s="2" t="s">
        <v>48</v>
      </c>
      <c r="B56" s="3" t="s">
        <v>3161</v>
      </c>
      <c r="C56" s="1" t="s">
        <v>42</v>
      </c>
      <c r="D56" s="1" t="s">
        <v>3182</v>
      </c>
      <c r="E56" s="2" t="s">
        <v>773</v>
      </c>
      <c r="F56" s="2" t="s">
        <v>774</v>
      </c>
      <c r="G56" s="2" t="s">
        <v>313</v>
      </c>
      <c r="H56" s="2" t="s">
        <v>314</v>
      </c>
      <c r="I56" s="4">
        <v>3</v>
      </c>
      <c r="J56" s="4">
        <v>34.56</v>
      </c>
    </row>
    <row r="57" spans="1:23">
      <c r="J57" s="5">
        <v>1933.72</v>
      </c>
    </row>
    <row r="58" spans="1:23">
      <c r="A58" s="72" t="s">
        <v>435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1:23">
      <c r="A59" s="2" t="s">
        <v>48</v>
      </c>
      <c r="B59" s="3" t="s">
        <v>3140</v>
      </c>
      <c r="C59" s="1" t="s">
        <v>42</v>
      </c>
      <c r="D59" s="1" t="s">
        <v>3183</v>
      </c>
      <c r="E59" s="2" t="s">
        <v>437</v>
      </c>
      <c r="F59" s="2" t="s">
        <v>438</v>
      </c>
      <c r="G59" s="2" t="s">
        <v>439</v>
      </c>
      <c r="H59" s="2" t="s">
        <v>440</v>
      </c>
      <c r="I59" s="4">
        <v>20</v>
      </c>
      <c r="J59" s="4">
        <v>230.8</v>
      </c>
    </row>
    <row r="60" spans="1:23">
      <c r="A60" s="2" t="s">
        <v>48</v>
      </c>
      <c r="B60" s="3" t="s">
        <v>3140</v>
      </c>
      <c r="C60" s="1" t="s">
        <v>42</v>
      </c>
      <c r="D60" s="1" t="s">
        <v>3184</v>
      </c>
      <c r="E60" s="2" t="s">
        <v>2016</v>
      </c>
      <c r="F60" s="2" t="s">
        <v>2017</v>
      </c>
      <c r="G60" s="2" t="s">
        <v>439</v>
      </c>
      <c r="H60" s="2" t="s">
        <v>440</v>
      </c>
      <c r="I60" s="4">
        <v>5</v>
      </c>
      <c r="J60" s="4">
        <v>57.7</v>
      </c>
    </row>
    <row r="61" spans="1:23">
      <c r="J61" s="5">
        <v>288.5</v>
      </c>
    </row>
    <row r="62" spans="1:23">
      <c r="A62" s="72" t="s">
        <v>444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>
      <c r="A63" s="2" t="s">
        <v>68</v>
      </c>
      <c r="B63" s="3" t="s">
        <v>3177</v>
      </c>
      <c r="C63" s="1" t="s">
        <v>42</v>
      </c>
      <c r="D63" s="1" t="s">
        <v>3185</v>
      </c>
      <c r="E63" s="2" t="s">
        <v>1356</v>
      </c>
      <c r="F63" s="2" t="s">
        <v>1357</v>
      </c>
      <c r="G63" s="2" t="s">
        <v>468</v>
      </c>
      <c r="H63" s="2" t="s">
        <v>469</v>
      </c>
      <c r="I63" s="4">
        <v>5</v>
      </c>
      <c r="J63" s="4">
        <v>39.5</v>
      </c>
    </row>
    <row r="64" spans="1:23">
      <c r="A64" s="2" t="s">
        <v>48</v>
      </c>
      <c r="B64" s="3" t="s">
        <v>3177</v>
      </c>
      <c r="C64" s="1" t="s">
        <v>42</v>
      </c>
      <c r="D64" s="1" t="s">
        <v>3185</v>
      </c>
      <c r="E64" s="2" t="s">
        <v>1356</v>
      </c>
      <c r="F64" s="2" t="s">
        <v>1357</v>
      </c>
      <c r="G64" s="2" t="s">
        <v>468</v>
      </c>
      <c r="H64" s="2" t="s">
        <v>469</v>
      </c>
      <c r="I64" s="4">
        <v>5</v>
      </c>
      <c r="J64" s="4">
        <v>61.85</v>
      </c>
    </row>
    <row r="65" spans="10:10">
      <c r="J65" s="5">
        <v>101.35</v>
      </c>
    </row>
    <row r="66" spans="10:10">
      <c r="J66" s="5">
        <v>5330.21</v>
      </c>
    </row>
  </sheetData>
  <autoFilter ref="A1:W66" xr:uid="{AEE6BFD6-3AD2-3C4B-9F4C-5BED3C481858}"/>
  <mergeCells count="8">
    <mergeCell ref="A58:W58"/>
    <mergeCell ref="A62:W62"/>
    <mergeCell ref="A2:W2"/>
    <mergeCell ref="A6:W6"/>
    <mergeCell ref="A28:W28"/>
    <mergeCell ref="A32:W32"/>
    <mergeCell ref="A43:W43"/>
    <mergeCell ref="A46:W4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AC80-746C-3E43-A6DA-67B004BE1B64}">
  <dimension ref="A1:W100"/>
  <sheetViews>
    <sheetView workbookViewId="0"/>
    <sheetView workbookViewId="1"/>
  </sheetViews>
  <sheetFormatPr defaultColWidth="8.85546875" defaultRowHeight="12.95"/>
  <cols>
    <col min="1" max="1" width="36.7109375" customWidth="1"/>
    <col min="2" max="2" width="8.7109375" customWidth="1"/>
    <col min="3" max="3" width="6.28515625" customWidth="1"/>
    <col min="4" max="4" width="7" customWidth="1"/>
    <col min="5" max="5" width="41.7109375" customWidth="1"/>
    <col min="6" max="6" width="24" customWidth="1"/>
    <col min="7" max="7" width="8.28515625" customWidth="1"/>
    <col min="8" max="8" width="18.42578125" customWidth="1"/>
    <col min="9" max="9" width="7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68</v>
      </c>
      <c r="B3" s="3" t="s">
        <v>3186</v>
      </c>
      <c r="C3" s="1" t="s">
        <v>42</v>
      </c>
      <c r="D3" s="1" t="s">
        <v>3187</v>
      </c>
      <c r="E3" s="2" t="s">
        <v>509</v>
      </c>
      <c r="F3" s="2" t="s">
        <v>510</v>
      </c>
      <c r="G3" s="2" t="s">
        <v>82</v>
      </c>
      <c r="H3" s="2" t="s">
        <v>83</v>
      </c>
      <c r="I3" s="9">
        <v>1</v>
      </c>
      <c r="J3" s="4">
        <v>7.9</v>
      </c>
    </row>
    <row r="4" spans="1:23">
      <c r="A4" s="2" t="s">
        <v>68</v>
      </c>
      <c r="B4" s="3" t="s">
        <v>3186</v>
      </c>
      <c r="C4" s="1" t="s">
        <v>42</v>
      </c>
      <c r="D4" s="1" t="s">
        <v>3188</v>
      </c>
      <c r="E4" s="2" t="s">
        <v>916</v>
      </c>
      <c r="F4" s="2" t="s">
        <v>917</v>
      </c>
      <c r="G4" s="2" t="s">
        <v>82</v>
      </c>
      <c r="H4" s="2" t="s">
        <v>83</v>
      </c>
      <c r="I4" s="9">
        <v>2</v>
      </c>
      <c r="J4" s="4">
        <v>15.8</v>
      </c>
    </row>
    <row r="5" spans="1:23">
      <c r="A5" s="2" t="s">
        <v>48</v>
      </c>
      <c r="B5" s="3" t="s">
        <v>3186</v>
      </c>
      <c r="C5" s="1" t="s">
        <v>42</v>
      </c>
      <c r="D5" s="1" t="s">
        <v>3189</v>
      </c>
      <c r="E5" s="2" t="s">
        <v>660</v>
      </c>
      <c r="F5" s="2" t="s">
        <v>661</v>
      </c>
      <c r="G5" s="2" t="s">
        <v>77</v>
      </c>
      <c r="H5" s="2" t="s">
        <v>78</v>
      </c>
      <c r="I5" s="9">
        <v>3</v>
      </c>
      <c r="J5" s="4">
        <v>34.619999999999997</v>
      </c>
    </row>
    <row r="6" spans="1:23">
      <c r="A6" s="2" t="s">
        <v>48</v>
      </c>
      <c r="B6" s="3" t="s">
        <v>3186</v>
      </c>
      <c r="C6" s="1" t="s">
        <v>42</v>
      </c>
      <c r="D6" s="1" t="s">
        <v>3190</v>
      </c>
      <c r="E6" s="2" t="s">
        <v>108</v>
      </c>
      <c r="F6" s="2" t="s">
        <v>109</v>
      </c>
      <c r="G6" s="2" t="s">
        <v>72</v>
      </c>
      <c r="H6" s="2" t="s">
        <v>73</v>
      </c>
      <c r="I6" s="9">
        <v>5</v>
      </c>
      <c r="J6" s="4">
        <v>57.7</v>
      </c>
    </row>
    <row r="7" spans="1:23">
      <c r="A7" s="2" t="s">
        <v>48</v>
      </c>
      <c r="B7" s="3" t="s">
        <v>3186</v>
      </c>
      <c r="C7" s="1" t="s">
        <v>42</v>
      </c>
      <c r="D7" s="1" t="s">
        <v>3191</v>
      </c>
      <c r="E7" s="2" t="s">
        <v>486</v>
      </c>
      <c r="F7" s="2" t="s">
        <v>487</v>
      </c>
      <c r="G7" s="2" t="s">
        <v>102</v>
      </c>
      <c r="H7" s="2" t="s">
        <v>103</v>
      </c>
      <c r="I7" s="9">
        <v>10</v>
      </c>
      <c r="J7" s="4">
        <v>115.4</v>
      </c>
    </row>
    <row r="8" spans="1:23">
      <c r="A8" s="2" t="s">
        <v>48</v>
      </c>
      <c r="B8" s="3" t="s">
        <v>3186</v>
      </c>
      <c r="C8" s="1" t="s">
        <v>42</v>
      </c>
      <c r="D8" s="1" t="s">
        <v>3192</v>
      </c>
      <c r="E8" s="2" t="s">
        <v>125</v>
      </c>
      <c r="F8" s="2" t="s">
        <v>126</v>
      </c>
      <c r="G8" s="2" t="s">
        <v>127</v>
      </c>
      <c r="H8" s="2" t="s">
        <v>128</v>
      </c>
      <c r="I8" s="9">
        <v>10</v>
      </c>
      <c r="J8" s="4">
        <v>115.4</v>
      </c>
    </row>
    <row r="9" spans="1:23">
      <c r="A9" s="2" t="s">
        <v>48</v>
      </c>
      <c r="B9" s="3" t="s">
        <v>3186</v>
      </c>
      <c r="C9" s="1" t="s">
        <v>42</v>
      </c>
      <c r="D9" s="1" t="s">
        <v>3193</v>
      </c>
      <c r="E9" s="2" t="s">
        <v>685</v>
      </c>
      <c r="F9" s="2" t="s">
        <v>686</v>
      </c>
      <c r="G9" s="2" t="s">
        <v>439</v>
      </c>
      <c r="H9" s="2" t="s">
        <v>440</v>
      </c>
      <c r="I9" s="9">
        <v>5</v>
      </c>
      <c r="J9" s="4">
        <v>57.7</v>
      </c>
    </row>
    <row r="10" spans="1:23">
      <c r="A10" s="2" t="s">
        <v>48</v>
      </c>
      <c r="B10" s="3" t="s">
        <v>3186</v>
      </c>
      <c r="C10" s="1" t="s">
        <v>42</v>
      </c>
      <c r="D10" s="1" t="s">
        <v>3194</v>
      </c>
      <c r="E10" s="2" t="s">
        <v>1071</v>
      </c>
      <c r="F10" s="2" t="s">
        <v>1072</v>
      </c>
      <c r="G10" s="2" t="s">
        <v>82</v>
      </c>
      <c r="H10" s="2" t="s">
        <v>83</v>
      </c>
      <c r="I10" s="9">
        <v>10</v>
      </c>
      <c r="J10" s="4">
        <v>115.4</v>
      </c>
    </row>
    <row r="11" spans="1:23">
      <c r="A11" s="2" t="s">
        <v>48</v>
      </c>
      <c r="B11" s="3" t="s">
        <v>3186</v>
      </c>
      <c r="C11" s="1" t="s">
        <v>42</v>
      </c>
      <c r="D11" s="1" t="s">
        <v>3195</v>
      </c>
      <c r="E11" s="2" t="s">
        <v>100</v>
      </c>
      <c r="F11" s="2" t="s">
        <v>101</v>
      </c>
      <c r="G11" s="2" t="s">
        <v>102</v>
      </c>
      <c r="H11" s="2" t="s">
        <v>103</v>
      </c>
      <c r="I11" s="9">
        <v>10</v>
      </c>
      <c r="J11" s="4">
        <v>115.4</v>
      </c>
    </row>
    <row r="12" spans="1:23">
      <c r="A12" s="2" t="s">
        <v>48</v>
      </c>
      <c r="B12" s="3" t="s">
        <v>3186</v>
      </c>
      <c r="C12" s="1" t="s">
        <v>42</v>
      </c>
      <c r="D12" s="1" t="s">
        <v>3196</v>
      </c>
      <c r="E12" s="2" t="s">
        <v>136</v>
      </c>
      <c r="F12" s="2" t="s">
        <v>137</v>
      </c>
      <c r="G12" s="2" t="s">
        <v>72</v>
      </c>
      <c r="H12" s="2" t="s">
        <v>73</v>
      </c>
      <c r="I12" s="9">
        <v>5</v>
      </c>
      <c r="J12" s="4">
        <v>57.7</v>
      </c>
    </row>
    <row r="13" spans="1:23">
      <c r="A13" s="2" t="s">
        <v>48</v>
      </c>
      <c r="B13" s="3" t="s">
        <v>3186</v>
      </c>
      <c r="C13" s="1" t="s">
        <v>42</v>
      </c>
      <c r="D13" s="1" t="s">
        <v>3197</v>
      </c>
      <c r="E13" s="2" t="s">
        <v>111</v>
      </c>
      <c r="F13" s="2" t="s">
        <v>112</v>
      </c>
      <c r="G13" s="2" t="s">
        <v>72</v>
      </c>
      <c r="H13" s="2" t="s">
        <v>73</v>
      </c>
      <c r="I13" s="9">
        <v>5</v>
      </c>
      <c r="J13" s="4">
        <v>57.7</v>
      </c>
    </row>
    <row r="14" spans="1:23">
      <c r="A14" s="2" t="s">
        <v>48</v>
      </c>
      <c r="B14" s="3" t="s">
        <v>3186</v>
      </c>
      <c r="C14" s="1" t="s">
        <v>42</v>
      </c>
      <c r="D14" s="1" t="s">
        <v>3198</v>
      </c>
      <c r="E14" s="2" t="s">
        <v>105</v>
      </c>
      <c r="F14" s="2" t="s">
        <v>106</v>
      </c>
      <c r="G14" s="2" t="s">
        <v>93</v>
      </c>
      <c r="H14" s="2" t="s">
        <v>94</v>
      </c>
      <c r="I14" s="9">
        <v>3</v>
      </c>
      <c r="J14" s="4">
        <v>34.619999999999997</v>
      </c>
    </row>
    <row r="15" spans="1:23">
      <c r="A15" s="2" t="s">
        <v>48</v>
      </c>
      <c r="B15" s="3" t="s">
        <v>3186</v>
      </c>
      <c r="C15" s="1" t="s">
        <v>42</v>
      </c>
      <c r="D15" s="1" t="s">
        <v>3199</v>
      </c>
      <c r="E15" s="2" t="s">
        <v>1076</v>
      </c>
      <c r="F15" s="2" t="s">
        <v>1077</v>
      </c>
      <c r="G15" s="2" t="s">
        <v>1078</v>
      </c>
      <c r="H15" s="2" t="s">
        <v>1079</v>
      </c>
      <c r="I15" s="9">
        <v>10</v>
      </c>
      <c r="J15" s="4">
        <v>115.4</v>
      </c>
    </row>
    <row r="16" spans="1:23">
      <c r="A16" s="2" t="s">
        <v>48</v>
      </c>
      <c r="B16" s="3" t="s">
        <v>3186</v>
      </c>
      <c r="C16" s="1" t="s">
        <v>42</v>
      </c>
      <c r="D16" s="1" t="s">
        <v>3200</v>
      </c>
      <c r="E16" s="2" t="s">
        <v>1129</v>
      </c>
      <c r="F16" s="2" t="s">
        <v>1130</v>
      </c>
      <c r="G16" s="2" t="s">
        <v>93</v>
      </c>
      <c r="H16" s="2" t="s">
        <v>94</v>
      </c>
      <c r="I16" s="9">
        <v>10</v>
      </c>
      <c r="J16" s="4">
        <v>115.4</v>
      </c>
    </row>
    <row r="17" spans="1:23">
      <c r="A17" s="2" t="s">
        <v>48</v>
      </c>
      <c r="B17" s="3" t="s">
        <v>3186</v>
      </c>
      <c r="C17" s="1" t="s">
        <v>42</v>
      </c>
      <c r="D17" s="1" t="s">
        <v>3201</v>
      </c>
      <c r="E17" s="2" t="s">
        <v>1512</v>
      </c>
      <c r="F17" s="2" t="s">
        <v>1513</v>
      </c>
      <c r="G17" s="2" t="s">
        <v>82</v>
      </c>
      <c r="H17" s="2" t="s">
        <v>83</v>
      </c>
      <c r="I17" s="9">
        <v>10</v>
      </c>
      <c r="J17" s="4">
        <v>115.4</v>
      </c>
    </row>
    <row r="18" spans="1:23">
      <c r="A18" s="2" t="s">
        <v>48</v>
      </c>
      <c r="B18" s="3" t="s">
        <v>3186</v>
      </c>
      <c r="C18" s="1" t="s">
        <v>42</v>
      </c>
      <c r="D18" s="1" t="s">
        <v>3202</v>
      </c>
      <c r="E18" s="2" t="s">
        <v>663</v>
      </c>
      <c r="F18" s="2" t="s">
        <v>664</v>
      </c>
      <c r="G18" s="2" t="s">
        <v>82</v>
      </c>
      <c r="H18" s="2" t="s">
        <v>83</v>
      </c>
      <c r="I18" s="9">
        <v>20</v>
      </c>
      <c r="J18" s="4">
        <v>230.8</v>
      </c>
    </row>
    <row r="19" spans="1:23">
      <c r="A19" s="2" t="s">
        <v>48</v>
      </c>
      <c r="B19" s="3" t="s">
        <v>3186</v>
      </c>
      <c r="C19" s="1" t="s">
        <v>42</v>
      </c>
      <c r="D19" s="1" t="s">
        <v>3203</v>
      </c>
      <c r="E19" s="2" t="s">
        <v>663</v>
      </c>
      <c r="F19" s="2" t="s">
        <v>664</v>
      </c>
      <c r="G19" s="2" t="s">
        <v>82</v>
      </c>
      <c r="H19" s="2" t="s">
        <v>83</v>
      </c>
      <c r="I19" s="9">
        <v>10</v>
      </c>
      <c r="J19" s="4">
        <v>123.7</v>
      </c>
    </row>
    <row r="20" spans="1:23">
      <c r="A20" s="2" t="s">
        <v>48</v>
      </c>
      <c r="B20" s="3" t="s">
        <v>3186</v>
      </c>
      <c r="C20" s="1" t="s">
        <v>42</v>
      </c>
      <c r="D20" s="1" t="s">
        <v>3204</v>
      </c>
      <c r="E20" s="2" t="s">
        <v>139</v>
      </c>
      <c r="F20" s="2" t="s">
        <v>140</v>
      </c>
      <c r="G20" s="2" t="s">
        <v>72</v>
      </c>
      <c r="H20" s="2" t="s">
        <v>73</v>
      </c>
      <c r="I20" s="9">
        <v>15</v>
      </c>
      <c r="J20" s="4">
        <v>173.1</v>
      </c>
    </row>
    <row r="21" spans="1:23">
      <c r="A21" s="2" t="s">
        <v>48</v>
      </c>
      <c r="B21" s="3" t="s">
        <v>3186</v>
      </c>
      <c r="C21" s="1" t="s">
        <v>42</v>
      </c>
      <c r="D21" s="1" t="s">
        <v>3205</v>
      </c>
      <c r="E21" s="2" t="s">
        <v>634</v>
      </c>
      <c r="F21" s="2" t="s">
        <v>635</v>
      </c>
      <c r="G21" s="2" t="s">
        <v>72</v>
      </c>
      <c r="H21" s="2" t="s">
        <v>73</v>
      </c>
      <c r="I21" s="9">
        <v>5</v>
      </c>
      <c r="J21" s="4">
        <v>57.7</v>
      </c>
    </row>
    <row r="22" spans="1:23">
      <c r="A22" s="2" t="s">
        <v>48</v>
      </c>
      <c r="B22" s="3" t="s">
        <v>3186</v>
      </c>
      <c r="C22" s="1" t="s">
        <v>42</v>
      </c>
      <c r="D22" s="1" t="s">
        <v>3206</v>
      </c>
      <c r="E22" s="2" t="s">
        <v>133</v>
      </c>
      <c r="F22" s="2" t="s">
        <v>134</v>
      </c>
      <c r="G22" s="2" t="s">
        <v>119</v>
      </c>
      <c r="H22" s="2" t="s">
        <v>120</v>
      </c>
      <c r="I22" s="9">
        <v>5</v>
      </c>
      <c r="J22" s="4">
        <v>57.7</v>
      </c>
    </row>
    <row r="23" spans="1:23">
      <c r="A23" s="2" t="s">
        <v>48</v>
      </c>
      <c r="B23" s="3" t="s">
        <v>3186</v>
      </c>
      <c r="C23" s="1" t="s">
        <v>42</v>
      </c>
      <c r="D23" s="1" t="s">
        <v>3207</v>
      </c>
      <c r="E23" s="2" t="s">
        <v>2185</v>
      </c>
      <c r="F23" s="2" t="s">
        <v>2186</v>
      </c>
      <c r="G23" s="2" t="s">
        <v>82</v>
      </c>
      <c r="H23" s="2" t="s">
        <v>83</v>
      </c>
      <c r="I23" s="9">
        <v>10</v>
      </c>
      <c r="J23" s="4">
        <v>115.4</v>
      </c>
    </row>
    <row r="24" spans="1:23">
      <c r="A24" s="2" t="s">
        <v>48</v>
      </c>
      <c r="B24" s="3" t="s">
        <v>3186</v>
      </c>
      <c r="C24" s="1" t="s">
        <v>42</v>
      </c>
      <c r="D24" s="1" t="s">
        <v>3208</v>
      </c>
      <c r="E24" s="2" t="s">
        <v>2358</v>
      </c>
      <c r="F24" s="2" t="s">
        <v>2359</v>
      </c>
      <c r="G24" s="2" t="s">
        <v>82</v>
      </c>
      <c r="H24" s="2" t="s">
        <v>83</v>
      </c>
      <c r="I24" s="9">
        <v>2</v>
      </c>
      <c r="J24" s="4">
        <v>23.08</v>
      </c>
    </row>
    <row r="25" spans="1:23">
      <c r="A25" s="2" t="s">
        <v>48</v>
      </c>
      <c r="B25" s="3" t="s">
        <v>3186</v>
      </c>
      <c r="C25" s="1" t="s">
        <v>42</v>
      </c>
      <c r="D25" s="1" t="s">
        <v>3209</v>
      </c>
      <c r="E25" s="2" t="s">
        <v>502</v>
      </c>
      <c r="F25" s="2" t="s">
        <v>503</v>
      </c>
      <c r="G25" s="2" t="s">
        <v>72</v>
      </c>
      <c r="H25" s="2" t="s">
        <v>73</v>
      </c>
      <c r="I25" s="9">
        <v>3</v>
      </c>
      <c r="J25" s="4">
        <v>34.619999999999997</v>
      </c>
    </row>
    <row r="26" spans="1:23">
      <c r="A26" s="2" t="s">
        <v>48</v>
      </c>
      <c r="B26" s="3" t="s">
        <v>3210</v>
      </c>
      <c r="C26" s="1" t="s">
        <v>42</v>
      </c>
      <c r="D26" s="1" t="s">
        <v>3211</v>
      </c>
      <c r="E26" s="2" t="s">
        <v>496</v>
      </c>
      <c r="F26" s="2" t="s">
        <v>497</v>
      </c>
      <c r="G26" s="2" t="s">
        <v>498</v>
      </c>
      <c r="H26" s="2" t="s">
        <v>499</v>
      </c>
      <c r="I26" s="9">
        <v>30</v>
      </c>
      <c r="J26" s="4">
        <v>346.2</v>
      </c>
    </row>
    <row r="27" spans="1:23">
      <c r="A27" s="2" t="s">
        <v>48</v>
      </c>
      <c r="B27" s="3" t="s">
        <v>3186</v>
      </c>
      <c r="C27" s="1" t="s">
        <v>42</v>
      </c>
      <c r="D27" s="1" t="s">
        <v>3212</v>
      </c>
      <c r="E27" s="2" t="s">
        <v>91</v>
      </c>
      <c r="F27" s="2" t="s">
        <v>92</v>
      </c>
      <c r="G27" s="2" t="s">
        <v>93</v>
      </c>
      <c r="H27" s="2" t="s">
        <v>94</v>
      </c>
      <c r="I27" s="9">
        <v>5</v>
      </c>
      <c r="J27" s="4">
        <v>57.7</v>
      </c>
    </row>
    <row r="28" spans="1:23">
      <c r="A28" s="2" t="s">
        <v>48</v>
      </c>
      <c r="B28" s="3" t="s">
        <v>3186</v>
      </c>
      <c r="C28" s="1" t="s">
        <v>42</v>
      </c>
      <c r="D28" s="1" t="s">
        <v>3213</v>
      </c>
      <c r="E28" s="2" t="s">
        <v>70</v>
      </c>
      <c r="F28" s="2" t="s">
        <v>71</v>
      </c>
      <c r="G28" s="2" t="s">
        <v>72</v>
      </c>
      <c r="H28" s="2" t="s">
        <v>73</v>
      </c>
      <c r="I28" s="9">
        <v>20</v>
      </c>
      <c r="J28" s="4">
        <v>230.8</v>
      </c>
    </row>
    <row r="29" spans="1:23">
      <c r="A29" s="2" t="s">
        <v>48</v>
      </c>
      <c r="B29" s="3" t="s">
        <v>3186</v>
      </c>
      <c r="C29" s="1" t="s">
        <v>42</v>
      </c>
      <c r="D29" s="1" t="s">
        <v>3214</v>
      </c>
      <c r="E29" s="2" t="s">
        <v>480</v>
      </c>
      <c r="F29" s="2" t="s">
        <v>481</v>
      </c>
      <c r="G29" s="2" t="s">
        <v>82</v>
      </c>
      <c r="H29" s="2" t="s">
        <v>83</v>
      </c>
      <c r="I29" s="9">
        <v>30</v>
      </c>
      <c r="J29" s="4">
        <v>346.2</v>
      </c>
    </row>
    <row r="30" spans="1:23">
      <c r="J30" s="5">
        <v>2928.54</v>
      </c>
    </row>
    <row r="31" spans="1:23">
      <c r="A31" s="72" t="s">
        <v>141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1:23">
      <c r="A32" s="2" t="s">
        <v>68</v>
      </c>
      <c r="B32" s="3" t="s">
        <v>3210</v>
      </c>
      <c r="C32" s="1" t="s">
        <v>42</v>
      </c>
      <c r="D32" s="1" t="s">
        <v>3215</v>
      </c>
      <c r="E32" s="2" t="s">
        <v>532</v>
      </c>
      <c r="F32" s="2" t="s">
        <v>533</v>
      </c>
      <c r="G32" s="2" t="s">
        <v>534</v>
      </c>
      <c r="H32" s="2" t="s">
        <v>535</v>
      </c>
      <c r="I32" s="9">
        <v>5</v>
      </c>
      <c r="J32" s="4">
        <v>39.5</v>
      </c>
    </row>
    <row r="33" spans="1:23">
      <c r="A33" s="2" t="s">
        <v>68</v>
      </c>
      <c r="B33" s="3" t="s">
        <v>3210</v>
      </c>
      <c r="C33" s="1" t="s">
        <v>42</v>
      </c>
      <c r="D33" s="1" t="s">
        <v>3216</v>
      </c>
      <c r="E33" s="2" t="s">
        <v>3217</v>
      </c>
      <c r="F33" s="2" t="s">
        <v>3218</v>
      </c>
      <c r="G33" s="2" t="s">
        <v>150</v>
      </c>
      <c r="H33" s="2" t="s">
        <v>151</v>
      </c>
      <c r="I33" s="9">
        <v>2</v>
      </c>
      <c r="J33" s="4">
        <v>15.8</v>
      </c>
    </row>
    <row r="34" spans="1:23">
      <c r="A34" s="2" t="s">
        <v>68</v>
      </c>
      <c r="B34" s="3" t="s">
        <v>3210</v>
      </c>
      <c r="C34" s="1" t="s">
        <v>42</v>
      </c>
      <c r="D34" s="1" t="s">
        <v>3219</v>
      </c>
      <c r="E34" s="2" t="s">
        <v>2365</v>
      </c>
      <c r="F34" s="2" t="s">
        <v>1751</v>
      </c>
      <c r="G34" s="2" t="s">
        <v>942</v>
      </c>
      <c r="H34" s="2" t="s">
        <v>943</v>
      </c>
      <c r="I34" s="9">
        <v>4</v>
      </c>
      <c r="J34" s="4">
        <v>31.6</v>
      </c>
    </row>
    <row r="35" spans="1:23">
      <c r="A35" s="2" t="s">
        <v>48</v>
      </c>
      <c r="B35" s="3" t="s">
        <v>3210</v>
      </c>
      <c r="C35" s="1" t="s">
        <v>42</v>
      </c>
      <c r="D35" s="1" t="s">
        <v>3220</v>
      </c>
      <c r="E35" s="2" t="s">
        <v>3217</v>
      </c>
      <c r="F35" s="2" t="s">
        <v>3218</v>
      </c>
      <c r="G35" s="2" t="s">
        <v>150</v>
      </c>
      <c r="H35" s="2" t="s">
        <v>151</v>
      </c>
      <c r="I35" s="9">
        <v>2</v>
      </c>
      <c r="J35" s="4">
        <v>23.04</v>
      </c>
    </row>
    <row r="36" spans="1:23">
      <c r="A36" s="2" t="s">
        <v>48</v>
      </c>
      <c r="B36" s="3" t="s">
        <v>3210</v>
      </c>
      <c r="C36" s="1" t="s">
        <v>42</v>
      </c>
      <c r="D36" s="1" t="s">
        <v>3221</v>
      </c>
      <c r="E36" s="2" t="s">
        <v>538</v>
      </c>
      <c r="F36" s="2" t="s">
        <v>539</v>
      </c>
      <c r="G36" s="2" t="s">
        <v>150</v>
      </c>
      <c r="H36" s="2" t="s">
        <v>151</v>
      </c>
      <c r="I36" s="9">
        <v>20</v>
      </c>
      <c r="J36" s="4">
        <v>230.4</v>
      </c>
    </row>
    <row r="37" spans="1:23">
      <c r="A37" s="2" t="s">
        <v>48</v>
      </c>
      <c r="B37" s="3" t="s">
        <v>3210</v>
      </c>
      <c r="C37" s="1" t="s">
        <v>42</v>
      </c>
      <c r="D37" s="1" t="s">
        <v>3219</v>
      </c>
      <c r="E37" s="2" t="s">
        <v>2365</v>
      </c>
      <c r="F37" s="2" t="s">
        <v>1751</v>
      </c>
      <c r="G37" s="2" t="s">
        <v>942</v>
      </c>
      <c r="H37" s="2" t="s">
        <v>943</v>
      </c>
      <c r="I37" s="9">
        <v>5</v>
      </c>
      <c r="J37" s="4">
        <v>57.6</v>
      </c>
    </row>
    <row r="38" spans="1:23">
      <c r="A38" s="2" t="s">
        <v>48</v>
      </c>
      <c r="B38" s="3" t="s">
        <v>3210</v>
      </c>
      <c r="C38" s="1" t="s">
        <v>42</v>
      </c>
      <c r="D38" s="1" t="s">
        <v>3222</v>
      </c>
      <c r="E38" s="2" t="s">
        <v>951</v>
      </c>
      <c r="F38" s="2" t="s">
        <v>952</v>
      </c>
      <c r="G38" s="2" t="s">
        <v>160</v>
      </c>
      <c r="H38" s="2" t="s">
        <v>161</v>
      </c>
      <c r="I38" s="9">
        <v>10</v>
      </c>
      <c r="J38" s="4">
        <v>115.2</v>
      </c>
    </row>
    <row r="39" spans="1:23">
      <c r="A39" s="2" t="s">
        <v>48</v>
      </c>
      <c r="B39" s="3" t="s">
        <v>3210</v>
      </c>
      <c r="C39" s="1" t="s">
        <v>42</v>
      </c>
      <c r="D39" s="1" t="s">
        <v>3223</v>
      </c>
      <c r="E39" s="2" t="s">
        <v>541</v>
      </c>
      <c r="F39" s="2" t="s">
        <v>542</v>
      </c>
      <c r="G39" s="2" t="s">
        <v>150</v>
      </c>
      <c r="H39" s="2" t="s">
        <v>151</v>
      </c>
      <c r="I39" s="9">
        <v>10</v>
      </c>
      <c r="J39" s="4">
        <v>115.2</v>
      </c>
    </row>
    <row r="40" spans="1:23">
      <c r="A40" s="2" t="s">
        <v>48</v>
      </c>
      <c r="B40" s="3" t="s">
        <v>3210</v>
      </c>
      <c r="C40" s="1" t="s">
        <v>42</v>
      </c>
      <c r="D40" s="1" t="s">
        <v>3224</v>
      </c>
      <c r="E40" s="2" t="s">
        <v>148</v>
      </c>
      <c r="F40" s="2" t="s">
        <v>149</v>
      </c>
      <c r="G40" s="2" t="s">
        <v>150</v>
      </c>
      <c r="H40" s="2" t="s">
        <v>151</v>
      </c>
      <c r="I40" s="9">
        <v>20</v>
      </c>
      <c r="J40" s="4">
        <v>230.4</v>
      </c>
    </row>
    <row r="41" spans="1:23">
      <c r="A41" s="2" t="s">
        <v>48</v>
      </c>
      <c r="B41" s="3" t="s">
        <v>3210</v>
      </c>
      <c r="C41" s="1" t="s">
        <v>42</v>
      </c>
      <c r="D41" s="1" t="s">
        <v>3225</v>
      </c>
      <c r="E41" s="2" t="s">
        <v>170</v>
      </c>
      <c r="F41" s="2" t="s">
        <v>171</v>
      </c>
      <c r="G41" s="2" t="s">
        <v>150</v>
      </c>
      <c r="H41" s="2" t="s">
        <v>151</v>
      </c>
      <c r="I41" s="9">
        <v>20</v>
      </c>
      <c r="J41" s="4">
        <v>230.4</v>
      </c>
    </row>
    <row r="42" spans="1:23">
      <c r="A42" s="2" t="s">
        <v>48</v>
      </c>
      <c r="B42" s="3" t="s">
        <v>3210</v>
      </c>
      <c r="C42" s="1" t="s">
        <v>42</v>
      </c>
      <c r="D42" s="1" t="s">
        <v>3215</v>
      </c>
      <c r="E42" s="2" t="s">
        <v>532</v>
      </c>
      <c r="F42" s="2" t="s">
        <v>533</v>
      </c>
      <c r="G42" s="2" t="s">
        <v>534</v>
      </c>
      <c r="H42" s="2" t="s">
        <v>535</v>
      </c>
      <c r="I42" s="9">
        <v>10</v>
      </c>
      <c r="J42" s="4">
        <v>115.2</v>
      </c>
    </row>
    <row r="43" spans="1:23">
      <c r="A43" s="2" t="s">
        <v>48</v>
      </c>
      <c r="B43" s="3" t="s">
        <v>3210</v>
      </c>
      <c r="C43" s="1" t="s">
        <v>42</v>
      </c>
      <c r="D43" s="1" t="s">
        <v>3226</v>
      </c>
      <c r="E43" s="2" t="s">
        <v>1148</v>
      </c>
      <c r="F43" s="2" t="s">
        <v>1149</v>
      </c>
      <c r="G43" s="2" t="s">
        <v>155</v>
      </c>
      <c r="H43" s="2" t="s">
        <v>156</v>
      </c>
      <c r="I43" s="9">
        <v>10</v>
      </c>
      <c r="J43" s="4">
        <v>115.2</v>
      </c>
    </row>
    <row r="44" spans="1:23">
      <c r="A44" s="2" t="s">
        <v>182</v>
      </c>
      <c r="B44" s="3" t="s">
        <v>3210</v>
      </c>
      <c r="C44" s="1" t="s">
        <v>42</v>
      </c>
      <c r="D44" s="1" t="s">
        <v>3220</v>
      </c>
      <c r="E44" s="2" t="s">
        <v>3217</v>
      </c>
      <c r="F44" s="2" t="s">
        <v>3218</v>
      </c>
      <c r="G44" s="2" t="s">
        <v>150</v>
      </c>
      <c r="H44" s="2" t="s">
        <v>151</v>
      </c>
      <c r="I44" s="9">
        <v>1</v>
      </c>
      <c r="J44" s="4">
        <v>8.42</v>
      </c>
    </row>
    <row r="45" spans="1:23">
      <c r="A45" s="2" t="s">
        <v>182</v>
      </c>
      <c r="B45" s="3" t="s">
        <v>3210</v>
      </c>
      <c r="C45" s="1" t="s">
        <v>42</v>
      </c>
      <c r="D45" s="1" t="s">
        <v>3227</v>
      </c>
      <c r="E45" s="2" t="s">
        <v>954</v>
      </c>
      <c r="F45" s="2" t="s">
        <v>955</v>
      </c>
      <c r="G45" s="2" t="s">
        <v>150</v>
      </c>
      <c r="H45" s="2" t="s">
        <v>151</v>
      </c>
      <c r="I45" s="9">
        <v>1</v>
      </c>
      <c r="J45" s="4">
        <v>8.42</v>
      </c>
    </row>
    <row r="46" spans="1:23">
      <c r="J46" s="5">
        <v>1336.38</v>
      </c>
    </row>
    <row r="47" spans="1:23">
      <c r="A47" s="72" t="s">
        <v>189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>
      <c r="A48" s="2" t="s">
        <v>68</v>
      </c>
      <c r="B48" s="3" t="s">
        <v>3228</v>
      </c>
      <c r="C48" s="1" t="s">
        <v>42</v>
      </c>
      <c r="D48" s="1" t="s">
        <v>3229</v>
      </c>
      <c r="E48" s="2" t="s">
        <v>2815</v>
      </c>
      <c r="F48" s="2" t="s">
        <v>2816</v>
      </c>
      <c r="G48" s="2" t="s">
        <v>198</v>
      </c>
      <c r="H48" s="2" t="s">
        <v>199</v>
      </c>
      <c r="I48" s="9">
        <v>3</v>
      </c>
      <c r="J48" s="4">
        <v>23.7</v>
      </c>
    </row>
    <row r="49" spans="1:23">
      <c r="A49" s="2" t="s">
        <v>68</v>
      </c>
      <c r="B49" s="3" t="s">
        <v>3228</v>
      </c>
      <c r="C49" s="1" t="s">
        <v>42</v>
      </c>
      <c r="D49" s="1" t="s">
        <v>3230</v>
      </c>
      <c r="E49" s="2" t="s">
        <v>196</v>
      </c>
      <c r="F49" s="2" t="s">
        <v>197</v>
      </c>
      <c r="G49" s="2" t="s">
        <v>198</v>
      </c>
      <c r="H49" s="2" t="s">
        <v>199</v>
      </c>
      <c r="I49" s="9">
        <v>3</v>
      </c>
      <c r="J49" s="4">
        <v>23.7</v>
      </c>
    </row>
    <row r="50" spans="1:23">
      <c r="A50" s="2" t="s">
        <v>48</v>
      </c>
      <c r="B50" s="3" t="s">
        <v>3186</v>
      </c>
      <c r="C50" s="1" t="s">
        <v>1225</v>
      </c>
      <c r="D50" s="1" t="s">
        <v>1322</v>
      </c>
      <c r="E50" s="30" t="s">
        <v>3231</v>
      </c>
      <c r="F50" s="2" t="s">
        <v>3232</v>
      </c>
      <c r="G50" s="2" t="s">
        <v>3233</v>
      </c>
      <c r="H50" s="2" t="s">
        <v>211</v>
      </c>
      <c r="I50" s="9">
        <v>-5</v>
      </c>
      <c r="J50" s="4">
        <v>-61.85</v>
      </c>
    </row>
    <row r="51" spans="1:23">
      <c r="A51" s="2" t="s">
        <v>48</v>
      </c>
      <c r="B51" s="3" t="s">
        <v>3228</v>
      </c>
      <c r="C51" s="1" t="s">
        <v>42</v>
      </c>
      <c r="D51" s="1" t="s">
        <v>3230</v>
      </c>
      <c r="E51" s="2" t="s">
        <v>196</v>
      </c>
      <c r="F51" s="2" t="s">
        <v>197</v>
      </c>
      <c r="G51" s="2" t="s">
        <v>198</v>
      </c>
      <c r="H51" s="2" t="s">
        <v>199</v>
      </c>
      <c r="I51" s="9">
        <v>2</v>
      </c>
      <c r="J51" s="4">
        <v>24.74</v>
      </c>
    </row>
    <row r="52" spans="1:23">
      <c r="A52" s="2" t="s">
        <v>48</v>
      </c>
      <c r="B52" s="3" t="s">
        <v>3228</v>
      </c>
      <c r="C52" s="1" t="s">
        <v>42</v>
      </c>
      <c r="D52" s="1" t="s">
        <v>3234</v>
      </c>
      <c r="E52" s="2" t="s">
        <v>555</v>
      </c>
      <c r="F52" s="2" t="s">
        <v>556</v>
      </c>
      <c r="G52" s="2" t="s">
        <v>193</v>
      </c>
      <c r="H52" s="2" t="s">
        <v>194</v>
      </c>
      <c r="I52" s="9">
        <v>3</v>
      </c>
      <c r="J52" s="4">
        <v>37.11</v>
      </c>
    </row>
    <row r="53" spans="1:23">
      <c r="J53" s="5">
        <f>SUM(J48:J52)</f>
        <v>47.399999999999991</v>
      </c>
    </row>
    <row r="54" spans="1:23">
      <c r="A54" s="72" t="s">
        <v>212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>
      <c r="A55" s="2" t="s">
        <v>68</v>
      </c>
      <c r="B55" s="3" t="s">
        <v>3235</v>
      </c>
      <c r="C55" s="1" t="s">
        <v>42</v>
      </c>
      <c r="D55" s="1" t="s">
        <v>3236</v>
      </c>
      <c r="E55" s="2" t="s">
        <v>2549</v>
      </c>
      <c r="F55" s="2" t="s">
        <v>2082</v>
      </c>
      <c r="G55" s="2" t="s">
        <v>216</v>
      </c>
      <c r="H55" s="2" t="s">
        <v>217</v>
      </c>
      <c r="I55" s="9">
        <v>2</v>
      </c>
      <c r="J55" s="4">
        <v>15.8</v>
      </c>
    </row>
    <row r="56" spans="1:23">
      <c r="A56" s="2" t="s">
        <v>68</v>
      </c>
      <c r="B56" s="3" t="s">
        <v>3235</v>
      </c>
      <c r="C56" s="1" t="s">
        <v>42</v>
      </c>
      <c r="D56" s="1" t="s">
        <v>3237</v>
      </c>
      <c r="E56" s="2" t="s">
        <v>238</v>
      </c>
      <c r="F56" s="2" t="s">
        <v>239</v>
      </c>
      <c r="G56" s="2" t="s">
        <v>216</v>
      </c>
      <c r="H56" s="2" t="s">
        <v>217</v>
      </c>
      <c r="I56" s="9">
        <v>5</v>
      </c>
      <c r="J56" s="4">
        <v>39.5</v>
      </c>
    </row>
    <row r="57" spans="1:23">
      <c r="A57" s="2" t="s">
        <v>48</v>
      </c>
      <c r="B57" s="3" t="s">
        <v>3235</v>
      </c>
      <c r="C57" s="1" t="s">
        <v>42</v>
      </c>
      <c r="D57" s="1" t="s">
        <v>3238</v>
      </c>
      <c r="E57" s="2" t="s">
        <v>219</v>
      </c>
      <c r="F57" s="2" t="s">
        <v>220</v>
      </c>
      <c r="G57" s="2" t="s">
        <v>221</v>
      </c>
      <c r="H57" s="2" t="s">
        <v>222</v>
      </c>
      <c r="I57" s="9">
        <v>5</v>
      </c>
      <c r="J57" s="4">
        <v>61.85</v>
      </c>
    </row>
    <row r="58" spans="1:23">
      <c r="A58" s="2" t="s">
        <v>48</v>
      </c>
      <c r="B58" s="3" t="s">
        <v>3235</v>
      </c>
      <c r="C58" s="1" t="s">
        <v>42</v>
      </c>
      <c r="D58" s="1" t="s">
        <v>3239</v>
      </c>
      <c r="E58" s="2" t="s">
        <v>249</v>
      </c>
      <c r="F58" s="2" t="s">
        <v>250</v>
      </c>
      <c r="G58" s="2" t="s">
        <v>251</v>
      </c>
      <c r="H58" s="2" t="s">
        <v>252</v>
      </c>
      <c r="I58" s="9">
        <v>20</v>
      </c>
      <c r="J58" s="4">
        <v>247.4</v>
      </c>
    </row>
    <row r="59" spans="1:23">
      <c r="A59" s="2" t="s">
        <v>48</v>
      </c>
      <c r="B59" s="3" t="s">
        <v>3235</v>
      </c>
      <c r="C59" s="1" t="s">
        <v>42</v>
      </c>
      <c r="D59" s="1" t="s">
        <v>3236</v>
      </c>
      <c r="E59" s="2" t="s">
        <v>2549</v>
      </c>
      <c r="F59" s="2" t="s">
        <v>2082</v>
      </c>
      <c r="G59" s="2" t="s">
        <v>216</v>
      </c>
      <c r="H59" s="2" t="s">
        <v>217</v>
      </c>
      <c r="I59" s="9">
        <v>2</v>
      </c>
      <c r="J59" s="4">
        <v>24.74</v>
      </c>
    </row>
    <row r="60" spans="1:23">
      <c r="A60" s="2" t="s">
        <v>48</v>
      </c>
      <c r="B60" s="3" t="s">
        <v>3235</v>
      </c>
      <c r="C60" s="1" t="s">
        <v>42</v>
      </c>
      <c r="D60" s="1" t="s">
        <v>3240</v>
      </c>
      <c r="E60" s="2" t="s">
        <v>266</v>
      </c>
      <c r="F60" s="2" t="s">
        <v>267</v>
      </c>
      <c r="G60" s="2" t="s">
        <v>216</v>
      </c>
      <c r="H60" s="2" t="s">
        <v>217</v>
      </c>
      <c r="I60" s="9">
        <v>3</v>
      </c>
      <c r="J60" s="4">
        <v>37.11</v>
      </c>
    </row>
    <row r="61" spans="1:23">
      <c r="A61" s="2" t="s">
        <v>48</v>
      </c>
      <c r="B61" s="3" t="s">
        <v>3235</v>
      </c>
      <c r="C61" s="1" t="s">
        <v>42</v>
      </c>
      <c r="D61" s="1" t="s">
        <v>3241</v>
      </c>
      <c r="E61" s="2" t="s">
        <v>260</v>
      </c>
      <c r="F61" s="2" t="s">
        <v>261</v>
      </c>
      <c r="G61" s="2" t="s">
        <v>216</v>
      </c>
      <c r="H61" s="2" t="s">
        <v>217</v>
      </c>
      <c r="I61" s="9">
        <v>3</v>
      </c>
      <c r="J61" s="4">
        <v>37.11</v>
      </c>
    </row>
    <row r="62" spans="1:23">
      <c r="A62" s="2" t="s">
        <v>48</v>
      </c>
      <c r="B62" s="3" t="s">
        <v>3235</v>
      </c>
      <c r="C62" s="1" t="s">
        <v>42</v>
      </c>
      <c r="D62" s="1" t="s">
        <v>3242</v>
      </c>
      <c r="E62" s="2" t="s">
        <v>255</v>
      </c>
      <c r="F62" s="2" t="s">
        <v>256</v>
      </c>
      <c r="G62" s="2" t="s">
        <v>257</v>
      </c>
      <c r="H62" s="2" t="s">
        <v>258</v>
      </c>
      <c r="I62" s="9">
        <v>1</v>
      </c>
      <c r="J62" s="4">
        <v>12.37</v>
      </c>
    </row>
    <row r="63" spans="1:23">
      <c r="A63" s="2" t="s">
        <v>182</v>
      </c>
      <c r="B63" s="3" t="s">
        <v>3235</v>
      </c>
      <c r="C63" s="1" t="s">
        <v>42</v>
      </c>
      <c r="D63" s="1" t="s">
        <v>3238</v>
      </c>
      <c r="E63" s="2" t="s">
        <v>219</v>
      </c>
      <c r="F63" s="2" t="s">
        <v>220</v>
      </c>
      <c r="G63" s="2" t="s">
        <v>221</v>
      </c>
      <c r="H63" s="2" t="s">
        <v>222</v>
      </c>
      <c r="I63" s="9">
        <v>3</v>
      </c>
      <c r="J63" s="4">
        <v>28.32</v>
      </c>
    </row>
    <row r="64" spans="1:23">
      <c r="A64" s="2" t="s">
        <v>182</v>
      </c>
      <c r="B64" s="3" t="s">
        <v>3235</v>
      </c>
      <c r="C64" s="1" t="s">
        <v>42</v>
      </c>
      <c r="D64" s="1" t="s">
        <v>3243</v>
      </c>
      <c r="E64" s="2" t="s">
        <v>263</v>
      </c>
      <c r="F64" s="2" t="s">
        <v>264</v>
      </c>
      <c r="G64" s="2" t="s">
        <v>216</v>
      </c>
      <c r="H64" s="2" t="s">
        <v>217</v>
      </c>
      <c r="I64" s="9">
        <v>3</v>
      </c>
      <c r="J64" s="4">
        <v>28.32</v>
      </c>
    </row>
    <row r="65" spans="1:23">
      <c r="A65" s="2" t="s">
        <v>182</v>
      </c>
      <c r="B65" s="3" t="s">
        <v>3235</v>
      </c>
      <c r="C65" s="1" t="s">
        <v>42</v>
      </c>
      <c r="D65" s="1" t="s">
        <v>3237</v>
      </c>
      <c r="E65" s="2" t="s">
        <v>238</v>
      </c>
      <c r="F65" s="2" t="s">
        <v>239</v>
      </c>
      <c r="G65" s="2" t="s">
        <v>216</v>
      </c>
      <c r="H65" s="2" t="s">
        <v>217</v>
      </c>
      <c r="I65" s="9">
        <v>5</v>
      </c>
      <c r="J65" s="4">
        <v>47.2</v>
      </c>
    </row>
    <row r="66" spans="1:23">
      <c r="A66" s="2" t="s">
        <v>182</v>
      </c>
      <c r="B66" s="3" t="s">
        <v>3235</v>
      </c>
      <c r="C66" s="1" t="s">
        <v>42</v>
      </c>
      <c r="D66" s="1" t="s">
        <v>3244</v>
      </c>
      <c r="E66" s="2" t="s">
        <v>230</v>
      </c>
      <c r="F66" s="2" t="s">
        <v>231</v>
      </c>
      <c r="G66" s="2" t="s">
        <v>232</v>
      </c>
      <c r="H66" s="2" t="s">
        <v>233</v>
      </c>
      <c r="I66" s="9">
        <v>5</v>
      </c>
      <c r="J66" s="4">
        <v>47.2</v>
      </c>
    </row>
    <row r="67" spans="1:23">
      <c r="A67" s="2" t="s">
        <v>182</v>
      </c>
      <c r="B67" s="3" t="s">
        <v>3235</v>
      </c>
      <c r="C67" s="1" t="s">
        <v>42</v>
      </c>
      <c r="D67" s="1" t="s">
        <v>3242</v>
      </c>
      <c r="E67" s="2" t="s">
        <v>255</v>
      </c>
      <c r="F67" s="2" t="s">
        <v>256</v>
      </c>
      <c r="G67" s="2" t="s">
        <v>257</v>
      </c>
      <c r="H67" s="2" t="s">
        <v>258</v>
      </c>
      <c r="I67" s="9">
        <v>2</v>
      </c>
      <c r="J67" s="4">
        <v>18.88</v>
      </c>
    </row>
    <row r="68" spans="1:23" ht="24">
      <c r="A68" s="2" t="s">
        <v>182</v>
      </c>
      <c r="B68" s="3" t="s">
        <v>3235</v>
      </c>
      <c r="C68" s="1" t="s">
        <v>42</v>
      </c>
      <c r="D68" s="1" t="s">
        <v>3245</v>
      </c>
      <c r="E68" s="2" t="s">
        <v>275</v>
      </c>
      <c r="F68" s="2" t="s">
        <v>276</v>
      </c>
      <c r="G68" s="2" t="s">
        <v>277</v>
      </c>
      <c r="H68" s="2" t="s">
        <v>278</v>
      </c>
      <c r="I68" s="9">
        <v>2</v>
      </c>
      <c r="J68" s="4">
        <v>18.88</v>
      </c>
    </row>
    <row r="69" spans="1:23">
      <c r="J69" s="5">
        <v>664.68</v>
      </c>
    </row>
    <row r="70" spans="1:23">
      <c r="A70" s="72" t="s">
        <v>286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1:23">
      <c r="A71" s="2" t="s">
        <v>182</v>
      </c>
      <c r="B71" s="3" t="s">
        <v>3235</v>
      </c>
      <c r="C71" s="1" t="s">
        <v>42</v>
      </c>
      <c r="D71" s="1" t="s">
        <v>3246</v>
      </c>
      <c r="E71" s="2" t="s">
        <v>302</v>
      </c>
      <c r="F71" s="2" t="s">
        <v>303</v>
      </c>
      <c r="G71" s="2" t="s">
        <v>304</v>
      </c>
      <c r="H71" s="2" t="s">
        <v>305</v>
      </c>
      <c r="I71" s="9">
        <v>8</v>
      </c>
      <c r="J71" s="4">
        <v>67.36</v>
      </c>
    </row>
    <row r="72" spans="1:23">
      <c r="J72" s="5">
        <v>67.36</v>
      </c>
    </row>
    <row r="73" spans="1:23">
      <c r="A73" s="72" t="s">
        <v>309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</row>
    <row r="74" spans="1:23">
      <c r="A74" s="2" t="s">
        <v>68</v>
      </c>
      <c r="B74" s="3" t="s">
        <v>3186</v>
      </c>
      <c r="C74" s="1" t="s">
        <v>42</v>
      </c>
      <c r="D74" s="1" t="s">
        <v>3247</v>
      </c>
      <c r="E74" s="2" t="s">
        <v>600</v>
      </c>
      <c r="F74" s="2" t="s">
        <v>601</v>
      </c>
      <c r="G74" s="2" t="s">
        <v>313</v>
      </c>
      <c r="H74" s="2" t="s">
        <v>314</v>
      </c>
      <c r="I74" s="9">
        <v>5</v>
      </c>
      <c r="J74" s="4">
        <v>39.5</v>
      </c>
    </row>
    <row r="75" spans="1:23">
      <c r="A75" s="2" t="s">
        <v>68</v>
      </c>
      <c r="B75" s="3" t="s">
        <v>3235</v>
      </c>
      <c r="C75" s="1" t="s">
        <v>42</v>
      </c>
      <c r="D75" s="1" t="s">
        <v>3248</v>
      </c>
      <c r="E75" s="2" t="s">
        <v>567</v>
      </c>
      <c r="F75" s="2" t="s">
        <v>568</v>
      </c>
      <c r="G75" s="2" t="s">
        <v>367</v>
      </c>
      <c r="H75" s="2" t="s">
        <v>368</v>
      </c>
      <c r="I75" s="9">
        <v>15</v>
      </c>
      <c r="J75" s="4">
        <v>118.5</v>
      </c>
    </row>
    <row r="76" spans="1:23">
      <c r="A76" s="2" t="s">
        <v>68</v>
      </c>
      <c r="B76" s="3" t="s">
        <v>3210</v>
      </c>
      <c r="C76" s="1" t="s">
        <v>42</v>
      </c>
      <c r="D76" s="1" t="s">
        <v>3249</v>
      </c>
      <c r="E76" s="2" t="s">
        <v>328</v>
      </c>
      <c r="F76" s="2" t="s">
        <v>329</v>
      </c>
      <c r="G76" s="2" t="s">
        <v>313</v>
      </c>
      <c r="H76" s="2" t="s">
        <v>314</v>
      </c>
      <c r="I76" s="9">
        <v>3</v>
      </c>
      <c r="J76" s="4">
        <v>23.7</v>
      </c>
    </row>
    <row r="77" spans="1:23">
      <c r="A77" s="2" t="s">
        <v>68</v>
      </c>
      <c r="B77" s="3" t="s">
        <v>3186</v>
      </c>
      <c r="C77" s="1" t="s">
        <v>42</v>
      </c>
      <c r="D77" s="1" t="s">
        <v>3250</v>
      </c>
      <c r="E77" s="2" t="s">
        <v>567</v>
      </c>
      <c r="F77" s="2" t="s">
        <v>568</v>
      </c>
      <c r="G77" s="2" t="s">
        <v>367</v>
      </c>
      <c r="H77" s="2" t="s">
        <v>368</v>
      </c>
      <c r="I77" s="9">
        <v>2</v>
      </c>
      <c r="J77" s="4">
        <v>15.8</v>
      </c>
    </row>
    <row r="78" spans="1:23">
      <c r="A78" s="2" t="s">
        <v>40</v>
      </c>
      <c r="B78" s="3" t="s">
        <v>3251</v>
      </c>
      <c r="C78" s="1" t="s">
        <v>1225</v>
      </c>
      <c r="D78" s="1" t="s">
        <v>1294</v>
      </c>
      <c r="E78" s="2" t="s">
        <v>3252</v>
      </c>
      <c r="F78" s="2" t="s">
        <v>3253</v>
      </c>
      <c r="G78" s="2" t="s">
        <v>313</v>
      </c>
      <c r="H78" s="2" t="s">
        <v>314</v>
      </c>
      <c r="I78" s="9">
        <v>-10</v>
      </c>
      <c r="J78" s="4">
        <v>-102.2</v>
      </c>
    </row>
    <row r="79" spans="1:23">
      <c r="A79" s="2" t="s">
        <v>48</v>
      </c>
      <c r="B79" s="3" t="s">
        <v>3251</v>
      </c>
      <c r="C79" s="1" t="s">
        <v>1225</v>
      </c>
      <c r="D79" s="1" t="s">
        <v>1294</v>
      </c>
      <c r="E79" s="2" t="s">
        <v>3252</v>
      </c>
      <c r="F79" s="2" t="s">
        <v>3253</v>
      </c>
      <c r="G79" s="2" t="s">
        <v>313</v>
      </c>
      <c r="H79" s="2" t="s">
        <v>314</v>
      </c>
      <c r="I79" s="9">
        <v>-10</v>
      </c>
      <c r="J79" s="4">
        <v>-115.2</v>
      </c>
    </row>
    <row r="80" spans="1:23">
      <c r="A80" s="2" t="s">
        <v>40</v>
      </c>
      <c r="B80" s="3" t="s">
        <v>3251</v>
      </c>
      <c r="C80" s="1" t="s">
        <v>42</v>
      </c>
      <c r="D80" s="1" t="s">
        <v>3254</v>
      </c>
      <c r="E80" s="2" t="s">
        <v>3255</v>
      </c>
      <c r="F80" s="2" t="s">
        <v>3256</v>
      </c>
      <c r="G80" s="2" t="s">
        <v>313</v>
      </c>
      <c r="H80" s="2" t="s">
        <v>314</v>
      </c>
      <c r="I80" s="9">
        <v>10</v>
      </c>
      <c r="J80" s="4">
        <v>102.2</v>
      </c>
    </row>
    <row r="81" spans="1:23">
      <c r="A81" s="2" t="s">
        <v>48</v>
      </c>
      <c r="B81" s="3" t="s">
        <v>3251</v>
      </c>
      <c r="C81" s="1" t="s">
        <v>42</v>
      </c>
      <c r="D81" s="1" t="s">
        <v>3257</v>
      </c>
      <c r="E81" s="2" t="s">
        <v>816</v>
      </c>
      <c r="F81" s="2" t="s">
        <v>817</v>
      </c>
      <c r="G81" s="2" t="s">
        <v>313</v>
      </c>
      <c r="H81" s="2" t="s">
        <v>314</v>
      </c>
      <c r="I81" s="9">
        <v>5</v>
      </c>
      <c r="J81" s="4">
        <v>57.6</v>
      </c>
    </row>
    <row r="82" spans="1:23">
      <c r="A82" s="2" t="s">
        <v>48</v>
      </c>
      <c r="B82" s="3" t="s">
        <v>3251</v>
      </c>
      <c r="C82" s="1" t="s">
        <v>42</v>
      </c>
      <c r="D82" s="1" t="s">
        <v>3258</v>
      </c>
      <c r="E82" s="2" t="s">
        <v>334</v>
      </c>
      <c r="F82" s="2" t="s">
        <v>335</v>
      </c>
      <c r="G82" s="2" t="s">
        <v>313</v>
      </c>
      <c r="H82" s="2" t="s">
        <v>314</v>
      </c>
      <c r="I82" s="9">
        <v>2</v>
      </c>
      <c r="J82" s="4">
        <v>23.04</v>
      </c>
    </row>
    <row r="83" spans="1:23">
      <c r="A83" s="2" t="s">
        <v>48</v>
      </c>
      <c r="B83" s="3" t="s">
        <v>3251</v>
      </c>
      <c r="C83" s="1" t="s">
        <v>42</v>
      </c>
      <c r="D83" s="1" t="s">
        <v>3254</v>
      </c>
      <c r="E83" s="2" t="s">
        <v>3255</v>
      </c>
      <c r="F83" s="2" t="s">
        <v>3256</v>
      </c>
      <c r="G83" s="2" t="s">
        <v>313</v>
      </c>
      <c r="H83" s="2" t="s">
        <v>314</v>
      </c>
      <c r="I83" s="9">
        <v>10</v>
      </c>
      <c r="J83" s="4">
        <v>115.2</v>
      </c>
    </row>
    <row r="84" spans="1:23">
      <c r="A84" s="2" t="s">
        <v>48</v>
      </c>
      <c r="B84" s="3" t="s">
        <v>3210</v>
      </c>
      <c r="C84" s="1" t="s">
        <v>42</v>
      </c>
      <c r="D84" s="1" t="s">
        <v>3259</v>
      </c>
      <c r="E84" s="2" t="s">
        <v>766</v>
      </c>
      <c r="F84" s="2" t="s">
        <v>767</v>
      </c>
      <c r="G84" s="2" t="s">
        <v>362</v>
      </c>
      <c r="H84" s="2" t="s">
        <v>363</v>
      </c>
      <c r="I84" s="9">
        <v>1</v>
      </c>
      <c r="J84" s="4">
        <v>12.37</v>
      </c>
    </row>
    <row r="85" spans="1:23">
      <c r="A85" s="2" t="s">
        <v>48</v>
      </c>
      <c r="B85" s="3" t="s">
        <v>3186</v>
      </c>
      <c r="C85" s="1" t="s">
        <v>42</v>
      </c>
      <c r="D85" s="1" t="s">
        <v>3247</v>
      </c>
      <c r="E85" s="2" t="s">
        <v>600</v>
      </c>
      <c r="F85" s="2" t="s">
        <v>601</v>
      </c>
      <c r="G85" s="2" t="s">
        <v>313</v>
      </c>
      <c r="H85" s="2" t="s">
        <v>314</v>
      </c>
      <c r="I85" s="9">
        <v>20</v>
      </c>
      <c r="J85" s="4">
        <v>230.4</v>
      </c>
    </row>
    <row r="86" spans="1:23">
      <c r="A86" s="2" t="s">
        <v>48</v>
      </c>
      <c r="B86" s="3" t="s">
        <v>3210</v>
      </c>
      <c r="C86" s="1" t="s">
        <v>42</v>
      </c>
      <c r="D86" s="1" t="s">
        <v>3260</v>
      </c>
      <c r="E86" s="2" t="s">
        <v>589</v>
      </c>
      <c r="F86" s="2" t="s">
        <v>590</v>
      </c>
      <c r="G86" s="2" t="s">
        <v>313</v>
      </c>
      <c r="H86" s="2" t="s">
        <v>314</v>
      </c>
      <c r="I86" s="9">
        <v>2</v>
      </c>
      <c r="J86" s="4">
        <v>23.04</v>
      </c>
    </row>
    <row r="87" spans="1:23">
      <c r="A87" s="2" t="s">
        <v>48</v>
      </c>
      <c r="B87" s="3" t="s">
        <v>3210</v>
      </c>
      <c r="C87" s="1" t="s">
        <v>42</v>
      </c>
      <c r="D87" s="1" t="s">
        <v>3261</v>
      </c>
      <c r="E87" s="2" t="s">
        <v>1240</v>
      </c>
      <c r="F87" s="2" t="s">
        <v>1241</v>
      </c>
      <c r="G87" s="2" t="s">
        <v>313</v>
      </c>
      <c r="H87" s="2" t="s">
        <v>314</v>
      </c>
      <c r="I87" s="9">
        <v>5</v>
      </c>
      <c r="J87" s="4">
        <v>57.6</v>
      </c>
    </row>
    <row r="88" spans="1:23">
      <c r="A88" s="2" t="s">
        <v>48</v>
      </c>
      <c r="B88" s="3" t="s">
        <v>3210</v>
      </c>
      <c r="C88" s="1" t="s">
        <v>42</v>
      </c>
      <c r="D88" s="1" t="s">
        <v>3262</v>
      </c>
      <c r="E88" s="2" t="s">
        <v>1011</v>
      </c>
      <c r="F88" s="2" t="s">
        <v>1012</v>
      </c>
      <c r="G88" s="2" t="s">
        <v>313</v>
      </c>
      <c r="H88" s="2" t="s">
        <v>314</v>
      </c>
      <c r="I88" s="9">
        <v>5</v>
      </c>
      <c r="J88" s="4">
        <v>57.6</v>
      </c>
    </row>
    <row r="89" spans="1:23">
      <c r="A89" s="2" t="s">
        <v>48</v>
      </c>
      <c r="B89" s="3" t="s">
        <v>3186</v>
      </c>
      <c r="C89" s="1" t="s">
        <v>42</v>
      </c>
      <c r="D89" s="1" t="s">
        <v>3263</v>
      </c>
      <c r="E89" s="2" t="s">
        <v>322</v>
      </c>
      <c r="F89" s="2" t="s">
        <v>323</v>
      </c>
      <c r="G89" s="2" t="s">
        <v>313</v>
      </c>
      <c r="H89" s="2" t="s">
        <v>314</v>
      </c>
      <c r="I89" s="9">
        <v>3</v>
      </c>
      <c r="J89" s="4">
        <v>34.56</v>
      </c>
    </row>
    <row r="90" spans="1:23">
      <c r="A90" s="2" t="s">
        <v>48</v>
      </c>
      <c r="B90" s="3" t="s">
        <v>3235</v>
      </c>
      <c r="C90" s="1" t="s">
        <v>42</v>
      </c>
      <c r="D90" s="1" t="s">
        <v>3264</v>
      </c>
      <c r="E90" s="2" t="s">
        <v>1021</v>
      </c>
      <c r="F90" s="2" t="s">
        <v>1022</v>
      </c>
      <c r="G90" s="2" t="s">
        <v>367</v>
      </c>
      <c r="H90" s="2" t="s">
        <v>368</v>
      </c>
      <c r="I90" s="9">
        <v>1</v>
      </c>
      <c r="J90" s="4">
        <v>11.52</v>
      </c>
    </row>
    <row r="91" spans="1:23">
      <c r="A91" s="2" t="s">
        <v>48</v>
      </c>
      <c r="B91" s="3" t="s">
        <v>3210</v>
      </c>
      <c r="C91" s="1" t="s">
        <v>42</v>
      </c>
      <c r="D91" s="1" t="s">
        <v>3265</v>
      </c>
      <c r="E91" s="2" t="s">
        <v>1222</v>
      </c>
      <c r="F91" s="2" t="s">
        <v>1223</v>
      </c>
      <c r="G91" s="2" t="s">
        <v>313</v>
      </c>
      <c r="H91" s="2" t="s">
        <v>314</v>
      </c>
      <c r="I91" s="9">
        <v>2</v>
      </c>
      <c r="J91" s="4">
        <v>23.04</v>
      </c>
    </row>
    <row r="92" spans="1:23">
      <c r="A92" s="2" t="s">
        <v>48</v>
      </c>
      <c r="B92" s="3" t="s">
        <v>3186</v>
      </c>
      <c r="C92" s="1" t="s">
        <v>42</v>
      </c>
      <c r="D92" s="1" t="s">
        <v>3266</v>
      </c>
      <c r="E92" s="2" t="s">
        <v>1028</v>
      </c>
      <c r="F92" s="2" t="s">
        <v>1029</v>
      </c>
      <c r="G92" s="2" t="s">
        <v>1030</v>
      </c>
      <c r="H92" s="2" t="s">
        <v>1031</v>
      </c>
      <c r="I92" s="9">
        <v>5</v>
      </c>
      <c r="J92" s="4">
        <v>57.6</v>
      </c>
    </row>
    <row r="93" spans="1:23">
      <c r="J93" s="5">
        <f>SUM(J74:J92)</f>
        <v>785.87</v>
      </c>
    </row>
    <row r="94" spans="1:23">
      <c r="A94" s="72" t="s">
        <v>435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</row>
    <row r="95" spans="1:23" ht="24">
      <c r="A95" s="2" t="s">
        <v>48</v>
      </c>
      <c r="B95" s="3" t="s">
        <v>3186</v>
      </c>
      <c r="C95" s="1" t="s">
        <v>42</v>
      </c>
      <c r="D95" s="1" t="s">
        <v>3267</v>
      </c>
      <c r="E95" s="2" t="s">
        <v>437</v>
      </c>
      <c r="F95" s="2" t="s">
        <v>438</v>
      </c>
      <c r="G95" s="2" t="s">
        <v>439</v>
      </c>
      <c r="H95" s="2" t="s">
        <v>440</v>
      </c>
      <c r="I95" s="9">
        <v>20</v>
      </c>
      <c r="J95" s="4">
        <v>230.8</v>
      </c>
    </row>
    <row r="96" spans="1:23">
      <c r="J96" s="5">
        <v>230.8</v>
      </c>
    </row>
    <row r="97" spans="1:23">
      <c r="A97" s="72" t="s">
        <v>444</v>
      </c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</row>
    <row r="98" spans="1:23">
      <c r="A98" s="2" t="s">
        <v>48</v>
      </c>
      <c r="B98" s="3" t="s">
        <v>3235</v>
      </c>
      <c r="C98" s="1" t="s">
        <v>42</v>
      </c>
      <c r="D98" s="1" t="s">
        <v>3268</v>
      </c>
      <c r="E98" s="2" t="s">
        <v>1359</v>
      </c>
      <c r="F98" s="2" t="s">
        <v>1360</v>
      </c>
      <c r="G98" s="2" t="s">
        <v>1361</v>
      </c>
      <c r="H98" s="2" t="s">
        <v>1362</v>
      </c>
      <c r="I98" s="9">
        <v>20</v>
      </c>
      <c r="J98" s="4">
        <v>247.4</v>
      </c>
    </row>
    <row r="99" spans="1:23">
      <c r="J99" s="5">
        <v>247.4</v>
      </c>
    </row>
    <row r="100" spans="1:23">
      <c r="J100" s="5">
        <v>6308.43</v>
      </c>
    </row>
  </sheetData>
  <autoFilter ref="A1:A100" xr:uid="{1DB6AC80-746C-3E43-A6DA-67B004BE1B64}"/>
  <mergeCells count="8">
    <mergeCell ref="A94:W94"/>
    <mergeCell ref="A97:W97"/>
    <mergeCell ref="A2:W2"/>
    <mergeCell ref="A31:W31"/>
    <mergeCell ref="A47:W47"/>
    <mergeCell ref="A54:W54"/>
    <mergeCell ref="A70:W70"/>
    <mergeCell ref="A73:W7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059D-2DA3-B84D-BF09-BF4748017FB5}">
  <dimension ref="A1:X102"/>
  <sheetViews>
    <sheetView workbookViewId="0"/>
    <sheetView workbookViewId="1"/>
  </sheetViews>
  <sheetFormatPr defaultColWidth="8.85546875" defaultRowHeight="12.95"/>
  <cols>
    <col min="1" max="1" width="37.42578125" customWidth="1"/>
    <col min="2" max="2" width="9.28515625" customWidth="1"/>
    <col min="3" max="3" width="4" customWidth="1"/>
    <col min="4" max="4" width="3.140625" customWidth="1"/>
    <col min="5" max="5" width="7" customWidth="1"/>
    <col min="6" max="6" width="42.42578125" customWidth="1"/>
    <col min="7" max="7" width="24.42578125" customWidth="1"/>
    <col min="8" max="8" width="13.42578125" customWidth="1"/>
    <col min="9" max="9" width="18.28515625" customWidth="1"/>
    <col min="10" max="10" width="10.140625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</row>
    <row r="2" spans="1:24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48</v>
      </c>
      <c r="B3" s="3" t="s">
        <v>3269</v>
      </c>
      <c r="C3" s="76" t="s">
        <v>42</v>
      </c>
      <c r="D3" s="76"/>
      <c r="E3" s="1" t="s">
        <v>3270</v>
      </c>
      <c r="F3" s="2" t="s">
        <v>890</v>
      </c>
      <c r="G3" s="2" t="s">
        <v>891</v>
      </c>
      <c r="H3" s="2" t="s">
        <v>46</v>
      </c>
      <c r="I3" s="2" t="s">
        <v>47</v>
      </c>
      <c r="J3" s="4">
        <v>3</v>
      </c>
      <c r="K3" s="4">
        <v>37.11</v>
      </c>
    </row>
    <row r="4" spans="1:24">
      <c r="A4" s="2" t="s">
        <v>48</v>
      </c>
      <c r="B4" s="3" t="s">
        <v>3269</v>
      </c>
      <c r="C4" s="76" t="s">
        <v>42</v>
      </c>
      <c r="D4" s="76"/>
      <c r="E4" s="1" t="s">
        <v>3271</v>
      </c>
      <c r="F4" s="2" t="s">
        <v>3272</v>
      </c>
      <c r="G4" s="2" t="s">
        <v>3273</v>
      </c>
      <c r="H4" s="2" t="s">
        <v>52</v>
      </c>
      <c r="I4" s="2" t="s">
        <v>53</v>
      </c>
      <c r="J4" s="4">
        <v>12</v>
      </c>
      <c r="K4" s="4">
        <v>148.44</v>
      </c>
    </row>
    <row r="5" spans="1:24">
      <c r="K5" s="5">
        <v>185.55</v>
      </c>
    </row>
    <row r="6" spans="1:24">
      <c r="A6" s="72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4">
      <c r="A7" s="2" t="s">
        <v>48</v>
      </c>
      <c r="B7" s="3" t="s">
        <v>3269</v>
      </c>
      <c r="C7" s="76" t="s">
        <v>42</v>
      </c>
      <c r="D7" s="76"/>
      <c r="E7" s="1" t="s">
        <v>3274</v>
      </c>
      <c r="F7" s="2" t="s">
        <v>57</v>
      </c>
      <c r="G7" s="2" t="s">
        <v>58</v>
      </c>
      <c r="H7" s="2" t="s">
        <v>59</v>
      </c>
      <c r="I7" s="2" t="s">
        <v>60</v>
      </c>
      <c r="J7" s="4">
        <v>10</v>
      </c>
      <c r="K7" s="4">
        <v>123.7</v>
      </c>
    </row>
    <row r="8" spans="1:24">
      <c r="K8" s="5">
        <v>123.7</v>
      </c>
    </row>
    <row r="9" spans="1:24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 spans="1:24">
      <c r="A10" s="2" t="s">
        <v>48</v>
      </c>
      <c r="B10" s="3" t="s">
        <v>3275</v>
      </c>
      <c r="C10" s="76" t="s">
        <v>42</v>
      </c>
      <c r="D10" s="76"/>
      <c r="E10" s="1" t="s">
        <v>3276</v>
      </c>
      <c r="F10" s="2" t="s">
        <v>1110</v>
      </c>
      <c r="G10" s="2" t="s">
        <v>1111</v>
      </c>
      <c r="H10" s="2" t="s">
        <v>93</v>
      </c>
      <c r="I10" s="2" t="s">
        <v>94</v>
      </c>
      <c r="J10" s="4">
        <v>2</v>
      </c>
      <c r="K10" s="4">
        <v>23.08</v>
      </c>
    </row>
    <row r="11" spans="1:24">
      <c r="A11" s="2" t="s">
        <v>48</v>
      </c>
      <c r="B11" s="3" t="s">
        <v>3275</v>
      </c>
      <c r="C11" s="76" t="s">
        <v>42</v>
      </c>
      <c r="D11" s="76"/>
      <c r="E11" s="1" t="s">
        <v>3277</v>
      </c>
      <c r="F11" s="2" t="s">
        <v>646</v>
      </c>
      <c r="G11" s="2" t="s">
        <v>647</v>
      </c>
      <c r="H11" s="2" t="s">
        <v>82</v>
      </c>
      <c r="I11" s="2" t="s">
        <v>83</v>
      </c>
      <c r="J11" s="4">
        <v>10</v>
      </c>
      <c r="K11" s="4">
        <v>115.4</v>
      </c>
    </row>
    <row r="12" spans="1:24">
      <c r="A12" s="2" t="s">
        <v>48</v>
      </c>
      <c r="B12" s="3" t="s">
        <v>3275</v>
      </c>
      <c r="C12" s="76" t="s">
        <v>42</v>
      </c>
      <c r="D12" s="76"/>
      <c r="E12" s="1" t="s">
        <v>3278</v>
      </c>
      <c r="F12" s="2" t="s">
        <v>1076</v>
      </c>
      <c r="G12" s="2" t="s">
        <v>1077</v>
      </c>
      <c r="H12" s="2" t="s">
        <v>1078</v>
      </c>
      <c r="I12" s="2" t="s">
        <v>1079</v>
      </c>
      <c r="J12" s="4">
        <v>30</v>
      </c>
      <c r="K12" s="4">
        <v>346.2</v>
      </c>
    </row>
    <row r="13" spans="1:24">
      <c r="A13" s="2" t="s">
        <v>48</v>
      </c>
      <c r="B13" s="3" t="s">
        <v>3275</v>
      </c>
      <c r="C13" s="76" t="s">
        <v>42</v>
      </c>
      <c r="D13" s="76"/>
      <c r="E13" s="1" t="s">
        <v>3279</v>
      </c>
      <c r="F13" s="2" t="s">
        <v>916</v>
      </c>
      <c r="G13" s="2" t="s">
        <v>917</v>
      </c>
      <c r="H13" s="2" t="s">
        <v>82</v>
      </c>
      <c r="I13" s="2" t="s">
        <v>83</v>
      </c>
      <c r="J13" s="4">
        <v>100</v>
      </c>
      <c r="K13" s="4">
        <v>1154</v>
      </c>
    </row>
    <row r="14" spans="1:24">
      <c r="A14" s="2" t="s">
        <v>48</v>
      </c>
      <c r="B14" s="3" t="s">
        <v>3275</v>
      </c>
      <c r="C14" s="76" t="s">
        <v>42</v>
      </c>
      <c r="D14" s="76"/>
      <c r="E14" s="1" t="s">
        <v>3280</v>
      </c>
      <c r="F14" s="2" t="s">
        <v>70</v>
      </c>
      <c r="G14" s="2" t="s">
        <v>71</v>
      </c>
      <c r="H14" s="2" t="s">
        <v>72</v>
      </c>
      <c r="I14" s="2" t="s">
        <v>73</v>
      </c>
      <c r="J14" s="4">
        <v>10</v>
      </c>
      <c r="K14" s="4">
        <v>115.4</v>
      </c>
    </row>
    <row r="15" spans="1:24">
      <c r="A15" s="2" t="s">
        <v>48</v>
      </c>
      <c r="B15" s="3" t="s">
        <v>3275</v>
      </c>
      <c r="C15" s="76" t="s">
        <v>42</v>
      </c>
      <c r="D15" s="76"/>
      <c r="E15" s="1" t="s">
        <v>3281</v>
      </c>
      <c r="F15" s="2" t="s">
        <v>519</v>
      </c>
      <c r="G15" s="2" t="s">
        <v>520</v>
      </c>
      <c r="H15" s="2" t="s">
        <v>93</v>
      </c>
      <c r="I15" s="2" t="s">
        <v>94</v>
      </c>
      <c r="J15" s="4">
        <v>10</v>
      </c>
      <c r="K15" s="4">
        <v>115.4</v>
      </c>
    </row>
    <row r="16" spans="1:24">
      <c r="A16" s="2" t="s">
        <v>48</v>
      </c>
      <c r="B16" s="3" t="s">
        <v>3275</v>
      </c>
      <c r="C16" s="76" t="s">
        <v>42</v>
      </c>
      <c r="D16" s="76"/>
      <c r="E16" s="1" t="s">
        <v>3282</v>
      </c>
      <c r="F16" s="2" t="s">
        <v>489</v>
      </c>
      <c r="G16" s="2" t="s">
        <v>490</v>
      </c>
      <c r="H16" s="2" t="s">
        <v>72</v>
      </c>
      <c r="I16" s="2" t="s">
        <v>73</v>
      </c>
      <c r="J16" s="4">
        <v>10</v>
      </c>
      <c r="K16" s="4">
        <v>115.4</v>
      </c>
    </row>
    <row r="17" spans="1:24">
      <c r="A17" s="2" t="s">
        <v>48</v>
      </c>
      <c r="B17" s="3" t="s">
        <v>3275</v>
      </c>
      <c r="C17" s="76" t="s">
        <v>42</v>
      </c>
      <c r="D17" s="76"/>
      <c r="E17" s="1" t="s">
        <v>3283</v>
      </c>
      <c r="F17" s="2" t="s">
        <v>1118</v>
      </c>
      <c r="G17" s="2" t="s">
        <v>1119</v>
      </c>
      <c r="H17" s="2" t="s">
        <v>93</v>
      </c>
      <c r="I17" s="2" t="s">
        <v>94</v>
      </c>
      <c r="J17" s="4">
        <v>2</v>
      </c>
      <c r="K17" s="4">
        <v>23.08</v>
      </c>
    </row>
    <row r="18" spans="1:24">
      <c r="A18" s="2" t="s">
        <v>48</v>
      </c>
      <c r="B18" s="3" t="s">
        <v>3275</v>
      </c>
      <c r="C18" s="76" t="s">
        <v>42</v>
      </c>
      <c r="D18" s="76"/>
      <c r="E18" s="1" t="s">
        <v>3284</v>
      </c>
      <c r="F18" s="2" t="s">
        <v>505</v>
      </c>
      <c r="G18" s="2" t="s">
        <v>506</v>
      </c>
      <c r="H18" s="2" t="s">
        <v>93</v>
      </c>
      <c r="I18" s="2" t="s">
        <v>94</v>
      </c>
      <c r="J18" s="4">
        <v>5</v>
      </c>
      <c r="K18" s="4">
        <v>57.7</v>
      </c>
    </row>
    <row r="19" spans="1:24">
      <c r="A19" s="2" t="s">
        <v>48</v>
      </c>
      <c r="B19" s="3" t="s">
        <v>3275</v>
      </c>
      <c r="C19" s="76" t="s">
        <v>42</v>
      </c>
      <c r="D19" s="76"/>
      <c r="E19" s="1" t="s">
        <v>3285</v>
      </c>
      <c r="F19" s="2" t="s">
        <v>922</v>
      </c>
      <c r="G19" s="2" t="s">
        <v>923</v>
      </c>
      <c r="H19" s="2" t="s">
        <v>82</v>
      </c>
      <c r="I19" s="2" t="s">
        <v>83</v>
      </c>
      <c r="J19" s="4">
        <v>3</v>
      </c>
      <c r="K19" s="4">
        <v>34.619999999999997</v>
      </c>
    </row>
    <row r="20" spans="1:24">
      <c r="A20" s="2" t="s">
        <v>48</v>
      </c>
      <c r="B20" s="3" t="s">
        <v>3275</v>
      </c>
      <c r="C20" s="76" t="s">
        <v>42</v>
      </c>
      <c r="D20" s="76"/>
      <c r="E20" s="1" t="s">
        <v>3286</v>
      </c>
      <c r="F20" s="2" t="s">
        <v>1110</v>
      </c>
      <c r="G20" s="2" t="s">
        <v>1111</v>
      </c>
      <c r="H20" s="2" t="s">
        <v>93</v>
      </c>
      <c r="I20" s="2" t="s">
        <v>94</v>
      </c>
      <c r="J20" s="4">
        <v>2</v>
      </c>
      <c r="K20" s="4">
        <v>23.08</v>
      </c>
    </row>
    <row r="21" spans="1:24">
      <c r="A21" s="2" t="s">
        <v>48</v>
      </c>
      <c r="B21" s="3" t="s">
        <v>3275</v>
      </c>
      <c r="C21" s="76" t="s">
        <v>42</v>
      </c>
      <c r="D21" s="76"/>
      <c r="E21" s="1" t="s">
        <v>3287</v>
      </c>
      <c r="F21" s="2" t="s">
        <v>512</v>
      </c>
      <c r="G21" s="2" t="s">
        <v>513</v>
      </c>
      <c r="H21" s="2" t="s">
        <v>514</v>
      </c>
      <c r="I21" s="2" t="s">
        <v>515</v>
      </c>
      <c r="J21" s="4">
        <v>70</v>
      </c>
      <c r="K21" s="4">
        <v>807.8</v>
      </c>
    </row>
    <row r="22" spans="1:24">
      <c r="K22" s="5">
        <v>2931.16</v>
      </c>
    </row>
    <row r="23" spans="1:24">
      <c r="A23" s="72" t="s">
        <v>141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spans="1:24">
      <c r="A24" s="2" t="s">
        <v>48</v>
      </c>
      <c r="B24" s="3" t="s">
        <v>3288</v>
      </c>
      <c r="C24" s="76" t="s">
        <v>42</v>
      </c>
      <c r="D24" s="76"/>
      <c r="E24" s="1" t="s">
        <v>3289</v>
      </c>
      <c r="F24" s="2" t="s">
        <v>1141</v>
      </c>
      <c r="G24" s="2" t="s">
        <v>1142</v>
      </c>
      <c r="H24" s="2" t="s">
        <v>167</v>
      </c>
      <c r="I24" s="2" t="s">
        <v>168</v>
      </c>
      <c r="J24" s="4">
        <v>10</v>
      </c>
      <c r="K24" s="4">
        <v>115.2</v>
      </c>
    </row>
    <row r="25" spans="1:24">
      <c r="A25" s="2" t="s">
        <v>48</v>
      </c>
      <c r="B25" s="3" t="s">
        <v>3288</v>
      </c>
      <c r="C25" s="76" t="s">
        <v>42</v>
      </c>
      <c r="D25" s="76"/>
      <c r="E25" s="1" t="s">
        <v>3290</v>
      </c>
      <c r="F25" s="2" t="s">
        <v>541</v>
      </c>
      <c r="G25" s="2" t="s">
        <v>542</v>
      </c>
      <c r="H25" s="2" t="s">
        <v>150</v>
      </c>
      <c r="I25" s="2" t="s">
        <v>151</v>
      </c>
      <c r="J25" s="4">
        <v>10</v>
      </c>
      <c r="K25" s="4">
        <v>115.2</v>
      </c>
    </row>
    <row r="26" spans="1:24">
      <c r="A26" s="2" t="s">
        <v>48</v>
      </c>
      <c r="B26" s="3" t="s">
        <v>3288</v>
      </c>
      <c r="C26" s="76" t="s">
        <v>42</v>
      </c>
      <c r="D26" s="76"/>
      <c r="E26" s="1" t="s">
        <v>3291</v>
      </c>
      <c r="F26" s="2" t="s">
        <v>153</v>
      </c>
      <c r="G26" s="2" t="s">
        <v>154</v>
      </c>
      <c r="H26" s="2" t="s">
        <v>155</v>
      </c>
      <c r="I26" s="2" t="s">
        <v>156</v>
      </c>
      <c r="J26" s="4">
        <v>4</v>
      </c>
      <c r="K26" s="4">
        <v>46.08</v>
      </c>
    </row>
    <row r="27" spans="1:24">
      <c r="A27" s="2" t="s">
        <v>48</v>
      </c>
      <c r="B27" s="3" t="s">
        <v>3288</v>
      </c>
      <c r="C27" s="76" t="s">
        <v>42</v>
      </c>
      <c r="D27" s="76"/>
      <c r="E27" s="1" t="s">
        <v>3292</v>
      </c>
      <c r="F27" s="2" t="s">
        <v>957</v>
      </c>
      <c r="G27" s="2" t="s">
        <v>958</v>
      </c>
      <c r="H27" s="2" t="s">
        <v>150</v>
      </c>
      <c r="I27" s="2" t="s">
        <v>151</v>
      </c>
      <c r="J27" s="4">
        <v>20</v>
      </c>
      <c r="K27" s="4">
        <v>230.4</v>
      </c>
    </row>
    <row r="28" spans="1:24">
      <c r="A28" s="2" t="s">
        <v>48</v>
      </c>
      <c r="B28" s="3" t="s">
        <v>3288</v>
      </c>
      <c r="C28" s="76" t="s">
        <v>42</v>
      </c>
      <c r="D28" s="76"/>
      <c r="E28" s="1" t="s">
        <v>3293</v>
      </c>
      <c r="F28" s="2" t="s">
        <v>158</v>
      </c>
      <c r="G28" s="2" t="s">
        <v>159</v>
      </c>
      <c r="H28" s="2" t="s">
        <v>160</v>
      </c>
      <c r="I28" s="2" t="s">
        <v>161</v>
      </c>
      <c r="J28" s="4">
        <v>10</v>
      </c>
      <c r="K28" s="4">
        <v>115.2</v>
      </c>
    </row>
    <row r="29" spans="1:24">
      <c r="A29" s="2" t="s">
        <v>48</v>
      </c>
      <c r="B29" s="3" t="s">
        <v>3288</v>
      </c>
      <c r="C29" s="76" t="s">
        <v>42</v>
      </c>
      <c r="D29" s="76"/>
      <c r="E29" s="1" t="s">
        <v>3294</v>
      </c>
      <c r="F29" s="2" t="s">
        <v>954</v>
      </c>
      <c r="G29" s="2" t="s">
        <v>955</v>
      </c>
      <c r="H29" s="2" t="s">
        <v>150</v>
      </c>
      <c r="I29" s="2" t="s">
        <v>151</v>
      </c>
      <c r="J29" s="4">
        <v>5</v>
      </c>
      <c r="K29" s="4">
        <v>57.6</v>
      </c>
    </row>
    <row r="30" spans="1:24">
      <c r="A30" s="2" t="s">
        <v>48</v>
      </c>
      <c r="B30" s="3" t="s">
        <v>3288</v>
      </c>
      <c r="C30" s="76" t="s">
        <v>42</v>
      </c>
      <c r="D30" s="76"/>
      <c r="E30" s="1" t="s">
        <v>3295</v>
      </c>
      <c r="F30" s="2" t="s">
        <v>538</v>
      </c>
      <c r="G30" s="2" t="s">
        <v>539</v>
      </c>
      <c r="H30" s="2" t="s">
        <v>150</v>
      </c>
      <c r="I30" s="2" t="s">
        <v>151</v>
      </c>
      <c r="J30" s="4">
        <v>20</v>
      </c>
      <c r="K30" s="4">
        <v>230.4</v>
      </c>
    </row>
    <row r="31" spans="1:24">
      <c r="A31" s="2" t="s">
        <v>182</v>
      </c>
      <c r="B31" s="3" t="s">
        <v>3288</v>
      </c>
      <c r="C31" s="76" t="s">
        <v>42</v>
      </c>
      <c r="D31" s="76"/>
      <c r="E31" s="1" t="s">
        <v>3292</v>
      </c>
      <c r="F31" s="2" t="s">
        <v>957</v>
      </c>
      <c r="G31" s="2" t="s">
        <v>958</v>
      </c>
      <c r="H31" s="2" t="s">
        <v>150</v>
      </c>
      <c r="I31" s="2" t="s">
        <v>151</v>
      </c>
      <c r="J31" s="4">
        <v>2</v>
      </c>
      <c r="K31" s="4">
        <v>16.84</v>
      </c>
    </row>
    <row r="32" spans="1:24">
      <c r="K32" s="5">
        <v>926.92</v>
      </c>
    </row>
    <row r="33" spans="1:24">
      <c r="A33" s="72" t="s">
        <v>183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</row>
    <row r="34" spans="1:24">
      <c r="A34" s="2" t="s">
        <v>68</v>
      </c>
      <c r="B34" s="3" t="s">
        <v>3296</v>
      </c>
      <c r="C34" s="76" t="s">
        <v>42</v>
      </c>
      <c r="D34" s="76"/>
      <c r="E34" s="1" t="s">
        <v>3297</v>
      </c>
      <c r="F34" s="2" t="s">
        <v>185</v>
      </c>
      <c r="G34" s="2" t="s">
        <v>186</v>
      </c>
      <c r="H34" s="2" t="s">
        <v>187</v>
      </c>
      <c r="I34" s="2" t="s">
        <v>188</v>
      </c>
      <c r="J34" s="4">
        <v>3</v>
      </c>
      <c r="K34" s="4">
        <v>23.7</v>
      </c>
    </row>
    <row r="35" spans="1:24">
      <c r="A35" s="2" t="s">
        <v>182</v>
      </c>
      <c r="B35" s="3" t="s">
        <v>3296</v>
      </c>
      <c r="C35" s="76" t="s">
        <v>42</v>
      </c>
      <c r="D35" s="76"/>
      <c r="E35" s="1" t="s">
        <v>3298</v>
      </c>
      <c r="F35" s="2" t="s">
        <v>705</v>
      </c>
      <c r="G35" s="2" t="s">
        <v>186</v>
      </c>
      <c r="H35" s="2" t="s">
        <v>187</v>
      </c>
      <c r="I35" s="2" t="s">
        <v>188</v>
      </c>
      <c r="J35" s="4">
        <v>1</v>
      </c>
      <c r="K35" s="4">
        <v>9.44</v>
      </c>
    </row>
    <row r="36" spans="1:24">
      <c r="K36" s="5">
        <v>33.14</v>
      </c>
    </row>
    <row r="37" spans="1:24">
      <c r="A37" s="72" t="s">
        <v>189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</row>
    <row r="38" spans="1:24">
      <c r="A38" s="2" t="s">
        <v>48</v>
      </c>
      <c r="B38" s="3" t="s">
        <v>3269</v>
      </c>
      <c r="C38" s="76" t="s">
        <v>42</v>
      </c>
      <c r="D38" s="76"/>
      <c r="E38" s="1" t="s">
        <v>3299</v>
      </c>
      <c r="F38" s="2" t="s">
        <v>3231</v>
      </c>
      <c r="G38" s="2" t="s">
        <v>3232</v>
      </c>
      <c r="H38" s="2" t="s">
        <v>3233</v>
      </c>
      <c r="I38" s="2" t="s">
        <v>211</v>
      </c>
      <c r="J38" s="4">
        <v>5</v>
      </c>
      <c r="K38" s="4">
        <v>61.85</v>
      </c>
    </row>
    <row r="39" spans="1:24">
      <c r="A39" s="2" t="s">
        <v>48</v>
      </c>
      <c r="B39" s="3" t="s">
        <v>3269</v>
      </c>
      <c r="C39" s="76" t="s">
        <v>42</v>
      </c>
      <c r="D39" s="76"/>
      <c r="E39" s="1" t="s">
        <v>3300</v>
      </c>
      <c r="F39" s="2" t="s">
        <v>724</v>
      </c>
      <c r="G39" s="2" t="s">
        <v>725</v>
      </c>
      <c r="H39" s="2" t="s">
        <v>726</v>
      </c>
      <c r="I39" s="2" t="s">
        <v>727</v>
      </c>
      <c r="J39" s="4">
        <v>10</v>
      </c>
      <c r="K39" s="4">
        <v>123.7</v>
      </c>
    </row>
    <row r="40" spans="1:24" ht="24">
      <c r="A40" s="2" t="s">
        <v>48</v>
      </c>
      <c r="B40" s="3" t="s">
        <v>3296</v>
      </c>
      <c r="C40" s="76" t="s">
        <v>42</v>
      </c>
      <c r="D40" s="76"/>
      <c r="E40" s="1" t="s">
        <v>3301</v>
      </c>
      <c r="F40" s="2" t="s">
        <v>201</v>
      </c>
      <c r="G40" s="2" t="s">
        <v>202</v>
      </c>
      <c r="H40" s="2" t="s">
        <v>203</v>
      </c>
      <c r="I40" s="2" t="s">
        <v>204</v>
      </c>
      <c r="J40" s="4">
        <v>5</v>
      </c>
      <c r="K40" s="4">
        <v>61.85</v>
      </c>
    </row>
    <row r="41" spans="1:24">
      <c r="A41" s="2" t="s">
        <v>48</v>
      </c>
      <c r="B41" s="3" t="s">
        <v>3269</v>
      </c>
      <c r="C41" s="76" t="s">
        <v>42</v>
      </c>
      <c r="D41" s="76"/>
      <c r="E41" s="1" t="s">
        <v>3302</v>
      </c>
      <c r="F41" s="2" t="s">
        <v>1168</v>
      </c>
      <c r="G41" s="2" t="s">
        <v>1169</v>
      </c>
      <c r="H41" s="2" t="s">
        <v>712</v>
      </c>
      <c r="I41" s="2" t="s">
        <v>713</v>
      </c>
      <c r="J41" s="4">
        <v>2</v>
      </c>
      <c r="K41" s="4">
        <v>24.74</v>
      </c>
    </row>
    <row r="42" spans="1:24">
      <c r="A42" s="2" t="s">
        <v>48</v>
      </c>
      <c r="B42" s="3" t="s">
        <v>3269</v>
      </c>
      <c r="C42" s="76" t="s">
        <v>42</v>
      </c>
      <c r="D42" s="76"/>
      <c r="E42" s="1" t="s">
        <v>3303</v>
      </c>
      <c r="F42" s="2" t="s">
        <v>2383</v>
      </c>
      <c r="G42" s="2" t="s">
        <v>2384</v>
      </c>
      <c r="H42" s="2" t="s">
        <v>210</v>
      </c>
      <c r="I42" s="2" t="s">
        <v>211</v>
      </c>
      <c r="J42" s="4">
        <v>3</v>
      </c>
      <c r="K42" s="4">
        <v>37.11</v>
      </c>
    </row>
    <row r="43" spans="1:24">
      <c r="A43" s="2" t="s">
        <v>48</v>
      </c>
      <c r="B43" s="3" t="s">
        <v>3269</v>
      </c>
      <c r="C43" s="76" t="s">
        <v>42</v>
      </c>
      <c r="D43" s="76"/>
      <c r="E43" s="1" t="s">
        <v>3304</v>
      </c>
      <c r="F43" s="2" t="s">
        <v>208</v>
      </c>
      <c r="G43" s="2" t="s">
        <v>209</v>
      </c>
      <c r="H43" s="2" t="s">
        <v>210</v>
      </c>
      <c r="I43" s="2" t="s">
        <v>211</v>
      </c>
      <c r="J43" s="4">
        <v>5</v>
      </c>
      <c r="K43" s="4">
        <v>61.85</v>
      </c>
    </row>
    <row r="44" spans="1:24">
      <c r="A44" s="2" t="s">
        <v>182</v>
      </c>
      <c r="B44" s="3" t="s">
        <v>3269</v>
      </c>
      <c r="C44" s="76" t="s">
        <v>42</v>
      </c>
      <c r="D44" s="76"/>
      <c r="E44" s="1" t="s">
        <v>3305</v>
      </c>
      <c r="F44" s="2" t="s">
        <v>191</v>
      </c>
      <c r="G44" s="2" t="s">
        <v>192</v>
      </c>
      <c r="H44" s="2" t="s">
        <v>193</v>
      </c>
      <c r="I44" s="2" t="s">
        <v>194</v>
      </c>
      <c r="J44" s="4">
        <v>2</v>
      </c>
      <c r="K44" s="4">
        <v>18.88</v>
      </c>
    </row>
    <row r="45" spans="1:24">
      <c r="A45" s="2" t="s">
        <v>182</v>
      </c>
      <c r="B45" s="3" t="s">
        <v>3269</v>
      </c>
      <c r="C45" s="76" t="s">
        <v>42</v>
      </c>
      <c r="D45" s="76"/>
      <c r="E45" s="1" t="s">
        <v>3306</v>
      </c>
      <c r="F45" s="2" t="s">
        <v>729</v>
      </c>
      <c r="G45" s="2" t="s">
        <v>730</v>
      </c>
      <c r="H45" s="2" t="s">
        <v>726</v>
      </c>
      <c r="I45" s="2" t="s">
        <v>727</v>
      </c>
      <c r="J45" s="4">
        <v>3</v>
      </c>
      <c r="K45" s="4">
        <v>28.32</v>
      </c>
    </row>
    <row r="46" spans="1:24">
      <c r="K46" s="5">
        <v>418.3</v>
      </c>
    </row>
    <row r="47" spans="1:24">
      <c r="A47" s="72" t="s">
        <v>212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</row>
    <row r="48" spans="1:24">
      <c r="A48" s="2" t="s">
        <v>68</v>
      </c>
      <c r="B48" s="3" t="s">
        <v>3307</v>
      </c>
      <c r="C48" s="76" t="s">
        <v>42</v>
      </c>
      <c r="D48" s="76"/>
      <c r="E48" s="1" t="s">
        <v>3308</v>
      </c>
      <c r="F48" s="2" t="s">
        <v>269</v>
      </c>
      <c r="G48" s="2" t="s">
        <v>270</v>
      </c>
      <c r="H48" s="2" t="s">
        <v>216</v>
      </c>
      <c r="I48" s="2" t="s">
        <v>217</v>
      </c>
      <c r="J48" s="4">
        <v>2</v>
      </c>
      <c r="K48" s="4">
        <v>15.8</v>
      </c>
    </row>
    <row r="49" spans="1:11">
      <c r="A49" s="2" t="s">
        <v>68</v>
      </c>
      <c r="B49" s="3" t="s">
        <v>3307</v>
      </c>
      <c r="C49" s="76" t="s">
        <v>42</v>
      </c>
      <c r="D49" s="76"/>
      <c r="E49" s="1" t="s">
        <v>3309</v>
      </c>
      <c r="F49" s="2" t="s">
        <v>219</v>
      </c>
      <c r="G49" s="2" t="s">
        <v>220</v>
      </c>
      <c r="H49" s="2" t="s">
        <v>221</v>
      </c>
      <c r="I49" s="2" t="s">
        <v>222</v>
      </c>
      <c r="J49" s="4">
        <v>3</v>
      </c>
      <c r="K49" s="4">
        <v>23.7</v>
      </c>
    </row>
    <row r="50" spans="1:11">
      <c r="A50" s="2" t="s">
        <v>68</v>
      </c>
      <c r="B50" s="3" t="s">
        <v>3307</v>
      </c>
      <c r="C50" s="76" t="s">
        <v>42</v>
      </c>
      <c r="D50" s="76"/>
      <c r="E50" s="1" t="s">
        <v>3310</v>
      </c>
      <c r="F50" s="2" t="s">
        <v>2549</v>
      </c>
      <c r="G50" s="2" t="s">
        <v>2082</v>
      </c>
      <c r="H50" s="2" t="s">
        <v>216</v>
      </c>
      <c r="I50" s="2" t="s">
        <v>217</v>
      </c>
      <c r="J50" s="4">
        <v>1</v>
      </c>
      <c r="K50" s="4">
        <v>7.9</v>
      </c>
    </row>
    <row r="51" spans="1:11">
      <c r="A51" s="2" t="s">
        <v>68</v>
      </c>
      <c r="B51" s="3" t="s">
        <v>3307</v>
      </c>
      <c r="C51" s="76" t="s">
        <v>42</v>
      </c>
      <c r="D51" s="76"/>
      <c r="E51" s="1" t="s">
        <v>3311</v>
      </c>
      <c r="F51" s="2" t="s">
        <v>284</v>
      </c>
      <c r="G51" s="2" t="s">
        <v>285</v>
      </c>
      <c r="H51" s="2" t="s">
        <v>216</v>
      </c>
      <c r="I51" s="2" t="s">
        <v>217</v>
      </c>
      <c r="J51" s="4">
        <v>5</v>
      </c>
      <c r="K51" s="4">
        <v>39.5</v>
      </c>
    </row>
    <row r="52" spans="1:11">
      <c r="A52" s="2" t="s">
        <v>48</v>
      </c>
      <c r="B52" s="3" t="s">
        <v>3307</v>
      </c>
      <c r="C52" s="76" t="s">
        <v>42</v>
      </c>
      <c r="D52" s="76"/>
      <c r="E52" s="1" t="s">
        <v>3311</v>
      </c>
      <c r="F52" s="2" t="s">
        <v>284</v>
      </c>
      <c r="G52" s="2" t="s">
        <v>285</v>
      </c>
      <c r="H52" s="2" t="s">
        <v>216</v>
      </c>
      <c r="I52" s="2" t="s">
        <v>217</v>
      </c>
      <c r="J52" s="4">
        <v>3</v>
      </c>
      <c r="K52" s="4">
        <v>37.11</v>
      </c>
    </row>
    <row r="53" spans="1:11">
      <c r="A53" s="2" t="s">
        <v>48</v>
      </c>
      <c r="B53" s="3" t="s">
        <v>3307</v>
      </c>
      <c r="C53" s="76" t="s">
        <v>42</v>
      </c>
      <c r="D53" s="76"/>
      <c r="E53" s="1" t="s">
        <v>3312</v>
      </c>
      <c r="F53" s="2" t="s">
        <v>742</v>
      </c>
      <c r="G53" s="2" t="s">
        <v>743</v>
      </c>
      <c r="H53" s="2" t="s">
        <v>216</v>
      </c>
      <c r="I53" s="2" t="s">
        <v>217</v>
      </c>
      <c r="J53" s="4">
        <v>3</v>
      </c>
      <c r="K53" s="4">
        <v>37.11</v>
      </c>
    </row>
    <row r="54" spans="1:11">
      <c r="A54" s="2" t="s">
        <v>48</v>
      </c>
      <c r="B54" s="3" t="s">
        <v>3307</v>
      </c>
      <c r="C54" s="76" t="s">
        <v>42</v>
      </c>
      <c r="D54" s="76"/>
      <c r="E54" s="1" t="s">
        <v>3308</v>
      </c>
      <c r="F54" s="2" t="s">
        <v>269</v>
      </c>
      <c r="G54" s="2" t="s">
        <v>270</v>
      </c>
      <c r="H54" s="2" t="s">
        <v>216</v>
      </c>
      <c r="I54" s="2" t="s">
        <v>217</v>
      </c>
      <c r="J54" s="4">
        <v>4</v>
      </c>
      <c r="K54" s="4">
        <v>49.48</v>
      </c>
    </row>
    <row r="55" spans="1:11">
      <c r="A55" s="2" t="s">
        <v>48</v>
      </c>
      <c r="B55" s="3" t="s">
        <v>3307</v>
      </c>
      <c r="C55" s="76" t="s">
        <v>42</v>
      </c>
      <c r="D55" s="76"/>
      <c r="E55" s="1" t="s">
        <v>3313</v>
      </c>
      <c r="F55" s="2" t="s">
        <v>1306</v>
      </c>
      <c r="G55" s="2" t="s">
        <v>1307</v>
      </c>
      <c r="H55" s="2" t="s">
        <v>216</v>
      </c>
      <c r="I55" s="2" t="s">
        <v>217</v>
      </c>
      <c r="J55" s="4">
        <v>5</v>
      </c>
      <c r="K55" s="4">
        <v>61.85</v>
      </c>
    </row>
    <row r="56" spans="1:11">
      <c r="A56" s="2" t="s">
        <v>48</v>
      </c>
      <c r="B56" s="3" t="s">
        <v>3307</v>
      </c>
      <c r="C56" s="76" t="s">
        <v>42</v>
      </c>
      <c r="D56" s="76"/>
      <c r="E56" s="1" t="s">
        <v>3314</v>
      </c>
      <c r="F56" s="2" t="s">
        <v>1173</v>
      </c>
      <c r="G56" s="2" t="s">
        <v>1174</v>
      </c>
      <c r="H56" s="2" t="s">
        <v>216</v>
      </c>
      <c r="I56" s="2" t="s">
        <v>217</v>
      </c>
      <c r="J56" s="4">
        <v>5</v>
      </c>
      <c r="K56" s="4">
        <v>61.85</v>
      </c>
    </row>
    <row r="57" spans="1:11">
      <c r="A57" s="2" t="s">
        <v>48</v>
      </c>
      <c r="B57" s="3" t="s">
        <v>3307</v>
      </c>
      <c r="C57" s="76" t="s">
        <v>42</v>
      </c>
      <c r="D57" s="76"/>
      <c r="E57" s="1" t="s">
        <v>3315</v>
      </c>
      <c r="F57" s="2" t="s">
        <v>227</v>
      </c>
      <c r="G57" s="2" t="s">
        <v>228</v>
      </c>
      <c r="H57" s="2" t="s">
        <v>216</v>
      </c>
      <c r="I57" s="2" t="s">
        <v>217</v>
      </c>
      <c r="J57" s="4">
        <v>5</v>
      </c>
      <c r="K57" s="4">
        <v>61.85</v>
      </c>
    </row>
    <row r="58" spans="1:11">
      <c r="A58" s="2" t="s">
        <v>48</v>
      </c>
      <c r="B58" s="3" t="s">
        <v>3307</v>
      </c>
      <c r="C58" s="76" t="s">
        <v>42</v>
      </c>
      <c r="D58" s="76"/>
      <c r="E58" s="1" t="s">
        <v>3316</v>
      </c>
      <c r="F58" s="2" t="s">
        <v>2392</v>
      </c>
      <c r="G58" s="2" t="s">
        <v>2393</v>
      </c>
      <c r="H58" s="2" t="s">
        <v>232</v>
      </c>
      <c r="I58" s="2" t="s">
        <v>233</v>
      </c>
      <c r="J58" s="4">
        <v>3</v>
      </c>
      <c r="K58" s="4">
        <v>37.11</v>
      </c>
    </row>
    <row r="59" spans="1:11">
      <c r="A59" s="2" t="s">
        <v>48</v>
      </c>
      <c r="B59" s="3" t="s">
        <v>3307</v>
      </c>
      <c r="C59" s="76" t="s">
        <v>42</v>
      </c>
      <c r="D59" s="76"/>
      <c r="E59" s="1" t="s">
        <v>3317</v>
      </c>
      <c r="F59" s="2" t="s">
        <v>738</v>
      </c>
      <c r="G59" s="2" t="s">
        <v>739</v>
      </c>
      <c r="H59" s="2" t="s">
        <v>251</v>
      </c>
      <c r="I59" s="2" t="s">
        <v>252</v>
      </c>
      <c r="J59" s="4">
        <v>10</v>
      </c>
      <c r="K59" s="4">
        <v>123.7</v>
      </c>
    </row>
    <row r="60" spans="1:11">
      <c r="A60" s="2" t="s">
        <v>48</v>
      </c>
      <c r="B60" s="3" t="s">
        <v>3307</v>
      </c>
      <c r="C60" s="76" t="s">
        <v>42</v>
      </c>
      <c r="D60" s="76"/>
      <c r="E60" s="1" t="s">
        <v>3310</v>
      </c>
      <c r="F60" s="2" t="s">
        <v>2549</v>
      </c>
      <c r="G60" s="2" t="s">
        <v>2082</v>
      </c>
      <c r="H60" s="2" t="s">
        <v>216</v>
      </c>
      <c r="I60" s="2" t="s">
        <v>217</v>
      </c>
      <c r="J60" s="4">
        <v>1</v>
      </c>
      <c r="K60" s="4">
        <v>12.37</v>
      </c>
    </row>
    <row r="61" spans="1:11">
      <c r="A61" s="2" t="s">
        <v>48</v>
      </c>
      <c r="B61" s="3" t="s">
        <v>3307</v>
      </c>
      <c r="C61" s="76" t="s">
        <v>42</v>
      </c>
      <c r="D61" s="76"/>
      <c r="E61" s="1" t="s">
        <v>3318</v>
      </c>
      <c r="F61" s="2" t="s">
        <v>214</v>
      </c>
      <c r="G61" s="2" t="s">
        <v>215</v>
      </c>
      <c r="H61" s="2" t="s">
        <v>216</v>
      </c>
      <c r="I61" s="2" t="s">
        <v>217</v>
      </c>
      <c r="J61" s="4">
        <v>5</v>
      </c>
      <c r="K61" s="4">
        <v>61.85</v>
      </c>
    </row>
    <row r="62" spans="1:11">
      <c r="A62" s="2" t="s">
        <v>48</v>
      </c>
      <c r="B62" s="3" t="s">
        <v>3269</v>
      </c>
      <c r="C62" s="76" t="s">
        <v>42</v>
      </c>
      <c r="D62" s="76"/>
      <c r="E62" s="1" t="s">
        <v>3319</v>
      </c>
      <c r="F62" s="2" t="s">
        <v>3320</v>
      </c>
      <c r="G62" s="2" t="s">
        <v>1184</v>
      </c>
      <c r="H62" s="2" t="s">
        <v>257</v>
      </c>
      <c r="I62" s="2" t="s">
        <v>258</v>
      </c>
      <c r="J62" s="4">
        <v>30</v>
      </c>
      <c r="K62" s="4">
        <v>371.1</v>
      </c>
    </row>
    <row r="63" spans="1:11">
      <c r="A63" s="2" t="s">
        <v>182</v>
      </c>
      <c r="B63" s="3" t="s">
        <v>3275</v>
      </c>
      <c r="C63" s="76" t="s">
        <v>1225</v>
      </c>
      <c r="D63" s="76"/>
      <c r="E63" s="1" t="s">
        <v>3321</v>
      </c>
      <c r="F63" s="2" t="s">
        <v>284</v>
      </c>
      <c r="G63" s="2" t="s">
        <v>285</v>
      </c>
      <c r="H63" s="2" t="s">
        <v>216</v>
      </c>
      <c r="I63" s="2" t="s">
        <v>217</v>
      </c>
      <c r="J63" s="4">
        <v>-28</v>
      </c>
      <c r="K63" s="4">
        <v>-264.32</v>
      </c>
    </row>
    <row r="64" spans="1:11">
      <c r="A64" s="2" t="s">
        <v>182</v>
      </c>
      <c r="B64" s="3" t="s">
        <v>3307</v>
      </c>
      <c r="C64" s="76" t="s">
        <v>42</v>
      </c>
      <c r="D64" s="76"/>
      <c r="E64" s="1" t="s">
        <v>3310</v>
      </c>
      <c r="F64" s="2" t="s">
        <v>2549</v>
      </c>
      <c r="G64" s="2" t="s">
        <v>2082</v>
      </c>
      <c r="H64" s="2" t="s">
        <v>216</v>
      </c>
      <c r="I64" s="2" t="s">
        <v>217</v>
      </c>
      <c r="J64" s="4">
        <v>1</v>
      </c>
      <c r="K64" s="4">
        <v>9.44</v>
      </c>
    </row>
    <row r="65" spans="1:24">
      <c r="A65" s="2" t="s">
        <v>182</v>
      </c>
      <c r="B65" s="3" t="s">
        <v>3269</v>
      </c>
      <c r="C65" s="76" t="s">
        <v>42</v>
      </c>
      <c r="D65" s="76"/>
      <c r="E65" s="1" t="s">
        <v>3319</v>
      </c>
      <c r="F65" s="2" t="s">
        <v>3320</v>
      </c>
      <c r="G65" s="2" t="s">
        <v>1184</v>
      </c>
      <c r="H65" s="2" t="s">
        <v>257</v>
      </c>
      <c r="I65" s="2" t="s">
        <v>258</v>
      </c>
      <c r="J65" s="4">
        <v>20</v>
      </c>
      <c r="K65" s="4">
        <v>188.8</v>
      </c>
    </row>
    <row r="66" spans="1:24">
      <c r="A66" s="2" t="s">
        <v>182</v>
      </c>
      <c r="B66" s="3" t="s">
        <v>3307</v>
      </c>
      <c r="C66" s="76" t="s">
        <v>42</v>
      </c>
      <c r="D66" s="76"/>
      <c r="E66" s="1" t="s">
        <v>3322</v>
      </c>
      <c r="F66" s="2" t="s">
        <v>747</v>
      </c>
      <c r="G66" s="2" t="s">
        <v>748</v>
      </c>
      <c r="H66" s="2" t="s">
        <v>216</v>
      </c>
      <c r="I66" s="2" t="s">
        <v>217</v>
      </c>
      <c r="J66" s="4">
        <v>1</v>
      </c>
      <c r="K66" s="4">
        <v>9.44</v>
      </c>
    </row>
    <row r="67" spans="1:24">
      <c r="A67" s="2" t="s">
        <v>182</v>
      </c>
      <c r="B67" s="3" t="s">
        <v>3307</v>
      </c>
      <c r="C67" s="76" t="s">
        <v>42</v>
      </c>
      <c r="D67" s="76"/>
      <c r="E67" s="1" t="s">
        <v>3318</v>
      </c>
      <c r="F67" s="2" t="s">
        <v>214</v>
      </c>
      <c r="G67" s="2" t="s">
        <v>215</v>
      </c>
      <c r="H67" s="2" t="s">
        <v>216</v>
      </c>
      <c r="I67" s="2" t="s">
        <v>217</v>
      </c>
      <c r="J67" s="4">
        <v>7</v>
      </c>
      <c r="K67" s="4">
        <v>66.08</v>
      </c>
    </row>
    <row r="68" spans="1:24">
      <c r="A68" s="2" t="s">
        <v>182</v>
      </c>
      <c r="B68" s="3" t="s">
        <v>3307</v>
      </c>
      <c r="C68" s="76" t="s">
        <v>42</v>
      </c>
      <c r="D68" s="76"/>
      <c r="E68" s="1" t="s">
        <v>3323</v>
      </c>
      <c r="F68" s="2" t="s">
        <v>238</v>
      </c>
      <c r="G68" s="2" t="s">
        <v>239</v>
      </c>
      <c r="H68" s="2" t="s">
        <v>216</v>
      </c>
      <c r="I68" s="2" t="s">
        <v>217</v>
      </c>
      <c r="J68" s="4">
        <v>5</v>
      </c>
      <c r="K68" s="4">
        <v>47.2</v>
      </c>
    </row>
    <row r="69" spans="1:24">
      <c r="A69" s="2" t="s">
        <v>182</v>
      </c>
      <c r="B69" s="3" t="s">
        <v>3307</v>
      </c>
      <c r="C69" s="76" t="s">
        <v>42</v>
      </c>
      <c r="D69" s="76"/>
      <c r="E69" s="1" t="s">
        <v>3308</v>
      </c>
      <c r="F69" s="2" t="s">
        <v>269</v>
      </c>
      <c r="G69" s="2" t="s">
        <v>270</v>
      </c>
      <c r="H69" s="2" t="s">
        <v>216</v>
      </c>
      <c r="I69" s="2" t="s">
        <v>217</v>
      </c>
      <c r="J69" s="4">
        <v>2</v>
      </c>
      <c r="K69" s="4">
        <v>18.88</v>
      </c>
    </row>
    <row r="70" spans="1:24">
      <c r="K70" s="5">
        <f>SUM(K48:K69)</f>
        <v>1077.8000000000002</v>
      </c>
    </row>
    <row r="71" spans="1:24">
      <c r="A71" s="72" t="s">
        <v>286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</row>
    <row r="72" spans="1:24">
      <c r="A72" s="2" t="s">
        <v>48</v>
      </c>
      <c r="B72" s="3" t="s">
        <v>3307</v>
      </c>
      <c r="C72" s="76" t="s">
        <v>42</v>
      </c>
      <c r="D72" s="76"/>
      <c r="E72" s="1" t="s">
        <v>3324</v>
      </c>
      <c r="F72" s="2" t="s">
        <v>288</v>
      </c>
      <c r="G72" s="2" t="s">
        <v>1928</v>
      </c>
      <c r="H72" s="2" t="s">
        <v>290</v>
      </c>
      <c r="I72" s="2" t="s">
        <v>291</v>
      </c>
      <c r="J72" s="4">
        <v>10</v>
      </c>
      <c r="K72" s="4">
        <v>123.7</v>
      </c>
    </row>
    <row r="73" spans="1:24">
      <c r="A73" s="2" t="s">
        <v>182</v>
      </c>
      <c r="B73" s="3" t="s">
        <v>3307</v>
      </c>
      <c r="C73" s="76" t="s">
        <v>42</v>
      </c>
      <c r="D73" s="76"/>
      <c r="E73" s="1" t="s">
        <v>3325</v>
      </c>
      <c r="F73" s="2" t="s">
        <v>307</v>
      </c>
      <c r="G73" s="2" t="s">
        <v>308</v>
      </c>
      <c r="H73" s="2" t="s">
        <v>304</v>
      </c>
      <c r="I73" s="2" t="s">
        <v>305</v>
      </c>
      <c r="J73" s="4">
        <v>2</v>
      </c>
      <c r="K73" s="4">
        <v>16.84</v>
      </c>
    </row>
    <row r="74" spans="1:24">
      <c r="A74" s="2" t="s">
        <v>182</v>
      </c>
      <c r="B74" s="3" t="s">
        <v>3307</v>
      </c>
      <c r="C74" s="76" t="s">
        <v>42</v>
      </c>
      <c r="D74" s="76"/>
      <c r="E74" s="1" t="s">
        <v>3324</v>
      </c>
      <c r="F74" s="2" t="s">
        <v>288</v>
      </c>
      <c r="G74" s="2" t="s">
        <v>1928</v>
      </c>
      <c r="H74" s="2" t="s">
        <v>290</v>
      </c>
      <c r="I74" s="2" t="s">
        <v>291</v>
      </c>
      <c r="J74" s="4">
        <v>10</v>
      </c>
      <c r="K74" s="4">
        <v>84.2</v>
      </c>
    </row>
    <row r="75" spans="1:24">
      <c r="K75" s="5">
        <v>224.74</v>
      </c>
    </row>
    <row r="76" spans="1:24">
      <c r="A76" s="72" t="s">
        <v>309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</row>
    <row r="77" spans="1:24">
      <c r="A77" s="2" t="s">
        <v>68</v>
      </c>
      <c r="B77" s="3" t="s">
        <v>3288</v>
      </c>
      <c r="C77" s="76" t="s">
        <v>42</v>
      </c>
      <c r="D77" s="76"/>
      <c r="E77" s="1" t="s">
        <v>3326</v>
      </c>
      <c r="F77" s="2" t="s">
        <v>411</v>
      </c>
      <c r="G77" s="2" t="s">
        <v>412</v>
      </c>
      <c r="H77" s="2" t="s">
        <v>313</v>
      </c>
      <c r="I77" s="2" t="s">
        <v>314</v>
      </c>
      <c r="J77" s="4">
        <v>2</v>
      </c>
      <c r="K77" s="4">
        <v>15.8</v>
      </c>
    </row>
    <row r="78" spans="1:24">
      <c r="A78" s="2" t="s">
        <v>68</v>
      </c>
      <c r="B78" s="3" t="s">
        <v>3307</v>
      </c>
      <c r="C78" s="76" t="s">
        <v>42</v>
      </c>
      <c r="D78" s="76"/>
      <c r="E78" s="1" t="s">
        <v>3327</v>
      </c>
      <c r="F78" s="2" t="s">
        <v>411</v>
      </c>
      <c r="G78" s="2" t="s">
        <v>412</v>
      </c>
      <c r="H78" s="2" t="s">
        <v>313</v>
      </c>
      <c r="I78" s="2" t="s">
        <v>314</v>
      </c>
      <c r="J78" s="4">
        <v>5</v>
      </c>
      <c r="K78" s="4">
        <v>39.5</v>
      </c>
    </row>
    <row r="79" spans="1:24">
      <c r="A79" s="2" t="s">
        <v>68</v>
      </c>
      <c r="B79" s="3" t="s">
        <v>3307</v>
      </c>
      <c r="C79" s="76" t="s">
        <v>42</v>
      </c>
      <c r="D79" s="76"/>
      <c r="E79" s="1" t="s">
        <v>3328</v>
      </c>
      <c r="F79" s="2" t="s">
        <v>995</v>
      </c>
      <c r="G79" s="2" t="s">
        <v>996</v>
      </c>
      <c r="H79" s="2" t="s">
        <v>313</v>
      </c>
      <c r="I79" s="2" t="s">
        <v>314</v>
      </c>
      <c r="J79" s="4">
        <v>3</v>
      </c>
      <c r="K79" s="4">
        <v>23.7</v>
      </c>
    </row>
    <row r="80" spans="1:24">
      <c r="A80" s="2" t="s">
        <v>68</v>
      </c>
      <c r="B80" s="3" t="s">
        <v>3269</v>
      </c>
      <c r="C80" s="76" t="s">
        <v>42</v>
      </c>
      <c r="D80" s="76"/>
      <c r="E80" s="1" t="s">
        <v>3329</v>
      </c>
      <c r="F80" s="2" t="s">
        <v>3330</v>
      </c>
      <c r="G80" s="2" t="s">
        <v>3331</v>
      </c>
      <c r="H80" s="2" t="s">
        <v>586</v>
      </c>
      <c r="I80" s="2" t="s">
        <v>587</v>
      </c>
      <c r="J80" s="4">
        <v>4</v>
      </c>
      <c r="K80" s="4">
        <v>31.6</v>
      </c>
    </row>
    <row r="81" spans="1:24">
      <c r="A81" s="2" t="s">
        <v>48</v>
      </c>
      <c r="B81" s="3" t="s">
        <v>3288</v>
      </c>
      <c r="C81" s="76" t="s">
        <v>42</v>
      </c>
      <c r="D81" s="76"/>
      <c r="E81" s="1" t="s">
        <v>3332</v>
      </c>
      <c r="F81" s="2" t="s">
        <v>420</v>
      </c>
      <c r="G81" s="2" t="s">
        <v>421</v>
      </c>
      <c r="H81" s="2" t="s">
        <v>313</v>
      </c>
      <c r="I81" s="2" t="s">
        <v>314</v>
      </c>
      <c r="J81" s="4">
        <v>2</v>
      </c>
      <c r="K81" s="4">
        <v>23.04</v>
      </c>
    </row>
    <row r="82" spans="1:24">
      <c r="A82" s="2" t="s">
        <v>48</v>
      </c>
      <c r="B82" s="3" t="s">
        <v>3296</v>
      </c>
      <c r="C82" s="76" t="s">
        <v>42</v>
      </c>
      <c r="D82" s="76"/>
      <c r="E82" s="1" t="s">
        <v>3333</v>
      </c>
      <c r="F82" s="2" t="s">
        <v>584</v>
      </c>
      <c r="G82" s="2" t="s">
        <v>585</v>
      </c>
      <c r="H82" s="2" t="s">
        <v>586</v>
      </c>
      <c r="I82" s="2" t="s">
        <v>587</v>
      </c>
      <c r="J82" s="4">
        <v>3</v>
      </c>
      <c r="K82" s="4">
        <v>34.56</v>
      </c>
    </row>
    <row r="83" spans="1:24">
      <c r="A83" s="2" t="s">
        <v>48</v>
      </c>
      <c r="B83" s="3" t="s">
        <v>3288</v>
      </c>
      <c r="C83" s="76" t="s">
        <v>42</v>
      </c>
      <c r="D83" s="76"/>
      <c r="E83" s="1" t="s">
        <v>3334</v>
      </c>
      <c r="F83" s="2" t="s">
        <v>393</v>
      </c>
      <c r="G83" s="2" t="s">
        <v>394</v>
      </c>
      <c r="H83" s="2" t="s">
        <v>375</v>
      </c>
      <c r="I83" s="2" t="s">
        <v>376</v>
      </c>
      <c r="J83" s="4">
        <v>3</v>
      </c>
      <c r="K83" s="4">
        <v>34.56</v>
      </c>
    </row>
    <row r="84" spans="1:24">
      <c r="A84" s="2" t="s">
        <v>48</v>
      </c>
      <c r="B84" s="3" t="s">
        <v>3275</v>
      </c>
      <c r="C84" s="76" t="s">
        <v>42</v>
      </c>
      <c r="D84" s="76"/>
      <c r="E84" s="1" t="s">
        <v>3335</v>
      </c>
      <c r="F84" s="2" t="s">
        <v>754</v>
      </c>
      <c r="G84" s="2" t="s">
        <v>755</v>
      </c>
      <c r="H84" s="2" t="s">
        <v>313</v>
      </c>
      <c r="I84" s="2" t="s">
        <v>314</v>
      </c>
      <c r="J84" s="4">
        <v>10</v>
      </c>
      <c r="K84" s="4">
        <v>115.2</v>
      </c>
    </row>
    <row r="85" spans="1:24">
      <c r="A85" s="2" t="s">
        <v>48</v>
      </c>
      <c r="B85" s="3" t="s">
        <v>3288</v>
      </c>
      <c r="C85" s="76" t="s">
        <v>42</v>
      </c>
      <c r="D85" s="76"/>
      <c r="E85" s="1" t="s">
        <v>3336</v>
      </c>
      <c r="F85" s="2" t="s">
        <v>357</v>
      </c>
      <c r="G85" s="2" t="s">
        <v>358</v>
      </c>
      <c r="H85" s="2" t="s">
        <v>313</v>
      </c>
      <c r="I85" s="2" t="s">
        <v>314</v>
      </c>
      <c r="J85" s="4">
        <v>5</v>
      </c>
      <c r="K85" s="4">
        <v>57.6</v>
      </c>
    </row>
    <row r="86" spans="1:24">
      <c r="A86" s="2" t="s">
        <v>48</v>
      </c>
      <c r="B86" s="3" t="s">
        <v>3288</v>
      </c>
      <c r="C86" s="76" t="s">
        <v>42</v>
      </c>
      <c r="D86" s="76"/>
      <c r="E86" s="1" t="s">
        <v>3337</v>
      </c>
      <c r="F86" s="2" t="s">
        <v>373</v>
      </c>
      <c r="G86" s="2" t="s">
        <v>374</v>
      </c>
      <c r="H86" s="2" t="s">
        <v>375</v>
      </c>
      <c r="I86" s="2" t="s">
        <v>376</v>
      </c>
      <c r="J86" s="4">
        <v>5</v>
      </c>
      <c r="K86" s="4">
        <v>57.6</v>
      </c>
    </row>
    <row r="87" spans="1:24">
      <c r="A87" s="2" t="s">
        <v>48</v>
      </c>
      <c r="B87" s="3" t="s">
        <v>3275</v>
      </c>
      <c r="C87" s="76" t="s">
        <v>42</v>
      </c>
      <c r="D87" s="76"/>
      <c r="E87" s="1" t="s">
        <v>3338</v>
      </c>
      <c r="F87" s="2" t="s">
        <v>1452</v>
      </c>
      <c r="G87" s="2" t="s">
        <v>1453</v>
      </c>
      <c r="H87" s="2" t="s">
        <v>313</v>
      </c>
      <c r="I87" s="2" t="s">
        <v>314</v>
      </c>
      <c r="J87" s="4">
        <v>10</v>
      </c>
      <c r="K87" s="4">
        <v>115.2</v>
      </c>
    </row>
    <row r="88" spans="1:24">
      <c r="A88" s="2" t="s">
        <v>48</v>
      </c>
      <c r="B88" s="3" t="s">
        <v>3288</v>
      </c>
      <c r="C88" s="76" t="s">
        <v>42</v>
      </c>
      <c r="D88" s="76"/>
      <c r="E88" s="1" t="s">
        <v>3339</v>
      </c>
      <c r="F88" s="2" t="s">
        <v>773</v>
      </c>
      <c r="G88" s="2" t="s">
        <v>774</v>
      </c>
      <c r="H88" s="2" t="s">
        <v>313</v>
      </c>
      <c r="I88" s="2" t="s">
        <v>314</v>
      </c>
      <c r="J88" s="4">
        <v>1</v>
      </c>
      <c r="K88" s="4">
        <v>11.52</v>
      </c>
    </row>
    <row r="89" spans="1:24">
      <c r="A89" s="2" t="s">
        <v>48</v>
      </c>
      <c r="B89" s="3" t="s">
        <v>3275</v>
      </c>
      <c r="C89" s="76" t="s">
        <v>42</v>
      </c>
      <c r="D89" s="76"/>
      <c r="E89" s="1" t="s">
        <v>3340</v>
      </c>
      <c r="F89" s="2" t="s">
        <v>381</v>
      </c>
      <c r="G89" s="2" t="s">
        <v>382</v>
      </c>
      <c r="H89" s="2" t="s">
        <v>313</v>
      </c>
      <c r="I89" s="2" t="s">
        <v>314</v>
      </c>
      <c r="J89" s="4">
        <v>5</v>
      </c>
      <c r="K89" s="4">
        <v>57.6</v>
      </c>
    </row>
    <row r="90" spans="1:24">
      <c r="A90" s="2" t="s">
        <v>48</v>
      </c>
      <c r="B90" s="3" t="s">
        <v>3269</v>
      </c>
      <c r="C90" s="76" t="s">
        <v>42</v>
      </c>
      <c r="D90" s="76"/>
      <c r="E90" s="1" t="s">
        <v>3341</v>
      </c>
      <c r="F90" s="2" t="s">
        <v>404</v>
      </c>
      <c r="G90" s="2" t="s">
        <v>405</v>
      </c>
      <c r="H90" s="2" t="s">
        <v>351</v>
      </c>
      <c r="I90" s="2" t="s">
        <v>352</v>
      </c>
      <c r="J90" s="4">
        <v>2</v>
      </c>
      <c r="K90" s="4">
        <v>23.04</v>
      </c>
    </row>
    <row r="91" spans="1:24">
      <c r="A91" s="2" t="s">
        <v>48</v>
      </c>
      <c r="B91" s="3" t="s">
        <v>3307</v>
      </c>
      <c r="C91" s="76" t="s">
        <v>42</v>
      </c>
      <c r="D91" s="76"/>
      <c r="E91" s="1" t="s">
        <v>3328</v>
      </c>
      <c r="F91" s="2" t="s">
        <v>995</v>
      </c>
      <c r="G91" s="2" t="s">
        <v>996</v>
      </c>
      <c r="H91" s="2" t="s">
        <v>313</v>
      </c>
      <c r="I91" s="2" t="s">
        <v>314</v>
      </c>
      <c r="J91" s="4">
        <v>5</v>
      </c>
      <c r="K91" s="4">
        <v>57.6</v>
      </c>
    </row>
    <row r="92" spans="1:24">
      <c r="A92" s="2" t="s">
        <v>48</v>
      </c>
      <c r="B92" s="3" t="s">
        <v>3288</v>
      </c>
      <c r="C92" s="76" t="s">
        <v>42</v>
      </c>
      <c r="D92" s="76"/>
      <c r="E92" s="1" t="s">
        <v>3342</v>
      </c>
      <c r="F92" s="2" t="s">
        <v>766</v>
      </c>
      <c r="G92" s="2" t="s">
        <v>767</v>
      </c>
      <c r="H92" s="2" t="s">
        <v>362</v>
      </c>
      <c r="I92" s="2" t="s">
        <v>363</v>
      </c>
      <c r="J92" s="4">
        <v>2</v>
      </c>
      <c r="K92" s="4">
        <v>23.04</v>
      </c>
    </row>
    <row r="93" spans="1:24">
      <c r="K93" s="5">
        <v>721.16</v>
      </c>
    </row>
    <row r="94" spans="1:24">
      <c r="A94" s="72" t="s">
        <v>429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</row>
    <row r="95" spans="1:24">
      <c r="A95" s="2" t="s">
        <v>182</v>
      </c>
      <c r="B95" s="3" t="s">
        <v>3307</v>
      </c>
      <c r="C95" s="76" t="s">
        <v>42</v>
      </c>
      <c r="D95" s="76"/>
      <c r="E95" s="1" t="s">
        <v>3343</v>
      </c>
      <c r="F95" s="2" t="s">
        <v>431</v>
      </c>
      <c r="G95" s="2" t="s">
        <v>432</v>
      </c>
      <c r="H95" s="2" t="s">
        <v>433</v>
      </c>
      <c r="I95" s="2" t="s">
        <v>434</v>
      </c>
      <c r="J95" s="4">
        <v>3</v>
      </c>
      <c r="K95" s="4">
        <v>28.32</v>
      </c>
    </row>
    <row r="96" spans="1:24">
      <c r="A96" s="2" t="s">
        <v>182</v>
      </c>
      <c r="B96" s="3" t="s">
        <v>3307</v>
      </c>
      <c r="C96" s="76" t="s">
        <v>42</v>
      </c>
      <c r="D96" s="76"/>
      <c r="E96" s="1" t="s">
        <v>3344</v>
      </c>
      <c r="F96" s="2" t="s">
        <v>1043</v>
      </c>
      <c r="G96" s="2" t="s">
        <v>1044</v>
      </c>
      <c r="H96" s="2" t="s">
        <v>433</v>
      </c>
      <c r="I96" s="2" t="s">
        <v>434</v>
      </c>
      <c r="J96" s="4">
        <v>1</v>
      </c>
      <c r="K96" s="4">
        <v>9.44</v>
      </c>
    </row>
    <row r="97" spans="1:24">
      <c r="K97" s="5">
        <v>37.76</v>
      </c>
    </row>
    <row r="98" spans="1:24">
      <c r="A98" s="72" t="s">
        <v>435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</row>
    <row r="99" spans="1:24">
      <c r="A99" s="2" t="s">
        <v>48</v>
      </c>
      <c r="B99" s="3" t="s">
        <v>3275</v>
      </c>
      <c r="C99" s="76" t="s">
        <v>42</v>
      </c>
      <c r="D99" s="76"/>
      <c r="E99" s="1" t="s">
        <v>3345</v>
      </c>
      <c r="F99" s="2" t="s">
        <v>2016</v>
      </c>
      <c r="G99" s="2" t="s">
        <v>2017</v>
      </c>
      <c r="H99" s="2" t="s">
        <v>439</v>
      </c>
      <c r="I99" s="2" t="s">
        <v>440</v>
      </c>
      <c r="J99" s="4">
        <v>5</v>
      </c>
      <c r="K99" s="4">
        <v>57.7</v>
      </c>
    </row>
    <row r="100" spans="1:24">
      <c r="A100" s="2" t="s">
        <v>48</v>
      </c>
      <c r="B100" s="3" t="s">
        <v>3275</v>
      </c>
      <c r="C100" s="76" t="s">
        <v>42</v>
      </c>
      <c r="D100" s="76"/>
      <c r="E100" s="1" t="s">
        <v>3346</v>
      </c>
      <c r="F100" s="2" t="s">
        <v>822</v>
      </c>
      <c r="G100" s="2" t="s">
        <v>823</v>
      </c>
      <c r="H100" s="2" t="s">
        <v>439</v>
      </c>
      <c r="I100" s="2" t="s">
        <v>440</v>
      </c>
      <c r="J100" s="4">
        <v>10</v>
      </c>
      <c r="K100" s="4">
        <v>123.7</v>
      </c>
    </row>
    <row r="101" spans="1:24">
      <c r="K101" s="5">
        <v>181.4</v>
      </c>
    </row>
    <row r="102" spans="1:24">
      <c r="K102" s="5">
        <v>6861.63</v>
      </c>
    </row>
  </sheetData>
  <autoFilter ref="A1:X102" xr:uid="{3895059D-2DA3-B84D-BF09-BF4748017FB5}">
    <filterColumn colId="2" showButton="0"/>
  </autoFilter>
  <mergeCells count="90">
    <mergeCell ref="C7:D7"/>
    <mergeCell ref="C1:D1"/>
    <mergeCell ref="A2:X2"/>
    <mergeCell ref="C3:D3"/>
    <mergeCell ref="C4:D4"/>
    <mergeCell ref="A6:X6"/>
    <mergeCell ref="C20:D20"/>
    <mergeCell ref="A9:X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34:D34"/>
    <mergeCell ref="C21:D21"/>
    <mergeCell ref="A23:X23"/>
    <mergeCell ref="C24:D24"/>
    <mergeCell ref="C25:D25"/>
    <mergeCell ref="C26:D26"/>
    <mergeCell ref="C27:D27"/>
    <mergeCell ref="C28:D28"/>
    <mergeCell ref="C29:D29"/>
    <mergeCell ref="C30:D30"/>
    <mergeCell ref="C31:D31"/>
    <mergeCell ref="A33:X33"/>
    <mergeCell ref="C48:D48"/>
    <mergeCell ref="C35:D35"/>
    <mergeCell ref="A37:X37"/>
    <mergeCell ref="C38:D38"/>
    <mergeCell ref="C39:D39"/>
    <mergeCell ref="C40:D40"/>
    <mergeCell ref="C41:D41"/>
    <mergeCell ref="C42:D42"/>
    <mergeCell ref="C43:D43"/>
    <mergeCell ref="C44:D44"/>
    <mergeCell ref="C45:D45"/>
    <mergeCell ref="A47:X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73:D73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A71:X71"/>
    <mergeCell ref="C72:D72"/>
    <mergeCell ref="C86:D86"/>
    <mergeCell ref="C74:D74"/>
    <mergeCell ref="A76:X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100:D100"/>
    <mergeCell ref="C87:D87"/>
    <mergeCell ref="C88:D88"/>
    <mergeCell ref="C89:D89"/>
    <mergeCell ref="C90:D90"/>
    <mergeCell ref="C91:D91"/>
    <mergeCell ref="C92:D92"/>
    <mergeCell ref="A94:X94"/>
    <mergeCell ref="C95:D95"/>
    <mergeCell ref="C96:D96"/>
    <mergeCell ref="A98:X98"/>
    <mergeCell ref="C99:D9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B3F3-AB87-B14F-A488-CDD4994BF361}">
  <dimension ref="A1:W137"/>
  <sheetViews>
    <sheetView workbookViewId="0"/>
    <sheetView workbookViewId="1"/>
  </sheetViews>
  <sheetFormatPr defaultColWidth="8.85546875" defaultRowHeight="12.95"/>
  <cols>
    <col min="1" max="1" width="32" customWidth="1"/>
    <col min="2" max="2" width="7.85546875" customWidth="1"/>
    <col min="3" max="3" width="6.42578125" customWidth="1"/>
    <col min="4" max="4" width="7" customWidth="1"/>
    <col min="5" max="5" width="44" customWidth="1"/>
    <col min="6" max="6" width="25.42578125" customWidth="1"/>
    <col min="7" max="7" width="10.7109375" customWidth="1"/>
    <col min="8" max="8" width="17" customWidth="1"/>
    <col min="9" max="9" width="8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3347</v>
      </c>
      <c r="C3" s="1" t="s">
        <v>42</v>
      </c>
      <c r="D3" s="1" t="s">
        <v>3348</v>
      </c>
      <c r="E3" s="2" t="s">
        <v>880</v>
      </c>
      <c r="F3" s="2" t="s">
        <v>881</v>
      </c>
      <c r="G3" s="2" t="s">
        <v>882</v>
      </c>
      <c r="H3" s="2" t="s">
        <v>883</v>
      </c>
      <c r="I3" s="9">
        <v>5</v>
      </c>
      <c r="J3" s="4">
        <v>61.85</v>
      </c>
    </row>
    <row r="4" spans="1:23">
      <c r="A4" s="2" t="s">
        <v>48</v>
      </c>
      <c r="B4" s="3" t="s">
        <v>3347</v>
      </c>
      <c r="C4" s="1" t="s">
        <v>42</v>
      </c>
      <c r="D4" s="1" t="s">
        <v>3349</v>
      </c>
      <c r="E4" s="2" t="s">
        <v>1055</v>
      </c>
      <c r="F4" s="2" t="s">
        <v>1056</v>
      </c>
      <c r="G4" s="2" t="s">
        <v>622</v>
      </c>
      <c r="H4" s="2" t="s">
        <v>623</v>
      </c>
      <c r="I4" s="9">
        <v>7</v>
      </c>
      <c r="J4" s="4">
        <v>86.59</v>
      </c>
    </row>
    <row r="5" spans="1:23">
      <c r="A5" s="2" t="s">
        <v>48</v>
      </c>
      <c r="B5" s="3" t="s">
        <v>3347</v>
      </c>
      <c r="C5" s="1" t="s">
        <v>42</v>
      </c>
      <c r="D5" s="1" t="s">
        <v>3350</v>
      </c>
      <c r="E5" s="2" t="s">
        <v>885</v>
      </c>
      <c r="F5" s="2" t="s">
        <v>886</v>
      </c>
      <c r="G5" s="2" t="s">
        <v>622</v>
      </c>
      <c r="H5" s="2" t="s">
        <v>623</v>
      </c>
      <c r="I5" s="9">
        <v>6</v>
      </c>
      <c r="J5" s="4">
        <v>74.22</v>
      </c>
    </row>
    <row r="6" spans="1:23">
      <c r="A6" s="2" t="s">
        <v>48</v>
      </c>
      <c r="B6" s="3" t="s">
        <v>3347</v>
      </c>
      <c r="C6" s="1" t="s">
        <v>42</v>
      </c>
      <c r="D6" s="1" t="s">
        <v>3351</v>
      </c>
      <c r="E6" s="2" t="s">
        <v>1058</v>
      </c>
      <c r="F6" s="2" t="s">
        <v>1059</v>
      </c>
      <c r="G6" s="2" t="s">
        <v>46</v>
      </c>
      <c r="H6" s="2" t="s">
        <v>47</v>
      </c>
      <c r="I6" s="9">
        <v>10</v>
      </c>
      <c r="J6" s="4">
        <v>123.7</v>
      </c>
    </row>
    <row r="7" spans="1:23">
      <c r="A7" s="2" t="s">
        <v>48</v>
      </c>
      <c r="B7" s="3" t="s">
        <v>3347</v>
      </c>
      <c r="C7" s="1" t="s">
        <v>42</v>
      </c>
      <c r="D7" s="1" t="s">
        <v>3352</v>
      </c>
      <c r="E7" s="2" t="s">
        <v>877</v>
      </c>
      <c r="F7" s="2" t="s">
        <v>878</v>
      </c>
      <c r="G7" s="2" t="s">
        <v>622</v>
      </c>
      <c r="H7" s="2" t="s">
        <v>623</v>
      </c>
      <c r="I7" s="9">
        <v>4</v>
      </c>
      <c r="J7" s="4">
        <v>49.48</v>
      </c>
    </row>
    <row r="8" spans="1:23">
      <c r="J8" s="5">
        <v>395.84</v>
      </c>
    </row>
    <row r="9" spans="1:23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68</v>
      </c>
      <c r="B10" s="3" t="s">
        <v>3353</v>
      </c>
      <c r="C10" s="1" t="s">
        <v>42</v>
      </c>
      <c r="D10" s="1" t="s">
        <v>3354</v>
      </c>
      <c r="E10" s="2" t="s">
        <v>1067</v>
      </c>
      <c r="F10" s="2" t="s">
        <v>1068</v>
      </c>
      <c r="G10" s="2" t="s">
        <v>82</v>
      </c>
      <c r="H10" s="2" t="s">
        <v>83</v>
      </c>
      <c r="I10" s="9">
        <v>1</v>
      </c>
      <c r="J10" s="4">
        <v>7.9</v>
      </c>
    </row>
    <row r="11" spans="1:23">
      <c r="A11" s="2" t="s">
        <v>68</v>
      </c>
      <c r="B11" s="3" t="s">
        <v>3353</v>
      </c>
      <c r="C11" s="1" t="s">
        <v>42</v>
      </c>
      <c r="D11" s="1" t="s">
        <v>3355</v>
      </c>
      <c r="E11" s="2" t="s">
        <v>627</v>
      </c>
      <c r="F11" s="2" t="s">
        <v>628</v>
      </c>
      <c r="G11" s="2" t="s">
        <v>82</v>
      </c>
      <c r="H11" s="2" t="s">
        <v>83</v>
      </c>
      <c r="I11" s="9">
        <v>2</v>
      </c>
      <c r="J11" s="4">
        <v>15.8</v>
      </c>
    </row>
    <row r="12" spans="1:23">
      <c r="A12" s="2" t="s">
        <v>40</v>
      </c>
      <c r="B12" s="3" t="s">
        <v>3353</v>
      </c>
      <c r="C12" s="1" t="s">
        <v>42</v>
      </c>
      <c r="D12" s="1" t="s">
        <v>3356</v>
      </c>
      <c r="E12" s="2" t="s">
        <v>689</v>
      </c>
      <c r="F12" s="2" t="s">
        <v>690</v>
      </c>
      <c r="G12" s="2" t="s">
        <v>93</v>
      </c>
      <c r="H12" s="2" t="s">
        <v>94</v>
      </c>
      <c r="I12" s="9">
        <v>15</v>
      </c>
      <c r="J12" s="4">
        <v>153.30000000000001</v>
      </c>
    </row>
    <row r="13" spans="1:23">
      <c r="A13" s="2" t="s">
        <v>48</v>
      </c>
      <c r="B13" s="3" t="s">
        <v>3353</v>
      </c>
      <c r="C13" s="1" t="s">
        <v>42</v>
      </c>
      <c r="D13" s="1" t="s">
        <v>3357</v>
      </c>
      <c r="E13" s="2" t="s">
        <v>1071</v>
      </c>
      <c r="F13" s="2" t="s">
        <v>1072</v>
      </c>
      <c r="G13" s="2" t="s">
        <v>82</v>
      </c>
      <c r="H13" s="2" t="s">
        <v>83</v>
      </c>
      <c r="I13" s="9">
        <v>20</v>
      </c>
      <c r="J13" s="4">
        <v>230.8</v>
      </c>
    </row>
    <row r="14" spans="1:23">
      <c r="A14" s="2" t="s">
        <v>48</v>
      </c>
      <c r="B14" s="3" t="s">
        <v>3353</v>
      </c>
      <c r="C14" s="1" t="s">
        <v>42</v>
      </c>
      <c r="D14" s="1" t="s">
        <v>3358</v>
      </c>
      <c r="E14" s="2" t="s">
        <v>136</v>
      </c>
      <c r="F14" s="2" t="s">
        <v>137</v>
      </c>
      <c r="G14" s="2" t="s">
        <v>72</v>
      </c>
      <c r="H14" s="2" t="s">
        <v>73</v>
      </c>
      <c r="I14" s="9">
        <v>10</v>
      </c>
      <c r="J14" s="4">
        <v>115.4</v>
      </c>
    </row>
    <row r="15" spans="1:23">
      <c r="A15" s="2" t="s">
        <v>48</v>
      </c>
      <c r="B15" s="3" t="s">
        <v>3353</v>
      </c>
      <c r="C15" s="1" t="s">
        <v>42</v>
      </c>
      <c r="D15" s="1" t="s">
        <v>3359</v>
      </c>
      <c r="E15" s="2" t="s">
        <v>111</v>
      </c>
      <c r="F15" s="2" t="s">
        <v>112</v>
      </c>
      <c r="G15" s="2" t="s">
        <v>72</v>
      </c>
      <c r="H15" s="2" t="s">
        <v>73</v>
      </c>
      <c r="I15" s="9">
        <v>3</v>
      </c>
      <c r="J15" s="4">
        <v>34.619999999999997</v>
      </c>
    </row>
    <row r="16" spans="1:23">
      <c r="A16" s="2" t="s">
        <v>48</v>
      </c>
      <c r="B16" s="3" t="s">
        <v>3353</v>
      </c>
      <c r="C16" s="1" t="s">
        <v>42</v>
      </c>
      <c r="D16" s="1" t="s">
        <v>3360</v>
      </c>
      <c r="E16" s="2" t="s">
        <v>125</v>
      </c>
      <c r="F16" s="2" t="s">
        <v>126</v>
      </c>
      <c r="G16" s="2" t="s">
        <v>127</v>
      </c>
      <c r="H16" s="2" t="s">
        <v>128</v>
      </c>
      <c r="I16" s="9">
        <v>20</v>
      </c>
      <c r="J16" s="4">
        <v>230.8</v>
      </c>
    </row>
    <row r="17" spans="1:10">
      <c r="A17" s="2" t="s">
        <v>48</v>
      </c>
      <c r="B17" s="3" t="s">
        <v>3353</v>
      </c>
      <c r="C17" s="1" t="s">
        <v>42</v>
      </c>
      <c r="D17" s="1" t="s">
        <v>3361</v>
      </c>
      <c r="E17" s="2" t="s">
        <v>660</v>
      </c>
      <c r="F17" s="2" t="s">
        <v>661</v>
      </c>
      <c r="G17" s="2" t="s">
        <v>77</v>
      </c>
      <c r="H17" s="2" t="s">
        <v>78</v>
      </c>
      <c r="I17" s="9">
        <v>5</v>
      </c>
      <c r="J17" s="4">
        <v>57.7</v>
      </c>
    </row>
    <row r="18" spans="1:10">
      <c r="A18" s="2" t="s">
        <v>48</v>
      </c>
      <c r="B18" s="3" t="s">
        <v>3353</v>
      </c>
      <c r="C18" s="1" t="s">
        <v>42</v>
      </c>
      <c r="D18" s="1" t="s">
        <v>3362</v>
      </c>
      <c r="E18" s="2" t="s">
        <v>630</v>
      </c>
      <c r="F18" s="2" t="s">
        <v>631</v>
      </c>
      <c r="G18" s="2" t="s">
        <v>82</v>
      </c>
      <c r="H18" s="2" t="s">
        <v>83</v>
      </c>
      <c r="I18" s="9">
        <v>10</v>
      </c>
      <c r="J18" s="4">
        <v>115.4</v>
      </c>
    </row>
    <row r="19" spans="1:10">
      <c r="A19" s="2" t="s">
        <v>48</v>
      </c>
      <c r="B19" s="3" t="s">
        <v>3353</v>
      </c>
      <c r="C19" s="1" t="s">
        <v>42</v>
      </c>
      <c r="D19" s="1" t="s">
        <v>3363</v>
      </c>
      <c r="E19" s="2" t="s">
        <v>2509</v>
      </c>
      <c r="F19" s="2" t="s">
        <v>2510</v>
      </c>
      <c r="G19" s="2" t="s">
        <v>119</v>
      </c>
      <c r="H19" s="2" t="s">
        <v>120</v>
      </c>
      <c r="I19" s="9">
        <v>15</v>
      </c>
      <c r="J19" s="4">
        <v>173.1</v>
      </c>
    </row>
    <row r="20" spans="1:10">
      <c r="A20" s="2" t="s">
        <v>48</v>
      </c>
      <c r="B20" s="3" t="s">
        <v>3353</v>
      </c>
      <c r="C20" s="1" t="s">
        <v>42</v>
      </c>
      <c r="D20" s="1" t="s">
        <v>3364</v>
      </c>
      <c r="E20" s="2" t="s">
        <v>509</v>
      </c>
      <c r="F20" s="2" t="s">
        <v>510</v>
      </c>
      <c r="G20" s="2" t="s">
        <v>82</v>
      </c>
      <c r="H20" s="2" t="s">
        <v>83</v>
      </c>
      <c r="I20" s="9">
        <v>30</v>
      </c>
      <c r="J20" s="4">
        <v>346.2</v>
      </c>
    </row>
    <row r="21" spans="1:10">
      <c r="A21" s="2" t="s">
        <v>48</v>
      </c>
      <c r="B21" s="3" t="s">
        <v>3353</v>
      </c>
      <c r="C21" s="1" t="s">
        <v>42</v>
      </c>
      <c r="D21" s="1" t="s">
        <v>3365</v>
      </c>
      <c r="E21" s="2" t="s">
        <v>519</v>
      </c>
      <c r="F21" s="2" t="s">
        <v>520</v>
      </c>
      <c r="G21" s="2" t="s">
        <v>93</v>
      </c>
      <c r="H21" s="2" t="s">
        <v>94</v>
      </c>
      <c r="I21" s="9">
        <v>10</v>
      </c>
      <c r="J21" s="4">
        <v>115.4</v>
      </c>
    </row>
    <row r="22" spans="1:10">
      <c r="A22" s="2" t="s">
        <v>48</v>
      </c>
      <c r="B22" s="3" t="s">
        <v>3353</v>
      </c>
      <c r="C22" s="1" t="s">
        <v>42</v>
      </c>
      <c r="D22" s="1" t="s">
        <v>3366</v>
      </c>
      <c r="E22" s="2" t="s">
        <v>117</v>
      </c>
      <c r="F22" s="2" t="s">
        <v>118</v>
      </c>
      <c r="G22" s="2" t="s">
        <v>119</v>
      </c>
      <c r="H22" s="2" t="s">
        <v>120</v>
      </c>
      <c r="I22" s="9">
        <v>20</v>
      </c>
      <c r="J22" s="4">
        <v>230.8</v>
      </c>
    </row>
    <row r="23" spans="1:10">
      <c r="A23" s="2" t="s">
        <v>48</v>
      </c>
      <c r="B23" s="3" t="s">
        <v>3353</v>
      </c>
      <c r="C23" s="1" t="s">
        <v>42</v>
      </c>
      <c r="D23" s="1" t="s">
        <v>3367</v>
      </c>
      <c r="E23" s="2" t="s">
        <v>114</v>
      </c>
      <c r="F23" s="2" t="s">
        <v>115</v>
      </c>
      <c r="G23" s="2" t="s">
        <v>102</v>
      </c>
      <c r="H23" s="2" t="s">
        <v>103</v>
      </c>
      <c r="I23" s="9">
        <v>10</v>
      </c>
      <c r="J23" s="4">
        <v>115.4</v>
      </c>
    </row>
    <row r="24" spans="1:10">
      <c r="A24" s="2" t="s">
        <v>48</v>
      </c>
      <c r="B24" s="3" t="s">
        <v>3353</v>
      </c>
      <c r="C24" s="1" t="s">
        <v>42</v>
      </c>
      <c r="D24" s="1" t="s">
        <v>3368</v>
      </c>
      <c r="E24" s="2" t="s">
        <v>1374</v>
      </c>
      <c r="F24" s="2" t="s">
        <v>1375</v>
      </c>
      <c r="G24" s="2" t="s">
        <v>1376</v>
      </c>
      <c r="H24" s="2" t="s">
        <v>1377</v>
      </c>
      <c r="I24" s="9">
        <v>10</v>
      </c>
      <c r="J24" s="4">
        <v>115.4</v>
      </c>
    </row>
    <row r="25" spans="1:10">
      <c r="A25" s="2" t="s">
        <v>48</v>
      </c>
      <c r="B25" s="3" t="s">
        <v>3353</v>
      </c>
      <c r="C25" s="1" t="s">
        <v>42</v>
      </c>
      <c r="D25" s="1" t="s">
        <v>3369</v>
      </c>
      <c r="E25" s="2" t="s">
        <v>1374</v>
      </c>
      <c r="F25" s="2" t="s">
        <v>1375</v>
      </c>
      <c r="G25" s="2" t="s">
        <v>1376</v>
      </c>
      <c r="H25" s="2" t="s">
        <v>1377</v>
      </c>
      <c r="I25" s="9">
        <v>30</v>
      </c>
      <c r="J25" s="4">
        <v>346.2</v>
      </c>
    </row>
    <row r="26" spans="1:10">
      <c r="A26" s="2" t="s">
        <v>48</v>
      </c>
      <c r="B26" s="3" t="s">
        <v>3353</v>
      </c>
      <c r="C26" s="1" t="s">
        <v>42</v>
      </c>
      <c r="D26" s="1" t="s">
        <v>3370</v>
      </c>
      <c r="E26" s="2" t="s">
        <v>3371</v>
      </c>
      <c r="F26" s="2" t="s">
        <v>3372</v>
      </c>
      <c r="G26" s="2" t="s">
        <v>127</v>
      </c>
      <c r="H26" s="2" t="s">
        <v>128</v>
      </c>
      <c r="I26" s="9">
        <v>15</v>
      </c>
      <c r="J26" s="4">
        <v>173.1</v>
      </c>
    </row>
    <row r="27" spans="1:10">
      <c r="A27" s="2" t="s">
        <v>48</v>
      </c>
      <c r="B27" s="3" t="s">
        <v>3353</v>
      </c>
      <c r="C27" s="1" t="s">
        <v>42</v>
      </c>
      <c r="D27" s="1" t="s">
        <v>3373</v>
      </c>
      <c r="E27" s="2" t="s">
        <v>1113</v>
      </c>
      <c r="F27" s="2" t="s">
        <v>1114</v>
      </c>
      <c r="G27" s="2" t="s">
        <v>93</v>
      </c>
      <c r="H27" s="2" t="s">
        <v>94</v>
      </c>
      <c r="I27" s="9">
        <v>3</v>
      </c>
      <c r="J27" s="4">
        <v>34.619999999999997</v>
      </c>
    </row>
    <row r="28" spans="1:10">
      <c r="A28" s="2" t="s">
        <v>48</v>
      </c>
      <c r="B28" s="3" t="s">
        <v>3353</v>
      </c>
      <c r="C28" s="1" t="s">
        <v>42</v>
      </c>
      <c r="D28" s="1" t="s">
        <v>3354</v>
      </c>
      <c r="E28" s="2" t="s">
        <v>1067</v>
      </c>
      <c r="F28" s="2" t="s">
        <v>1068</v>
      </c>
      <c r="G28" s="2" t="s">
        <v>82</v>
      </c>
      <c r="H28" s="2" t="s">
        <v>83</v>
      </c>
      <c r="I28" s="9">
        <v>2</v>
      </c>
      <c r="J28" s="4">
        <v>24.74</v>
      </c>
    </row>
    <row r="29" spans="1:10">
      <c r="A29" s="2" t="s">
        <v>48</v>
      </c>
      <c r="B29" s="3" t="s">
        <v>3353</v>
      </c>
      <c r="C29" s="1" t="s">
        <v>42</v>
      </c>
      <c r="D29" s="1" t="s">
        <v>3374</v>
      </c>
      <c r="E29" s="2" t="s">
        <v>91</v>
      </c>
      <c r="F29" s="2" t="s">
        <v>92</v>
      </c>
      <c r="G29" s="2" t="s">
        <v>93</v>
      </c>
      <c r="H29" s="2" t="s">
        <v>94</v>
      </c>
      <c r="I29" s="9">
        <v>10</v>
      </c>
      <c r="J29" s="4">
        <v>115.4</v>
      </c>
    </row>
    <row r="30" spans="1:10">
      <c r="A30" s="2" t="s">
        <v>48</v>
      </c>
      <c r="B30" s="3" t="s">
        <v>3353</v>
      </c>
      <c r="C30" s="1" t="s">
        <v>42</v>
      </c>
      <c r="D30" s="1" t="s">
        <v>3375</v>
      </c>
      <c r="E30" s="2" t="s">
        <v>1121</v>
      </c>
      <c r="F30" s="2" t="s">
        <v>1122</v>
      </c>
      <c r="G30" s="2" t="s">
        <v>82</v>
      </c>
      <c r="H30" s="2" t="s">
        <v>83</v>
      </c>
      <c r="I30" s="9">
        <v>3</v>
      </c>
      <c r="J30" s="4">
        <v>37.11</v>
      </c>
    </row>
    <row r="31" spans="1:10">
      <c r="A31" s="2" t="s">
        <v>48</v>
      </c>
      <c r="B31" s="3" t="s">
        <v>3353</v>
      </c>
      <c r="C31" s="1" t="s">
        <v>42</v>
      </c>
      <c r="D31" s="1" t="s">
        <v>3376</v>
      </c>
      <c r="E31" s="2" t="s">
        <v>139</v>
      </c>
      <c r="F31" s="2" t="s">
        <v>140</v>
      </c>
      <c r="G31" s="2" t="s">
        <v>72</v>
      </c>
      <c r="H31" s="2" t="s">
        <v>73</v>
      </c>
      <c r="I31" s="9">
        <v>10</v>
      </c>
      <c r="J31" s="4">
        <v>115.4</v>
      </c>
    </row>
    <row r="32" spans="1:10">
      <c r="A32" s="2" t="s">
        <v>48</v>
      </c>
      <c r="B32" s="3" t="s">
        <v>3353</v>
      </c>
      <c r="C32" s="1" t="s">
        <v>42</v>
      </c>
      <c r="D32" s="1" t="s">
        <v>3377</v>
      </c>
      <c r="E32" s="2" t="s">
        <v>3067</v>
      </c>
      <c r="F32" s="2" t="s">
        <v>3068</v>
      </c>
      <c r="G32" s="2" t="s">
        <v>82</v>
      </c>
      <c r="H32" s="2" t="s">
        <v>83</v>
      </c>
      <c r="I32" s="9">
        <v>10</v>
      </c>
      <c r="J32" s="4">
        <v>115.4</v>
      </c>
    </row>
    <row r="33" spans="1:23">
      <c r="A33" s="2" t="s">
        <v>48</v>
      </c>
      <c r="B33" s="3" t="s">
        <v>3353</v>
      </c>
      <c r="C33" s="1" t="s">
        <v>42</v>
      </c>
      <c r="D33" s="1" t="s">
        <v>3378</v>
      </c>
      <c r="E33" s="2" t="s">
        <v>130</v>
      </c>
      <c r="F33" s="2" t="s">
        <v>131</v>
      </c>
      <c r="G33" s="2" t="s">
        <v>72</v>
      </c>
      <c r="H33" s="2" t="s">
        <v>73</v>
      </c>
      <c r="I33" s="9">
        <v>10</v>
      </c>
      <c r="J33" s="4">
        <v>115.4</v>
      </c>
    </row>
    <row r="34" spans="1:23">
      <c r="J34" s="5">
        <v>3135.39</v>
      </c>
    </row>
    <row r="35" spans="1:23">
      <c r="A35" s="72" t="s">
        <v>141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>
      <c r="A36" s="2" t="s">
        <v>40</v>
      </c>
      <c r="B36" s="3" t="s">
        <v>3379</v>
      </c>
      <c r="C36" s="1" t="s">
        <v>42</v>
      </c>
      <c r="D36" s="1" t="s">
        <v>3380</v>
      </c>
      <c r="E36" s="2" t="s">
        <v>936</v>
      </c>
      <c r="F36" s="2" t="s">
        <v>937</v>
      </c>
      <c r="G36" s="2" t="s">
        <v>150</v>
      </c>
      <c r="H36" s="2" t="s">
        <v>151</v>
      </c>
      <c r="I36" s="9">
        <v>5</v>
      </c>
      <c r="J36" s="4">
        <v>51.1</v>
      </c>
    </row>
    <row r="37" spans="1:23">
      <c r="A37" s="2" t="s">
        <v>48</v>
      </c>
      <c r="B37" s="3" t="s">
        <v>3379</v>
      </c>
      <c r="C37" s="1" t="s">
        <v>42</v>
      </c>
      <c r="D37" s="1" t="s">
        <v>3381</v>
      </c>
      <c r="E37" s="2" t="s">
        <v>954</v>
      </c>
      <c r="F37" s="2" t="s">
        <v>955</v>
      </c>
      <c r="G37" s="2" t="s">
        <v>150</v>
      </c>
      <c r="H37" s="2" t="s">
        <v>151</v>
      </c>
      <c r="I37" s="9">
        <v>5</v>
      </c>
      <c r="J37" s="4">
        <v>57.6</v>
      </c>
    </row>
    <row r="38" spans="1:23">
      <c r="A38" s="2" t="s">
        <v>48</v>
      </c>
      <c r="B38" s="3" t="s">
        <v>3379</v>
      </c>
      <c r="C38" s="1" t="s">
        <v>42</v>
      </c>
      <c r="D38" s="1" t="s">
        <v>3382</v>
      </c>
      <c r="E38" s="2" t="s">
        <v>175</v>
      </c>
      <c r="F38" s="2" t="s">
        <v>2616</v>
      </c>
      <c r="G38" s="2" t="s">
        <v>177</v>
      </c>
      <c r="H38" s="2" t="s">
        <v>178</v>
      </c>
      <c r="I38" s="9">
        <v>4</v>
      </c>
      <c r="J38" s="4">
        <v>46.08</v>
      </c>
    </row>
    <row r="39" spans="1:23">
      <c r="A39" s="2" t="s">
        <v>48</v>
      </c>
      <c r="B39" s="3" t="s">
        <v>3379</v>
      </c>
      <c r="C39" s="1" t="s">
        <v>42</v>
      </c>
      <c r="D39" s="1" t="s">
        <v>3383</v>
      </c>
      <c r="E39" s="2" t="s">
        <v>175</v>
      </c>
      <c r="F39" s="2" t="s">
        <v>2616</v>
      </c>
      <c r="G39" s="2" t="s">
        <v>177</v>
      </c>
      <c r="H39" s="2" t="s">
        <v>178</v>
      </c>
      <c r="I39" s="9">
        <v>3</v>
      </c>
      <c r="J39" s="4">
        <v>37.11</v>
      </c>
    </row>
    <row r="40" spans="1:23">
      <c r="A40" s="2" t="s">
        <v>48</v>
      </c>
      <c r="B40" s="3" t="s">
        <v>3379</v>
      </c>
      <c r="C40" s="1" t="s">
        <v>42</v>
      </c>
      <c r="D40" s="1" t="s">
        <v>3384</v>
      </c>
      <c r="E40" s="2" t="s">
        <v>170</v>
      </c>
      <c r="F40" s="2" t="s">
        <v>171</v>
      </c>
      <c r="G40" s="2" t="s">
        <v>150</v>
      </c>
      <c r="H40" s="2" t="s">
        <v>151</v>
      </c>
      <c r="I40" s="9">
        <v>10</v>
      </c>
      <c r="J40" s="4">
        <v>115.2</v>
      </c>
    </row>
    <row r="41" spans="1:23">
      <c r="A41" s="2" t="s">
        <v>182</v>
      </c>
      <c r="B41" s="3" t="s">
        <v>3379</v>
      </c>
      <c r="C41" s="1" t="s">
        <v>42</v>
      </c>
      <c r="D41" s="1" t="s">
        <v>3382</v>
      </c>
      <c r="E41" s="2" t="s">
        <v>175</v>
      </c>
      <c r="F41" s="2" t="s">
        <v>2616</v>
      </c>
      <c r="G41" s="2" t="s">
        <v>177</v>
      </c>
      <c r="H41" s="2" t="s">
        <v>178</v>
      </c>
      <c r="I41" s="9">
        <v>2</v>
      </c>
      <c r="J41" s="4">
        <v>16.84</v>
      </c>
    </row>
    <row r="42" spans="1:23">
      <c r="A42" s="2" t="s">
        <v>182</v>
      </c>
      <c r="B42" s="3" t="s">
        <v>3379</v>
      </c>
      <c r="C42" s="1" t="s">
        <v>42</v>
      </c>
      <c r="D42" s="1" t="s">
        <v>3383</v>
      </c>
      <c r="E42" s="2" t="s">
        <v>175</v>
      </c>
      <c r="F42" s="2" t="s">
        <v>2616</v>
      </c>
      <c r="G42" s="2" t="s">
        <v>177</v>
      </c>
      <c r="H42" s="2" t="s">
        <v>178</v>
      </c>
      <c r="I42" s="9">
        <v>1</v>
      </c>
      <c r="J42" s="4">
        <v>9.44</v>
      </c>
    </row>
    <row r="43" spans="1:23">
      <c r="J43" s="5">
        <v>333.37</v>
      </c>
    </row>
    <row r="44" spans="1:23">
      <c r="A44" s="72" t="s">
        <v>183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>
      <c r="A45" s="2" t="s">
        <v>48</v>
      </c>
      <c r="B45" s="3" t="s">
        <v>3385</v>
      </c>
      <c r="C45" s="1" t="s">
        <v>42</v>
      </c>
      <c r="D45" s="1" t="s">
        <v>3386</v>
      </c>
      <c r="E45" s="2" t="s">
        <v>702</v>
      </c>
      <c r="F45" s="2" t="s">
        <v>703</v>
      </c>
      <c r="G45" s="2" t="s">
        <v>187</v>
      </c>
      <c r="H45" s="2" t="s">
        <v>188</v>
      </c>
      <c r="I45" s="9">
        <v>2</v>
      </c>
      <c r="J45" s="4">
        <v>23.04</v>
      </c>
    </row>
    <row r="46" spans="1:23">
      <c r="J46" s="5">
        <v>23.04</v>
      </c>
    </row>
    <row r="47" spans="1:23">
      <c r="A47" s="72" t="s">
        <v>189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</row>
    <row r="48" spans="1:23">
      <c r="A48" s="2" t="s">
        <v>40</v>
      </c>
      <c r="B48" s="3" t="s">
        <v>3379</v>
      </c>
      <c r="C48" s="1" t="s">
        <v>42</v>
      </c>
      <c r="D48" s="1" t="s">
        <v>3387</v>
      </c>
      <c r="E48" s="2" t="s">
        <v>552</v>
      </c>
      <c r="F48" s="2" t="s">
        <v>553</v>
      </c>
      <c r="G48" s="2" t="s">
        <v>313</v>
      </c>
      <c r="H48" s="2" t="s">
        <v>314</v>
      </c>
      <c r="I48" s="9">
        <v>15</v>
      </c>
      <c r="J48" s="4">
        <v>153.30000000000001</v>
      </c>
    </row>
    <row r="49" spans="1:23">
      <c r="A49" s="2" t="s">
        <v>40</v>
      </c>
      <c r="B49" s="3" t="s">
        <v>3379</v>
      </c>
      <c r="C49" s="1" t="s">
        <v>42</v>
      </c>
      <c r="D49" s="1" t="s">
        <v>3388</v>
      </c>
      <c r="E49" s="2" t="s">
        <v>710</v>
      </c>
      <c r="F49" s="2" t="s">
        <v>711</v>
      </c>
      <c r="G49" s="2" t="s">
        <v>712</v>
      </c>
      <c r="H49" s="2" t="s">
        <v>713</v>
      </c>
      <c r="I49" s="9">
        <v>5</v>
      </c>
      <c r="J49" s="4">
        <v>51.1</v>
      </c>
    </row>
    <row r="50" spans="1:23" ht="24">
      <c r="A50" s="2" t="s">
        <v>48</v>
      </c>
      <c r="B50" s="3" t="s">
        <v>3347</v>
      </c>
      <c r="C50" s="1" t="s">
        <v>42</v>
      </c>
      <c r="D50" s="1" t="s">
        <v>3389</v>
      </c>
      <c r="E50" s="2" t="s">
        <v>201</v>
      </c>
      <c r="F50" s="2" t="s">
        <v>202</v>
      </c>
      <c r="G50" s="2" t="s">
        <v>203</v>
      </c>
      <c r="H50" s="2" t="s">
        <v>204</v>
      </c>
      <c r="I50" s="9">
        <v>2</v>
      </c>
      <c r="J50" s="4">
        <v>24.74</v>
      </c>
    </row>
    <row r="51" spans="1:23">
      <c r="A51" s="2" t="s">
        <v>48</v>
      </c>
      <c r="B51" s="3" t="s">
        <v>3347</v>
      </c>
      <c r="C51" s="1" t="s">
        <v>42</v>
      </c>
      <c r="D51" s="1" t="s">
        <v>3390</v>
      </c>
      <c r="E51" s="2" t="s">
        <v>710</v>
      </c>
      <c r="F51" s="2" t="s">
        <v>711</v>
      </c>
      <c r="G51" s="2" t="s">
        <v>712</v>
      </c>
      <c r="H51" s="2" t="s">
        <v>713</v>
      </c>
      <c r="I51" s="9">
        <v>5</v>
      </c>
      <c r="J51" s="4">
        <v>61.85</v>
      </c>
    </row>
    <row r="52" spans="1:23">
      <c r="A52" s="2" t="s">
        <v>48</v>
      </c>
      <c r="B52" s="3" t="s">
        <v>3347</v>
      </c>
      <c r="C52" s="1" t="s">
        <v>42</v>
      </c>
      <c r="D52" s="1" t="s">
        <v>3391</v>
      </c>
      <c r="E52" s="2" t="s">
        <v>555</v>
      </c>
      <c r="F52" s="2" t="s">
        <v>556</v>
      </c>
      <c r="G52" s="2" t="s">
        <v>193</v>
      </c>
      <c r="H52" s="2" t="s">
        <v>194</v>
      </c>
      <c r="I52" s="9">
        <v>2</v>
      </c>
      <c r="J52" s="4">
        <v>24.74</v>
      </c>
    </row>
    <row r="53" spans="1:23">
      <c r="A53" s="2" t="s">
        <v>48</v>
      </c>
      <c r="B53" s="3" t="s">
        <v>3379</v>
      </c>
      <c r="C53" s="1" t="s">
        <v>42</v>
      </c>
      <c r="D53" s="1" t="s">
        <v>3388</v>
      </c>
      <c r="E53" s="2" t="s">
        <v>710</v>
      </c>
      <c r="F53" s="2" t="s">
        <v>711</v>
      </c>
      <c r="G53" s="2" t="s">
        <v>712</v>
      </c>
      <c r="H53" s="2" t="s">
        <v>713</v>
      </c>
      <c r="I53" s="9">
        <v>5</v>
      </c>
      <c r="J53" s="4">
        <v>61.85</v>
      </c>
    </row>
    <row r="54" spans="1:23">
      <c r="A54" s="2" t="s">
        <v>48</v>
      </c>
      <c r="B54" s="3" t="s">
        <v>3347</v>
      </c>
      <c r="C54" s="1" t="s">
        <v>42</v>
      </c>
      <c r="D54" s="1" t="s">
        <v>3392</v>
      </c>
      <c r="E54" s="2" t="s">
        <v>729</v>
      </c>
      <c r="F54" s="2" t="s">
        <v>730</v>
      </c>
      <c r="G54" s="2" t="s">
        <v>726</v>
      </c>
      <c r="H54" s="2" t="s">
        <v>727</v>
      </c>
      <c r="I54" s="9">
        <v>6</v>
      </c>
      <c r="J54" s="4">
        <v>74.22</v>
      </c>
    </row>
    <row r="55" spans="1:23">
      <c r="A55" s="2" t="s">
        <v>48</v>
      </c>
      <c r="B55" s="3" t="s">
        <v>3347</v>
      </c>
      <c r="C55" s="1" t="s">
        <v>42</v>
      </c>
      <c r="D55" s="1" t="s">
        <v>3393</v>
      </c>
      <c r="E55" s="2" t="s">
        <v>1165</v>
      </c>
      <c r="F55" s="2" t="s">
        <v>1166</v>
      </c>
      <c r="G55" s="2" t="s">
        <v>193</v>
      </c>
      <c r="H55" s="2" t="s">
        <v>194</v>
      </c>
      <c r="I55" s="9">
        <v>4</v>
      </c>
      <c r="J55" s="4">
        <v>49.48</v>
      </c>
    </row>
    <row r="56" spans="1:23">
      <c r="J56" s="5">
        <v>501.28</v>
      </c>
    </row>
    <row r="57" spans="1:23">
      <c r="A57" s="72" t="s">
        <v>212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>
      <c r="A58" s="2" t="s">
        <v>48</v>
      </c>
      <c r="B58" s="3" t="s">
        <v>3385</v>
      </c>
      <c r="C58" s="1" t="s">
        <v>42</v>
      </c>
      <c r="D58" s="1" t="s">
        <v>3394</v>
      </c>
      <c r="E58" s="2" t="s">
        <v>272</v>
      </c>
      <c r="F58" s="2" t="s">
        <v>273</v>
      </c>
      <c r="G58" s="2" t="s">
        <v>216</v>
      </c>
      <c r="H58" s="2" t="s">
        <v>217</v>
      </c>
      <c r="I58" s="9">
        <v>2</v>
      </c>
      <c r="J58" s="4">
        <v>24.74</v>
      </c>
    </row>
    <row r="59" spans="1:23">
      <c r="A59" s="2" t="s">
        <v>48</v>
      </c>
      <c r="B59" s="3" t="s">
        <v>3385</v>
      </c>
      <c r="C59" s="1" t="s">
        <v>42</v>
      </c>
      <c r="D59" s="1" t="s">
        <v>3395</v>
      </c>
      <c r="E59" s="2" t="s">
        <v>263</v>
      </c>
      <c r="F59" s="2" t="s">
        <v>264</v>
      </c>
      <c r="G59" s="2" t="s">
        <v>216</v>
      </c>
      <c r="H59" s="2" t="s">
        <v>217</v>
      </c>
      <c r="I59" s="9">
        <v>10</v>
      </c>
      <c r="J59" s="4">
        <v>123.7</v>
      </c>
    </row>
    <row r="60" spans="1:23">
      <c r="A60" s="2" t="s">
        <v>48</v>
      </c>
      <c r="B60" s="3" t="s">
        <v>3385</v>
      </c>
      <c r="C60" s="1" t="s">
        <v>42</v>
      </c>
      <c r="D60" s="1" t="s">
        <v>3396</v>
      </c>
      <c r="E60" s="2" t="s">
        <v>219</v>
      </c>
      <c r="F60" s="2" t="s">
        <v>220</v>
      </c>
      <c r="G60" s="2" t="s">
        <v>221</v>
      </c>
      <c r="H60" s="2" t="s">
        <v>222</v>
      </c>
      <c r="I60" s="9">
        <v>10</v>
      </c>
      <c r="J60" s="4">
        <v>123.7</v>
      </c>
    </row>
    <row r="61" spans="1:23">
      <c r="A61" s="2" t="s">
        <v>48</v>
      </c>
      <c r="B61" s="3" t="s">
        <v>3385</v>
      </c>
      <c r="C61" s="1" t="s">
        <v>42</v>
      </c>
      <c r="D61" s="1" t="s">
        <v>3397</v>
      </c>
      <c r="E61" s="2" t="s">
        <v>747</v>
      </c>
      <c r="F61" s="2" t="s">
        <v>748</v>
      </c>
      <c r="G61" s="2" t="s">
        <v>216</v>
      </c>
      <c r="H61" s="2" t="s">
        <v>217</v>
      </c>
      <c r="I61" s="9">
        <v>2</v>
      </c>
      <c r="J61" s="4">
        <v>24.74</v>
      </c>
    </row>
    <row r="62" spans="1:23">
      <c r="A62" s="2" t="s">
        <v>48</v>
      </c>
      <c r="B62" s="3" t="s">
        <v>3385</v>
      </c>
      <c r="C62" s="1" t="s">
        <v>42</v>
      </c>
      <c r="D62" s="1" t="s">
        <v>3398</v>
      </c>
      <c r="E62" s="2" t="s">
        <v>227</v>
      </c>
      <c r="F62" s="2" t="s">
        <v>228</v>
      </c>
      <c r="G62" s="2" t="s">
        <v>216</v>
      </c>
      <c r="H62" s="2" t="s">
        <v>217</v>
      </c>
      <c r="I62" s="9">
        <v>3</v>
      </c>
      <c r="J62" s="4">
        <v>37.11</v>
      </c>
    </row>
    <row r="63" spans="1:23">
      <c r="A63" s="2" t="s">
        <v>182</v>
      </c>
      <c r="B63" s="3" t="s">
        <v>3385</v>
      </c>
      <c r="C63" s="1" t="s">
        <v>42</v>
      </c>
      <c r="D63" s="1" t="s">
        <v>3395</v>
      </c>
      <c r="E63" s="2" t="s">
        <v>263</v>
      </c>
      <c r="F63" s="2" t="s">
        <v>264</v>
      </c>
      <c r="G63" s="2" t="s">
        <v>216</v>
      </c>
      <c r="H63" s="2" t="s">
        <v>217</v>
      </c>
      <c r="I63" s="9">
        <v>1</v>
      </c>
      <c r="J63" s="4">
        <v>9.44</v>
      </c>
    </row>
    <row r="64" spans="1:23">
      <c r="A64" s="2" t="s">
        <v>182</v>
      </c>
      <c r="B64" s="3" t="s">
        <v>3385</v>
      </c>
      <c r="C64" s="1" t="s">
        <v>42</v>
      </c>
      <c r="D64" s="1" t="s">
        <v>3399</v>
      </c>
      <c r="E64" s="2" t="s">
        <v>280</v>
      </c>
      <c r="F64" s="2" t="s">
        <v>281</v>
      </c>
      <c r="G64" s="2" t="s">
        <v>216</v>
      </c>
      <c r="H64" s="2" t="s">
        <v>217</v>
      </c>
      <c r="I64" s="9">
        <v>10</v>
      </c>
      <c r="J64" s="4">
        <v>94.4</v>
      </c>
    </row>
    <row r="65" spans="1:23">
      <c r="J65" s="5">
        <v>437.83</v>
      </c>
    </row>
    <row r="66" spans="1:23">
      <c r="A66" s="72" t="s">
        <v>286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1:23">
      <c r="A67" s="2" t="s">
        <v>48</v>
      </c>
      <c r="B67" s="3" t="s">
        <v>3385</v>
      </c>
      <c r="C67" s="1" t="s">
        <v>42</v>
      </c>
      <c r="D67" s="1" t="s">
        <v>3400</v>
      </c>
      <c r="E67" s="2" t="s">
        <v>302</v>
      </c>
      <c r="F67" s="2" t="s">
        <v>303</v>
      </c>
      <c r="G67" s="2" t="s">
        <v>304</v>
      </c>
      <c r="H67" s="2" t="s">
        <v>305</v>
      </c>
      <c r="I67" s="9">
        <v>2</v>
      </c>
      <c r="J67" s="4">
        <v>24.74</v>
      </c>
    </row>
    <row r="68" spans="1:23">
      <c r="A68" s="2" t="s">
        <v>48</v>
      </c>
      <c r="B68" s="3" t="s">
        <v>3385</v>
      </c>
      <c r="C68" s="1" t="s">
        <v>42</v>
      </c>
      <c r="D68" s="1" t="s">
        <v>3401</v>
      </c>
      <c r="E68" s="2" t="s">
        <v>3402</v>
      </c>
      <c r="F68" s="2" t="s">
        <v>3403</v>
      </c>
      <c r="G68" s="2" t="s">
        <v>296</v>
      </c>
      <c r="H68" s="2" t="s">
        <v>297</v>
      </c>
      <c r="I68" s="9">
        <v>5</v>
      </c>
      <c r="J68" s="4">
        <v>61.85</v>
      </c>
    </row>
    <row r="69" spans="1:23">
      <c r="A69" s="2" t="s">
        <v>48</v>
      </c>
      <c r="B69" s="3" t="s">
        <v>3385</v>
      </c>
      <c r="C69" s="1" t="s">
        <v>42</v>
      </c>
      <c r="D69" s="1" t="s">
        <v>3404</v>
      </c>
      <c r="E69" s="2" t="s">
        <v>307</v>
      </c>
      <c r="F69" s="2" t="s">
        <v>308</v>
      </c>
      <c r="G69" s="2" t="s">
        <v>304</v>
      </c>
      <c r="H69" s="2" t="s">
        <v>305</v>
      </c>
      <c r="I69" s="9">
        <v>5</v>
      </c>
      <c r="J69" s="4">
        <v>61.85</v>
      </c>
    </row>
    <row r="70" spans="1:23">
      <c r="A70" s="2" t="s">
        <v>182</v>
      </c>
      <c r="B70" s="3" t="s">
        <v>3385</v>
      </c>
      <c r="C70" s="1" t="s">
        <v>42</v>
      </c>
      <c r="D70" s="1" t="s">
        <v>3405</v>
      </c>
      <c r="E70" s="2" t="s">
        <v>294</v>
      </c>
      <c r="F70" s="2" t="s">
        <v>295</v>
      </c>
      <c r="G70" s="2" t="s">
        <v>296</v>
      </c>
      <c r="H70" s="2" t="s">
        <v>297</v>
      </c>
      <c r="I70" s="9">
        <v>4</v>
      </c>
      <c r="J70" s="4">
        <v>33.68</v>
      </c>
    </row>
    <row r="71" spans="1:23">
      <c r="A71" s="2" t="s">
        <v>182</v>
      </c>
      <c r="B71" s="3" t="s">
        <v>3385</v>
      </c>
      <c r="C71" s="1" t="s">
        <v>42</v>
      </c>
      <c r="D71" s="1" t="s">
        <v>3406</v>
      </c>
      <c r="E71" s="2" t="s">
        <v>288</v>
      </c>
      <c r="F71" s="2" t="s">
        <v>1928</v>
      </c>
      <c r="G71" s="2" t="s">
        <v>290</v>
      </c>
      <c r="H71" s="2" t="s">
        <v>291</v>
      </c>
      <c r="I71" s="9">
        <v>15</v>
      </c>
      <c r="J71" s="4">
        <v>126.3</v>
      </c>
    </row>
    <row r="72" spans="1:23">
      <c r="J72" s="5">
        <v>308.42</v>
      </c>
    </row>
    <row r="73" spans="1:23">
      <c r="A73" s="72" t="s">
        <v>309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</row>
    <row r="74" spans="1:23">
      <c r="A74" s="2" t="s">
        <v>68</v>
      </c>
      <c r="B74" s="3" t="s">
        <v>3407</v>
      </c>
      <c r="C74" s="1" t="s">
        <v>42</v>
      </c>
      <c r="D74" s="1" t="s">
        <v>3408</v>
      </c>
      <c r="E74" s="2" t="s">
        <v>328</v>
      </c>
      <c r="F74" s="2" t="s">
        <v>329</v>
      </c>
      <c r="G74" s="2" t="s">
        <v>313</v>
      </c>
      <c r="H74" s="2" t="s">
        <v>314</v>
      </c>
      <c r="I74" s="9">
        <v>1</v>
      </c>
      <c r="J74" s="4">
        <v>7.9</v>
      </c>
    </row>
    <row r="75" spans="1:23">
      <c r="A75" s="2" t="s">
        <v>68</v>
      </c>
      <c r="B75" s="3" t="s">
        <v>3407</v>
      </c>
      <c r="C75" s="1" t="s">
        <v>42</v>
      </c>
      <c r="D75" s="1" t="s">
        <v>3409</v>
      </c>
      <c r="E75" s="2" t="s">
        <v>2476</v>
      </c>
      <c r="F75" s="2" t="s">
        <v>2477</v>
      </c>
      <c r="G75" s="2" t="s">
        <v>367</v>
      </c>
      <c r="H75" s="2" t="s">
        <v>368</v>
      </c>
      <c r="I75" s="9">
        <v>20</v>
      </c>
      <c r="J75" s="4">
        <v>158</v>
      </c>
    </row>
    <row r="76" spans="1:23">
      <c r="A76" s="2" t="s">
        <v>40</v>
      </c>
      <c r="B76" s="3" t="s">
        <v>3353</v>
      </c>
      <c r="C76" s="1" t="s">
        <v>42</v>
      </c>
      <c r="D76" s="1" t="s">
        <v>3410</v>
      </c>
      <c r="E76" s="2" t="s">
        <v>354</v>
      </c>
      <c r="F76" s="2" t="s">
        <v>355</v>
      </c>
      <c r="G76" s="2" t="s">
        <v>351</v>
      </c>
      <c r="H76" s="2" t="s">
        <v>352</v>
      </c>
      <c r="I76" s="9">
        <v>15</v>
      </c>
      <c r="J76" s="4">
        <v>153.30000000000001</v>
      </c>
    </row>
    <row r="77" spans="1:23">
      <c r="A77" s="2" t="s">
        <v>40</v>
      </c>
      <c r="B77" s="3" t="s">
        <v>3379</v>
      </c>
      <c r="C77" s="1" t="s">
        <v>42</v>
      </c>
      <c r="D77" s="1" t="s">
        <v>3411</v>
      </c>
      <c r="E77" s="2" t="s">
        <v>420</v>
      </c>
      <c r="F77" s="2" t="s">
        <v>421</v>
      </c>
      <c r="G77" s="2" t="s">
        <v>313</v>
      </c>
      <c r="H77" s="2" t="s">
        <v>314</v>
      </c>
      <c r="I77" s="9">
        <v>20</v>
      </c>
      <c r="J77" s="4">
        <v>204.4</v>
      </c>
    </row>
    <row r="78" spans="1:23">
      <c r="A78" s="2" t="s">
        <v>40</v>
      </c>
      <c r="B78" s="3" t="s">
        <v>3379</v>
      </c>
      <c r="C78" s="1" t="s">
        <v>42</v>
      </c>
      <c r="D78" s="1" t="s">
        <v>3412</v>
      </c>
      <c r="E78" s="2" t="s">
        <v>581</v>
      </c>
      <c r="F78" s="2" t="s">
        <v>582</v>
      </c>
      <c r="G78" s="2" t="s">
        <v>313</v>
      </c>
      <c r="H78" s="2" t="s">
        <v>314</v>
      </c>
      <c r="I78" s="9">
        <v>20</v>
      </c>
      <c r="J78" s="4">
        <v>204.4</v>
      </c>
    </row>
    <row r="79" spans="1:23">
      <c r="A79" s="2" t="s">
        <v>40</v>
      </c>
      <c r="B79" s="3" t="s">
        <v>3353</v>
      </c>
      <c r="C79" s="1" t="s">
        <v>42</v>
      </c>
      <c r="D79" s="1" t="s">
        <v>3413</v>
      </c>
      <c r="E79" s="2" t="s">
        <v>311</v>
      </c>
      <c r="F79" s="2" t="s">
        <v>312</v>
      </c>
      <c r="G79" s="2" t="s">
        <v>313</v>
      </c>
      <c r="H79" s="2" t="s">
        <v>314</v>
      </c>
      <c r="I79" s="9">
        <v>30</v>
      </c>
      <c r="J79" s="4">
        <v>306.60000000000002</v>
      </c>
    </row>
    <row r="80" spans="1:23">
      <c r="A80" s="2" t="s">
        <v>40</v>
      </c>
      <c r="B80" s="3" t="s">
        <v>3379</v>
      </c>
      <c r="C80" s="1" t="s">
        <v>42</v>
      </c>
      <c r="D80" s="1" t="s">
        <v>3414</v>
      </c>
      <c r="E80" s="2" t="s">
        <v>578</v>
      </c>
      <c r="F80" s="2" t="s">
        <v>579</v>
      </c>
      <c r="G80" s="2" t="s">
        <v>313</v>
      </c>
      <c r="H80" s="2" t="s">
        <v>314</v>
      </c>
      <c r="I80" s="9">
        <v>20</v>
      </c>
      <c r="J80" s="4">
        <v>204.4</v>
      </c>
    </row>
    <row r="81" spans="1:10">
      <c r="A81" s="2" t="s">
        <v>40</v>
      </c>
      <c r="B81" s="3" t="s">
        <v>3347</v>
      </c>
      <c r="C81" s="1" t="s">
        <v>42</v>
      </c>
      <c r="D81" s="1" t="s">
        <v>3415</v>
      </c>
      <c r="E81" s="2" t="s">
        <v>1421</v>
      </c>
      <c r="F81" s="2" t="s">
        <v>1422</v>
      </c>
      <c r="G81" s="2" t="s">
        <v>362</v>
      </c>
      <c r="H81" s="2" t="s">
        <v>363</v>
      </c>
      <c r="I81" s="9">
        <v>1</v>
      </c>
      <c r="J81" s="4">
        <v>10.220000000000001</v>
      </c>
    </row>
    <row r="82" spans="1:10">
      <c r="A82" s="2" t="s">
        <v>40</v>
      </c>
      <c r="B82" s="3" t="s">
        <v>3353</v>
      </c>
      <c r="C82" s="1" t="s">
        <v>42</v>
      </c>
      <c r="D82" s="1" t="s">
        <v>3416</v>
      </c>
      <c r="E82" s="2" t="s">
        <v>1021</v>
      </c>
      <c r="F82" s="2" t="s">
        <v>1022</v>
      </c>
      <c r="G82" s="2" t="s">
        <v>367</v>
      </c>
      <c r="H82" s="2" t="s">
        <v>368</v>
      </c>
      <c r="I82" s="9">
        <v>6</v>
      </c>
      <c r="J82" s="4">
        <v>61.32</v>
      </c>
    </row>
    <row r="83" spans="1:10">
      <c r="A83" s="2" t="s">
        <v>40</v>
      </c>
      <c r="B83" s="3" t="s">
        <v>3379</v>
      </c>
      <c r="C83" s="1" t="s">
        <v>42</v>
      </c>
      <c r="D83" s="1" t="s">
        <v>3417</v>
      </c>
      <c r="E83" s="2" t="s">
        <v>570</v>
      </c>
      <c r="F83" s="2" t="s">
        <v>571</v>
      </c>
      <c r="G83" s="2" t="s">
        <v>313</v>
      </c>
      <c r="H83" s="2" t="s">
        <v>314</v>
      </c>
      <c r="I83" s="9">
        <v>10</v>
      </c>
      <c r="J83" s="4">
        <v>102.2</v>
      </c>
    </row>
    <row r="84" spans="1:10">
      <c r="A84" s="2" t="s">
        <v>40</v>
      </c>
      <c r="B84" s="3" t="s">
        <v>3379</v>
      </c>
      <c r="C84" s="1" t="s">
        <v>42</v>
      </c>
      <c r="D84" s="1" t="s">
        <v>3418</v>
      </c>
      <c r="E84" s="2" t="s">
        <v>381</v>
      </c>
      <c r="F84" s="2" t="s">
        <v>382</v>
      </c>
      <c r="G84" s="2" t="s">
        <v>313</v>
      </c>
      <c r="H84" s="2" t="s">
        <v>314</v>
      </c>
      <c r="I84" s="9">
        <v>15</v>
      </c>
      <c r="J84" s="4">
        <v>153.30000000000001</v>
      </c>
    </row>
    <row r="85" spans="1:10">
      <c r="A85" s="2" t="s">
        <v>40</v>
      </c>
      <c r="B85" s="3" t="s">
        <v>3379</v>
      </c>
      <c r="C85" s="1" t="s">
        <v>42</v>
      </c>
      <c r="D85" s="1" t="s">
        <v>3419</v>
      </c>
      <c r="E85" s="2" t="s">
        <v>408</v>
      </c>
      <c r="F85" s="2" t="s">
        <v>409</v>
      </c>
      <c r="G85" s="2" t="s">
        <v>313</v>
      </c>
      <c r="H85" s="2" t="s">
        <v>314</v>
      </c>
      <c r="I85" s="9">
        <v>10</v>
      </c>
      <c r="J85" s="4">
        <v>102.2</v>
      </c>
    </row>
    <row r="86" spans="1:10">
      <c r="A86" s="2" t="s">
        <v>40</v>
      </c>
      <c r="B86" s="3" t="s">
        <v>3379</v>
      </c>
      <c r="C86" s="1" t="s">
        <v>42</v>
      </c>
      <c r="D86" s="1" t="s">
        <v>3420</v>
      </c>
      <c r="E86" s="2" t="s">
        <v>316</v>
      </c>
      <c r="F86" s="2" t="s">
        <v>317</v>
      </c>
      <c r="G86" s="2" t="s">
        <v>313</v>
      </c>
      <c r="H86" s="2" t="s">
        <v>314</v>
      </c>
      <c r="I86" s="9">
        <v>20</v>
      </c>
      <c r="J86" s="4">
        <v>204.4</v>
      </c>
    </row>
    <row r="87" spans="1:10">
      <c r="A87" s="2" t="s">
        <v>40</v>
      </c>
      <c r="B87" s="3" t="s">
        <v>3379</v>
      </c>
      <c r="C87" s="1" t="s">
        <v>42</v>
      </c>
      <c r="D87" s="1" t="s">
        <v>3421</v>
      </c>
      <c r="E87" s="2" t="s">
        <v>346</v>
      </c>
      <c r="F87" s="2" t="s">
        <v>347</v>
      </c>
      <c r="G87" s="2" t="s">
        <v>313</v>
      </c>
      <c r="H87" s="2" t="s">
        <v>314</v>
      </c>
      <c r="I87" s="9">
        <v>8</v>
      </c>
      <c r="J87" s="4">
        <v>81.760000000000005</v>
      </c>
    </row>
    <row r="88" spans="1:10">
      <c r="A88" s="2" t="s">
        <v>40</v>
      </c>
      <c r="B88" s="3" t="s">
        <v>3379</v>
      </c>
      <c r="C88" s="1" t="s">
        <v>42</v>
      </c>
      <c r="D88" s="1" t="s">
        <v>3422</v>
      </c>
      <c r="E88" s="2" t="s">
        <v>1006</v>
      </c>
      <c r="F88" s="2" t="s">
        <v>1007</v>
      </c>
      <c r="G88" s="2" t="s">
        <v>313</v>
      </c>
      <c r="H88" s="2" t="s">
        <v>314</v>
      </c>
      <c r="I88" s="9">
        <v>20</v>
      </c>
      <c r="J88" s="4">
        <v>204.4</v>
      </c>
    </row>
    <row r="89" spans="1:10">
      <c r="A89" s="2" t="s">
        <v>48</v>
      </c>
      <c r="B89" s="3" t="s">
        <v>3407</v>
      </c>
      <c r="C89" s="1" t="s">
        <v>42</v>
      </c>
      <c r="D89" s="1" t="s">
        <v>3409</v>
      </c>
      <c r="E89" s="2" t="s">
        <v>2476</v>
      </c>
      <c r="F89" s="2" t="s">
        <v>2477</v>
      </c>
      <c r="G89" s="2" t="s">
        <v>367</v>
      </c>
      <c r="H89" s="2" t="s">
        <v>368</v>
      </c>
      <c r="I89" s="9">
        <v>10</v>
      </c>
      <c r="J89" s="4">
        <v>123.7</v>
      </c>
    </row>
    <row r="90" spans="1:10">
      <c r="A90" s="2" t="s">
        <v>48</v>
      </c>
      <c r="B90" s="3" t="s">
        <v>3407</v>
      </c>
      <c r="C90" s="1" t="s">
        <v>42</v>
      </c>
      <c r="D90" s="1" t="s">
        <v>3423</v>
      </c>
      <c r="E90" s="2" t="s">
        <v>816</v>
      </c>
      <c r="F90" s="2" t="s">
        <v>817</v>
      </c>
      <c r="G90" s="2" t="s">
        <v>313</v>
      </c>
      <c r="H90" s="2" t="s">
        <v>314</v>
      </c>
      <c r="I90" s="9">
        <v>5</v>
      </c>
      <c r="J90" s="4">
        <v>57.6</v>
      </c>
    </row>
    <row r="91" spans="1:10">
      <c r="A91" s="2" t="s">
        <v>48</v>
      </c>
      <c r="B91" s="3" t="s">
        <v>3347</v>
      </c>
      <c r="C91" s="1" t="s">
        <v>42</v>
      </c>
      <c r="D91" s="1" t="s">
        <v>3415</v>
      </c>
      <c r="E91" s="2" t="s">
        <v>1421</v>
      </c>
      <c r="F91" s="2" t="s">
        <v>1422</v>
      </c>
      <c r="G91" s="2" t="s">
        <v>362</v>
      </c>
      <c r="H91" s="2" t="s">
        <v>363</v>
      </c>
      <c r="I91" s="9">
        <v>1</v>
      </c>
      <c r="J91" s="4">
        <v>12.37</v>
      </c>
    </row>
    <row r="92" spans="1:10">
      <c r="A92" s="2" t="s">
        <v>48</v>
      </c>
      <c r="B92" s="3" t="s">
        <v>3385</v>
      </c>
      <c r="C92" s="1" t="s">
        <v>42</v>
      </c>
      <c r="D92" s="1" t="s">
        <v>3424</v>
      </c>
      <c r="E92" s="2" t="s">
        <v>792</v>
      </c>
      <c r="F92" s="2" t="s">
        <v>793</v>
      </c>
      <c r="G92" s="2" t="s">
        <v>313</v>
      </c>
      <c r="H92" s="2" t="s">
        <v>314</v>
      </c>
      <c r="I92" s="9">
        <v>4</v>
      </c>
      <c r="J92" s="4">
        <v>46.08</v>
      </c>
    </row>
    <row r="93" spans="1:10">
      <c r="A93" s="2" t="s">
        <v>48</v>
      </c>
      <c r="B93" s="3" t="s">
        <v>3385</v>
      </c>
      <c r="C93" s="1" t="s">
        <v>42</v>
      </c>
      <c r="D93" s="1" t="s">
        <v>3425</v>
      </c>
      <c r="E93" s="2" t="s">
        <v>589</v>
      </c>
      <c r="F93" s="2" t="s">
        <v>590</v>
      </c>
      <c r="G93" s="2" t="s">
        <v>313</v>
      </c>
      <c r="H93" s="2" t="s">
        <v>314</v>
      </c>
      <c r="I93" s="9">
        <v>3</v>
      </c>
      <c r="J93" s="4">
        <v>34.56</v>
      </c>
    </row>
    <row r="94" spans="1:10">
      <c r="A94" s="2" t="s">
        <v>48</v>
      </c>
      <c r="B94" s="3" t="s">
        <v>3407</v>
      </c>
      <c r="C94" s="1" t="s">
        <v>42</v>
      </c>
      <c r="D94" s="1" t="s">
        <v>3426</v>
      </c>
      <c r="E94" s="2" t="s">
        <v>2315</v>
      </c>
      <c r="F94" s="2" t="s">
        <v>2316</v>
      </c>
      <c r="G94" s="2" t="s">
        <v>313</v>
      </c>
      <c r="H94" s="2" t="s">
        <v>314</v>
      </c>
      <c r="I94" s="9">
        <v>3</v>
      </c>
      <c r="J94" s="4">
        <v>34.56</v>
      </c>
    </row>
    <row r="95" spans="1:10">
      <c r="A95" s="2" t="s">
        <v>48</v>
      </c>
      <c r="B95" s="3" t="s">
        <v>3407</v>
      </c>
      <c r="C95" s="1" t="s">
        <v>42</v>
      </c>
      <c r="D95" s="1" t="s">
        <v>3427</v>
      </c>
      <c r="E95" s="2" t="s">
        <v>396</v>
      </c>
      <c r="F95" s="2" t="s">
        <v>397</v>
      </c>
      <c r="G95" s="2" t="s">
        <v>313</v>
      </c>
      <c r="H95" s="2" t="s">
        <v>314</v>
      </c>
      <c r="I95" s="9">
        <v>5</v>
      </c>
      <c r="J95" s="4">
        <v>57.6</v>
      </c>
    </row>
    <row r="96" spans="1:10">
      <c r="A96" s="2" t="s">
        <v>48</v>
      </c>
      <c r="B96" s="3" t="s">
        <v>3379</v>
      </c>
      <c r="C96" s="1" t="s">
        <v>42</v>
      </c>
      <c r="D96" s="1" t="s">
        <v>3428</v>
      </c>
      <c r="E96" s="2" t="s">
        <v>1209</v>
      </c>
      <c r="F96" s="2" t="s">
        <v>1210</v>
      </c>
      <c r="G96" s="2" t="s">
        <v>313</v>
      </c>
      <c r="H96" s="2" t="s">
        <v>314</v>
      </c>
      <c r="I96" s="9">
        <v>5</v>
      </c>
      <c r="J96" s="4">
        <v>57.6</v>
      </c>
    </row>
    <row r="97" spans="1:23">
      <c r="A97" s="2" t="s">
        <v>48</v>
      </c>
      <c r="B97" s="3" t="s">
        <v>3353</v>
      </c>
      <c r="C97" s="1" t="s">
        <v>42</v>
      </c>
      <c r="D97" s="1" t="s">
        <v>3429</v>
      </c>
      <c r="E97" s="2" t="s">
        <v>423</v>
      </c>
      <c r="F97" s="2" t="s">
        <v>424</v>
      </c>
      <c r="G97" s="2" t="s">
        <v>313</v>
      </c>
      <c r="H97" s="2" t="s">
        <v>314</v>
      </c>
      <c r="I97" s="9">
        <v>2</v>
      </c>
      <c r="J97" s="4">
        <v>23.04</v>
      </c>
    </row>
    <row r="98" spans="1:23">
      <c r="A98" s="2" t="s">
        <v>48</v>
      </c>
      <c r="B98" s="3" t="s">
        <v>3353</v>
      </c>
      <c r="C98" s="1" t="s">
        <v>42</v>
      </c>
      <c r="D98" s="1" t="s">
        <v>3430</v>
      </c>
      <c r="E98" s="2" t="s">
        <v>337</v>
      </c>
      <c r="F98" s="2" t="s">
        <v>338</v>
      </c>
      <c r="G98" s="2" t="s">
        <v>313</v>
      </c>
      <c r="H98" s="2" t="s">
        <v>314</v>
      </c>
      <c r="I98" s="9">
        <v>87</v>
      </c>
      <c r="J98" s="4">
        <v>1002.24</v>
      </c>
    </row>
    <row r="99" spans="1:23">
      <c r="A99" s="2" t="s">
        <v>48</v>
      </c>
      <c r="B99" s="3" t="s">
        <v>3353</v>
      </c>
      <c r="C99" s="1" t="s">
        <v>42</v>
      </c>
      <c r="D99" s="1" t="s">
        <v>3431</v>
      </c>
      <c r="E99" s="2" t="s">
        <v>578</v>
      </c>
      <c r="F99" s="2" t="s">
        <v>579</v>
      </c>
      <c r="G99" s="2" t="s">
        <v>313</v>
      </c>
      <c r="H99" s="2" t="s">
        <v>314</v>
      </c>
      <c r="I99" s="9">
        <v>10</v>
      </c>
      <c r="J99" s="4">
        <v>115.2</v>
      </c>
    </row>
    <row r="100" spans="1:23">
      <c r="A100" s="2" t="s">
        <v>48</v>
      </c>
      <c r="B100" s="3" t="s">
        <v>3379</v>
      </c>
      <c r="C100" s="1" t="s">
        <v>42</v>
      </c>
      <c r="D100" s="1" t="s">
        <v>3417</v>
      </c>
      <c r="E100" s="2" t="s">
        <v>570</v>
      </c>
      <c r="F100" s="2" t="s">
        <v>571</v>
      </c>
      <c r="G100" s="2" t="s">
        <v>313</v>
      </c>
      <c r="H100" s="2" t="s">
        <v>314</v>
      </c>
      <c r="I100" s="9">
        <v>6</v>
      </c>
      <c r="J100" s="4">
        <v>69.12</v>
      </c>
    </row>
    <row r="101" spans="1:23">
      <c r="A101" s="2" t="s">
        <v>48</v>
      </c>
      <c r="B101" s="3" t="s">
        <v>3353</v>
      </c>
      <c r="C101" s="1" t="s">
        <v>42</v>
      </c>
      <c r="D101" s="1" t="s">
        <v>3432</v>
      </c>
      <c r="E101" s="2" t="s">
        <v>600</v>
      </c>
      <c r="F101" s="2" t="s">
        <v>601</v>
      </c>
      <c r="G101" s="2" t="s">
        <v>313</v>
      </c>
      <c r="H101" s="2" t="s">
        <v>314</v>
      </c>
      <c r="I101" s="9">
        <v>10</v>
      </c>
      <c r="J101" s="4">
        <v>115.2</v>
      </c>
    </row>
    <row r="102" spans="1:23">
      <c r="A102" s="2" t="s">
        <v>48</v>
      </c>
      <c r="B102" s="3" t="s">
        <v>3379</v>
      </c>
      <c r="C102" s="1" t="s">
        <v>42</v>
      </c>
      <c r="D102" s="1" t="s">
        <v>3411</v>
      </c>
      <c r="E102" s="2" t="s">
        <v>420</v>
      </c>
      <c r="F102" s="2" t="s">
        <v>421</v>
      </c>
      <c r="G102" s="2" t="s">
        <v>313</v>
      </c>
      <c r="H102" s="2" t="s">
        <v>314</v>
      </c>
      <c r="I102" s="9">
        <v>4</v>
      </c>
      <c r="J102" s="4">
        <v>46.08</v>
      </c>
    </row>
    <row r="103" spans="1:23">
      <c r="A103" s="2" t="s">
        <v>48</v>
      </c>
      <c r="B103" s="3" t="s">
        <v>3353</v>
      </c>
      <c r="C103" s="1" t="s">
        <v>42</v>
      </c>
      <c r="D103" s="1" t="s">
        <v>3413</v>
      </c>
      <c r="E103" s="2" t="s">
        <v>311</v>
      </c>
      <c r="F103" s="2" t="s">
        <v>312</v>
      </c>
      <c r="G103" s="2" t="s">
        <v>313</v>
      </c>
      <c r="H103" s="2" t="s">
        <v>314</v>
      </c>
      <c r="I103" s="9">
        <v>20</v>
      </c>
      <c r="J103" s="4">
        <v>230.4</v>
      </c>
    </row>
    <row r="104" spans="1:23">
      <c r="A104" s="2" t="s">
        <v>48</v>
      </c>
      <c r="B104" s="3" t="s">
        <v>3379</v>
      </c>
      <c r="C104" s="1" t="s">
        <v>42</v>
      </c>
      <c r="D104" s="1" t="s">
        <v>3421</v>
      </c>
      <c r="E104" s="2" t="s">
        <v>346</v>
      </c>
      <c r="F104" s="2" t="s">
        <v>347</v>
      </c>
      <c r="G104" s="2" t="s">
        <v>313</v>
      </c>
      <c r="H104" s="2" t="s">
        <v>314</v>
      </c>
      <c r="I104" s="9">
        <v>5</v>
      </c>
      <c r="J104" s="4">
        <v>57.6</v>
      </c>
    </row>
    <row r="105" spans="1:23">
      <c r="A105" s="2" t="s">
        <v>48</v>
      </c>
      <c r="B105" s="3" t="s">
        <v>3353</v>
      </c>
      <c r="C105" s="1" t="s">
        <v>42</v>
      </c>
      <c r="D105" s="1" t="s">
        <v>3433</v>
      </c>
      <c r="E105" s="2" t="s">
        <v>337</v>
      </c>
      <c r="F105" s="2" t="s">
        <v>338</v>
      </c>
      <c r="G105" s="2" t="s">
        <v>313</v>
      </c>
      <c r="H105" s="2" t="s">
        <v>314</v>
      </c>
      <c r="I105" s="9">
        <v>60</v>
      </c>
      <c r="J105" s="4">
        <v>691.2</v>
      </c>
    </row>
    <row r="106" spans="1:23">
      <c r="A106" s="2" t="s">
        <v>48</v>
      </c>
      <c r="B106" s="3" t="s">
        <v>3407</v>
      </c>
      <c r="C106" s="1" t="s">
        <v>42</v>
      </c>
      <c r="D106" s="1" t="s">
        <v>3434</v>
      </c>
      <c r="E106" s="2" t="s">
        <v>783</v>
      </c>
      <c r="F106" s="2" t="s">
        <v>784</v>
      </c>
      <c r="G106" s="2" t="s">
        <v>313</v>
      </c>
      <c r="H106" s="2" t="s">
        <v>314</v>
      </c>
      <c r="I106" s="9">
        <v>5</v>
      </c>
      <c r="J106" s="4">
        <v>57.6</v>
      </c>
    </row>
    <row r="107" spans="1:23">
      <c r="A107" s="2" t="s">
        <v>48</v>
      </c>
      <c r="B107" s="3" t="s">
        <v>3347</v>
      </c>
      <c r="C107" s="1" t="s">
        <v>42</v>
      </c>
      <c r="D107" s="1" t="s">
        <v>3435</v>
      </c>
      <c r="E107" s="2" t="s">
        <v>816</v>
      </c>
      <c r="F107" s="2" t="s">
        <v>817</v>
      </c>
      <c r="G107" s="2" t="s">
        <v>313</v>
      </c>
      <c r="H107" s="2" t="s">
        <v>314</v>
      </c>
      <c r="I107" s="9">
        <v>3</v>
      </c>
      <c r="J107" s="4">
        <v>34.56</v>
      </c>
    </row>
    <row r="108" spans="1:23">
      <c r="A108" s="2" t="s">
        <v>48</v>
      </c>
      <c r="B108" s="3" t="s">
        <v>3353</v>
      </c>
      <c r="C108" s="1" t="s">
        <v>42</v>
      </c>
      <c r="D108" s="1" t="s">
        <v>3436</v>
      </c>
      <c r="E108" s="2" t="s">
        <v>1323</v>
      </c>
      <c r="F108" s="2" t="s">
        <v>1324</v>
      </c>
      <c r="G108" s="2" t="s">
        <v>1325</v>
      </c>
      <c r="H108" s="2" t="s">
        <v>1326</v>
      </c>
      <c r="I108" s="9">
        <v>12</v>
      </c>
      <c r="J108" s="4">
        <v>138.24</v>
      </c>
    </row>
    <row r="109" spans="1:23">
      <c r="A109" s="2" t="s">
        <v>48</v>
      </c>
      <c r="B109" s="3" t="s">
        <v>3353</v>
      </c>
      <c r="C109" s="1" t="s">
        <v>42</v>
      </c>
      <c r="D109" s="1" t="s">
        <v>3416</v>
      </c>
      <c r="E109" s="2" t="s">
        <v>1021</v>
      </c>
      <c r="F109" s="2" t="s">
        <v>1022</v>
      </c>
      <c r="G109" s="2" t="s">
        <v>367</v>
      </c>
      <c r="H109" s="2" t="s">
        <v>368</v>
      </c>
      <c r="I109" s="9">
        <v>2</v>
      </c>
      <c r="J109" s="4">
        <v>23.04</v>
      </c>
    </row>
    <row r="110" spans="1:23">
      <c r="A110" s="2" t="s">
        <v>48</v>
      </c>
      <c r="B110" s="3" t="s">
        <v>3379</v>
      </c>
      <c r="C110" s="1" t="s">
        <v>42</v>
      </c>
      <c r="D110" s="1" t="s">
        <v>3419</v>
      </c>
      <c r="E110" s="2" t="s">
        <v>408</v>
      </c>
      <c r="F110" s="2" t="s">
        <v>409</v>
      </c>
      <c r="G110" s="2" t="s">
        <v>313</v>
      </c>
      <c r="H110" s="2" t="s">
        <v>314</v>
      </c>
      <c r="I110" s="9">
        <v>10</v>
      </c>
      <c r="J110" s="4">
        <v>115.2</v>
      </c>
    </row>
    <row r="111" spans="1:23">
      <c r="J111" s="5">
        <v>5301.59</v>
      </c>
    </row>
    <row r="112" spans="1:23">
      <c r="A112" s="72" t="s">
        <v>429</v>
      </c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</row>
    <row r="113" spans="1:23">
      <c r="A113" s="2" t="s">
        <v>68</v>
      </c>
      <c r="B113" s="3" t="s">
        <v>3385</v>
      </c>
      <c r="C113" s="1" t="s">
        <v>42</v>
      </c>
      <c r="D113" s="1" t="s">
        <v>3437</v>
      </c>
      <c r="E113" s="2" t="s">
        <v>1255</v>
      </c>
      <c r="F113" s="2" t="s">
        <v>1256</v>
      </c>
      <c r="G113" s="2" t="s">
        <v>1252</v>
      </c>
      <c r="H113" s="2" t="s">
        <v>1253</v>
      </c>
      <c r="I113" s="9">
        <v>10</v>
      </c>
      <c r="J113" s="4">
        <v>79</v>
      </c>
    </row>
    <row r="114" spans="1:23">
      <c r="A114" s="2" t="s">
        <v>48</v>
      </c>
      <c r="B114" s="3" t="s">
        <v>3385</v>
      </c>
      <c r="C114" s="1" t="s">
        <v>42</v>
      </c>
      <c r="D114" s="1" t="s">
        <v>3437</v>
      </c>
      <c r="E114" s="2" t="s">
        <v>1255</v>
      </c>
      <c r="F114" s="2" t="s">
        <v>1256</v>
      </c>
      <c r="G114" s="2" t="s">
        <v>1252</v>
      </c>
      <c r="H114" s="2" t="s">
        <v>1253</v>
      </c>
      <c r="I114" s="9">
        <v>25</v>
      </c>
      <c r="J114" s="4">
        <v>288</v>
      </c>
    </row>
    <row r="115" spans="1:23">
      <c r="A115" s="2" t="s">
        <v>48</v>
      </c>
      <c r="B115" s="3" t="s">
        <v>3385</v>
      </c>
      <c r="C115" s="1" t="s">
        <v>42</v>
      </c>
      <c r="D115" s="1" t="s">
        <v>3438</v>
      </c>
      <c r="E115" s="2" t="s">
        <v>1043</v>
      </c>
      <c r="F115" s="2" t="s">
        <v>1044</v>
      </c>
      <c r="G115" s="2" t="s">
        <v>433</v>
      </c>
      <c r="H115" s="2" t="s">
        <v>434</v>
      </c>
      <c r="I115" s="9">
        <v>2</v>
      </c>
      <c r="J115" s="4">
        <v>23.04</v>
      </c>
    </row>
    <row r="116" spans="1:23">
      <c r="A116" s="2" t="s">
        <v>48</v>
      </c>
      <c r="B116" s="3" t="s">
        <v>3385</v>
      </c>
      <c r="C116" s="1" t="s">
        <v>42</v>
      </c>
      <c r="D116" s="1" t="s">
        <v>3439</v>
      </c>
      <c r="E116" s="2" t="s">
        <v>1250</v>
      </c>
      <c r="F116" s="2" t="s">
        <v>1251</v>
      </c>
      <c r="G116" s="2" t="s">
        <v>1252</v>
      </c>
      <c r="H116" s="2" t="s">
        <v>1253</v>
      </c>
      <c r="I116" s="9">
        <v>20</v>
      </c>
      <c r="J116" s="4">
        <v>230.4</v>
      </c>
    </row>
    <row r="117" spans="1:23">
      <c r="A117" s="2" t="s">
        <v>182</v>
      </c>
      <c r="B117" s="3" t="s">
        <v>3385</v>
      </c>
      <c r="C117" s="1" t="s">
        <v>42</v>
      </c>
      <c r="D117" s="1" t="s">
        <v>3438</v>
      </c>
      <c r="E117" s="2" t="s">
        <v>1043</v>
      </c>
      <c r="F117" s="2" t="s">
        <v>1044</v>
      </c>
      <c r="G117" s="2" t="s">
        <v>433</v>
      </c>
      <c r="H117" s="2" t="s">
        <v>434</v>
      </c>
      <c r="I117" s="9">
        <v>1</v>
      </c>
      <c r="J117" s="4">
        <v>8.42</v>
      </c>
    </row>
    <row r="118" spans="1:23">
      <c r="A118" s="2" t="s">
        <v>182</v>
      </c>
      <c r="B118" s="3" t="s">
        <v>3385</v>
      </c>
      <c r="C118" s="1" t="s">
        <v>42</v>
      </c>
      <c r="D118" s="1" t="s">
        <v>3440</v>
      </c>
      <c r="E118" s="2" t="s">
        <v>431</v>
      </c>
      <c r="F118" s="2" t="s">
        <v>432</v>
      </c>
      <c r="G118" s="2" t="s">
        <v>433</v>
      </c>
      <c r="H118" s="2" t="s">
        <v>434</v>
      </c>
      <c r="I118" s="9">
        <v>2</v>
      </c>
      <c r="J118" s="4">
        <v>16.84</v>
      </c>
    </row>
    <row r="119" spans="1:23">
      <c r="J119" s="5">
        <v>645.70000000000005</v>
      </c>
    </row>
    <row r="120" spans="1:23">
      <c r="A120" s="72" t="s">
        <v>444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>
      <c r="A121" s="2" t="s">
        <v>68</v>
      </c>
      <c r="B121" s="3" t="s">
        <v>3407</v>
      </c>
      <c r="C121" s="1" t="s">
        <v>42</v>
      </c>
      <c r="D121" s="1" t="s">
        <v>3441</v>
      </c>
      <c r="E121" s="2" t="s">
        <v>2122</v>
      </c>
      <c r="F121" s="2" t="s">
        <v>1357</v>
      </c>
      <c r="G121" s="2" t="s">
        <v>468</v>
      </c>
      <c r="H121" s="2" t="s">
        <v>469</v>
      </c>
      <c r="I121" s="9">
        <v>5</v>
      </c>
      <c r="J121" s="4">
        <v>39.5</v>
      </c>
    </row>
    <row r="122" spans="1:23">
      <c r="A122" s="2" t="s">
        <v>68</v>
      </c>
      <c r="B122" s="3" t="s">
        <v>3347</v>
      </c>
      <c r="C122" s="1" t="s">
        <v>42</v>
      </c>
      <c r="D122" s="1" t="s">
        <v>3442</v>
      </c>
      <c r="E122" s="2" t="s">
        <v>607</v>
      </c>
      <c r="F122" s="2" t="s">
        <v>608</v>
      </c>
      <c r="G122" s="2" t="s">
        <v>609</v>
      </c>
      <c r="H122" s="2" t="s">
        <v>610</v>
      </c>
      <c r="I122" s="9">
        <v>80</v>
      </c>
      <c r="J122" s="4">
        <v>632</v>
      </c>
    </row>
    <row r="123" spans="1:23">
      <c r="A123" s="2" t="s">
        <v>68</v>
      </c>
      <c r="B123" s="3" t="s">
        <v>3385</v>
      </c>
      <c r="C123" s="1" t="s">
        <v>42</v>
      </c>
      <c r="D123" s="1" t="s">
        <v>3443</v>
      </c>
      <c r="E123" s="2" t="s">
        <v>3444</v>
      </c>
      <c r="F123" s="2" t="s">
        <v>3445</v>
      </c>
      <c r="G123" s="2" t="s">
        <v>468</v>
      </c>
      <c r="H123" s="2" t="s">
        <v>469</v>
      </c>
      <c r="I123" s="9">
        <v>30</v>
      </c>
      <c r="J123" s="4">
        <v>237</v>
      </c>
    </row>
    <row r="124" spans="1:23">
      <c r="A124" s="2" t="s">
        <v>68</v>
      </c>
      <c r="B124" s="3" t="s">
        <v>3385</v>
      </c>
      <c r="C124" s="1" t="s">
        <v>42</v>
      </c>
      <c r="D124" s="1" t="s">
        <v>3446</v>
      </c>
      <c r="E124" s="2" t="s">
        <v>3447</v>
      </c>
      <c r="F124" s="2" t="s">
        <v>3448</v>
      </c>
      <c r="G124" s="2" t="s">
        <v>468</v>
      </c>
      <c r="H124" s="2" t="s">
        <v>469</v>
      </c>
      <c r="I124" s="9">
        <v>14</v>
      </c>
      <c r="J124" s="4">
        <v>110.6</v>
      </c>
    </row>
    <row r="125" spans="1:23" ht="24">
      <c r="A125" s="2" t="s">
        <v>40</v>
      </c>
      <c r="B125" s="3" t="s">
        <v>3379</v>
      </c>
      <c r="C125" s="1" t="s">
        <v>42</v>
      </c>
      <c r="D125" s="1" t="s">
        <v>3449</v>
      </c>
      <c r="E125" s="2" t="s">
        <v>3450</v>
      </c>
      <c r="F125" s="2" t="s">
        <v>3451</v>
      </c>
      <c r="G125" s="2" t="s">
        <v>463</v>
      </c>
      <c r="H125" s="2" t="s">
        <v>464</v>
      </c>
      <c r="I125" s="9">
        <v>30</v>
      </c>
      <c r="J125" s="4">
        <v>306.60000000000002</v>
      </c>
    </row>
    <row r="126" spans="1:23">
      <c r="A126" s="2" t="s">
        <v>40</v>
      </c>
      <c r="B126" s="3" t="s">
        <v>3379</v>
      </c>
      <c r="C126" s="1" t="s">
        <v>42</v>
      </c>
      <c r="D126" s="1" t="s">
        <v>3452</v>
      </c>
      <c r="E126" s="2" t="s">
        <v>3453</v>
      </c>
      <c r="F126" s="2" t="s">
        <v>3454</v>
      </c>
      <c r="G126" s="2" t="s">
        <v>1646</v>
      </c>
      <c r="H126" s="2" t="s">
        <v>1647</v>
      </c>
      <c r="I126" s="9">
        <v>20</v>
      </c>
      <c r="J126" s="4">
        <v>204.4</v>
      </c>
    </row>
    <row r="127" spans="1:23">
      <c r="A127" s="2" t="s">
        <v>40</v>
      </c>
      <c r="B127" s="3" t="s">
        <v>3379</v>
      </c>
      <c r="C127" s="1" t="s">
        <v>42</v>
      </c>
      <c r="D127" s="1" t="s">
        <v>3455</v>
      </c>
      <c r="E127" s="2" t="s">
        <v>1662</v>
      </c>
      <c r="F127" s="2" t="s">
        <v>1663</v>
      </c>
      <c r="G127" s="2" t="s">
        <v>468</v>
      </c>
      <c r="H127" s="2" t="s">
        <v>469</v>
      </c>
      <c r="I127" s="9">
        <v>25</v>
      </c>
      <c r="J127" s="4">
        <v>255.5</v>
      </c>
    </row>
    <row r="128" spans="1:23">
      <c r="A128" s="2" t="s">
        <v>40</v>
      </c>
      <c r="B128" s="3" t="s">
        <v>3353</v>
      </c>
      <c r="C128" s="1" t="s">
        <v>42</v>
      </c>
      <c r="D128" s="1" t="s">
        <v>3456</v>
      </c>
      <c r="E128" s="2" t="s">
        <v>615</v>
      </c>
      <c r="F128" s="2" t="s">
        <v>616</v>
      </c>
      <c r="G128" s="2" t="s">
        <v>468</v>
      </c>
      <c r="H128" s="2" t="s">
        <v>469</v>
      </c>
      <c r="I128" s="9">
        <v>12</v>
      </c>
      <c r="J128" s="4">
        <v>122.64</v>
      </c>
    </row>
    <row r="129" spans="1:10">
      <c r="A129" s="2" t="s">
        <v>48</v>
      </c>
      <c r="B129" s="3" t="s">
        <v>3379</v>
      </c>
      <c r="C129" s="1" t="s">
        <v>42</v>
      </c>
      <c r="D129" s="1" t="s">
        <v>3455</v>
      </c>
      <c r="E129" s="2" t="s">
        <v>1662</v>
      </c>
      <c r="F129" s="2" t="s">
        <v>1663</v>
      </c>
      <c r="G129" s="2" t="s">
        <v>468</v>
      </c>
      <c r="H129" s="2" t="s">
        <v>469</v>
      </c>
      <c r="I129" s="9">
        <v>5</v>
      </c>
      <c r="J129" s="4">
        <v>61.85</v>
      </c>
    </row>
    <row r="130" spans="1:10">
      <c r="A130" s="2" t="s">
        <v>48</v>
      </c>
      <c r="B130" s="3" t="s">
        <v>3385</v>
      </c>
      <c r="C130" s="1" t="s">
        <v>42</v>
      </c>
      <c r="D130" s="1" t="s">
        <v>3443</v>
      </c>
      <c r="E130" s="2" t="s">
        <v>3444</v>
      </c>
      <c r="F130" s="2" t="s">
        <v>3445</v>
      </c>
      <c r="G130" s="2" t="s">
        <v>468</v>
      </c>
      <c r="H130" s="2" t="s">
        <v>469</v>
      </c>
      <c r="I130" s="9">
        <v>6</v>
      </c>
      <c r="J130" s="4">
        <v>74.22</v>
      </c>
    </row>
    <row r="131" spans="1:10" ht="24">
      <c r="A131" s="2" t="s">
        <v>48</v>
      </c>
      <c r="B131" s="3" t="s">
        <v>3385</v>
      </c>
      <c r="C131" s="1" t="s">
        <v>42</v>
      </c>
      <c r="D131" s="1" t="s">
        <v>3457</v>
      </c>
      <c r="E131" s="2" t="s">
        <v>3458</v>
      </c>
      <c r="F131" s="2" t="s">
        <v>3459</v>
      </c>
      <c r="G131" s="2" t="s">
        <v>463</v>
      </c>
      <c r="H131" s="2" t="s">
        <v>464</v>
      </c>
      <c r="I131" s="9">
        <v>10</v>
      </c>
      <c r="J131" s="4">
        <v>123.7</v>
      </c>
    </row>
    <row r="132" spans="1:10">
      <c r="A132" s="2" t="s">
        <v>48</v>
      </c>
      <c r="B132" s="3" t="s">
        <v>3347</v>
      </c>
      <c r="C132" s="1" t="s">
        <v>42</v>
      </c>
      <c r="D132" s="1" t="s">
        <v>3442</v>
      </c>
      <c r="E132" s="2" t="s">
        <v>607</v>
      </c>
      <c r="F132" s="2" t="s">
        <v>608</v>
      </c>
      <c r="G132" s="2" t="s">
        <v>609</v>
      </c>
      <c r="H132" s="2" t="s">
        <v>610</v>
      </c>
      <c r="I132" s="9">
        <v>150</v>
      </c>
      <c r="J132" s="4">
        <v>1855.5</v>
      </c>
    </row>
    <row r="133" spans="1:10">
      <c r="A133" s="2" t="s">
        <v>48</v>
      </c>
      <c r="B133" s="3" t="s">
        <v>3407</v>
      </c>
      <c r="C133" s="1" t="s">
        <v>42</v>
      </c>
      <c r="D133" s="1" t="s">
        <v>3441</v>
      </c>
      <c r="E133" s="2" t="s">
        <v>2122</v>
      </c>
      <c r="F133" s="2" t="s">
        <v>1357</v>
      </c>
      <c r="G133" s="2" t="s">
        <v>468</v>
      </c>
      <c r="H133" s="2" t="s">
        <v>469</v>
      </c>
      <c r="I133" s="9">
        <v>3</v>
      </c>
      <c r="J133" s="4">
        <v>37.11</v>
      </c>
    </row>
    <row r="134" spans="1:10">
      <c r="A134" s="2" t="s">
        <v>48</v>
      </c>
      <c r="B134" s="3" t="s">
        <v>3385</v>
      </c>
      <c r="C134" s="1" t="s">
        <v>42</v>
      </c>
      <c r="D134" s="1" t="s">
        <v>3446</v>
      </c>
      <c r="E134" s="2" t="s">
        <v>3447</v>
      </c>
      <c r="F134" s="2" t="s">
        <v>3448</v>
      </c>
      <c r="G134" s="2" t="s">
        <v>468</v>
      </c>
      <c r="H134" s="2" t="s">
        <v>469</v>
      </c>
      <c r="I134" s="9">
        <v>5</v>
      </c>
      <c r="J134" s="4">
        <v>61.85</v>
      </c>
    </row>
    <row r="135" spans="1:10">
      <c r="A135" s="2" t="s">
        <v>182</v>
      </c>
      <c r="B135" s="3" t="s">
        <v>3385</v>
      </c>
      <c r="C135" s="1" t="s">
        <v>42</v>
      </c>
      <c r="D135" s="1" t="s">
        <v>3443</v>
      </c>
      <c r="E135" s="2" t="s">
        <v>3444</v>
      </c>
      <c r="F135" s="2" t="s">
        <v>3445</v>
      </c>
      <c r="G135" s="2" t="s">
        <v>468</v>
      </c>
      <c r="H135" s="2" t="s">
        <v>469</v>
      </c>
      <c r="I135" s="9">
        <v>25</v>
      </c>
      <c r="J135" s="4">
        <v>201.75</v>
      </c>
    </row>
    <row r="136" spans="1:10">
      <c r="J136" s="5">
        <v>4324.22</v>
      </c>
    </row>
    <row r="137" spans="1:10">
      <c r="J137" s="5">
        <v>15406.68</v>
      </c>
    </row>
  </sheetData>
  <autoFilter ref="A1:W137" xr:uid="{C2FDB3F3-AB87-B14F-A488-CDD4994BF361}"/>
  <mergeCells count="10">
    <mergeCell ref="A66:W66"/>
    <mergeCell ref="A73:W73"/>
    <mergeCell ref="A112:W112"/>
    <mergeCell ref="A120:W120"/>
    <mergeCell ref="A2:W2"/>
    <mergeCell ref="A9:W9"/>
    <mergeCell ref="A35:W35"/>
    <mergeCell ref="A44:W44"/>
    <mergeCell ref="A47:W47"/>
    <mergeCell ref="A57:W5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6C1-B3AE-FF46-8BE5-F9DED6C948FD}">
  <dimension ref="A1:W100"/>
  <sheetViews>
    <sheetView workbookViewId="0"/>
    <sheetView workbookViewId="1"/>
  </sheetViews>
  <sheetFormatPr defaultColWidth="8.85546875" defaultRowHeight="12.95"/>
  <cols>
    <col min="1" max="1" width="38.28515625" customWidth="1"/>
    <col min="3" max="3" width="8.28515625" customWidth="1"/>
    <col min="4" max="4" width="7" customWidth="1"/>
    <col min="5" max="5" width="41.42578125" customWidth="1"/>
    <col min="6" max="6" width="33.42578125" customWidth="1"/>
    <col min="7" max="7" width="9.140625" customWidth="1"/>
    <col min="8" max="8" width="15.85546875" customWidth="1"/>
    <col min="9" max="9" width="8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3460</v>
      </c>
      <c r="C3" s="1" t="s">
        <v>42</v>
      </c>
      <c r="D3" s="1" t="s">
        <v>3461</v>
      </c>
      <c r="E3" s="2" t="s">
        <v>1813</v>
      </c>
      <c r="F3" s="2" t="s">
        <v>1814</v>
      </c>
      <c r="G3" s="2" t="s">
        <v>46</v>
      </c>
      <c r="H3" s="2" t="s">
        <v>47</v>
      </c>
      <c r="I3" s="9">
        <v>5</v>
      </c>
      <c r="J3" s="4">
        <v>61.85</v>
      </c>
    </row>
    <row r="4" spans="1:23">
      <c r="J4" s="5">
        <v>61.85</v>
      </c>
    </row>
    <row r="5" spans="1:23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68</v>
      </c>
      <c r="B6" s="3" t="s">
        <v>3462</v>
      </c>
      <c r="C6" s="1" t="s">
        <v>42</v>
      </c>
      <c r="D6" s="1" t="s">
        <v>3463</v>
      </c>
      <c r="E6" s="2" t="s">
        <v>1285</v>
      </c>
      <c r="F6" s="2" t="s">
        <v>1286</v>
      </c>
      <c r="G6" s="2" t="s">
        <v>82</v>
      </c>
      <c r="H6" s="2" t="s">
        <v>83</v>
      </c>
      <c r="I6" s="9">
        <v>3</v>
      </c>
      <c r="J6" s="4">
        <v>23.7</v>
      </c>
    </row>
    <row r="7" spans="1:23">
      <c r="A7" s="2" t="s">
        <v>40</v>
      </c>
      <c r="B7" s="3" t="s">
        <v>3462</v>
      </c>
      <c r="C7" s="1" t="s">
        <v>42</v>
      </c>
      <c r="D7" s="1" t="s">
        <v>3464</v>
      </c>
      <c r="E7" s="2" t="s">
        <v>643</v>
      </c>
      <c r="F7" s="2" t="s">
        <v>644</v>
      </c>
      <c r="G7" s="2" t="s">
        <v>82</v>
      </c>
      <c r="H7" s="2" t="s">
        <v>83</v>
      </c>
      <c r="I7" s="9">
        <v>10</v>
      </c>
      <c r="J7" s="4">
        <v>102.2</v>
      </c>
    </row>
    <row r="8" spans="1:23">
      <c r="A8" s="2" t="s">
        <v>40</v>
      </c>
      <c r="B8" s="3" t="s">
        <v>3462</v>
      </c>
      <c r="C8" s="1" t="s">
        <v>42</v>
      </c>
      <c r="D8" s="1" t="s">
        <v>3465</v>
      </c>
      <c r="E8" s="2" t="s">
        <v>512</v>
      </c>
      <c r="F8" s="2" t="s">
        <v>513</v>
      </c>
      <c r="G8" s="2" t="s">
        <v>514</v>
      </c>
      <c r="H8" s="2" t="s">
        <v>515</v>
      </c>
      <c r="I8" s="9">
        <v>5</v>
      </c>
      <c r="J8" s="4">
        <v>51.1</v>
      </c>
    </row>
    <row r="9" spans="1:23">
      <c r="A9" s="2" t="s">
        <v>40</v>
      </c>
      <c r="B9" s="3" t="s">
        <v>3462</v>
      </c>
      <c r="C9" s="1" t="s">
        <v>42</v>
      </c>
      <c r="D9" s="1" t="s">
        <v>3466</v>
      </c>
      <c r="E9" s="2" t="s">
        <v>486</v>
      </c>
      <c r="F9" s="2" t="s">
        <v>487</v>
      </c>
      <c r="G9" s="2" t="s">
        <v>102</v>
      </c>
      <c r="H9" s="2" t="s">
        <v>103</v>
      </c>
      <c r="I9" s="9">
        <v>20</v>
      </c>
      <c r="J9" s="4">
        <v>204.4</v>
      </c>
    </row>
    <row r="10" spans="1:23">
      <c r="A10" s="2" t="s">
        <v>40</v>
      </c>
      <c r="B10" s="3" t="s">
        <v>3462</v>
      </c>
      <c r="C10" s="1" t="s">
        <v>42</v>
      </c>
      <c r="D10" s="1" t="s">
        <v>3467</v>
      </c>
      <c r="E10" s="2" t="s">
        <v>909</v>
      </c>
      <c r="F10" s="2" t="s">
        <v>910</v>
      </c>
      <c r="G10" s="2" t="s">
        <v>82</v>
      </c>
      <c r="H10" s="2" t="s">
        <v>83</v>
      </c>
      <c r="I10" s="9">
        <v>10</v>
      </c>
      <c r="J10" s="4">
        <v>102.2</v>
      </c>
    </row>
    <row r="11" spans="1:23">
      <c r="A11" s="2" t="s">
        <v>40</v>
      </c>
      <c r="B11" s="3" t="s">
        <v>3462</v>
      </c>
      <c r="C11" s="1" t="s">
        <v>42</v>
      </c>
      <c r="D11" s="1" t="s">
        <v>3463</v>
      </c>
      <c r="E11" s="2" t="s">
        <v>1285</v>
      </c>
      <c r="F11" s="2" t="s">
        <v>1286</v>
      </c>
      <c r="G11" s="2" t="s">
        <v>82</v>
      </c>
      <c r="H11" s="2" t="s">
        <v>83</v>
      </c>
      <c r="I11" s="9">
        <v>3</v>
      </c>
      <c r="J11" s="4">
        <v>30.66</v>
      </c>
    </row>
    <row r="12" spans="1:23">
      <c r="A12" s="2" t="s">
        <v>48</v>
      </c>
      <c r="B12" s="3" t="s">
        <v>3462</v>
      </c>
      <c r="C12" s="1" t="s">
        <v>42</v>
      </c>
      <c r="D12" s="1" t="s">
        <v>3468</v>
      </c>
      <c r="E12" s="2" t="s">
        <v>663</v>
      </c>
      <c r="F12" s="2" t="s">
        <v>664</v>
      </c>
      <c r="G12" s="2" t="s">
        <v>82</v>
      </c>
      <c r="H12" s="2" t="s">
        <v>83</v>
      </c>
      <c r="I12" s="9">
        <v>10</v>
      </c>
      <c r="J12" s="4">
        <v>115.4</v>
      </c>
    </row>
    <row r="13" spans="1:23">
      <c r="A13" s="2" t="s">
        <v>48</v>
      </c>
      <c r="B13" s="3" t="s">
        <v>3462</v>
      </c>
      <c r="C13" s="1" t="s">
        <v>42</v>
      </c>
      <c r="D13" s="1" t="s">
        <v>3469</v>
      </c>
      <c r="E13" s="2" t="s">
        <v>1076</v>
      </c>
      <c r="F13" s="2" t="s">
        <v>1077</v>
      </c>
      <c r="G13" s="2" t="s">
        <v>1078</v>
      </c>
      <c r="H13" s="2" t="s">
        <v>1079</v>
      </c>
      <c r="I13" s="9">
        <v>20</v>
      </c>
      <c r="J13" s="4">
        <v>230.4</v>
      </c>
    </row>
    <row r="14" spans="1:23">
      <c r="A14" s="2" t="s">
        <v>48</v>
      </c>
      <c r="B14" s="3" t="s">
        <v>3462</v>
      </c>
      <c r="C14" s="1" t="s">
        <v>42</v>
      </c>
      <c r="D14" s="1" t="s">
        <v>3470</v>
      </c>
      <c r="E14" s="2" t="s">
        <v>493</v>
      </c>
      <c r="F14" s="2" t="s">
        <v>494</v>
      </c>
      <c r="G14" s="2" t="s">
        <v>82</v>
      </c>
      <c r="H14" s="2" t="s">
        <v>83</v>
      </c>
      <c r="I14" s="9">
        <v>10</v>
      </c>
      <c r="J14" s="4">
        <v>115.2</v>
      </c>
    </row>
    <row r="15" spans="1:23">
      <c r="A15" s="2" t="s">
        <v>48</v>
      </c>
      <c r="B15" s="3" t="s">
        <v>3462</v>
      </c>
      <c r="C15" s="1" t="s">
        <v>42</v>
      </c>
      <c r="D15" s="1" t="s">
        <v>3471</v>
      </c>
      <c r="E15" s="2" t="s">
        <v>483</v>
      </c>
      <c r="F15" s="2" t="s">
        <v>484</v>
      </c>
      <c r="G15" s="2" t="s">
        <v>127</v>
      </c>
      <c r="H15" s="2" t="s">
        <v>128</v>
      </c>
      <c r="I15" s="9">
        <v>20</v>
      </c>
      <c r="J15" s="4">
        <v>247.4</v>
      </c>
    </row>
    <row r="16" spans="1:23">
      <c r="A16" s="2" t="s">
        <v>48</v>
      </c>
      <c r="B16" s="3" t="s">
        <v>3462</v>
      </c>
      <c r="C16" s="1" t="s">
        <v>42</v>
      </c>
      <c r="D16" s="1" t="s">
        <v>3472</v>
      </c>
      <c r="E16" s="2" t="s">
        <v>1085</v>
      </c>
      <c r="F16" s="2" t="s">
        <v>1086</v>
      </c>
      <c r="G16" s="2" t="s">
        <v>82</v>
      </c>
      <c r="H16" s="2" t="s">
        <v>83</v>
      </c>
      <c r="I16" s="9">
        <v>20</v>
      </c>
      <c r="J16" s="4">
        <v>247.4</v>
      </c>
    </row>
    <row r="17" spans="1:23">
      <c r="A17" s="2" t="s">
        <v>48</v>
      </c>
      <c r="B17" s="3" t="s">
        <v>3462</v>
      </c>
      <c r="C17" s="1" t="s">
        <v>42</v>
      </c>
      <c r="D17" s="1" t="s">
        <v>3473</v>
      </c>
      <c r="E17" s="2" t="s">
        <v>105</v>
      </c>
      <c r="F17" s="2" t="s">
        <v>106</v>
      </c>
      <c r="G17" s="2" t="s">
        <v>93</v>
      </c>
      <c r="H17" s="2" t="s">
        <v>94</v>
      </c>
      <c r="I17" s="9">
        <v>2</v>
      </c>
      <c r="J17" s="4">
        <v>23.08</v>
      </c>
    </row>
    <row r="18" spans="1:23">
      <c r="A18" s="2" t="s">
        <v>48</v>
      </c>
      <c r="B18" s="3" t="s">
        <v>3462</v>
      </c>
      <c r="C18" s="1" t="s">
        <v>42</v>
      </c>
      <c r="D18" s="1" t="s">
        <v>3466</v>
      </c>
      <c r="E18" s="2" t="s">
        <v>486</v>
      </c>
      <c r="F18" s="2" t="s">
        <v>487</v>
      </c>
      <c r="G18" s="2" t="s">
        <v>102</v>
      </c>
      <c r="H18" s="2" t="s">
        <v>103</v>
      </c>
      <c r="I18" s="9">
        <v>30</v>
      </c>
      <c r="J18" s="4">
        <v>371.1</v>
      </c>
    </row>
    <row r="19" spans="1:23">
      <c r="A19" s="2" t="s">
        <v>48</v>
      </c>
      <c r="B19" s="3" t="s">
        <v>3462</v>
      </c>
      <c r="C19" s="1" t="s">
        <v>42</v>
      </c>
      <c r="D19" s="1" t="s">
        <v>3474</v>
      </c>
      <c r="E19" s="2" t="s">
        <v>932</v>
      </c>
      <c r="F19" s="2" t="s">
        <v>933</v>
      </c>
      <c r="G19" s="2" t="s">
        <v>82</v>
      </c>
      <c r="H19" s="2" t="s">
        <v>83</v>
      </c>
      <c r="I19" s="9">
        <v>10</v>
      </c>
      <c r="J19" s="4">
        <v>123.7</v>
      </c>
    </row>
    <row r="20" spans="1:23">
      <c r="A20" s="2" t="s">
        <v>48</v>
      </c>
      <c r="B20" s="3" t="s">
        <v>3462</v>
      </c>
      <c r="C20" s="1" t="s">
        <v>42</v>
      </c>
      <c r="D20" s="1" t="s">
        <v>3475</v>
      </c>
      <c r="E20" s="2" t="s">
        <v>122</v>
      </c>
      <c r="F20" s="2" t="s">
        <v>123</v>
      </c>
      <c r="G20" s="2" t="s">
        <v>82</v>
      </c>
      <c r="H20" s="2" t="s">
        <v>83</v>
      </c>
      <c r="I20" s="9">
        <v>15</v>
      </c>
      <c r="J20" s="4">
        <v>173.1</v>
      </c>
    </row>
    <row r="21" spans="1:23">
      <c r="A21" s="2" t="s">
        <v>48</v>
      </c>
      <c r="B21" s="3" t="s">
        <v>3460</v>
      </c>
      <c r="C21" s="1" t="s">
        <v>42</v>
      </c>
      <c r="D21" s="1" t="s">
        <v>3476</v>
      </c>
      <c r="E21" s="2" t="s">
        <v>670</v>
      </c>
      <c r="F21" s="2" t="s">
        <v>671</v>
      </c>
      <c r="G21" s="2" t="s">
        <v>177</v>
      </c>
      <c r="H21" s="2" t="s">
        <v>178</v>
      </c>
      <c r="I21" s="9">
        <v>5</v>
      </c>
      <c r="J21" s="4">
        <v>61.85</v>
      </c>
    </row>
    <row r="22" spans="1:23">
      <c r="J22" s="5">
        <v>2222.89</v>
      </c>
    </row>
    <row r="23" spans="1:23">
      <c r="A23" s="72" t="s">
        <v>141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</row>
    <row r="24" spans="1:23">
      <c r="A24" s="2" t="s">
        <v>40</v>
      </c>
      <c r="B24" s="3" t="s">
        <v>3460</v>
      </c>
      <c r="C24" s="1" t="s">
        <v>42</v>
      </c>
      <c r="D24" s="1" t="s">
        <v>3477</v>
      </c>
      <c r="E24" s="2" t="s">
        <v>170</v>
      </c>
      <c r="F24" s="2" t="s">
        <v>171</v>
      </c>
      <c r="G24" s="2" t="s">
        <v>150</v>
      </c>
      <c r="H24" s="2" t="s">
        <v>151</v>
      </c>
      <c r="I24" s="9">
        <v>3</v>
      </c>
      <c r="J24" s="4">
        <v>30.66</v>
      </c>
    </row>
    <row r="25" spans="1:23">
      <c r="A25" s="2" t="s">
        <v>48</v>
      </c>
      <c r="B25" s="3" t="s">
        <v>3460</v>
      </c>
      <c r="C25" s="1" t="s">
        <v>42</v>
      </c>
      <c r="D25" s="1" t="s">
        <v>3478</v>
      </c>
      <c r="E25" s="2" t="s">
        <v>165</v>
      </c>
      <c r="F25" s="2" t="s">
        <v>166</v>
      </c>
      <c r="G25" s="2" t="s">
        <v>167</v>
      </c>
      <c r="H25" s="2" t="s">
        <v>168</v>
      </c>
      <c r="I25" s="9">
        <v>10</v>
      </c>
      <c r="J25" s="4">
        <v>115.2</v>
      </c>
    </row>
    <row r="26" spans="1:23">
      <c r="A26" s="2" t="s">
        <v>48</v>
      </c>
      <c r="B26" s="3" t="s">
        <v>3460</v>
      </c>
      <c r="C26" s="1" t="s">
        <v>42</v>
      </c>
      <c r="D26" s="1" t="s">
        <v>3479</v>
      </c>
      <c r="E26" s="2" t="s">
        <v>954</v>
      </c>
      <c r="F26" s="2" t="s">
        <v>955</v>
      </c>
      <c r="G26" s="2" t="s">
        <v>150</v>
      </c>
      <c r="H26" s="2" t="s">
        <v>151</v>
      </c>
      <c r="I26" s="9">
        <v>5</v>
      </c>
      <c r="J26" s="4">
        <v>57.6</v>
      </c>
    </row>
    <row r="27" spans="1:23">
      <c r="A27" s="2" t="s">
        <v>48</v>
      </c>
      <c r="B27" s="3" t="s">
        <v>3460</v>
      </c>
      <c r="C27" s="1" t="s">
        <v>42</v>
      </c>
      <c r="D27" s="1" t="s">
        <v>3477</v>
      </c>
      <c r="E27" s="2" t="s">
        <v>170</v>
      </c>
      <c r="F27" s="2" t="s">
        <v>171</v>
      </c>
      <c r="G27" s="2" t="s">
        <v>150</v>
      </c>
      <c r="H27" s="2" t="s">
        <v>151</v>
      </c>
      <c r="I27" s="9">
        <v>10</v>
      </c>
      <c r="J27" s="4">
        <v>115.2</v>
      </c>
    </row>
    <row r="28" spans="1:23">
      <c r="J28" s="5">
        <v>318.66000000000003</v>
      </c>
    </row>
    <row r="29" spans="1:23">
      <c r="A29" s="72" t="s">
        <v>183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</row>
    <row r="30" spans="1:23">
      <c r="A30" s="2" t="s">
        <v>68</v>
      </c>
      <c r="B30" s="3" t="s">
        <v>3462</v>
      </c>
      <c r="C30" s="1" t="s">
        <v>42</v>
      </c>
      <c r="D30" s="1" t="s">
        <v>3480</v>
      </c>
      <c r="E30" s="2" t="s">
        <v>185</v>
      </c>
      <c r="F30" s="2" t="s">
        <v>186</v>
      </c>
      <c r="G30" s="2" t="s">
        <v>187</v>
      </c>
      <c r="H30" s="2" t="s">
        <v>188</v>
      </c>
      <c r="I30" s="9">
        <v>2</v>
      </c>
      <c r="J30" s="4">
        <v>15.8</v>
      </c>
    </row>
    <row r="31" spans="1:23">
      <c r="J31" s="5">
        <v>15.8</v>
      </c>
    </row>
    <row r="32" spans="1:23">
      <c r="A32" s="72" t="s">
        <v>212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>
      <c r="A33" s="2" t="s">
        <v>68</v>
      </c>
      <c r="B33" s="3" t="s">
        <v>3481</v>
      </c>
      <c r="C33" s="1" t="s">
        <v>42</v>
      </c>
      <c r="D33" s="1" t="s">
        <v>3482</v>
      </c>
      <c r="E33" s="2" t="s">
        <v>284</v>
      </c>
      <c r="F33" s="2" t="s">
        <v>285</v>
      </c>
      <c r="G33" s="2" t="s">
        <v>216</v>
      </c>
      <c r="H33" s="2" t="s">
        <v>217</v>
      </c>
      <c r="I33" s="9">
        <v>1</v>
      </c>
      <c r="J33" s="4">
        <v>7.9</v>
      </c>
    </row>
    <row r="34" spans="1:23">
      <c r="A34" s="2" t="s">
        <v>40</v>
      </c>
      <c r="B34" s="3" t="s">
        <v>3481</v>
      </c>
      <c r="C34" s="1" t="s">
        <v>42</v>
      </c>
      <c r="D34" s="1" t="s">
        <v>3483</v>
      </c>
      <c r="E34" s="2" t="s">
        <v>214</v>
      </c>
      <c r="F34" s="2" t="s">
        <v>215</v>
      </c>
      <c r="G34" s="2" t="s">
        <v>216</v>
      </c>
      <c r="H34" s="2" t="s">
        <v>217</v>
      </c>
      <c r="I34" s="9">
        <v>3</v>
      </c>
      <c r="J34" s="4">
        <v>30.66</v>
      </c>
    </row>
    <row r="35" spans="1:23">
      <c r="A35" s="2" t="s">
        <v>40</v>
      </c>
      <c r="B35" s="3" t="s">
        <v>3481</v>
      </c>
      <c r="C35" s="1" t="s">
        <v>42</v>
      </c>
      <c r="D35" s="1" t="s">
        <v>3482</v>
      </c>
      <c r="E35" s="2" t="s">
        <v>284</v>
      </c>
      <c r="F35" s="2" t="s">
        <v>285</v>
      </c>
      <c r="G35" s="2" t="s">
        <v>216</v>
      </c>
      <c r="H35" s="2" t="s">
        <v>217</v>
      </c>
      <c r="I35" s="9">
        <v>3</v>
      </c>
      <c r="J35" s="4">
        <v>30.66</v>
      </c>
    </row>
    <row r="36" spans="1:23">
      <c r="A36" s="2" t="s">
        <v>40</v>
      </c>
      <c r="B36" s="3" t="s">
        <v>3481</v>
      </c>
      <c r="C36" s="1" t="s">
        <v>42</v>
      </c>
      <c r="D36" s="1" t="s">
        <v>3484</v>
      </c>
      <c r="E36" s="2" t="s">
        <v>2392</v>
      </c>
      <c r="F36" s="2" t="s">
        <v>2393</v>
      </c>
      <c r="G36" s="2" t="s">
        <v>232</v>
      </c>
      <c r="H36" s="2" t="s">
        <v>233</v>
      </c>
      <c r="I36" s="9">
        <v>3</v>
      </c>
      <c r="J36" s="4">
        <v>30.66</v>
      </c>
    </row>
    <row r="37" spans="1:23">
      <c r="A37" s="2" t="s">
        <v>48</v>
      </c>
      <c r="B37" s="3" t="s">
        <v>3481</v>
      </c>
      <c r="C37" s="1" t="s">
        <v>42</v>
      </c>
      <c r="D37" s="1" t="s">
        <v>3482</v>
      </c>
      <c r="E37" s="2" t="s">
        <v>284</v>
      </c>
      <c r="F37" s="2" t="s">
        <v>285</v>
      </c>
      <c r="G37" s="2" t="s">
        <v>216</v>
      </c>
      <c r="H37" s="2" t="s">
        <v>217</v>
      </c>
      <c r="I37" s="9">
        <v>3</v>
      </c>
      <c r="J37" s="4">
        <v>37.11</v>
      </c>
    </row>
    <row r="38" spans="1:23">
      <c r="A38" s="2" t="s">
        <v>48</v>
      </c>
      <c r="B38" s="3" t="s">
        <v>3481</v>
      </c>
      <c r="C38" s="1" t="s">
        <v>42</v>
      </c>
      <c r="D38" s="1" t="s">
        <v>3484</v>
      </c>
      <c r="E38" s="2" t="s">
        <v>2392</v>
      </c>
      <c r="F38" s="2" t="s">
        <v>2393</v>
      </c>
      <c r="G38" s="2" t="s">
        <v>232</v>
      </c>
      <c r="H38" s="2" t="s">
        <v>233</v>
      </c>
      <c r="I38" s="9">
        <v>3</v>
      </c>
      <c r="J38" s="4">
        <v>37.11</v>
      </c>
    </row>
    <row r="39" spans="1:23">
      <c r="A39" s="2" t="s">
        <v>48</v>
      </c>
      <c r="B39" s="3" t="s">
        <v>3481</v>
      </c>
      <c r="C39" s="1" t="s">
        <v>42</v>
      </c>
      <c r="D39" s="1" t="s">
        <v>3483</v>
      </c>
      <c r="E39" s="2" t="s">
        <v>214</v>
      </c>
      <c r="F39" s="2" t="s">
        <v>215</v>
      </c>
      <c r="G39" s="2" t="s">
        <v>216</v>
      </c>
      <c r="H39" s="2" t="s">
        <v>217</v>
      </c>
      <c r="I39" s="9">
        <v>3</v>
      </c>
      <c r="J39" s="4">
        <v>37.11</v>
      </c>
    </row>
    <row r="40" spans="1:23">
      <c r="A40" s="2" t="s">
        <v>48</v>
      </c>
      <c r="B40" s="3" t="s">
        <v>3481</v>
      </c>
      <c r="C40" s="1" t="s">
        <v>42</v>
      </c>
      <c r="D40" s="1" t="s">
        <v>3485</v>
      </c>
      <c r="E40" s="2" t="s">
        <v>266</v>
      </c>
      <c r="F40" s="2" t="s">
        <v>267</v>
      </c>
      <c r="G40" s="2" t="s">
        <v>216</v>
      </c>
      <c r="H40" s="2" t="s">
        <v>217</v>
      </c>
      <c r="I40" s="9">
        <v>4</v>
      </c>
      <c r="J40" s="4">
        <v>49.48</v>
      </c>
    </row>
    <row r="41" spans="1:23">
      <c r="A41" s="2" t="s">
        <v>48</v>
      </c>
      <c r="B41" s="3" t="s">
        <v>3481</v>
      </c>
      <c r="C41" s="1" t="s">
        <v>42</v>
      </c>
      <c r="D41" s="1" t="s">
        <v>3486</v>
      </c>
      <c r="E41" s="2" t="s">
        <v>263</v>
      </c>
      <c r="F41" s="2" t="s">
        <v>264</v>
      </c>
      <c r="G41" s="2" t="s">
        <v>216</v>
      </c>
      <c r="H41" s="2" t="s">
        <v>217</v>
      </c>
      <c r="I41" s="9">
        <v>3</v>
      </c>
      <c r="J41" s="4">
        <v>37.11</v>
      </c>
    </row>
    <row r="42" spans="1:23">
      <c r="A42" s="2" t="s">
        <v>182</v>
      </c>
      <c r="B42" s="3" t="s">
        <v>3481</v>
      </c>
      <c r="C42" s="1" t="s">
        <v>42</v>
      </c>
      <c r="D42" s="1" t="s">
        <v>3482</v>
      </c>
      <c r="E42" s="2" t="s">
        <v>284</v>
      </c>
      <c r="F42" s="2" t="s">
        <v>285</v>
      </c>
      <c r="G42" s="2" t="s">
        <v>216</v>
      </c>
      <c r="H42" s="2" t="s">
        <v>217</v>
      </c>
      <c r="I42" s="9">
        <v>30</v>
      </c>
      <c r="J42" s="4">
        <v>283.2</v>
      </c>
    </row>
    <row r="43" spans="1:23">
      <c r="A43" s="2" t="s">
        <v>182</v>
      </c>
      <c r="B43" s="3" t="s">
        <v>3481</v>
      </c>
      <c r="C43" s="1" t="s">
        <v>42</v>
      </c>
      <c r="D43" s="1" t="s">
        <v>3486</v>
      </c>
      <c r="E43" s="2" t="s">
        <v>263</v>
      </c>
      <c r="F43" s="2" t="s">
        <v>264</v>
      </c>
      <c r="G43" s="2" t="s">
        <v>216</v>
      </c>
      <c r="H43" s="2" t="s">
        <v>217</v>
      </c>
      <c r="I43" s="9">
        <v>2</v>
      </c>
      <c r="J43" s="4">
        <v>18.88</v>
      </c>
    </row>
    <row r="44" spans="1:23">
      <c r="A44" s="2" t="s">
        <v>182</v>
      </c>
      <c r="B44" s="3" t="s">
        <v>3481</v>
      </c>
      <c r="C44" s="1" t="s">
        <v>42</v>
      </c>
      <c r="D44" s="1" t="s">
        <v>3487</v>
      </c>
      <c r="E44" s="2" t="s">
        <v>255</v>
      </c>
      <c r="F44" s="2" t="s">
        <v>256</v>
      </c>
      <c r="G44" s="2" t="s">
        <v>257</v>
      </c>
      <c r="H44" s="2" t="s">
        <v>258</v>
      </c>
      <c r="I44" s="9">
        <v>2</v>
      </c>
      <c r="J44" s="4">
        <v>18.88</v>
      </c>
    </row>
    <row r="45" spans="1:23">
      <c r="J45" s="5">
        <v>618.76</v>
      </c>
    </row>
    <row r="46" spans="1:23">
      <c r="A46" s="72" t="s">
        <v>286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>
      <c r="A47" s="2" t="s">
        <v>48</v>
      </c>
      <c r="B47" s="3" t="s">
        <v>3481</v>
      </c>
      <c r="C47" s="1" t="s">
        <v>42</v>
      </c>
      <c r="D47" s="1" t="s">
        <v>3488</v>
      </c>
      <c r="E47" s="2" t="s">
        <v>288</v>
      </c>
      <c r="F47" s="2" t="s">
        <v>1928</v>
      </c>
      <c r="G47" s="2" t="s">
        <v>290</v>
      </c>
      <c r="H47" s="2" t="s">
        <v>291</v>
      </c>
      <c r="I47" s="9">
        <v>10</v>
      </c>
      <c r="J47" s="4">
        <v>123.7</v>
      </c>
    </row>
    <row r="48" spans="1:23">
      <c r="A48" s="2" t="s">
        <v>182</v>
      </c>
      <c r="B48" s="3" t="s">
        <v>3481</v>
      </c>
      <c r="C48" s="1" t="s">
        <v>42</v>
      </c>
      <c r="D48" s="1" t="s">
        <v>3489</v>
      </c>
      <c r="E48" s="2" t="s">
        <v>981</v>
      </c>
      <c r="F48" s="2" t="s">
        <v>982</v>
      </c>
      <c r="G48" s="2" t="s">
        <v>296</v>
      </c>
      <c r="H48" s="2" t="s">
        <v>297</v>
      </c>
      <c r="I48" s="9">
        <v>5</v>
      </c>
      <c r="J48" s="4">
        <v>42.1</v>
      </c>
    </row>
    <row r="49" spans="1:23">
      <c r="A49" s="2" t="s">
        <v>182</v>
      </c>
      <c r="B49" s="3" t="s">
        <v>3481</v>
      </c>
      <c r="C49" s="1" t="s">
        <v>42</v>
      </c>
      <c r="D49" s="1" t="s">
        <v>3490</v>
      </c>
      <c r="E49" s="2" t="s">
        <v>302</v>
      </c>
      <c r="F49" s="2" t="s">
        <v>303</v>
      </c>
      <c r="G49" s="2" t="s">
        <v>304</v>
      </c>
      <c r="H49" s="2" t="s">
        <v>305</v>
      </c>
      <c r="I49" s="9">
        <v>6</v>
      </c>
      <c r="J49" s="4">
        <v>50.52</v>
      </c>
    </row>
    <row r="50" spans="1:23">
      <c r="J50" s="5">
        <v>216.32</v>
      </c>
    </row>
    <row r="51" spans="1:23">
      <c r="A51" s="72" t="s">
        <v>309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>
      <c r="A52" s="2" t="s">
        <v>68</v>
      </c>
      <c r="B52" s="3" t="s">
        <v>3460</v>
      </c>
      <c r="C52" s="1" t="s">
        <v>42</v>
      </c>
      <c r="D52" s="1" t="s">
        <v>3491</v>
      </c>
      <c r="E52" s="2" t="s">
        <v>987</v>
      </c>
      <c r="F52" s="2" t="s">
        <v>988</v>
      </c>
      <c r="G52" s="2" t="s">
        <v>313</v>
      </c>
      <c r="H52" s="2" t="s">
        <v>314</v>
      </c>
      <c r="I52" s="9">
        <v>5</v>
      </c>
      <c r="J52" s="4">
        <v>39.5</v>
      </c>
    </row>
    <row r="53" spans="1:23">
      <c r="A53" s="2" t="s">
        <v>68</v>
      </c>
      <c r="B53" s="3" t="s">
        <v>3460</v>
      </c>
      <c r="C53" s="1" t="s">
        <v>42</v>
      </c>
      <c r="D53" s="1" t="s">
        <v>3492</v>
      </c>
      <c r="E53" s="2" t="s">
        <v>1340</v>
      </c>
      <c r="F53" s="2" t="s">
        <v>1341</v>
      </c>
      <c r="G53" s="2" t="s">
        <v>313</v>
      </c>
      <c r="H53" s="2" t="s">
        <v>314</v>
      </c>
      <c r="I53" s="9">
        <v>5</v>
      </c>
      <c r="J53" s="4">
        <v>39.5</v>
      </c>
    </row>
    <row r="54" spans="1:23">
      <c r="A54" s="2" t="s">
        <v>68</v>
      </c>
      <c r="B54" s="3" t="s">
        <v>3462</v>
      </c>
      <c r="C54" s="1" t="s">
        <v>42</v>
      </c>
      <c r="D54" s="1" t="s">
        <v>3493</v>
      </c>
      <c r="E54" s="2" t="s">
        <v>754</v>
      </c>
      <c r="F54" s="2" t="s">
        <v>755</v>
      </c>
      <c r="G54" s="2" t="s">
        <v>313</v>
      </c>
      <c r="H54" s="2" t="s">
        <v>314</v>
      </c>
      <c r="I54" s="9">
        <v>5</v>
      </c>
      <c r="J54" s="4">
        <v>39.5</v>
      </c>
    </row>
    <row r="55" spans="1:23">
      <c r="A55" s="2" t="s">
        <v>40</v>
      </c>
      <c r="B55" s="3" t="s">
        <v>3494</v>
      </c>
      <c r="C55" s="1" t="s">
        <v>42</v>
      </c>
      <c r="D55" s="1" t="s">
        <v>3495</v>
      </c>
      <c r="E55" s="2" t="s">
        <v>328</v>
      </c>
      <c r="F55" s="2" t="s">
        <v>329</v>
      </c>
      <c r="G55" s="2" t="s">
        <v>313</v>
      </c>
      <c r="H55" s="2" t="s">
        <v>314</v>
      </c>
      <c r="I55" s="9">
        <v>5</v>
      </c>
      <c r="J55" s="4">
        <v>51.1</v>
      </c>
    </row>
    <row r="56" spans="1:23">
      <c r="A56" s="2" t="s">
        <v>40</v>
      </c>
      <c r="B56" s="3" t="s">
        <v>3494</v>
      </c>
      <c r="C56" s="1" t="s">
        <v>42</v>
      </c>
      <c r="D56" s="1" t="s">
        <v>3496</v>
      </c>
      <c r="E56" s="2" t="s">
        <v>578</v>
      </c>
      <c r="F56" s="2" t="s">
        <v>579</v>
      </c>
      <c r="G56" s="2" t="s">
        <v>313</v>
      </c>
      <c r="H56" s="2" t="s">
        <v>314</v>
      </c>
      <c r="I56" s="9">
        <v>10</v>
      </c>
      <c r="J56" s="4">
        <v>102.2</v>
      </c>
    </row>
    <row r="57" spans="1:23">
      <c r="A57" s="2" t="s">
        <v>40</v>
      </c>
      <c r="B57" s="3" t="s">
        <v>3494</v>
      </c>
      <c r="C57" s="1" t="s">
        <v>42</v>
      </c>
      <c r="D57" s="1" t="s">
        <v>3497</v>
      </c>
      <c r="E57" s="2" t="s">
        <v>773</v>
      </c>
      <c r="F57" s="2" t="s">
        <v>774</v>
      </c>
      <c r="G57" s="2" t="s">
        <v>313</v>
      </c>
      <c r="H57" s="2" t="s">
        <v>314</v>
      </c>
      <c r="I57" s="9">
        <v>5</v>
      </c>
      <c r="J57" s="4">
        <v>51.1</v>
      </c>
    </row>
    <row r="58" spans="1:23">
      <c r="A58" s="2" t="s">
        <v>40</v>
      </c>
      <c r="B58" s="3" t="s">
        <v>3481</v>
      </c>
      <c r="C58" s="1" t="s">
        <v>42</v>
      </c>
      <c r="D58" s="1" t="s">
        <v>3498</v>
      </c>
      <c r="E58" s="2" t="s">
        <v>365</v>
      </c>
      <c r="F58" s="2" t="s">
        <v>366</v>
      </c>
      <c r="G58" s="2" t="s">
        <v>367</v>
      </c>
      <c r="H58" s="2" t="s">
        <v>368</v>
      </c>
      <c r="I58" s="9">
        <v>15</v>
      </c>
      <c r="J58" s="4">
        <v>153.30000000000001</v>
      </c>
    </row>
    <row r="59" spans="1:23">
      <c r="A59" s="2" t="s">
        <v>40</v>
      </c>
      <c r="B59" s="3" t="s">
        <v>3494</v>
      </c>
      <c r="C59" s="1" t="s">
        <v>42</v>
      </c>
      <c r="D59" s="1" t="s">
        <v>3499</v>
      </c>
      <c r="E59" s="2" t="s">
        <v>792</v>
      </c>
      <c r="F59" s="2" t="s">
        <v>793</v>
      </c>
      <c r="G59" s="2" t="s">
        <v>313</v>
      </c>
      <c r="H59" s="2" t="s">
        <v>314</v>
      </c>
      <c r="I59" s="9">
        <v>10</v>
      </c>
      <c r="J59" s="4">
        <v>102.2</v>
      </c>
    </row>
    <row r="60" spans="1:23">
      <c r="A60" s="2" t="s">
        <v>40</v>
      </c>
      <c r="B60" s="3" t="s">
        <v>3494</v>
      </c>
      <c r="C60" s="1" t="s">
        <v>42</v>
      </c>
      <c r="D60" s="1" t="s">
        <v>3500</v>
      </c>
      <c r="E60" s="2" t="s">
        <v>349</v>
      </c>
      <c r="F60" s="2" t="s">
        <v>350</v>
      </c>
      <c r="G60" s="2" t="s">
        <v>351</v>
      </c>
      <c r="H60" s="2" t="s">
        <v>352</v>
      </c>
      <c r="I60" s="9">
        <v>20</v>
      </c>
      <c r="J60" s="4">
        <v>204.4</v>
      </c>
    </row>
    <row r="61" spans="1:23">
      <c r="A61" s="2" t="s">
        <v>40</v>
      </c>
      <c r="B61" s="3" t="s">
        <v>3481</v>
      </c>
      <c r="C61" s="1" t="s">
        <v>42</v>
      </c>
      <c r="D61" s="1" t="s">
        <v>3501</v>
      </c>
      <c r="E61" s="2" t="s">
        <v>786</v>
      </c>
      <c r="F61" s="2" t="s">
        <v>787</v>
      </c>
      <c r="G61" s="2" t="s">
        <v>313</v>
      </c>
      <c r="H61" s="2" t="s">
        <v>314</v>
      </c>
      <c r="I61" s="9">
        <v>4</v>
      </c>
      <c r="J61" s="4">
        <v>40.880000000000003</v>
      </c>
    </row>
    <row r="62" spans="1:23">
      <c r="A62" s="2" t="s">
        <v>40</v>
      </c>
      <c r="B62" s="3" t="s">
        <v>3460</v>
      </c>
      <c r="C62" s="1" t="s">
        <v>42</v>
      </c>
      <c r="D62" s="1" t="s">
        <v>3502</v>
      </c>
      <c r="E62" s="2" t="s">
        <v>1436</v>
      </c>
      <c r="F62" s="2" t="s">
        <v>1437</v>
      </c>
      <c r="G62" s="2" t="s">
        <v>313</v>
      </c>
      <c r="H62" s="2" t="s">
        <v>314</v>
      </c>
      <c r="I62" s="9">
        <v>10</v>
      </c>
      <c r="J62" s="4">
        <v>102.2</v>
      </c>
    </row>
    <row r="63" spans="1:23">
      <c r="A63" s="2" t="s">
        <v>40</v>
      </c>
      <c r="B63" s="3" t="s">
        <v>3462</v>
      </c>
      <c r="C63" s="1" t="s">
        <v>42</v>
      </c>
      <c r="D63" s="1" t="s">
        <v>3503</v>
      </c>
      <c r="E63" s="2" t="s">
        <v>1025</v>
      </c>
      <c r="F63" s="2" t="s">
        <v>1026</v>
      </c>
      <c r="G63" s="2" t="s">
        <v>313</v>
      </c>
      <c r="H63" s="2" t="s">
        <v>314</v>
      </c>
      <c r="I63" s="9">
        <v>5</v>
      </c>
      <c r="J63" s="4">
        <v>51.1</v>
      </c>
    </row>
    <row r="64" spans="1:23">
      <c r="A64" s="2" t="s">
        <v>40</v>
      </c>
      <c r="B64" s="3" t="s">
        <v>3460</v>
      </c>
      <c r="C64" s="1" t="s">
        <v>42</v>
      </c>
      <c r="D64" s="1" t="s">
        <v>3504</v>
      </c>
      <c r="E64" s="2" t="s">
        <v>322</v>
      </c>
      <c r="F64" s="2" t="s">
        <v>323</v>
      </c>
      <c r="G64" s="2" t="s">
        <v>313</v>
      </c>
      <c r="H64" s="2" t="s">
        <v>314</v>
      </c>
      <c r="I64" s="9">
        <v>10</v>
      </c>
      <c r="J64" s="4">
        <v>102.2</v>
      </c>
    </row>
    <row r="65" spans="1:10">
      <c r="A65" s="2" t="s">
        <v>40</v>
      </c>
      <c r="B65" s="3" t="s">
        <v>3460</v>
      </c>
      <c r="C65" s="1" t="s">
        <v>42</v>
      </c>
      <c r="D65" s="1" t="s">
        <v>3505</v>
      </c>
      <c r="E65" s="2" t="s">
        <v>3506</v>
      </c>
      <c r="F65" s="2" t="s">
        <v>3507</v>
      </c>
      <c r="G65" s="2" t="s">
        <v>313</v>
      </c>
      <c r="H65" s="2" t="s">
        <v>314</v>
      </c>
      <c r="I65" s="9">
        <v>20</v>
      </c>
      <c r="J65" s="4">
        <v>204.4</v>
      </c>
    </row>
    <row r="66" spans="1:10">
      <c r="A66" s="2" t="s">
        <v>40</v>
      </c>
      <c r="B66" s="3" t="s">
        <v>3460</v>
      </c>
      <c r="C66" s="1" t="s">
        <v>42</v>
      </c>
      <c r="D66" s="1" t="s">
        <v>3508</v>
      </c>
      <c r="E66" s="2" t="s">
        <v>3509</v>
      </c>
      <c r="F66" s="2" t="s">
        <v>3510</v>
      </c>
      <c r="G66" s="2" t="s">
        <v>313</v>
      </c>
      <c r="H66" s="2" t="s">
        <v>314</v>
      </c>
      <c r="I66" s="9">
        <v>10</v>
      </c>
      <c r="J66" s="4">
        <v>102.2</v>
      </c>
    </row>
    <row r="67" spans="1:10">
      <c r="A67" s="2" t="s">
        <v>40</v>
      </c>
      <c r="B67" s="3" t="s">
        <v>3462</v>
      </c>
      <c r="C67" s="1" t="s">
        <v>42</v>
      </c>
      <c r="D67" s="1" t="s">
        <v>3511</v>
      </c>
      <c r="E67" s="2" t="s">
        <v>584</v>
      </c>
      <c r="F67" s="2" t="s">
        <v>585</v>
      </c>
      <c r="G67" s="2" t="s">
        <v>586</v>
      </c>
      <c r="H67" s="2" t="s">
        <v>587</v>
      </c>
      <c r="I67" s="9">
        <v>10</v>
      </c>
      <c r="J67" s="4">
        <v>102.2</v>
      </c>
    </row>
    <row r="68" spans="1:10">
      <c r="A68" s="2" t="s">
        <v>40</v>
      </c>
      <c r="B68" s="3" t="s">
        <v>3460</v>
      </c>
      <c r="C68" s="1" t="s">
        <v>42</v>
      </c>
      <c r="D68" s="1" t="s">
        <v>3512</v>
      </c>
      <c r="E68" s="2" t="s">
        <v>760</v>
      </c>
      <c r="F68" s="2" t="s">
        <v>761</v>
      </c>
      <c r="G68" s="2" t="s">
        <v>313</v>
      </c>
      <c r="H68" s="2" t="s">
        <v>314</v>
      </c>
      <c r="I68" s="9">
        <v>10</v>
      </c>
      <c r="J68" s="4">
        <v>102.2</v>
      </c>
    </row>
    <row r="69" spans="1:10">
      <c r="A69" s="2" t="s">
        <v>40</v>
      </c>
      <c r="B69" s="3" t="s">
        <v>3462</v>
      </c>
      <c r="C69" s="1" t="s">
        <v>42</v>
      </c>
      <c r="D69" s="1" t="s">
        <v>3513</v>
      </c>
      <c r="E69" s="2" t="s">
        <v>390</v>
      </c>
      <c r="F69" s="2" t="s">
        <v>391</v>
      </c>
      <c r="G69" s="2" t="s">
        <v>313</v>
      </c>
      <c r="H69" s="2" t="s">
        <v>314</v>
      </c>
      <c r="I69" s="9">
        <v>20</v>
      </c>
      <c r="J69" s="4">
        <v>204.4</v>
      </c>
    </row>
    <row r="70" spans="1:10">
      <c r="A70" s="2" t="s">
        <v>40</v>
      </c>
      <c r="B70" s="3" t="s">
        <v>3460</v>
      </c>
      <c r="C70" s="1" t="s">
        <v>42</v>
      </c>
      <c r="D70" s="1" t="s">
        <v>3514</v>
      </c>
      <c r="E70" s="2" t="s">
        <v>341</v>
      </c>
      <c r="F70" s="2" t="s">
        <v>342</v>
      </c>
      <c r="G70" s="2" t="s">
        <v>343</v>
      </c>
      <c r="H70" s="2" t="s">
        <v>344</v>
      </c>
      <c r="I70" s="9">
        <v>10</v>
      </c>
      <c r="J70" s="4">
        <v>102.2</v>
      </c>
    </row>
    <row r="71" spans="1:10">
      <c r="A71" s="2" t="s">
        <v>40</v>
      </c>
      <c r="B71" s="3" t="s">
        <v>3460</v>
      </c>
      <c r="C71" s="1" t="s">
        <v>42</v>
      </c>
      <c r="D71" s="1" t="s">
        <v>3515</v>
      </c>
      <c r="E71" s="2" t="s">
        <v>1214</v>
      </c>
      <c r="F71" s="2" t="s">
        <v>1215</v>
      </c>
      <c r="G71" s="2" t="s">
        <v>313</v>
      </c>
      <c r="H71" s="2" t="s">
        <v>314</v>
      </c>
      <c r="I71" s="9">
        <v>10</v>
      </c>
      <c r="J71" s="4">
        <v>102.2</v>
      </c>
    </row>
    <row r="72" spans="1:10">
      <c r="A72" s="2" t="s">
        <v>40</v>
      </c>
      <c r="B72" s="3" t="s">
        <v>3462</v>
      </c>
      <c r="C72" s="1" t="s">
        <v>42</v>
      </c>
      <c r="D72" s="1" t="s">
        <v>3516</v>
      </c>
      <c r="E72" s="2" t="s">
        <v>1028</v>
      </c>
      <c r="F72" s="2" t="s">
        <v>1029</v>
      </c>
      <c r="G72" s="2" t="s">
        <v>1030</v>
      </c>
      <c r="H72" s="2" t="s">
        <v>1031</v>
      </c>
      <c r="I72" s="9">
        <v>5</v>
      </c>
      <c r="J72" s="4">
        <v>51.1</v>
      </c>
    </row>
    <row r="73" spans="1:10">
      <c r="A73" s="2" t="s">
        <v>40</v>
      </c>
      <c r="B73" s="3" t="s">
        <v>3462</v>
      </c>
      <c r="C73" s="1" t="s">
        <v>42</v>
      </c>
      <c r="D73" s="1" t="s">
        <v>3517</v>
      </c>
      <c r="E73" s="2" t="s">
        <v>325</v>
      </c>
      <c r="F73" s="2" t="s">
        <v>326</v>
      </c>
      <c r="G73" s="2" t="s">
        <v>313</v>
      </c>
      <c r="H73" s="2" t="s">
        <v>314</v>
      </c>
      <c r="I73" s="9">
        <v>30</v>
      </c>
      <c r="J73" s="4">
        <v>306.60000000000002</v>
      </c>
    </row>
    <row r="74" spans="1:10">
      <c r="A74" s="2" t="s">
        <v>48</v>
      </c>
      <c r="B74" s="3" t="s">
        <v>3460</v>
      </c>
      <c r="C74" s="1" t="s">
        <v>42</v>
      </c>
      <c r="D74" s="1" t="s">
        <v>3492</v>
      </c>
      <c r="E74" s="2" t="s">
        <v>1340</v>
      </c>
      <c r="F74" s="2" t="s">
        <v>1341</v>
      </c>
      <c r="G74" s="2" t="s">
        <v>313</v>
      </c>
      <c r="H74" s="2" t="s">
        <v>314</v>
      </c>
      <c r="I74" s="9">
        <v>10</v>
      </c>
      <c r="J74" s="4">
        <v>115.2</v>
      </c>
    </row>
    <row r="75" spans="1:10">
      <c r="A75" s="2" t="s">
        <v>48</v>
      </c>
      <c r="B75" s="3" t="s">
        <v>3460</v>
      </c>
      <c r="C75" s="1" t="s">
        <v>42</v>
      </c>
      <c r="D75" s="1" t="s">
        <v>3504</v>
      </c>
      <c r="E75" s="2" t="s">
        <v>322</v>
      </c>
      <c r="F75" s="2" t="s">
        <v>323</v>
      </c>
      <c r="G75" s="2" t="s">
        <v>313</v>
      </c>
      <c r="H75" s="2" t="s">
        <v>314</v>
      </c>
      <c r="I75" s="9">
        <v>10</v>
      </c>
      <c r="J75" s="4">
        <v>115.2</v>
      </c>
    </row>
    <row r="76" spans="1:10">
      <c r="A76" s="2" t="s">
        <v>48</v>
      </c>
      <c r="B76" s="3" t="s">
        <v>3460</v>
      </c>
      <c r="C76" s="1" t="s">
        <v>42</v>
      </c>
      <c r="D76" s="1" t="s">
        <v>3514</v>
      </c>
      <c r="E76" s="2" t="s">
        <v>341</v>
      </c>
      <c r="F76" s="2" t="s">
        <v>342</v>
      </c>
      <c r="G76" s="2" t="s">
        <v>343</v>
      </c>
      <c r="H76" s="2" t="s">
        <v>344</v>
      </c>
      <c r="I76" s="9">
        <v>3</v>
      </c>
      <c r="J76" s="4">
        <v>34.56</v>
      </c>
    </row>
    <row r="77" spans="1:10">
      <c r="A77" s="2" t="s">
        <v>48</v>
      </c>
      <c r="B77" s="3" t="s">
        <v>3460</v>
      </c>
      <c r="C77" s="1" t="s">
        <v>42</v>
      </c>
      <c r="D77" s="1" t="s">
        <v>3491</v>
      </c>
      <c r="E77" s="2" t="s">
        <v>987</v>
      </c>
      <c r="F77" s="2" t="s">
        <v>988</v>
      </c>
      <c r="G77" s="2" t="s">
        <v>313</v>
      </c>
      <c r="H77" s="2" t="s">
        <v>314</v>
      </c>
      <c r="I77" s="9">
        <v>20</v>
      </c>
      <c r="J77" s="4">
        <v>230.4</v>
      </c>
    </row>
    <row r="78" spans="1:10">
      <c r="A78" s="2" t="s">
        <v>48</v>
      </c>
      <c r="B78" s="3" t="s">
        <v>3460</v>
      </c>
      <c r="C78" s="1" t="s">
        <v>42</v>
      </c>
      <c r="D78" s="1" t="s">
        <v>3508</v>
      </c>
      <c r="E78" s="2" t="s">
        <v>3509</v>
      </c>
      <c r="F78" s="2" t="s">
        <v>3510</v>
      </c>
      <c r="G78" s="2" t="s">
        <v>313</v>
      </c>
      <c r="H78" s="2" t="s">
        <v>314</v>
      </c>
      <c r="I78" s="9">
        <v>10</v>
      </c>
      <c r="J78" s="4">
        <v>115.2</v>
      </c>
    </row>
    <row r="79" spans="1:10">
      <c r="A79" s="2" t="s">
        <v>48</v>
      </c>
      <c r="B79" s="3" t="s">
        <v>3460</v>
      </c>
      <c r="C79" s="1" t="s">
        <v>42</v>
      </c>
      <c r="D79" s="1" t="s">
        <v>3502</v>
      </c>
      <c r="E79" s="2" t="s">
        <v>1436</v>
      </c>
      <c r="F79" s="2" t="s">
        <v>1437</v>
      </c>
      <c r="G79" s="2" t="s">
        <v>313</v>
      </c>
      <c r="H79" s="2" t="s">
        <v>314</v>
      </c>
      <c r="I79" s="9">
        <v>2</v>
      </c>
      <c r="J79" s="4">
        <v>23.04</v>
      </c>
    </row>
    <row r="80" spans="1:10">
      <c r="A80" s="2" t="s">
        <v>48</v>
      </c>
      <c r="B80" s="3" t="s">
        <v>3481</v>
      </c>
      <c r="C80" s="1" t="s">
        <v>42</v>
      </c>
      <c r="D80" s="1" t="s">
        <v>3498</v>
      </c>
      <c r="E80" s="2" t="s">
        <v>365</v>
      </c>
      <c r="F80" s="2" t="s">
        <v>366</v>
      </c>
      <c r="G80" s="2" t="s">
        <v>367</v>
      </c>
      <c r="H80" s="2" t="s">
        <v>368</v>
      </c>
      <c r="I80" s="9">
        <v>5</v>
      </c>
      <c r="J80" s="4">
        <v>57.6</v>
      </c>
    </row>
    <row r="81" spans="1:23">
      <c r="A81" s="2" t="s">
        <v>48</v>
      </c>
      <c r="B81" s="3" t="s">
        <v>3462</v>
      </c>
      <c r="C81" s="1" t="s">
        <v>42</v>
      </c>
      <c r="D81" s="1" t="s">
        <v>3493</v>
      </c>
      <c r="E81" s="2" t="s">
        <v>754</v>
      </c>
      <c r="F81" s="2" t="s">
        <v>755</v>
      </c>
      <c r="G81" s="2" t="s">
        <v>313</v>
      </c>
      <c r="H81" s="2" t="s">
        <v>314</v>
      </c>
      <c r="I81" s="9">
        <v>5</v>
      </c>
      <c r="J81" s="4">
        <v>61.85</v>
      </c>
    </row>
    <row r="82" spans="1:23">
      <c r="A82" s="2" t="s">
        <v>48</v>
      </c>
      <c r="B82" s="3" t="s">
        <v>3462</v>
      </c>
      <c r="C82" s="1" t="s">
        <v>42</v>
      </c>
      <c r="D82" s="1" t="s">
        <v>3511</v>
      </c>
      <c r="E82" s="2" t="s">
        <v>584</v>
      </c>
      <c r="F82" s="2" t="s">
        <v>585</v>
      </c>
      <c r="G82" s="2" t="s">
        <v>586</v>
      </c>
      <c r="H82" s="2" t="s">
        <v>587</v>
      </c>
      <c r="I82" s="9">
        <v>3</v>
      </c>
      <c r="J82" s="4">
        <v>34.56</v>
      </c>
    </row>
    <row r="83" spans="1:23">
      <c r="A83" s="2" t="s">
        <v>48</v>
      </c>
      <c r="B83" s="3" t="s">
        <v>3462</v>
      </c>
      <c r="C83" s="1" t="s">
        <v>42</v>
      </c>
      <c r="D83" s="1" t="s">
        <v>3517</v>
      </c>
      <c r="E83" s="2" t="s">
        <v>325</v>
      </c>
      <c r="F83" s="2" t="s">
        <v>326</v>
      </c>
      <c r="G83" s="2" t="s">
        <v>313</v>
      </c>
      <c r="H83" s="2" t="s">
        <v>314</v>
      </c>
      <c r="I83" s="9">
        <v>20</v>
      </c>
      <c r="J83" s="4">
        <v>247.4</v>
      </c>
    </row>
    <row r="84" spans="1:23">
      <c r="A84" s="2" t="s">
        <v>48</v>
      </c>
      <c r="B84" s="3" t="s">
        <v>3462</v>
      </c>
      <c r="C84" s="1" t="s">
        <v>42</v>
      </c>
      <c r="D84" s="1" t="s">
        <v>3518</v>
      </c>
      <c r="E84" s="2" t="s">
        <v>346</v>
      </c>
      <c r="F84" s="2" t="s">
        <v>347</v>
      </c>
      <c r="G84" s="2" t="s">
        <v>313</v>
      </c>
      <c r="H84" s="2" t="s">
        <v>314</v>
      </c>
      <c r="I84" s="9">
        <v>5</v>
      </c>
      <c r="J84" s="4">
        <v>57.6</v>
      </c>
    </row>
    <row r="85" spans="1:23">
      <c r="J85" s="5">
        <v>3449.29</v>
      </c>
    </row>
    <row r="86" spans="1:23">
      <c r="A86" s="72" t="s">
        <v>435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1:23">
      <c r="A87" s="2" t="s">
        <v>40</v>
      </c>
      <c r="B87" s="3" t="s">
        <v>3462</v>
      </c>
      <c r="C87" s="1" t="s">
        <v>42</v>
      </c>
      <c r="D87" s="1" t="s">
        <v>3519</v>
      </c>
      <c r="E87" s="2" t="s">
        <v>1268</v>
      </c>
      <c r="F87" s="2" t="s">
        <v>1269</v>
      </c>
      <c r="G87" s="2" t="s">
        <v>1270</v>
      </c>
      <c r="H87" s="2" t="s">
        <v>1271</v>
      </c>
      <c r="I87" s="9">
        <v>5</v>
      </c>
      <c r="J87" s="4">
        <v>51.1</v>
      </c>
    </row>
    <row r="88" spans="1:23">
      <c r="J88" s="5">
        <v>51.1</v>
      </c>
    </row>
    <row r="89" spans="1:23">
      <c r="A89" s="72" t="s">
        <v>444</v>
      </c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</row>
    <row r="90" spans="1:23">
      <c r="A90" s="2" t="s">
        <v>68</v>
      </c>
      <c r="B90" s="3" t="s">
        <v>3481</v>
      </c>
      <c r="C90" s="1" t="s">
        <v>42</v>
      </c>
      <c r="D90" s="1" t="s">
        <v>3520</v>
      </c>
      <c r="E90" s="2" t="s">
        <v>1467</v>
      </c>
      <c r="F90" s="2" t="s">
        <v>1468</v>
      </c>
      <c r="G90" s="2" t="s">
        <v>851</v>
      </c>
      <c r="H90" s="2" t="s">
        <v>852</v>
      </c>
      <c r="I90" s="9">
        <v>3</v>
      </c>
      <c r="J90" s="4">
        <v>23.7</v>
      </c>
    </row>
    <row r="91" spans="1:23">
      <c r="A91" s="2" t="s">
        <v>40</v>
      </c>
      <c r="B91" s="3" t="s">
        <v>3481</v>
      </c>
      <c r="C91" s="1" t="s">
        <v>42</v>
      </c>
      <c r="D91" s="1" t="s">
        <v>3520</v>
      </c>
      <c r="E91" s="2" t="s">
        <v>1467</v>
      </c>
      <c r="F91" s="2" t="s">
        <v>1468</v>
      </c>
      <c r="G91" s="2" t="s">
        <v>851</v>
      </c>
      <c r="H91" s="2" t="s">
        <v>852</v>
      </c>
      <c r="I91" s="9">
        <v>10</v>
      </c>
      <c r="J91" s="4">
        <v>102.2</v>
      </c>
    </row>
    <row r="92" spans="1:23">
      <c r="A92" s="2" t="s">
        <v>40</v>
      </c>
      <c r="B92" s="3" t="s">
        <v>3481</v>
      </c>
      <c r="C92" s="1" t="s">
        <v>42</v>
      </c>
      <c r="D92" s="1" t="s">
        <v>3521</v>
      </c>
      <c r="E92" s="2" t="s">
        <v>870</v>
      </c>
      <c r="F92" s="2" t="s">
        <v>871</v>
      </c>
      <c r="G92" s="2" t="s">
        <v>872</v>
      </c>
      <c r="H92" s="2" t="s">
        <v>873</v>
      </c>
      <c r="I92" s="9">
        <v>5</v>
      </c>
      <c r="J92" s="4">
        <v>51.1</v>
      </c>
    </row>
    <row r="93" spans="1:23">
      <c r="A93" s="2" t="s">
        <v>40</v>
      </c>
      <c r="B93" s="3" t="s">
        <v>3481</v>
      </c>
      <c r="C93" s="1" t="s">
        <v>42</v>
      </c>
      <c r="D93" s="1" t="s">
        <v>3522</v>
      </c>
      <c r="E93" s="2" t="s">
        <v>3523</v>
      </c>
      <c r="F93" s="2" t="s">
        <v>3524</v>
      </c>
      <c r="G93" s="2" t="s">
        <v>1646</v>
      </c>
      <c r="H93" s="2" t="s">
        <v>1647</v>
      </c>
      <c r="I93" s="9">
        <v>25</v>
      </c>
      <c r="J93" s="4">
        <v>255.5</v>
      </c>
    </row>
    <row r="94" spans="1:23">
      <c r="A94" s="2" t="s">
        <v>40</v>
      </c>
      <c r="B94" s="3" t="s">
        <v>3462</v>
      </c>
      <c r="C94" s="1" t="s">
        <v>42</v>
      </c>
      <c r="D94" s="1" t="s">
        <v>3525</v>
      </c>
      <c r="E94" s="2" t="s">
        <v>3526</v>
      </c>
      <c r="F94" s="2" t="s">
        <v>3527</v>
      </c>
      <c r="G94" s="2" t="s">
        <v>468</v>
      </c>
      <c r="H94" s="2" t="s">
        <v>469</v>
      </c>
      <c r="I94" s="9">
        <v>20</v>
      </c>
      <c r="J94" s="4">
        <v>204.4</v>
      </c>
    </row>
    <row r="95" spans="1:23">
      <c r="A95" s="2" t="s">
        <v>40</v>
      </c>
      <c r="B95" s="3" t="s">
        <v>3462</v>
      </c>
      <c r="C95" s="1" t="s">
        <v>42</v>
      </c>
      <c r="D95" s="1" t="s">
        <v>3528</v>
      </c>
      <c r="E95" s="2" t="s">
        <v>1481</v>
      </c>
      <c r="F95" s="2" t="s">
        <v>1482</v>
      </c>
      <c r="G95" s="2" t="s">
        <v>872</v>
      </c>
      <c r="H95" s="2" t="s">
        <v>873</v>
      </c>
      <c r="I95" s="9">
        <v>10</v>
      </c>
      <c r="J95" s="4">
        <v>102.2</v>
      </c>
    </row>
    <row r="96" spans="1:23">
      <c r="A96" s="2" t="s">
        <v>40</v>
      </c>
      <c r="B96" s="3" t="s">
        <v>3481</v>
      </c>
      <c r="C96" s="1" t="s">
        <v>42</v>
      </c>
      <c r="D96" s="1" t="s">
        <v>3529</v>
      </c>
      <c r="E96" s="2" t="s">
        <v>849</v>
      </c>
      <c r="F96" s="2" t="s">
        <v>850</v>
      </c>
      <c r="G96" s="2" t="s">
        <v>851</v>
      </c>
      <c r="H96" s="2" t="s">
        <v>852</v>
      </c>
      <c r="I96" s="9">
        <v>5</v>
      </c>
      <c r="J96" s="4">
        <v>51.1</v>
      </c>
    </row>
    <row r="97" spans="1:10">
      <c r="A97" s="2" t="s">
        <v>48</v>
      </c>
      <c r="B97" s="3" t="s">
        <v>3481</v>
      </c>
      <c r="C97" s="1" t="s">
        <v>42</v>
      </c>
      <c r="D97" s="1" t="s">
        <v>3529</v>
      </c>
      <c r="E97" s="2" t="s">
        <v>849</v>
      </c>
      <c r="F97" s="2" t="s">
        <v>850</v>
      </c>
      <c r="G97" s="2" t="s">
        <v>851</v>
      </c>
      <c r="H97" s="2" t="s">
        <v>852</v>
      </c>
      <c r="I97" s="9">
        <v>4</v>
      </c>
      <c r="J97" s="4">
        <v>49.48</v>
      </c>
    </row>
    <row r="98" spans="1:10">
      <c r="A98" s="2" t="s">
        <v>48</v>
      </c>
      <c r="B98" s="3" t="s">
        <v>3481</v>
      </c>
      <c r="C98" s="1" t="s">
        <v>42</v>
      </c>
      <c r="D98" s="1" t="s">
        <v>3530</v>
      </c>
      <c r="E98" s="2" t="s">
        <v>2763</v>
      </c>
      <c r="F98" s="2" t="s">
        <v>2764</v>
      </c>
      <c r="G98" s="2" t="s">
        <v>468</v>
      </c>
      <c r="H98" s="2" t="s">
        <v>469</v>
      </c>
      <c r="I98" s="9">
        <v>10</v>
      </c>
      <c r="J98" s="4">
        <v>123.7</v>
      </c>
    </row>
    <row r="99" spans="1:10">
      <c r="J99" s="5">
        <v>963.38</v>
      </c>
    </row>
    <row r="100" spans="1:10">
      <c r="J100" s="5">
        <v>7918.05</v>
      </c>
    </row>
  </sheetData>
  <autoFilter ref="A1:W100" xr:uid="{AD0806C1-B3AE-FF46-8BE5-F9DED6C948FD}"/>
  <mergeCells count="9">
    <mergeCell ref="A51:W51"/>
    <mergeCell ref="A86:W86"/>
    <mergeCell ref="A89:W89"/>
    <mergeCell ref="A2:W2"/>
    <mergeCell ref="A5:W5"/>
    <mergeCell ref="A23:W23"/>
    <mergeCell ref="A29:W29"/>
    <mergeCell ref="A32:W32"/>
    <mergeCell ref="A46:W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805B-02A1-6F4E-B17E-BF5AD5A7D384}">
  <dimension ref="A1:W122"/>
  <sheetViews>
    <sheetView workbookViewId="0"/>
    <sheetView workbookViewId="1"/>
  </sheetViews>
  <sheetFormatPr defaultColWidth="8.85546875" defaultRowHeight="12.95"/>
  <cols>
    <col min="1" max="1" width="31.7109375" customWidth="1"/>
    <col min="2" max="2" width="9.140625" customWidth="1"/>
    <col min="3" max="3" width="7.85546875" customWidth="1"/>
    <col min="4" max="4" width="7" customWidth="1"/>
    <col min="5" max="5" width="43.28515625" customWidth="1"/>
    <col min="6" max="6" width="25.28515625" customWidth="1"/>
    <col min="7" max="7" width="10.42578125" customWidth="1"/>
    <col min="8" max="8" width="19.140625" customWidth="1"/>
    <col min="9" max="9" width="8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3.1" customHeight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t="17.850000000000001" customHeight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t="11.85" customHeight="1">
      <c r="A3" s="2" t="s">
        <v>40</v>
      </c>
      <c r="B3" s="3" t="s">
        <v>3531</v>
      </c>
      <c r="C3" s="1" t="s">
        <v>42</v>
      </c>
      <c r="D3" s="1" t="s">
        <v>3532</v>
      </c>
      <c r="E3" s="2" t="s">
        <v>1813</v>
      </c>
      <c r="F3" s="2" t="s">
        <v>1814</v>
      </c>
      <c r="G3" s="2" t="s">
        <v>46</v>
      </c>
      <c r="H3" s="2" t="s">
        <v>47</v>
      </c>
      <c r="I3" s="9">
        <v>2</v>
      </c>
      <c r="J3" s="4">
        <v>20.440000000000001</v>
      </c>
    </row>
    <row r="4" spans="1:23" ht="11.85" customHeight="1">
      <c r="A4" s="2" t="s">
        <v>48</v>
      </c>
      <c r="B4" s="3" t="s">
        <v>3531</v>
      </c>
      <c r="C4" s="1" t="s">
        <v>42</v>
      </c>
      <c r="D4" s="1" t="s">
        <v>3532</v>
      </c>
      <c r="E4" s="2" t="s">
        <v>1813</v>
      </c>
      <c r="F4" s="2" t="s">
        <v>1814</v>
      </c>
      <c r="G4" s="2" t="s">
        <v>46</v>
      </c>
      <c r="H4" s="2" t="s">
        <v>47</v>
      </c>
      <c r="I4" s="9">
        <v>2</v>
      </c>
      <c r="J4" s="4">
        <v>24.74</v>
      </c>
    </row>
    <row r="5" spans="1:23" ht="11.1" customHeight="1">
      <c r="A5" s="2" t="s">
        <v>48</v>
      </c>
      <c r="B5" s="3" t="s">
        <v>3531</v>
      </c>
      <c r="C5" s="1" t="s">
        <v>42</v>
      </c>
      <c r="D5" s="1" t="s">
        <v>3533</v>
      </c>
      <c r="E5" s="2" t="s">
        <v>880</v>
      </c>
      <c r="F5" s="2" t="s">
        <v>881</v>
      </c>
      <c r="G5" s="2" t="s">
        <v>882</v>
      </c>
      <c r="H5" s="2" t="s">
        <v>883</v>
      </c>
      <c r="I5" s="9">
        <v>2</v>
      </c>
      <c r="J5" s="4">
        <v>24.74</v>
      </c>
    </row>
    <row r="6" spans="1:23" ht="17.850000000000001" customHeight="1">
      <c r="J6" s="5">
        <v>69.92</v>
      </c>
    </row>
    <row r="7" spans="1:23" ht="17.850000000000001" customHeight="1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 ht="11.1" customHeight="1">
      <c r="A8" s="2" t="s">
        <v>40</v>
      </c>
      <c r="B8" s="3" t="s">
        <v>3534</v>
      </c>
      <c r="C8" s="1" t="s">
        <v>42</v>
      </c>
      <c r="D8" s="1" t="s">
        <v>3535</v>
      </c>
      <c r="E8" s="2" t="s">
        <v>663</v>
      </c>
      <c r="F8" s="2" t="s">
        <v>664</v>
      </c>
      <c r="G8" s="2" t="s">
        <v>82</v>
      </c>
      <c r="H8" s="2" t="s">
        <v>83</v>
      </c>
      <c r="I8" s="9">
        <v>4</v>
      </c>
      <c r="J8" s="4">
        <v>40.880000000000003</v>
      </c>
    </row>
    <row r="9" spans="1:23" ht="18.600000000000001" customHeight="1">
      <c r="A9" s="2" t="s">
        <v>40</v>
      </c>
      <c r="B9" s="3" t="s">
        <v>3534</v>
      </c>
      <c r="C9" s="1" t="s">
        <v>42</v>
      </c>
      <c r="D9" s="1" t="s">
        <v>3536</v>
      </c>
      <c r="E9" s="2" t="s">
        <v>2131</v>
      </c>
      <c r="F9" s="2" t="s">
        <v>2132</v>
      </c>
      <c r="G9" s="2" t="s">
        <v>82</v>
      </c>
      <c r="H9" s="2" t="s">
        <v>83</v>
      </c>
      <c r="I9" s="9">
        <v>3</v>
      </c>
      <c r="J9" s="4">
        <v>30.66</v>
      </c>
    </row>
    <row r="10" spans="1:23" ht="17.850000000000001" customHeight="1">
      <c r="A10" s="2" t="s">
        <v>40</v>
      </c>
      <c r="B10" s="3" t="s">
        <v>3534</v>
      </c>
      <c r="C10" s="1" t="s">
        <v>42</v>
      </c>
      <c r="D10" s="1" t="s">
        <v>3537</v>
      </c>
      <c r="E10" s="2" t="s">
        <v>1113</v>
      </c>
      <c r="F10" s="2" t="s">
        <v>1114</v>
      </c>
      <c r="G10" s="2" t="s">
        <v>93</v>
      </c>
      <c r="H10" s="2" t="s">
        <v>94</v>
      </c>
      <c r="I10" s="9">
        <v>2</v>
      </c>
      <c r="J10" s="4">
        <v>20.440000000000001</v>
      </c>
    </row>
    <row r="11" spans="1:23" ht="11.85" customHeight="1">
      <c r="A11" s="2" t="s">
        <v>40</v>
      </c>
      <c r="B11" s="3" t="s">
        <v>3534</v>
      </c>
      <c r="C11" s="1" t="s">
        <v>42</v>
      </c>
      <c r="D11" s="1" t="s">
        <v>3538</v>
      </c>
      <c r="E11" s="2" t="s">
        <v>894</v>
      </c>
      <c r="F11" s="2" t="s">
        <v>895</v>
      </c>
      <c r="G11" s="2" t="s">
        <v>82</v>
      </c>
      <c r="H11" s="2" t="s">
        <v>83</v>
      </c>
      <c r="I11" s="9">
        <v>10</v>
      </c>
      <c r="J11" s="4">
        <v>102.2</v>
      </c>
    </row>
    <row r="12" spans="1:23" ht="17.850000000000001" customHeight="1">
      <c r="A12" s="2" t="s">
        <v>40</v>
      </c>
      <c r="B12" s="3" t="s">
        <v>3534</v>
      </c>
      <c r="C12" s="1" t="s">
        <v>42</v>
      </c>
      <c r="D12" s="1" t="s">
        <v>3539</v>
      </c>
      <c r="E12" s="2" t="s">
        <v>1512</v>
      </c>
      <c r="F12" s="2" t="s">
        <v>1513</v>
      </c>
      <c r="G12" s="2" t="s">
        <v>82</v>
      </c>
      <c r="H12" s="2" t="s">
        <v>83</v>
      </c>
      <c r="I12" s="9">
        <v>3</v>
      </c>
      <c r="J12" s="4">
        <v>30.66</v>
      </c>
    </row>
    <row r="13" spans="1:23" ht="18.600000000000001" customHeight="1">
      <c r="A13" s="2" t="s">
        <v>40</v>
      </c>
      <c r="B13" s="3" t="s">
        <v>3534</v>
      </c>
      <c r="C13" s="1" t="s">
        <v>42</v>
      </c>
      <c r="D13" s="1" t="s">
        <v>3540</v>
      </c>
      <c r="E13" s="2" t="s">
        <v>117</v>
      </c>
      <c r="F13" s="2" t="s">
        <v>118</v>
      </c>
      <c r="G13" s="2" t="s">
        <v>119</v>
      </c>
      <c r="H13" s="2" t="s">
        <v>120</v>
      </c>
      <c r="I13" s="9">
        <v>10</v>
      </c>
      <c r="J13" s="4">
        <v>102.2</v>
      </c>
    </row>
    <row r="14" spans="1:23" ht="17.850000000000001" customHeight="1">
      <c r="A14" s="2" t="s">
        <v>40</v>
      </c>
      <c r="B14" s="3" t="s">
        <v>3534</v>
      </c>
      <c r="C14" s="1" t="s">
        <v>42</v>
      </c>
      <c r="D14" s="1" t="s">
        <v>3541</v>
      </c>
      <c r="E14" s="2" t="s">
        <v>483</v>
      </c>
      <c r="F14" s="2" t="s">
        <v>484</v>
      </c>
      <c r="G14" s="2" t="s">
        <v>127</v>
      </c>
      <c r="H14" s="2" t="s">
        <v>128</v>
      </c>
      <c r="I14" s="9">
        <v>10</v>
      </c>
      <c r="J14" s="4">
        <v>102.2</v>
      </c>
    </row>
    <row r="15" spans="1:23" ht="11.85" customHeight="1">
      <c r="A15" s="2" t="s">
        <v>40</v>
      </c>
      <c r="B15" s="3" t="s">
        <v>3534</v>
      </c>
      <c r="C15" s="1" t="s">
        <v>42</v>
      </c>
      <c r="D15" s="1" t="s">
        <v>3542</v>
      </c>
      <c r="E15" s="2" t="s">
        <v>2358</v>
      </c>
      <c r="F15" s="2" t="s">
        <v>2359</v>
      </c>
      <c r="G15" s="2" t="s">
        <v>82</v>
      </c>
      <c r="H15" s="2" t="s">
        <v>83</v>
      </c>
      <c r="I15" s="9">
        <v>2</v>
      </c>
      <c r="J15" s="4">
        <v>20.440000000000001</v>
      </c>
    </row>
    <row r="16" spans="1:23" ht="17.850000000000001" customHeight="1">
      <c r="A16" s="2" t="s">
        <v>40</v>
      </c>
      <c r="B16" s="3" t="s">
        <v>3534</v>
      </c>
      <c r="C16" s="1" t="s">
        <v>42</v>
      </c>
      <c r="D16" s="1" t="s">
        <v>3543</v>
      </c>
      <c r="E16" s="2" t="s">
        <v>1071</v>
      </c>
      <c r="F16" s="2" t="s">
        <v>1072</v>
      </c>
      <c r="G16" s="2" t="s">
        <v>82</v>
      </c>
      <c r="H16" s="2" t="s">
        <v>83</v>
      </c>
      <c r="I16" s="9">
        <v>5</v>
      </c>
      <c r="J16" s="4">
        <v>51.1</v>
      </c>
    </row>
    <row r="17" spans="1:23" ht="18.600000000000001" customHeight="1">
      <c r="A17" s="2" t="s">
        <v>48</v>
      </c>
      <c r="B17" s="3" t="s">
        <v>3534</v>
      </c>
      <c r="C17" s="1" t="s">
        <v>42</v>
      </c>
      <c r="D17" s="1" t="s">
        <v>3544</v>
      </c>
      <c r="E17" s="2" t="s">
        <v>480</v>
      </c>
      <c r="F17" s="2" t="s">
        <v>481</v>
      </c>
      <c r="G17" s="2" t="s">
        <v>82</v>
      </c>
      <c r="H17" s="2" t="s">
        <v>83</v>
      </c>
      <c r="I17" s="9">
        <v>4</v>
      </c>
      <c r="J17" s="4">
        <v>49.48</v>
      </c>
    </row>
    <row r="18" spans="1:23" ht="17.850000000000001" customHeight="1">
      <c r="A18" s="2" t="s">
        <v>48</v>
      </c>
      <c r="B18" s="3" t="s">
        <v>3534</v>
      </c>
      <c r="C18" s="1" t="s">
        <v>42</v>
      </c>
      <c r="D18" s="1" t="s">
        <v>3545</v>
      </c>
      <c r="E18" s="2" t="s">
        <v>2131</v>
      </c>
      <c r="F18" s="2" t="s">
        <v>2132</v>
      </c>
      <c r="G18" s="2" t="s">
        <v>82</v>
      </c>
      <c r="H18" s="2" t="s">
        <v>83</v>
      </c>
      <c r="I18" s="9">
        <v>15</v>
      </c>
      <c r="J18" s="4">
        <v>172.8</v>
      </c>
    </row>
    <row r="19" spans="1:23" ht="18.600000000000001" customHeight="1">
      <c r="A19" s="2" t="s">
        <v>48</v>
      </c>
      <c r="B19" s="3" t="s">
        <v>3534</v>
      </c>
      <c r="C19" s="1" t="s">
        <v>42</v>
      </c>
      <c r="D19" s="1" t="s">
        <v>3537</v>
      </c>
      <c r="E19" s="2" t="s">
        <v>1113</v>
      </c>
      <c r="F19" s="2" t="s">
        <v>1114</v>
      </c>
      <c r="G19" s="2" t="s">
        <v>93</v>
      </c>
      <c r="H19" s="2" t="s">
        <v>94</v>
      </c>
      <c r="I19" s="9">
        <v>3</v>
      </c>
      <c r="J19" s="4">
        <v>37.11</v>
      </c>
    </row>
    <row r="20" spans="1:23" ht="17.850000000000001" customHeight="1">
      <c r="A20" s="2" t="s">
        <v>48</v>
      </c>
      <c r="B20" s="3" t="s">
        <v>3534</v>
      </c>
      <c r="C20" s="1" t="s">
        <v>42</v>
      </c>
      <c r="D20" s="1" t="s">
        <v>3546</v>
      </c>
      <c r="E20" s="2" t="s">
        <v>1285</v>
      </c>
      <c r="F20" s="2" t="s">
        <v>1286</v>
      </c>
      <c r="G20" s="2" t="s">
        <v>82</v>
      </c>
      <c r="H20" s="2" t="s">
        <v>83</v>
      </c>
      <c r="I20" s="9">
        <v>2</v>
      </c>
      <c r="J20" s="4">
        <v>24.74</v>
      </c>
    </row>
    <row r="21" spans="1:23" ht="11.85" customHeight="1">
      <c r="A21" s="2" t="s">
        <v>48</v>
      </c>
      <c r="B21" s="3" t="s">
        <v>3534</v>
      </c>
      <c r="C21" s="1" t="s">
        <v>42</v>
      </c>
      <c r="D21" s="1" t="s">
        <v>3547</v>
      </c>
      <c r="E21" s="2" t="s">
        <v>1101</v>
      </c>
      <c r="F21" s="2" t="s">
        <v>1102</v>
      </c>
      <c r="G21" s="2" t="s">
        <v>82</v>
      </c>
      <c r="H21" s="2" t="s">
        <v>83</v>
      </c>
      <c r="I21" s="9">
        <v>15</v>
      </c>
      <c r="J21" s="4">
        <v>185.55</v>
      </c>
    </row>
    <row r="22" spans="1:23" ht="11.1" customHeight="1">
      <c r="A22" s="2" t="s">
        <v>48</v>
      </c>
      <c r="B22" s="3" t="s">
        <v>3534</v>
      </c>
      <c r="C22" s="1" t="s">
        <v>42</v>
      </c>
      <c r="D22" s="1" t="s">
        <v>3548</v>
      </c>
      <c r="E22" s="2" t="s">
        <v>525</v>
      </c>
      <c r="F22" s="2" t="s">
        <v>526</v>
      </c>
      <c r="G22" s="2" t="s">
        <v>82</v>
      </c>
      <c r="H22" s="2" t="s">
        <v>83</v>
      </c>
      <c r="I22" s="9">
        <v>10</v>
      </c>
      <c r="J22" s="4">
        <v>123.7</v>
      </c>
    </row>
    <row r="23" spans="1:23" ht="18.600000000000001" customHeight="1">
      <c r="A23" s="2" t="s">
        <v>48</v>
      </c>
      <c r="B23" s="3" t="s">
        <v>3534</v>
      </c>
      <c r="C23" s="1" t="s">
        <v>42</v>
      </c>
      <c r="D23" s="1" t="s">
        <v>3549</v>
      </c>
      <c r="E23" s="2" t="s">
        <v>1512</v>
      </c>
      <c r="F23" s="2" t="s">
        <v>1513</v>
      </c>
      <c r="G23" s="2" t="s">
        <v>82</v>
      </c>
      <c r="H23" s="2" t="s">
        <v>83</v>
      </c>
      <c r="I23" s="9">
        <v>10</v>
      </c>
      <c r="J23" s="4">
        <v>115.2</v>
      </c>
    </row>
    <row r="24" spans="1:23" ht="11.85" customHeight="1">
      <c r="A24" s="2" t="s">
        <v>48</v>
      </c>
      <c r="B24" s="3" t="s">
        <v>3534</v>
      </c>
      <c r="C24" s="1" t="s">
        <v>42</v>
      </c>
      <c r="D24" s="1" t="s">
        <v>3550</v>
      </c>
      <c r="E24" s="2" t="s">
        <v>682</v>
      </c>
      <c r="F24" s="2" t="s">
        <v>683</v>
      </c>
      <c r="G24" s="2" t="s">
        <v>2352</v>
      </c>
      <c r="H24" s="2" t="s">
        <v>2352</v>
      </c>
      <c r="I24" s="9">
        <v>10</v>
      </c>
      <c r="J24" s="4">
        <v>123.7</v>
      </c>
    </row>
    <row r="25" spans="1:23" ht="11.1" customHeight="1">
      <c r="A25" s="2" t="s">
        <v>182</v>
      </c>
      <c r="B25" s="3" t="s">
        <v>3534</v>
      </c>
      <c r="C25" s="1" t="s">
        <v>42</v>
      </c>
      <c r="D25" s="1" t="s">
        <v>3538</v>
      </c>
      <c r="E25" s="2" t="s">
        <v>894</v>
      </c>
      <c r="F25" s="2" t="s">
        <v>895</v>
      </c>
      <c r="G25" s="2" t="s">
        <v>82</v>
      </c>
      <c r="H25" s="2" t="s">
        <v>83</v>
      </c>
      <c r="I25" s="9">
        <v>2</v>
      </c>
      <c r="J25" s="4">
        <v>18.88</v>
      </c>
    </row>
    <row r="26" spans="1:23" ht="17.850000000000001" customHeight="1">
      <c r="J26" s="5">
        <v>1351.94</v>
      </c>
    </row>
    <row r="27" spans="1:23" ht="17.850000000000001" customHeight="1">
      <c r="A27" s="72" t="s">
        <v>141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</row>
    <row r="28" spans="1:23" ht="17.850000000000001" customHeight="1">
      <c r="A28" s="2" t="s">
        <v>40</v>
      </c>
      <c r="B28" s="3" t="s">
        <v>3551</v>
      </c>
      <c r="C28" s="1" t="s">
        <v>42</v>
      </c>
      <c r="D28" s="1" t="s">
        <v>3552</v>
      </c>
      <c r="E28" s="2" t="s">
        <v>1387</v>
      </c>
      <c r="F28" s="2" t="s">
        <v>1388</v>
      </c>
      <c r="G28" s="2" t="s">
        <v>177</v>
      </c>
      <c r="H28" s="2" t="s">
        <v>178</v>
      </c>
      <c r="I28" s="9">
        <v>1</v>
      </c>
      <c r="J28" s="4">
        <v>10.220000000000001</v>
      </c>
    </row>
    <row r="29" spans="1:23" ht="17.850000000000001" customHeight="1">
      <c r="A29" s="2" t="s">
        <v>48</v>
      </c>
      <c r="B29" s="3" t="s">
        <v>3551</v>
      </c>
      <c r="C29" s="1" t="s">
        <v>42</v>
      </c>
      <c r="D29" s="1" t="s">
        <v>3553</v>
      </c>
      <c r="E29" s="2" t="s">
        <v>175</v>
      </c>
      <c r="F29" s="2" t="s">
        <v>2616</v>
      </c>
      <c r="G29" s="2" t="s">
        <v>177</v>
      </c>
      <c r="H29" s="2" t="s">
        <v>178</v>
      </c>
      <c r="I29" s="9">
        <v>3</v>
      </c>
      <c r="J29" s="4">
        <v>34.56</v>
      </c>
    </row>
    <row r="30" spans="1:23" ht="11.85" customHeight="1">
      <c r="A30" s="2" t="s">
        <v>48</v>
      </c>
      <c r="B30" s="3" t="s">
        <v>3551</v>
      </c>
      <c r="C30" s="1" t="s">
        <v>42</v>
      </c>
      <c r="D30" s="1" t="s">
        <v>3554</v>
      </c>
      <c r="E30" s="2" t="s">
        <v>1148</v>
      </c>
      <c r="F30" s="2" t="s">
        <v>1149</v>
      </c>
      <c r="G30" s="2" t="s">
        <v>155</v>
      </c>
      <c r="H30" s="2" t="s">
        <v>156</v>
      </c>
      <c r="I30" s="9">
        <v>5</v>
      </c>
      <c r="J30" s="4">
        <v>57.6</v>
      </c>
    </row>
    <row r="31" spans="1:23" ht="11.85" customHeight="1">
      <c r="A31" s="2" t="s">
        <v>48</v>
      </c>
      <c r="B31" s="3" t="s">
        <v>3551</v>
      </c>
      <c r="C31" s="1" t="s">
        <v>42</v>
      </c>
      <c r="D31" s="1" t="s">
        <v>3555</v>
      </c>
      <c r="E31" s="2" t="s">
        <v>957</v>
      </c>
      <c r="F31" s="2" t="s">
        <v>958</v>
      </c>
      <c r="G31" s="2" t="s">
        <v>150</v>
      </c>
      <c r="H31" s="2" t="s">
        <v>151</v>
      </c>
      <c r="I31" s="9">
        <v>20</v>
      </c>
      <c r="J31" s="4">
        <v>230.4</v>
      </c>
    </row>
    <row r="32" spans="1:23" ht="17.850000000000001" customHeight="1">
      <c r="A32" s="2" t="s">
        <v>48</v>
      </c>
      <c r="B32" s="3" t="s">
        <v>3551</v>
      </c>
      <c r="C32" s="1" t="s">
        <v>42</v>
      </c>
      <c r="D32" s="1" t="s">
        <v>3556</v>
      </c>
      <c r="E32" s="2" t="s">
        <v>148</v>
      </c>
      <c r="F32" s="2" t="s">
        <v>149</v>
      </c>
      <c r="G32" s="2" t="s">
        <v>150</v>
      </c>
      <c r="H32" s="2" t="s">
        <v>151</v>
      </c>
      <c r="I32" s="9">
        <v>20</v>
      </c>
      <c r="J32" s="4">
        <v>230.4</v>
      </c>
    </row>
    <row r="33" spans="1:23" ht="17.850000000000001" customHeight="1">
      <c r="J33" s="5">
        <v>563.17999999999995</v>
      </c>
    </row>
    <row r="34" spans="1:23" ht="17.850000000000001" customHeight="1">
      <c r="A34" s="72" t="s">
        <v>183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 ht="11.1" customHeight="1">
      <c r="A35" s="2" t="s">
        <v>40</v>
      </c>
      <c r="B35" s="3" t="s">
        <v>3551</v>
      </c>
      <c r="C35" s="1" t="s">
        <v>42</v>
      </c>
      <c r="D35" s="1" t="s">
        <v>3557</v>
      </c>
      <c r="E35" s="2" t="s">
        <v>707</v>
      </c>
      <c r="F35" s="2" t="s">
        <v>708</v>
      </c>
      <c r="G35" s="2" t="s">
        <v>187</v>
      </c>
      <c r="H35" s="2" t="s">
        <v>188</v>
      </c>
      <c r="I35" s="9">
        <v>5</v>
      </c>
      <c r="J35" s="4">
        <v>51.1</v>
      </c>
    </row>
    <row r="36" spans="1:23" ht="18.600000000000001" customHeight="1">
      <c r="A36" s="2" t="s">
        <v>40</v>
      </c>
      <c r="B36" s="3" t="s">
        <v>3534</v>
      </c>
      <c r="C36" s="1" t="s">
        <v>42</v>
      </c>
      <c r="D36" s="1" t="s">
        <v>3558</v>
      </c>
      <c r="E36" s="2" t="s">
        <v>185</v>
      </c>
      <c r="F36" s="2" t="s">
        <v>186</v>
      </c>
      <c r="G36" s="2" t="s">
        <v>187</v>
      </c>
      <c r="H36" s="2" t="s">
        <v>188</v>
      </c>
      <c r="I36" s="9">
        <v>2</v>
      </c>
      <c r="J36" s="4">
        <v>20.440000000000001</v>
      </c>
    </row>
    <row r="37" spans="1:23" ht="17.850000000000001" customHeight="1">
      <c r="J37" s="5">
        <v>71.540000000000006</v>
      </c>
    </row>
    <row r="38" spans="1:23" ht="17.100000000000001" customHeight="1">
      <c r="A38" s="72" t="s">
        <v>189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 ht="26.1" customHeight="1">
      <c r="A39" s="2" t="s">
        <v>48</v>
      </c>
      <c r="B39" s="3" t="s">
        <v>3531</v>
      </c>
      <c r="C39" s="1" t="s">
        <v>42</v>
      </c>
      <c r="D39" s="1" t="s">
        <v>3559</v>
      </c>
      <c r="E39" s="2" t="s">
        <v>201</v>
      </c>
      <c r="F39" s="2" t="s">
        <v>202</v>
      </c>
      <c r="G39" s="2" t="s">
        <v>203</v>
      </c>
      <c r="H39" s="2" t="s">
        <v>204</v>
      </c>
      <c r="I39" s="9">
        <v>3</v>
      </c>
      <c r="J39" s="4">
        <v>37.11</v>
      </c>
    </row>
    <row r="40" spans="1:23" ht="18.600000000000001" customHeight="1">
      <c r="A40" s="2" t="s">
        <v>182</v>
      </c>
      <c r="B40" s="3" t="s">
        <v>3531</v>
      </c>
      <c r="C40" s="1" t="s">
        <v>42</v>
      </c>
      <c r="D40" s="1" t="s">
        <v>3560</v>
      </c>
      <c r="E40" s="2" t="s">
        <v>710</v>
      </c>
      <c r="F40" s="2" t="s">
        <v>711</v>
      </c>
      <c r="G40" s="2" t="s">
        <v>712</v>
      </c>
      <c r="H40" s="2" t="s">
        <v>713</v>
      </c>
      <c r="I40" s="9">
        <v>1</v>
      </c>
      <c r="J40" s="4">
        <v>9.44</v>
      </c>
    </row>
    <row r="41" spans="1:23" ht="17.100000000000001" customHeight="1">
      <c r="J41" s="5">
        <v>46.55</v>
      </c>
    </row>
    <row r="42" spans="1:23" ht="17.850000000000001" customHeight="1">
      <c r="A42" s="72" t="s">
        <v>212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1:23" ht="11.85" customHeight="1">
      <c r="A43" s="2" t="s">
        <v>68</v>
      </c>
      <c r="B43" s="3" t="s">
        <v>3561</v>
      </c>
      <c r="C43" s="1" t="s">
        <v>42</v>
      </c>
      <c r="D43" s="1" t="s">
        <v>3562</v>
      </c>
      <c r="E43" s="2" t="s">
        <v>284</v>
      </c>
      <c r="F43" s="2" t="s">
        <v>285</v>
      </c>
      <c r="G43" s="2" t="s">
        <v>216</v>
      </c>
      <c r="H43" s="2" t="s">
        <v>217</v>
      </c>
      <c r="I43" s="9">
        <v>15</v>
      </c>
      <c r="J43" s="4">
        <v>118.5</v>
      </c>
    </row>
    <row r="44" spans="1:23" ht="11.1" customHeight="1">
      <c r="A44" s="2" t="s">
        <v>40</v>
      </c>
      <c r="B44" s="3" t="s">
        <v>3561</v>
      </c>
      <c r="C44" s="1" t="s">
        <v>42</v>
      </c>
      <c r="D44" s="1" t="s">
        <v>3563</v>
      </c>
      <c r="E44" s="2" t="s">
        <v>272</v>
      </c>
      <c r="F44" s="2" t="s">
        <v>273</v>
      </c>
      <c r="G44" s="2" t="s">
        <v>216</v>
      </c>
      <c r="H44" s="2" t="s">
        <v>217</v>
      </c>
      <c r="I44" s="9">
        <v>2</v>
      </c>
      <c r="J44" s="4">
        <v>20.440000000000001</v>
      </c>
    </row>
    <row r="45" spans="1:23" ht="11.85" customHeight="1">
      <c r="A45" s="2" t="s">
        <v>40</v>
      </c>
      <c r="B45" s="3" t="s">
        <v>3561</v>
      </c>
      <c r="C45" s="1" t="s">
        <v>42</v>
      </c>
      <c r="D45" s="1" t="s">
        <v>3562</v>
      </c>
      <c r="E45" s="2" t="s">
        <v>284</v>
      </c>
      <c r="F45" s="2" t="s">
        <v>285</v>
      </c>
      <c r="G45" s="2" t="s">
        <v>216</v>
      </c>
      <c r="H45" s="2" t="s">
        <v>217</v>
      </c>
      <c r="I45" s="9">
        <v>5</v>
      </c>
      <c r="J45" s="4">
        <v>51.1</v>
      </c>
    </row>
    <row r="46" spans="1:23" ht="17.850000000000001" customHeight="1">
      <c r="A46" s="2" t="s">
        <v>48</v>
      </c>
      <c r="B46" s="3" t="s">
        <v>3561</v>
      </c>
      <c r="C46" s="1" t="s">
        <v>42</v>
      </c>
      <c r="D46" s="1" t="s">
        <v>3564</v>
      </c>
      <c r="E46" s="2" t="s">
        <v>214</v>
      </c>
      <c r="F46" s="2" t="s">
        <v>215</v>
      </c>
      <c r="G46" s="2" t="s">
        <v>216</v>
      </c>
      <c r="H46" s="2" t="s">
        <v>217</v>
      </c>
      <c r="I46" s="9">
        <v>5</v>
      </c>
      <c r="J46" s="4">
        <v>61.85</v>
      </c>
    </row>
    <row r="47" spans="1:23" ht="11.85" customHeight="1">
      <c r="A47" s="2" t="s">
        <v>48</v>
      </c>
      <c r="B47" s="3" t="s">
        <v>3561</v>
      </c>
      <c r="C47" s="1" t="s">
        <v>42</v>
      </c>
      <c r="D47" s="1" t="s">
        <v>3565</v>
      </c>
      <c r="E47" s="2" t="s">
        <v>238</v>
      </c>
      <c r="F47" s="2" t="s">
        <v>239</v>
      </c>
      <c r="G47" s="2" t="s">
        <v>216</v>
      </c>
      <c r="H47" s="2" t="s">
        <v>217</v>
      </c>
      <c r="I47" s="9">
        <v>5</v>
      </c>
      <c r="J47" s="4">
        <v>61.85</v>
      </c>
    </row>
    <row r="48" spans="1:23" ht="11.85" customHeight="1">
      <c r="A48" s="2" t="s">
        <v>48</v>
      </c>
      <c r="B48" s="3" t="s">
        <v>3561</v>
      </c>
      <c r="C48" s="1" t="s">
        <v>42</v>
      </c>
      <c r="D48" s="1" t="s">
        <v>3563</v>
      </c>
      <c r="E48" s="2" t="s">
        <v>272</v>
      </c>
      <c r="F48" s="2" t="s">
        <v>273</v>
      </c>
      <c r="G48" s="2" t="s">
        <v>216</v>
      </c>
      <c r="H48" s="2" t="s">
        <v>217</v>
      </c>
      <c r="I48" s="9">
        <v>3</v>
      </c>
      <c r="J48" s="4">
        <v>37.11</v>
      </c>
    </row>
    <row r="49" spans="1:23" ht="17.850000000000001" customHeight="1">
      <c r="A49" s="2" t="s">
        <v>182</v>
      </c>
      <c r="B49" s="3" t="s">
        <v>3561</v>
      </c>
      <c r="C49" s="1" t="s">
        <v>42</v>
      </c>
      <c r="D49" s="1" t="s">
        <v>3564</v>
      </c>
      <c r="E49" s="2" t="s">
        <v>214</v>
      </c>
      <c r="F49" s="2" t="s">
        <v>215</v>
      </c>
      <c r="G49" s="2" t="s">
        <v>216</v>
      </c>
      <c r="H49" s="2" t="s">
        <v>217</v>
      </c>
      <c r="I49" s="9">
        <v>5</v>
      </c>
      <c r="J49" s="4">
        <v>47.2</v>
      </c>
    </row>
    <row r="50" spans="1:23" ht="11.85" customHeight="1">
      <c r="A50" s="2" t="s">
        <v>182</v>
      </c>
      <c r="B50" s="3" t="s">
        <v>3561</v>
      </c>
      <c r="C50" s="1" t="s">
        <v>42</v>
      </c>
      <c r="D50" s="1" t="s">
        <v>3565</v>
      </c>
      <c r="E50" s="2" t="s">
        <v>238</v>
      </c>
      <c r="F50" s="2" t="s">
        <v>239</v>
      </c>
      <c r="G50" s="2" t="s">
        <v>216</v>
      </c>
      <c r="H50" s="2" t="s">
        <v>217</v>
      </c>
      <c r="I50" s="9">
        <v>10</v>
      </c>
      <c r="J50" s="4">
        <v>94.4</v>
      </c>
    </row>
    <row r="51" spans="1:23" ht="11.85" customHeight="1">
      <c r="A51" s="2" t="s">
        <v>182</v>
      </c>
      <c r="B51" s="3" t="s">
        <v>3561</v>
      </c>
      <c r="C51" s="1" t="s">
        <v>42</v>
      </c>
      <c r="D51" s="1" t="s">
        <v>3566</v>
      </c>
      <c r="E51" s="2" t="s">
        <v>255</v>
      </c>
      <c r="F51" s="2" t="s">
        <v>256</v>
      </c>
      <c r="G51" s="2" t="s">
        <v>257</v>
      </c>
      <c r="H51" s="2" t="s">
        <v>258</v>
      </c>
      <c r="I51" s="9">
        <v>1</v>
      </c>
      <c r="J51" s="4">
        <v>9.44</v>
      </c>
    </row>
    <row r="52" spans="1:23" ht="17.850000000000001" customHeight="1">
      <c r="J52" s="5">
        <v>501.89</v>
      </c>
    </row>
    <row r="53" spans="1:23" ht="17.100000000000001" customHeight="1">
      <c r="A53" s="72" t="s">
        <v>286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 ht="11.85" customHeight="1">
      <c r="A54" s="2" t="s">
        <v>48</v>
      </c>
      <c r="B54" s="3" t="s">
        <v>3561</v>
      </c>
      <c r="C54" s="1" t="s">
        <v>42</v>
      </c>
      <c r="D54" s="1" t="s">
        <v>3567</v>
      </c>
      <c r="E54" s="2" t="s">
        <v>288</v>
      </c>
      <c r="F54" s="2" t="s">
        <v>1928</v>
      </c>
      <c r="G54" s="2" t="s">
        <v>290</v>
      </c>
      <c r="H54" s="2" t="s">
        <v>291</v>
      </c>
      <c r="I54" s="9">
        <v>10</v>
      </c>
      <c r="J54" s="4">
        <v>123.7</v>
      </c>
    </row>
    <row r="55" spans="1:23" ht="17.850000000000001" customHeight="1">
      <c r="A55" s="2" t="s">
        <v>48</v>
      </c>
      <c r="B55" s="3" t="s">
        <v>3561</v>
      </c>
      <c r="C55" s="1" t="s">
        <v>42</v>
      </c>
      <c r="D55" s="1" t="s">
        <v>3568</v>
      </c>
      <c r="E55" s="2" t="s">
        <v>307</v>
      </c>
      <c r="F55" s="2" t="s">
        <v>308</v>
      </c>
      <c r="G55" s="2" t="s">
        <v>304</v>
      </c>
      <c r="H55" s="2" t="s">
        <v>305</v>
      </c>
      <c r="I55" s="9">
        <v>10</v>
      </c>
      <c r="J55" s="4">
        <v>115.2</v>
      </c>
    </row>
    <row r="56" spans="1:23" ht="11.85" customHeight="1">
      <c r="A56" s="2" t="s">
        <v>182</v>
      </c>
      <c r="B56" s="3" t="s">
        <v>3561</v>
      </c>
      <c r="C56" s="1" t="s">
        <v>42</v>
      </c>
      <c r="D56" s="1" t="s">
        <v>3569</v>
      </c>
      <c r="E56" s="2" t="s">
        <v>981</v>
      </c>
      <c r="F56" s="2" t="s">
        <v>982</v>
      </c>
      <c r="G56" s="2" t="s">
        <v>296</v>
      </c>
      <c r="H56" s="2" t="s">
        <v>297</v>
      </c>
      <c r="I56" s="9">
        <v>3</v>
      </c>
      <c r="J56" s="4">
        <v>25.26</v>
      </c>
    </row>
    <row r="57" spans="1:23" ht="11.85" customHeight="1">
      <c r="A57" s="2" t="s">
        <v>182</v>
      </c>
      <c r="B57" s="3" t="s">
        <v>3561</v>
      </c>
      <c r="C57" s="1" t="s">
        <v>42</v>
      </c>
      <c r="D57" s="1" t="s">
        <v>3567</v>
      </c>
      <c r="E57" s="2" t="s">
        <v>288</v>
      </c>
      <c r="F57" s="2" t="s">
        <v>1928</v>
      </c>
      <c r="G57" s="2" t="s">
        <v>290</v>
      </c>
      <c r="H57" s="2" t="s">
        <v>291</v>
      </c>
      <c r="I57" s="9">
        <v>5</v>
      </c>
      <c r="J57" s="4">
        <v>42.1</v>
      </c>
    </row>
    <row r="58" spans="1:23" ht="17.100000000000001" customHeight="1">
      <c r="J58" s="5">
        <v>306.26</v>
      </c>
    </row>
    <row r="59" spans="1:23" ht="17.850000000000001" customHeight="1">
      <c r="A59" s="72" t="s">
        <v>309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 ht="11.85" customHeight="1">
      <c r="A60" s="2" t="s">
        <v>40</v>
      </c>
      <c r="B60" s="3" t="s">
        <v>3531</v>
      </c>
      <c r="C60" s="1" t="s">
        <v>42</v>
      </c>
      <c r="D60" s="1" t="s">
        <v>3570</v>
      </c>
      <c r="E60" s="2" t="s">
        <v>786</v>
      </c>
      <c r="F60" s="2" t="s">
        <v>787</v>
      </c>
      <c r="G60" s="2" t="s">
        <v>313</v>
      </c>
      <c r="H60" s="2" t="s">
        <v>314</v>
      </c>
      <c r="I60" s="9">
        <v>7</v>
      </c>
      <c r="J60" s="4">
        <v>71.540000000000006</v>
      </c>
    </row>
    <row r="61" spans="1:23" ht="17.850000000000001" customHeight="1">
      <c r="A61" s="2" t="s">
        <v>40</v>
      </c>
      <c r="B61" s="3" t="s">
        <v>3561</v>
      </c>
      <c r="C61" s="1" t="s">
        <v>42</v>
      </c>
      <c r="D61" s="1" t="s">
        <v>3571</v>
      </c>
      <c r="E61" s="2" t="s">
        <v>3572</v>
      </c>
      <c r="F61" s="2" t="s">
        <v>3573</v>
      </c>
      <c r="G61" s="2" t="s">
        <v>313</v>
      </c>
      <c r="H61" s="2" t="s">
        <v>314</v>
      </c>
      <c r="I61" s="9">
        <v>40</v>
      </c>
      <c r="J61" s="4">
        <v>408.8</v>
      </c>
    </row>
    <row r="62" spans="1:23" ht="18.600000000000001" customHeight="1">
      <c r="A62" s="2" t="s">
        <v>40</v>
      </c>
      <c r="B62" s="3" t="s">
        <v>3534</v>
      </c>
      <c r="C62" s="1" t="s">
        <v>42</v>
      </c>
      <c r="D62" s="1" t="s">
        <v>3574</v>
      </c>
      <c r="E62" s="2" t="s">
        <v>357</v>
      </c>
      <c r="F62" s="2" t="s">
        <v>358</v>
      </c>
      <c r="G62" s="2" t="s">
        <v>313</v>
      </c>
      <c r="H62" s="2" t="s">
        <v>314</v>
      </c>
      <c r="I62" s="9">
        <v>5</v>
      </c>
      <c r="J62" s="4">
        <v>51.1</v>
      </c>
    </row>
    <row r="63" spans="1:23" ht="17.850000000000001" customHeight="1">
      <c r="A63" s="2" t="s">
        <v>40</v>
      </c>
      <c r="B63" s="3" t="s">
        <v>3531</v>
      </c>
      <c r="C63" s="1" t="s">
        <v>42</v>
      </c>
      <c r="D63" s="1" t="s">
        <v>3575</v>
      </c>
      <c r="E63" s="2" t="s">
        <v>581</v>
      </c>
      <c r="F63" s="2" t="s">
        <v>582</v>
      </c>
      <c r="G63" s="2" t="s">
        <v>313</v>
      </c>
      <c r="H63" s="2" t="s">
        <v>314</v>
      </c>
      <c r="I63" s="9">
        <v>15</v>
      </c>
      <c r="J63" s="4">
        <v>153.30000000000001</v>
      </c>
    </row>
    <row r="64" spans="1:23" ht="11.85" customHeight="1">
      <c r="A64" s="2" t="s">
        <v>40</v>
      </c>
      <c r="B64" s="3" t="s">
        <v>3534</v>
      </c>
      <c r="C64" s="1" t="s">
        <v>42</v>
      </c>
      <c r="D64" s="1" t="s">
        <v>3576</v>
      </c>
      <c r="E64" s="2" t="s">
        <v>328</v>
      </c>
      <c r="F64" s="2" t="s">
        <v>329</v>
      </c>
      <c r="G64" s="2" t="s">
        <v>313</v>
      </c>
      <c r="H64" s="2" t="s">
        <v>314</v>
      </c>
      <c r="I64" s="9">
        <v>10</v>
      </c>
      <c r="J64" s="4">
        <v>102.2</v>
      </c>
    </row>
    <row r="65" spans="1:10" ht="11.85" customHeight="1">
      <c r="A65" s="2" t="s">
        <v>40</v>
      </c>
      <c r="B65" s="3" t="s">
        <v>3531</v>
      </c>
      <c r="C65" s="1" t="s">
        <v>42</v>
      </c>
      <c r="D65" s="1" t="s">
        <v>3577</v>
      </c>
      <c r="E65" s="2" t="s">
        <v>1218</v>
      </c>
      <c r="F65" s="2" t="s">
        <v>1219</v>
      </c>
      <c r="G65" s="2" t="s">
        <v>367</v>
      </c>
      <c r="H65" s="2" t="s">
        <v>368</v>
      </c>
      <c r="I65" s="9">
        <v>10</v>
      </c>
      <c r="J65" s="4">
        <v>102.2</v>
      </c>
    </row>
    <row r="66" spans="1:10" ht="11.1" customHeight="1">
      <c r="A66" s="2" t="s">
        <v>40</v>
      </c>
      <c r="B66" s="3" t="s">
        <v>3531</v>
      </c>
      <c r="C66" s="1" t="s">
        <v>42</v>
      </c>
      <c r="D66" s="1" t="s">
        <v>3578</v>
      </c>
      <c r="E66" s="2" t="s">
        <v>393</v>
      </c>
      <c r="F66" s="2" t="s">
        <v>394</v>
      </c>
      <c r="G66" s="2" t="s">
        <v>375</v>
      </c>
      <c r="H66" s="2" t="s">
        <v>376</v>
      </c>
      <c r="I66" s="9">
        <v>7</v>
      </c>
      <c r="J66" s="4">
        <v>71.540000000000006</v>
      </c>
    </row>
    <row r="67" spans="1:10" ht="11.85" customHeight="1">
      <c r="A67" s="2" t="s">
        <v>40</v>
      </c>
      <c r="B67" s="3" t="s">
        <v>3531</v>
      </c>
      <c r="C67" s="1" t="s">
        <v>42</v>
      </c>
      <c r="D67" s="1" t="s">
        <v>3579</v>
      </c>
      <c r="E67" s="2" t="s">
        <v>420</v>
      </c>
      <c r="F67" s="2" t="s">
        <v>421</v>
      </c>
      <c r="G67" s="2" t="s">
        <v>313</v>
      </c>
      <c r="H67" s="2" t="s">
        <v>314</v>
      </c>
      <c r="I67" s="9">
        <v>10</v>
      </c>
      <c r="J67" s="4">
        <v>102.2</v>
      </c>
    </row>
    <row r="68" spans="1:10" ht="11.85" customHeight="1">
      <c r="A68" s="2" t="s">
        <v>40</v>
      </c>
      <c r="B68" s="3" t="s">
        <v>3551</v>
      </c>
      <c r="C68" s="1" t="s">
        <v>42</v>
      </c>
      <c r="D68" s="1" t="s">
        <v>3580</v>
      </c>
      <c r="E68" s="2" t="s">
        <v>396</v>
      </c>
      <c r="F68" s="2" t="s">
        <v>397</v>
      </c>
      <c r="G68" s="2" t="s">
        <v>313</v>
      </c>
      <c r="H68" s="2" t="s">
        <v>314</v>
      </c>
      <c r="I68" s="9">
        <v>15</v>
      </c>
      <c r="J68" s="4">
        <v>153.30000000000001</v>
      </c>
    </row>
    <row r="69" spans="1:10" ht="11.85" customHeight="1">
      <c r="A69" s="2" t="s">
        <v>40</v>
      </c>
      <c r="B69" s="3" t="s">
        <v>3551</v>
      </c>
      <c r="C69" s="1" t="s">
        <v>42</v>
      </c>
      <c r="D69" s="1" t="s">
        <v>3581</v>
      </c>
      <c r="E69" s="2" t="s">
        <v>574</v>
      </c>
      <c r="F69" s="2" t="s">
        <v>575</v>
      </c>
      <c r="G69" s="2" t="s">
        <v>313</v>
      </c>
      <c r="H69" s="2" t="s">
        <v>314</v>
      </c>
      <c r="I69" s="9">
        <v>10</v>
      </c>
      <c r="J69" s="4">
        <v>102.2</v>
      </c>
    </row>
    <row r="70" spans="1:10" ht="17.850000000000001" customHeight="1">
      <c r="A70" s="2" t="s">
        <v>40</v>
      </c>
      <c r="B70" s="3" t="s">
        <v>3551</v>
      </c>
      <c r="C70" s="1" t="s">
        <v>42</v>
      </c>
      <c r="D70" s="1" t="s">
        <v>3582</v>
      </c>
      <c r="E70" s="2" t="s">
        <v>799</v>
      </c>
      <c r="F70" s="2" t="s">
        <v>800</v>
      </c>
      <c r="G70" s="2" t="s">
        <v>313</v>
      </c>
      <c r="H70" s="2" t="s">
        <v>314</v>
      </c>
      <c r="I70" s="9">
        <v>50</v>
      </c>
      <c r="J70" s="4">
        <v>511</v>
      </c>
    </row>
    <row r="71" spans="1:10" ht="18.600000000000001" customHeight="1">
      <c r="A71" s="2" t="s">
        <v>40</v>
      </c>
      <c r="B71" s="3" t="s">
        <v>3551</v>
      </c>
      <c r="C71" s="1" t="s">
        <v>42</v>
      </c>
      <c r="D71" s="1" t="s">
        <v>3583</v>
      </c>
      <c r="E71" s="2" t="s">
        <v>316</v>
      </c>
      <c r="F71" s="2" t="s">
        <v>317</v>
      </c>
      <c r="G71" s="2" t="s">
        <v>313</v>
      </c>
      <c r="H71" s="2" t="s">
        <v>314</v>
      </c>
      <c r="I71" s="9">
        <v>10</v>
      </c>
      <c r="J71" s="4">
        <v>102.2</v>
      </c>
    </row>
    <row r="72" spans="1:10" ht="11.85" customHeight="1">
      <c r="A72" s="2" t="s">
        <v>40</v>
      </c>
      <c r="B72" s="3" t="s">
        <v>3584</v>
      </c>
      <c r="C72" s="1" t="s">
        <v>42</v>
      </c>
      <c r="D72" s="1" t="s">
        <v>3585</v>
      </c>
      <c r="E72" s="2" t="s">
        <v>594</v>
      </c>
      <c r="F72" s="2" t="s">
        <v>595</v>
      </c>
      <c r="G72" s="2" t="s">
        <v>313</v>
      </c>
      <c r="H72" s="2" t="s">
        <v>314</v>
      </c>
      <c r="I72" s="9">
        <v>5</v>
      </c>
      <c r="J72" s="4">
        <v>51.1</v>
      </c>
    </row>
    <row r="73" spans="1:10" ht="11.1" customHeight="1">
      <c r="A73" s="2" t="s">
        <v>40</v>
      </c>
      <c r="B73" s="3" t="s">
        <v>3551</v>
      </c>
      <c r="C73" s="1" t="s">
        <v>42</v>
      </c>
      <c r="D73" s="1" t="s">
        <v>3586</v>
      </c>
      <c r="E73" s="2" t="s">
        <v>558</v>
      </c>
      <c r="F73" s="2" t="s">
        <v>559</v>
      </c>
      <c r="G73" s="2" t="s">
        <v>367</v>
      </c>
      <c r="H73" s="2" t="s">
        <v>368</v>
      </c>
      <c r="I73" s="9">
        <v>10</v>
      </c>
      <c r="J73" s="4">
        <v>102.2</v>
      </c>
    </row>
    <row r="74" spans="1:10" ht="11.85" customHeight="1">
      <c r="A74" s="2" t="s">
        <v>40</v>
      </c>
      <c r="B74" s="3" t="s">
        <v>3534</v>
      </c>
      <c r="C74" s="1" t="s">
        <v>42</v>
      </c>
      <c r="D74" s="1" t="s">
        <v>3587</v>
      </c>
      <c r="E74" s="2" t="s">
        <v>987</v>
      </c>
      <c r="F74" s="2" t="s">
        <v>988</v>
      </c>
      <c r="G74" s="2" t="s">
        <v>313</v>
      </c>
      <c r="H74" s="2" t="s">
        <v>314</v>
      </c>
      <c r="I74" s="9">
        <v>20</v>
      </c>
      <c r="J74" s="4">
        <v>204.4</v>
      </c>
    </row>
    <row r="75" spans="1:10" ht="18.600000000000001" customHeight="1">
      <c r="A75" s="2" t="s">
        <v>40</v>
      </c>
      <c r="B75" s="3" t="s">
        <v>3534</v>
      </c>
      <c r="C75" s="1" t="s">
        <v>42</v>
      </c>
      <c r="D75" s="1" t="s">
        <v>3588</v>
      </c>
      <c r="E75" s="2" t="s">
        <v>3589</v>
      </c>
      <c r="F75" s="2" t="s">
        <v>3590</v>
      </c>
      <c r="G75" s="2" t="s">
        <v>313</v>
      </c>
      <c r="H75" s="2" t="s">
        <v>314</v>
      </c>
      <c r="I75" s="9">
        <v>10</v>
      </c>
      <c r="J75" s="4">
        <v>102.2</v>
      </c>
    </row>
    <row r="76" spans="1:10" ht="11.1" customHeight="1">
      <c r="A76" s="2" t="s">
        <v>40</v>
      </c>
      <c r="B76" s="3" t="s">
        <v>3551</v>
      </c>
      <c r="C76" s="1" t="s">
        <v>42</v>
      </c>
      <c r="D76" s="1" t="s">
        <v>3591</v>
      </c>
      <c r="E76" s="2" t="s">
        <v>1790</v>
      </c>
      <c r="F76" s="2" t="s">
        <v>1791</v>
      </c>
      <c r="G76" s="2" t="s">
        <v>313</v>
      </c>
      <c r="H76" s="2" t="s">
        <v>314</v>
      </c>
      <c r="I76" s="9">
        <v>10</v>
      </c>
      <c r="J76" s="4">
        <v>102.2</v>
      </c>
    </row>
    <row r="77" spans="1:10" ht="11.85" customHeight="1">
      <c r="A77" s="2" t="s">
        <v>40</v>
      </c>
      <c r="B77" s="3" t="s">
        <v>3534</v>
      </c>
      <c r="C77" s="1" t="s">
        <v>42</v>
      </c>
      <c r="D77" s="1" t="s">
        <v>3592</v>
      </c>
      <c r="E77" s="2" t="s">
        <v>789</v>
      </c>
      <c r="F77" s="2" t="s">
        <v>790</v>
      </c>
      <c r="G77" s="2" t="s">
        <v>313</v>
      </c>
      <c r="H77" s="2" t="s">
        <v>314</v>
      </c>
      <c r="I77" s="9">
        <v>10</v>
      </c>
      <c r="J77" s="4">
        <v>102.2</v>
      </c>
    </row>
    <row r="78" spans="1:10" ht="11.85" customHeight="1">
      <c r="A78" s="2" t="s">
        <v>48</v>
      </c>
      <c r="B78" s="3" t="s">
        <v>3534</v>
      </c>
      <c r="C78" s="1" t="s">
        <v>42</v>
      </c>
      <c r="D78" s="1" t="s">
        <v>3593</v>
      </c>
      <c r="E78" s="2" t="s">
        <v>1424</v>
      </c>
      <c r="F78" s="2" t="s">
        <v>1425</v>
      </c>
      <c r="G78" s="2" t="s">
        <v>313</v>
      </c>
      <c r="H78" s="2" t="s">
        <v>314</v>
      </c>
      <c r="I78" s="9">
        <v>20</v>
      </c>
      <c r="J78" s="4">
        <v>230.4</v>
      </c>
    </row>
    <row r="79" spans="1:10" ht="17.850000000000001" customHeight="1">
      <c r="A79" s="2" t="s">
        <v>48</v>
      </c>
      <c r="B79" s="3" t="s">
        <v>3551</v>
      </c>
      <c r="C79" s="1" t="s">
        <v>42</v>
      </c>
      <c r="D79" s="1" t="s">
        <v>3594</v>
      </c>
      <c r="E79" s="2" t="s">
        <v>581</v>
      </c>
      <c r="F79" s="2" t="s">
        <v>582</v>
      </c>
      <c r="G79" s="2" t="s">
        <v>313</v>
      </c>
      <c r="H79" s="2" t="s">
        <v>314</v>
      </c>
      <c r="I79" s="9">
        <v>10</v>
      </c>
      <c r="J79" s="4">
        <v>115.2</v>
      </c>
    </row>
    <row r="80" spans="1:10" ht="18.600000000000001" customHeight="1">
      <c r="A80" s="2" t="s">
        <v>48</v>
      </c>
      <c r="B80" s="3" t="s">
        <v>3584</v>
      </c>
      <c r="C80" s="1" t="s">
        <v>42</v>
      </c>
      <c r="D80" s="1" t="s">
        <v>3595</v>
      </c>
      <c r="E80" s="2" t="s">
        <v>995</v>
      </c>
      <c r="F80" s="2" t="s">
        <v>996</v>
      </c>
      <c r="G80" s="2" t="s">
        <v>313</v>
      </c>
      <c r="H80" s="2" t="s">
        <v>314</v>
      </c>
      <c r="I80" s="9">
        <v>5</v>
      </c>
      <c r="J80" s="4">
        <v>57.6</v>
      </c>
    </row>
    <row r="81" spans="1:23" ht="11.1" customHeight="1">
      <c r="A81" s="2" t="s">
        <v>48</v>
      </c>
      <c r="B81" s="3" t="s">
        <v>3531</v>
      </c>
      <c r="C81" s="1" t="s">
        <v>42</v>
      </c>
      <c r="D81" s="1" t="s">
        <v>3578</v>
      </c>
      <c r="E81" s="2" t="s">
        <v>393</v>
      </c>
      <c r="F81" s="2" t="s">
        <v>394</v>
      </c>
      <c r="G81" s="2" t="s">
        <v>375</v>
      </c>
      <c r="H81" s="2" t="s">
        <v>376</v>
      </c>
      <c r="I81" s="9">
        <v>3</v>
      </c>
      <c r="J81" s="4">
        <v>34.56</v>
      </c>
    </row>
    <row r="82" spans="1:23" ht="11.85" customHeight="1">
      <c r="A82" s="2" t="s">
        <v>48</v>
      </c>
      <c r="B82" s="3" t="s">
        <v>3561</v>
      </c>
      <c r="C82" s="1" t="s">
        <v>42</v>
      </c>
      <c r="D82" s="1" t="s">
        <v>3596</v>
      </c>
      <c r="E82" s="2" t="s">
        <v>1577</v>
      </c>
      <c r="F82" s="2" t="s">
        <v>1578</v>
      </c>
      <c r="G82" s="2" t="s">
        <v>313</v>
      </c>
      <c r="H82" s="2" t="s">
        <v>314</v>
      </c>
      <c r="I82" s="9">
        <v>2</v>
      </c>
      <c r="J82" s="4">
        <v>23.04</v>
      </c>
    </row>
    <row r="83" spans="1:23" ht="11.85" customHeight="1">
      <c r="A83" s="2" t="s">
        <v>48</v>
      </c>
      <c r="B83" s="3" t="s">
        <v>3561</v>
      </c>
      <c r="C83" s="1" t="s">
        <v>42</v>
      </c>
      <c r="D83" s="1" t="s">
        <v>3597</v>
      </c>
      <c r="E83" s="2" t="s">
        <v>1011</v>
      </c>
      <c r="F83" s="2" t="s">
        <v>1012</v>
      </c>
      <c r="G83" s="2" t="s">
        <v>313</v>
      </c>
      <c r="H83" s="2" t="s">
        <v>314</v>
      </c>
      <c r="I83" s="9">
        <v>5</v>
      </c>
      <c r="J83" s="4">
        <v>57.6</v>
      </c>
    </row>
    <row r="84" spans="1:23" ht="11.85" customHeight="1">
      <c r="A84" s="2" t="s">
        <v>48</v>
      </c>
      <c r="B84" s="3" t="s">
        <v>3551</v>
      </c>
      <c r="C84" s="1" t="s">
        <v>42</v>
      </c>
      <c r="D84" s="1" t="s">
        <v>3598</v>
      </c>
      <c r="E84" s="2" t="s">
        <v>2476</v>
      </c>
      <c r="F84" s="2" t="s">
        <v>2477</v>
      </c>
      <c r="G84" s="2" t="s">
        <v>367</v>
      </c>
      <c r="H84" s="2" t="s">
        <v>368</v>
      </c>
      <c r="I84" s="9">
        <v>20</v>
      </c>
      <c r="J84" s="4">
        <v>247.4</v>
      </c>
    </row>
    <row r="85" spans="1:23" ht="11.1" customHeight="1">
      <c r="A85" s="2" t="s">
        <v>48</v>
      </c>
      <c r="B85" s="3" t="s">
        <v>3561</v>
      </c>
      <c r="C85" s="1" t="s">
        <v>42</v>
      </c>
      <c r="D85" s="1" t="s">
        <v>3599</v>
      </c>
      <c r="E85" s="2" t="s">
        <v>773</v>
      </c>
      <c r="F85" s="2" t="s">
        <v>774</v>
      </c>
      <c r="G85" s="2" t="s">
        <v>313</v>
      </c>
      <c r="H85" s="2" t="s">
        <v>314</v>
      </c>
      <c r="I85" s="9">
        <v>2</v>
      </c>
      <c r="J85" s="4">
        <v>23.04</v>
      </c>
    </row>
    <row r="86" spans="1:23" ht="11.85" customHeight="1">
      <c r="A86" s="2" t="s">
        <v>48</v>
      </c>
      <c r="B86" s="3" t="s">
        <v>3551</v>
      </c>
      <c r="C86" s="1" t="s">
        <v>42</v>
      </c>
      <c r="D86" s="1" t="s">
        <v>3600</v>
      </c>
      <c r="E86" s="2" t="s">
        <v>804</v>
      </c>
      <c r="F86" s="2" t="s">
        <v>805</v>
      </c>
      <c r="G86" s="2" t="s">
        <v>313</v>
      </c>
      <c r="H86" s="2" t="s">
        <v>314</v>
      </c>
      <c r="I86" s="9">
        <v>10</v>
      </c>
      <c r="J86" s="4">
        <v>115.2</v>
      </c>
    </row>
    <row r="87" spans="1:23" ht="11.85" customHeight="1">
      <c r="A87" s="2" t="s">
        <v>48</v>
      </c>
      <c r="B87" s="3" t="s">
        <v>3551</v>
      </c>
      <c r="C87" s="1" t="s">
        <v>42</v>
      </c>
      <c r="D87" s="1" t="s">
        <v>3581</v>
      </c>
      <c r="E87" s="2" t="s">
        <v>574</v>
      </c>
      <c r="F87" s="2" t="s">
        <v>575</v>
      </c>
      <c r="G87" s="2" t="s">
        <v>313</v>
      </c>
      <c r="H87" s="2" t="s">
        <v>314</v>
      </c>
      <c r="I87" s="9">
        <v>2</v>
      </c>
      <c r="J87" s="4">
        <v>23.04</v>
      </c>
    </row>
    <row r="88" spans="1:23" ht="11.85" customHeight="1">
      <c r="A88" s="2" t="s">
        <v>205</v>
      </c>
      <c r="B88" s="3" t="s">
        <v>3551</v>
      </c>
      <c r="C88" s="1" t="s">
        <v>42</v>
      </c>
      <c r="D88" s="1" t="s">
        <v>3598</v>
      </c>
      <c r="E88" s="2" t="s">
        <v>2476</v>
      </c>
      <c r="F88" s="2" t="s">
        <v>2477</v>
      </c>
      <c r="G88" s="2" t="s">
        <v>367</v>
      </c>
      <c r="H88" s="2" t="s">
        <v>368</v>
      </c>
      <c r="I88" s="9">
        <v>10</v>
      </c>
      <c r="J88" s="4">
        <v>95.5</v>
      </c>
    </row>
    <row r="89" spans="1:23" ht="17.100000000000001" customHeight="1">
      <c r="J89" s="5">
        <v>3618.46</v>
      </c>
    </row>
    <row r="90" spans="1:23" ht="17.850000000000001" customHeight="1">
      <c r="A90" s="72" t="s">
        <v>429</v>
      </c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</row>
    <row r="91" spans="1:23" ht="11.85" customHeight="1">
      <c r="A91" s="2" t="s">
        <v>182</v>
      </c>
      <c r="B91" s="3" t="s">
        <v>3561</v>
      </c>
      <c r="C91" s="1" t="s">
        <v>42</v>
      </c>
      <c r="D91" s="1" t="s">
        <v>3601</v>
      </c>
      <c r="E91" s="2" t="s">
        <v>431</v>
      </c>
      <c r="F91" s="2" t="s">
        <v>432</v>
      </c>
      <c r="G91" s="2" t="s">
        <v>433</v>
      </c>
      <c r="H91" s="2" t="s">
        <v>434</v>
      </c>
      <c r="I91" s="9">
        <v>2</v>
      </c>
      <c r="J91" s="4">
        <v>16.84</v>
      </c>
    </row>
    <row r="92" spans="1:23" ht="17.100000000000001" customHeight="1">
      <c r="J92" s="5">
        <v>16.84</v>
      </c>
    </row>
    <row r="93" spans="1:23" ht="17.850000000000001" customHeight="1">
      <c r="A93" s="72" t="s">
        <v>435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 ht="17.850000000000001" customHeight="1">
      <c r="A94" s="2" t="s">
        <v>40</v>
      </c>
      <c r="B94" s="3" t="s">
        <v>3534</v>
      </c>
      <c r="C94" s="1" t="s">
        <v>42</v>
      </c>
      <c r="D94" s="1" t="s">
        <v>3602</v>
      </c>
      <c r="E94" s="2" t="s">
        <v>1462</v>
      </c>
      <c r="F94" s="2" t="s">
        <v>1463</v>
      </c>
      <c r="G94" s="2" t="s">
        <v>1270</v>
      </c>
      <c r="H94" s="2" t="s">
        <v>1271</v>
      </c>
      <c r="I94" s="9">
        <v>10</v>
      </c>
      <c r="J94" s="4">
        <v>102.2</v>
      </c>
    </row>
    <row r="95" spans="1:23" ht="18.600000000000001" customHeight="1">
      <c r="A95" s="2" t="s">
        <v>40</v>
      </c>
      <c r="B95" s="3" t="s">
        <v>3534</v>
      </c>
      <c r="C95" s="1" t="s">
        <v>42</v>
      </c>
      <c r="D95" s="1" t="s">
        <v>3603</v>
      </c>
      <c r="E95" s="2" t="s">
        <v>822</v>
      </c>
      <c r="F95" s="2" t="s">
        <v>823</v>
      </c>
      <c r="G95" s="2" t="s">
        <v>439</v>
      </c>
      <c r="H95" s="2" t="s">
        <v>440</v>
      </c>
      <c r="I95" s="9">
        <v>10</v>
      </c>
      <c r="J95" s="4">
        <v>102.2</v>
      </c>
    </row>
    <row r="96" spans="1:23" ht="26.1" customHeight="1">
      <c r="A96" s="2" t="s">
        <v>40</v>
      </c>
      <c r="B96" s="3" t="s">
        <v>3534</v>
      </c>
      <c r="C96" s="1" t="s">
        <v>42</v>
      </c>
      <c r="D96" s="1" t="s">
        <v>3604</v>
      </c>
      <c r="E96" s="2" t="s">
        <v>604</v>
      </c>
      <c r="F96" s="2" t="s">
        <v>605</v>
      </c>
      <c r="G96" s="2" t="s">
        <v>439</v>
      </c>
      <c r="H96" s="2" t="s">
        <v>440</v>
      </c>
      <c r="I96" s="9">
        <v>10</v>
      </c>
      <c r="J96" s="4">
        <v>102.2</v>
      </c>
    </row>
    <row r="97" spans="1:23" ht="17.100000000000001" customHeight="1">
      <c r="J97" s="5">
        <v>306.60000000000002</v>
      </c>
    </row>
    <row r="98" spans="1:23" ht="17.850000000000001" customHeight="1">
      <c r="A98" s="72" t="s">
        <v>444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 ht="26.1" customHeight="1">
      <c r="A99" s="2" t="s">
        <v>68</v>
      </c>
      <c r="B99" s="3" t="s">
        <v>3551</v>
      </c>
      <c r="C99" s="1" t="s">
        <v>42</v>
      </c>
      <c r="D99" s="1" t="s">
        <v>3605</v>
      </c>
      <c r="E99" s="2" t="s">
        <v>3458</v>
      </c>
      <c r="F99" s="2" t="s">
        <v>3459</v>
      </c>
      <c r="G99" s="2" t="s">
        <v>463</v>
      </c>
      <c r="H99" s="2" t="s">
        <v>464</v>
      </c>
      <c r="I99" s="9">
        <v>2</v>
      </c>
      <c r="J99" s="4">
        <v>15.8</v>
      </c>
    </row>
    <row r="100" spans="1:23" ht="17.850000000000001" customHeight="1">
      <c r="A100" s="2" t="s">
        <v>68</v>
      </c>
      <c r="B100" s="3" t="s">
        <v>3551</v>
      </c>
      <c r="C100" s="1" t="s">
        <v>42</v>
      </c>
      <c r="D100" s="1" t="s">
        <v>3606</v>
      </c>
      <c r="E100" s="2" t="s">
        <v>1487</v>
      </c>
      <c r="F100" s="2" t="s">
        <v>1488</v>
      </c>
      <c r="G100" s="2" t="s">
        <v>448</v>
      </c>
      <c r="H100" s="2" t="s">
        <v>449</v>
      </c>
      <c r="I100" s="9">
        <v>6</v>
      </c>
      <c r="J100" s="4">
        <v>47.4</v>
      </c>
    </row>
    <row r="101" spans="1:23" ht="18.600000000000001" customHeight="1">
      <c r="A101" s="2" t="s">
        <v>40</v>
      </c>
      <c r="B101" s="3" t="s">
        <v>3584</v>
      </c>
      <c r="C101" s="1" t="s">
        <v>42</v>
      </c>
      <c r="D101" s="1" t="s">
        <v>3607</v>
      </c>
      <c r="E101" s="2" t="s">
        <v>3608</v>
      </c>
      <c r="F101" s="2" t="s">
        <v>3609</v>
      </c>
      <c r="G101" s="2" t="s">
        <v>468</v>
      </c>
      <c r="H101" s="2" t="s">
        <v>469</v>
      </c>
      <c r="I101" s="9">
        <v>5</v>
      </c>
      <c r="J101" s="4">
        <v>51.1</v>
      </c>
    </row>
    <row r="102" spans="1:23" ht="17.850000000000001" customHeight="1">
      <c r="A102" s="2" t="s">
        <v>40</v>
      </c>
      <c r="B102" s="3" t="s">
        <v>3551</v>
      </c>
      <c r="C102" s="1" t="s">
        <v>42</v>
      </c>
      <c r="D102" s="1" t="s">
        <v>3610</v>
      </c>
      <c r="E102" s="2" t="s">
        <v>2264</v>
      </c>
      <c r="F102" s="2" t="s">
        <v>2265</v>
      </c>
      <c r="G102" s="2" t="s">
        <v>851</v>
      </c>
      <c r="H102" s="2" t="s">
        <v>852</v>
      </c>
      <c r="I102" s="9">
        <v>20</v>
      </c>
      <c r="J102" s="4">
        <v>204.4</v>
      </c>
    </row>
    <row r="103" spans="1:23" ht="18.600000000000001" customHeight="1">
      <c r="A103" s="2" t="s">
        <v>40</v>
      </c>
      <c r="B103" s="3" t="s">
        <v>3551</v>
      </c>
      <c r="C103" s="1" t="s">
        <v>42</v>
      </c>
      <c r="D103" s="1" t="s">
        <v>3611</v>
      </c>
      <c r="E103" s="2" t="s">
        <v>1277</v>
      </c>
      <c r="F103" s="2" t="s">
        <v>1278</v>
      </c>
      <c r="G103" s="2" t="s">
        <v>851</v>
      </c>
      <c r="H103" s="2" t="s">
        <v>852</v>
      </c>
      <c r="I103" s="9">
        <v>20</v>
      </c>
      <c r="J103" s="4">
        <v>204.4</v>
      </c>
    </row>
    <row r="104" spans="1:23" ht="11.1" customHeight="1">
      <c r="A104" s="2" t="s">
        <v>40</v>
      </c>
      <c r="B104" s="3" t="s">
        <v>3551</v>
      </c>
      <c r="C104" s="1" t="s">
        <v>42</v>
      </c>
      <c r="D104" s="1" t="s">
        <v>3612</v>
      </c>
      <c r="E104" s="2" t="s">
        <v>2494</v>
      </c>
      <c r="F104" s="2" t="s">
        <v>2495</v>
      </c>
      <c r="G104" s="2" t="s">
        <v>851</v>
      </c>
      <c r="H104" s="2" t="s">
        <v>852</v>
      </c>
      <c r="I104" s="9">
        <v>50</v>
      </c>
      <c r="J104" s="4">
        <v>511</v>
      </c>
    </row>
    <row r="105" spans="1:23" ht="11.85" customHeight="1">
      <c r="A105" s="2" t="s">
        <v>40</v>
      </c>
      <c r="B105" s="3" t="s">
        <v>3551</v>
      </c>
      <c r="C105" s="1" t="s">
        <v>42</v>
      </c>
      <c r="D105" s="1" t="s">
        <v>3613</v>
      </c>
      <c r="E105" s="2" t="s">
        <v>2854</v>
      </c>
      <c r="F105" s="2" t="s">
        <v>2855</v>
      </c>
      <c r="G105" s="2" t="s">
        <v>851</v>
      </c>
      <c r="H105" s="2" t="s">
        <v>852</v>
      </c>
      <c r="I105" s="9">
        <v>40</v>
      </c>
      <c r="J105" s="4">
        <v>408.8</v>
      </c>
    </row>
    <row r="106" spans="1:23" ht="18.600000000000001" customHeight="1">
      <c r="A106" s="2" t="s">
        <v>40</v>
      </c>
      <c r="B106" s="3" t="s">
        <v>3551</v>
      </c>
      <c r="C106" s="1" t="s">
        <v>42</v>
      </c>
      <c r="D106" s="1" t="s">
        <v>3614</v>
      </c>
      <c r="E106" s="2" t="s">
        <v>3615</v>
      </c>
      <c r="F106" s="2" t="s">
        <v>3616</v>
      </c>
      <c r="G106" s="2" t="s">
        <v>3617</v>
      </c>
      <c r="H106" s="2" t="s">
        <v>3618</v>
      </c>
      <c r="I106" s="9">
        <v>10</v>
      </c>
      <c r="J106" s="4">
        <v>102.2</v>
      </c>
    </row>
    <row r="107" spans="1:23" ht="17.850000000000001" customHeight="1">
      <c r="A107" s="2" t="s">
        <v>40</v>
      </c>
      <c r="B107" s="3" t="s">
        <v>3551</v>
      </c>
      <c r="C107" s="1" t="s">
        <v>42</v>
      </c>
      <c r="D107" s="1" t="s">
        <v>3619</v>
      </c>
      <c r="E107" s="2" t="s">
        <v>2857</v>
      </c>
      <c r="F107" s="2" t="s">
        <v>2858</v>
      </c>
      <c r="G107" s="2" t="s">
        <v>851</v>
      </c>
      <c r="H107" s="2" t="s">
        <v>852</v>
      </c>
      <c r="I107" s="9">
        <v>30</v>
      </c>
      <c r="J107" s="4">
        <v>306.60000000000002</v>
      </c>
    </row>
    <row r="108" spans="1:23" ht="26.1" customHeight="1">
      <c r="A108" s="2" t="s">
        <v>40</v>
      </c>
      <c r="B108" s="3" t="s">
        <v>3551</v>
      </c>
      <c r="C108" s="1" t="s">
        <v>42</v>
      </c>
      <c r="D108" s="1" t="s">
        <v>3605</v>
      </c>
      <c r="E108" s="2" t="s">
        <v>3458</v>
      </c>
      <c r="F108" s="2" t="s">
        <v>3459</v>
      </c>
      <c r="G108" s="2" t="s">
        <v>463</v>
      </c>
      <c r="H108" s="2" t="s">
        <v>464</v>
      </c>
      <c r="I108" s="9">
        <v>55</v>
      </c>
      <c r="J108" s="4">
        <v>562.1</v>
      </c>
    </row>
    <row r="109" spans="1:23" ht="18.600000000000001" customHeight="1">
      <c r="A109" s="2" t="s">
        <v>40</v>
      </c>
      <c r="B109" s="3" t="s">
        <v>3561</v>
      </c>
      <c r="C109" s="1" t="s">
        <v>42</v>
      </c>
      <c r="D109" s="1" t="s">
        <v>3620</v>
      </c>
      <c r="E109" s="2" t="s">
        <v>1652</v>
      </c>
      <c r="F109" s="2" t="s">
        <v>1653</v>
      </c>
      <c r="G109" s="2" t="s">
        <v>1654</v>
      </c>
      <c r="H109" s="2" t="s">
        <v>1655</v>
      </c>
      <c r="I109" s="9">
        <v>25</v>
      </c>
      <c r="J109" s="4">
        <v>255.5</v>
      </c>
    </row>
    <row r="110" spans="1:23" ht="17.850000000000001" customHeight="1">
      <c r="A110" s="2" t="s">
        <v>40</v>
      </c>
      <c r="B110" s="3" t="s">
        <v>3561</v>
      </c>
      <c r="C110" s="1" t="s">
        <v>42</v>
      </c>
      <c r="D110" s="1" t="s">
        <v>3621</v>
      </c>
      <c r="E110" s="2" t="s">
        <v>3622</v>
      </c>
      <c r="F110" s="2" t="s">
        <v>3623</v>
      </c>
      <c r="G110" s="2" t="s">
        <v>3624</v>
      </c>
      <c r="H110" s="2" t="s">
        <v>3625</v>
      </c>
      <c r="I110" s="9">
        <v>3</v>
      </c>
      <c r="J110" s="4">
        <v>30.66</v>
      </c>
    </row>
    <row r="111" spans="1:23" ht="17.850000000000001" customHeight="1">
      <c r="A111" s="2" t="s">
        <v>40</v>
      </c>
      <c r="B111" s="3" t="s">
        <v>3551</v>
      </c>
      <c r="C111" s="1" t="s">
        <v>42</v>
      </c>
      <c r="D111" s="1" t="s">
        <v>3626</v>
      </c>
      <c r="E111" s="2" t="s">
        <v>3627</v>
      </c>
      <c r="F111" s="2" t="s">
        <v>3628</v>
      </c>
      <c r="G111" s="2" t="s">
        <v>1475</v>
      </c>
      <c r="H111" s="2" t="s">
        <v>1476</v>
      </c>
      <c r="I111" s="9">
        <v>50</v>
      </c>
      <c r="J111" s="4">
        <v>511</v>
      </c>
    </row>
    <row r="112" spans="1:23" ht="18.600000000000001" customHeight="1">
      <c r="A112" s="2" t="s">
        <v>40</v>
      </c>
      <c r="B112" s="3" t="s">
        <v>3551</v>
      </c>
      <c r="C112" s="1" t="s">
        <v>42</v>
      </c>
      <c r="D112" s="1" t="s">
        <v>3629</v>
      </c>
      <c r="E112" s="2" t="s">
        <v>835</v>
      </c>
      <c r="F112" s="2" t="s">
        <v>836</v>
      </c>
      <c r="G112" s="2" t="s">
        <v>837</v>
      </c>
      <c r="H112" s="2" t="s">
        <v>838</v>
      </c>
      <c r="I112" s="9">
        <v>10</v>
      </c>
      <c r="J112" s="4">
        <v>102.2</v>
      </c>
    </row>
    <row r="113" spans="1:10" ht="11.1" customHeight="1">
      <c r="A113" s="2" t="s">
        <v>40</v>
      </c>
      <c r="B113" s="3" t="s">
        <v>3534</v>
      </c>
      <c r="C113" s="1" t="s">
        <v>42</v>
      </c>
      <c r="D113" s="1" t="s">
        <v>3630</v>
      </c>
      <c r="E113" s="2" t="s">
        <v>2122</v>
      </c>
      <c r="F113" s="2" t="s">
        <v>1357</v>
      </c>
      <c r="G113" s="2" t="s">
        <v>468</v>
      </c>
      <c r="H113" s="2" t="s">
        <v>469</v>
      </c>
      <c r="I113" s="9">
        <v>15</v>
      </c>
      <c r="J113" s="4">
        <v>153.30000000000001</v>
      </c>
    </row>
    <row r="114" spans="1:10" ht="26.85" customHeight="1">
      <c r="A114" s="2" t="s">
        <v>48</v>
      </c>
      <c r="B114" s="3" t="s">
        <v>3551</v>
      </c>
      <c r="C114" s="1" t="s">
        <v>42</v>
      </c>
      <c r="D114" s="1" t="s">
        <v>3605</v>
      </c>
      <c r="E114" s="2" t="s">
        <v>3458</v>
      </c>
      <c r="F114" s="2" t="s">
        <v>3459</v>
      </c>
      <c r="G114" s="2" t="s">
        <v>463</v>
      </c>
      <c r="H114" s="2" t="s">
        <v>464</v>
      </c>
      <c r="I114" s="9">
        <v>17</v>
      </c>
      <c r="J114" s="4">
        <v>210.29</v>
      </c>
    </row>
    <row r="115" spans="1:10" ht="17.850000000000001" customHeight="1">
      <c r="A115" s="2" t="s">
        <v>48</v>
      </c>
      <c r="B115" s="3" t="s">
        <v>3551</v>
      </c>
      <c r="C115" s="1" t="s">
        <v>42</v>
      </c>
      <c r="D115" s="1" t="s">
        <v>3619</v>
      </c>
      <c r="E115" s="2" t="s">
        <v>2857</v>
      </c>
      <c r="F115" s="2" t="s">
        <v>2858</v>
      </c>
      <c r="G115" s="2" t="s">
        <v>851</v>
      </c>
      <c r="H115" s="2" t="s">
        <v>852</v>
      </c>
      <c r="I115" s="9">
        <v>10</v>
      </c>
      <c r="J115" s="4">
        <v>123.7</v>
      </c>
    </row>
    <row r="116" spans="1:10" ht="17.850000000000001" customHeight="1">
      <c r="A116" s="2" t="s">
        <v>48</v>
      </c>
      <c r="B116" s="3" t="s">
        <v>3551</v>
      </c>
      <c r="C116" s="1" t="s">
        <v>42</v>
      </c>
      <c r="D116" s="1" t="s">
        <v>3614</v>
      </c>
      <c r="E116" s="2" t="s">
        <v>3615</v>
      </c>
      <c r="F116" s="2" t="s">
        <v>3616</v>
      </c>
      <c r="G116" s="2" t="s">
        <v>3617</v>
      </c>
      <c r="H116" s="2" t="s">
        <v>3618</v>
      </c>
      <c r="I116" s="9">
        <v>5</v>
      </c>
      <c r="J116" s="4">
        <v>61.85</v>
      </c>
    </row>
    <row r="117" spans="1:10" ht="18.600000000000001" customHeight="1">
      <c r="A117" s="2" t="s">
        <v>48</v>
      </c>
      <c r="B117" s="3" t="s">
        <v>3551</v>
      </c>
      <c r="C117" s="1" t="s">
        <v>42</v>
      </c>
      <c r="D117" s="1" t="s">
        <v>3610</v>
      </c>
      <c r="E117" s="2" t="s">
        <v>2264</v>
      </c>
      <c r="F117" s="2" t="s">
        <v>2265</v>
      </c>
      <c r="G117" s="2" t="s">
        <v>851</v>
      </c>
      <c r="H117" s="2" t="s">
        <v>852</v>
      </c>
      <c r="I117" s="9">
        <v>10</v>
      </c>
      <c r="J117" s="4">
        <v>123.7</v>
      </c>
    </row>
    <row r="118" spans="1:10" ht="11.85" customHeight="1">
      <c r="A118" s="2" t="s">
        <v>48</v>
      </c>
      <c r="B118" s="3" t="s">
        <v>3551</v>
      </c>
      <c r="C118" s="1" t="s">
        <v>42</v>
      </c>
      <c r="D118" s="1" t="s">
        <v>3612</v>
      </c>
      <c r="E118" s="2" t="s">
        <v>2494</v>
      </c>
      <c r="F118" s="2" t="s">
        <v>2495</v>
      </c>
      <c r="G118" s="2" t="s">
        <v>851</v>
      </c>
      <c r="H118" s="2" t="s">
        <v>852</v>
      </c>
      <c r="I118" s="9">
        <v>5</v>
      </c>
      <c r="J118" s="4">
        <v>61.85</v>
      </c>
    </row>
    <row r="119" spans="1:10" ht="11.1" customHeight="1">
      <c r="A119" s="2" t="s">
        <v>48</v>
      </c>
      <c r="B119" s="3" t="s">
        <v>3551</v>
      </c>
      <c r="C119" s="1" t="s">
        <v>42</v>
      </c>
      <c r="D119" s="1" t="s">
        <v>3613</v>
      </c>
      <c r="E119" s="2" t="s">
        <v>2854</v>
      </c>
      <c r="F119" s="2" t="s">
        <v>2855</v>
      </c>
      <c r="G119" s="2" t="s">
        <v>851</v>
      </c>
      <c r="H119" s="2" t="s">
        <v>852</v>
      </c>
      <c r="I119" s="9">
        <v>3</v>
      </c>
      <c r="J119" s="4">
        <v>37.11</v>
      </c>
    </row>
    <row r="120" spans="1:10" ht="11.85" customHeight="1">
      <c r="A120" s="2" t="s">
        <v>182</v>
      </c>
      <c r="B120" s="3" t="s">
        <v>3551</v>
      </c>
      <c r="C120" s="1" t="s">
        <v>42</v>
      </c>
      <c r="D120" s="1" t="s">
        <v>3631</v>
      </c>
      <c r="E120" s="2" t="s">
        <v>2494</v>
      </c>
      <c r="F120" s="2" t="s">
        <v>2495</v>
      </c>
      <c r="G120" s="2" t="s">
        <v>851</v>
      </c>
      <c r="H120" s="2" t="s">
        <v>852</v>
      </c>
      <c r="I120" s="9">
        <v>2</v>
      </c>
      <c r="J120" s="4">
        <v>16.14</v>
      </c>
    </row>
    <row r="121" spans="1:10" ht="17.850000000000001" customHeight="1">
      <c r="J121" s="5">
        <v>4101.1000000000004</v>
      </c>
    </row>
    <row r="122" spans="1:10" ht="17.100000000000001" customHeight="1">
      <c r="J122" s="5">
        <v>10954.28</v>
      </c>
    </row>
  </sheetData>
  <autoFilter ref="A1:W122" xr:uid="{85E2805B-02A1-6F4E-B17E-BF5AD5A7D384}"/>
  <mergeCells count="11">
    <mergeCell ref="A53:W53"/>
    <mergeCell ref="A59:W59"/>
    <mergeCell ref="A90:W90"/>
    <mergeCell ref="A93:W93"/>
    <mergeCell ref="A98:W98"/>
    <mergeCell ref="A42:W42"/>
    <mergeCell ref="A2:W2"/>
    <mergeCell ref="A7:W7"/>
    <mergeCell ref="A27:W27"/>
    <mergeCell ref="A34:W34"/>
    <mergeCell ref="A38: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4085-6BEF-4F45-A1AD-86DF12016552}">
  <dimension ref="A1:W199"/>
  <sheetViews>
    <sheetView workbookViewId="0"/>
    <sheetView workbookViewId="1"/>
  </sheetViews>
  <sheetFormatPr defaultColWidth="8.85546875" defaultRowHeight="12.95"/>
  <cols>
    <col min="1" max="1" width="39.7109375" customWidth="1"/>
    <col min="3" max="3" width="6.28515625" customWidth="1"/>
    <col min="4" max="4" width="7" customWidth="1"/>
    <col min="5" max="5" width="45.42578125" customWidth="1"/>
    <col min="6" max="6" width="22.28515625" customWidth="1"/>
    <col min="7" max="7" width="10.42578125" customWidth="1"/>
    <col min="8" max="8" width="19.42578125" customWidth="1"/>
    <col min="9" max="9" width="8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3632</v>
      </c>
      <c r="C3" s="1" t="s">
        <v>42</v>
      </c>
      <c r="D3" s="1" t="s">
        <v>3633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3</v>
      </c>
      <c r="J3" s="4">
        <v>30.66</v>
      </c>
    </row>
    <row r="4" spans="1:23">
      <c r="A4" s="2" t="s">
        <v>48</v>
      </c>
      <c r="B4" s="3" t="s">
        <v>3632</v>
      </c>
      <c r="C4" s="1" t="s">
        <v>42</v>
      </c>
      <c r="D4" s="1" t="s">
        <v>3634</v>
      </c>
      <c r="E4" s="2" t="s">
        <v>620</v>
      </c>
      <c r="F4" s="2" t="s">
        <v>621</v>
      </c>
      <c r="G4" s="2" t="s">
        <v>622</v>
      </c>
      <c r="H4" s="2" t="s">
        <v>623</v>
      </c>
      <c r="I4" s="9">
        <v>3</v>
      </c>
      <c r="J4" s="4">
        <v>37.11</v>
      </c>
    </row>
    <row r="5" spans="1:23">
      <c r="A5" s="2" t="s">
        <v>48</v>
      </c>
      <c r="B5" s="3" t="s">
        <v>3632</v>
      </c>
      <c r="C5" s="1" t="s">
        <v>42</v>
      </c>
      <c r="D5" s="1" t="s">
        <v>3635</v>
      </c>
      <c r="E5" s="2" t="s">
        <v>1875</v>
      </c>
      <c r="F5" s="2" t="s">
        <v>1876</v>
      </c>
      <c r="G5" s="2" t="s">
        <v>46</v>
      </c>
      <c r="H5" s="2" t="s">
        <v>47</v>
      </c>
      <c r="I5" s="9">
        <v>5</v>
      </c>
      <c r="J5" s="4">
        <v>61.85</v>
      </c>
    </row>
    <row r="6" spans="1:23">
      <c r="A6" s="2" t="s">
        <v>48</v>
      </c>
      <c r="B6" s="3" t="s">
        <v>3632</v>
      </c>
      <c r="C6" s="1" t="s">
        <v>42</v>
      </c>
      <c r="D6" s="1" t="s">
        <v>3636</v>
      </c>
      <c r="E6" s="2" t="s">
        <v>3637</v>
      </c>
      <c r="F6" s="2" t="s">
        <v>3638</v>
      </c>
      <c r="G6" s="2" t="s">
        <v>46</v>
      </c>
      <c r="H6" s="2" t="s">
        <v>47</v>
      </c>
      <c r="I6" s="9">
        <v>5</v>
      </c>
      <c r="J6" s="4">
        <v>61.85</v>
      </c>
    </row>
    <row r="7" spans="1:23">
      <c r="A7" s="2" t="s">
        <v>48</v>
      </c>
      <c r="B7" s="3" t="s">
        <v>3632</v>
      </c>
      <c r="C7" s="1" t="s">
        <v>42</v>
      </c>
      <c r="D7" s="1" t="s">
        <v>3633</v>
      </c>
      <c r="E7" s="2" t="s">
        <v>44</v>
      </c>
      <c r="F7" s="2" t="s">
        <v>45</v>
      </c>
      <c r="G7" s="2" t="s">
        <v>46</v>
      </c>
      <c r="H7" s="2" t="s">
        <v>47</v>
      </c>
      <c r="I7" s="9">
        <v>4</v>
      </c>
      <c r="J7" s="4">
        <v>49.48</v>
      </c>
    </row>
    <row r="8" spans="1:23">
      <c r="J8" s="5">
        <v>240.95</v>
      </c>
    </row>
    <row r="9" spans="1:23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40</v>
      </c>
      <c r="B10" s="3" t="s">
        <v>3639</v>
      </c>
      <c r="C10" s="1" t="s">
        <v>42</v>
      </c>
      <c r="D10" s="1" t="s">
        <v>3640</v>
      </c>
      <c r="E10" s="2" t="s">
        <v>650</v>
      </c>
      <c r="F10" s="2" t="s">
        <v>651</v>
      </c>
      <c r="G10" s="2" t="s">
        <v>72</v>
      </c>
      <c r="H10" s="2" t="s">
        <v>73</v>
      </c>
      <c r="I10" s="9">
        <v>10</v>
      </c>
      <c r="J10" s="4">
        <v>102.2</v>
      </c>
    </row>
    <row r="11" spans="1:23">
      <c r="A11" s="2" t="s">
        <v>40</v>
      </c>
      <c r="B11" s="3" t="s">
        <v>3639</v>
      </c>
      <c r="C11" s="1" t="s">
        <v>42</v>
      </c>
      <c r="D11" s="1" t="s">
        <v>3641</v>
      </c>
      <c r="E11" s="2" t="s">
        <v>509</v>
      </c>
      <c r="F11" s="2" t="s">
        <v>510</v>
      </c>
      <c r="G11" s="2" t="s">
        <v>82</v>
      </c>
      <c r="H11" s="2" t="s">
        <v>83</v>
      </c>
      <c r="I11" s="9">
        <v>10</v>
      </c>
      <c r="J11" s="4">
        <v>102.2</v>
      </c>
    </row>
    <row r="12" spans="1:23">
      <c r="A12" s="2" t="s">
        <v>40</v>
      </c>
      <c r="B12" s="3" t="s">
        <v>3642</v>
      </c>
      <c r="C12" s="1" t="s">
        <v>42</v>
      </c>
      <c r="D12" s="1" t="s">
        <v>3643</v>
      </c>
      <c r="E12" s="2" t="s">
        <v>670</v>
      </c>
      <c r="F12" s="2" t="s">
        <v>671</v>
      </c>
      <c r="G12" s="2" t="s">
        <v>177</v>
      </c>
      <c r="H12" s="2" t="s">
        <v>178</v>
      </c>
      <c r="I12" s="9">
        <v>15</v>
      </c>
      <c r="J12" s="4">
        <v>153.30000000000001</v>
      </c>
    </row>
    <row r="13" spans="1:23" ht="24">
      <c r="A13" s="2" t="s">
        <v>40</v>
      </c>
      <c r="B13" s="3" t="s">
        <v>3639</v>
      </c>
      <c r="C13" s="1" t="s">
        <v>42</v>
      </c>
      <c r="D13" s="1" t="s">
        <v>3644</v>
      </c>
      <c r="E13" s="2" t="s">
        <v>1121</v>
      </c>
      <c r="F13" s="2" t="s">
        <v>1122</v>
      </c>
      <c r="G13" s="2" t="s">
        <v>82</v>
      </c>
      <c r="H13" s="2" t="s">
        <v>83</v>
      </c>
      <c r="I13" s="9">
        <v>3</v>
      </c>
      <c r="J13" s="4">
        <v>30.66</v>
      </c>
    </row>
    <row r="14" spans="1:23">
      <c r="A14" s="2" t="s">
        <v>40</v>
      </c>
      <c r="B14" s="3" t="s">
        <v>3639</v>
      </c>
      <c r="C14" s="1" t="s">
        <v>42</v>
      </c>
      <c r="D14" s="1" t="s">
        <v>3645</v>
      </c>
      <c r="E14" s="2" t="s">
        <v>75</v>
      </c>
      <c r="F14" s="2" t="s">
        <v>76</v>
      </c>
      <c r="G14" s="2" t="s">
        <v>77</v>
      </c>
      <c r="H14" s="2" t="s">
        <v>78</v>
      </c>
      <c r="I14" s="9">
        <v>10</v>
      </c>
      <c r="J14" s="4">
        <v>102.2</v>
      </c>
    </row>
    <row r="15" spans="1:23">
      <c r="A15" s="2" t="s">
        <v>40</v>
      </c>
      <c r="B15" s="3" t="s">
        <v>3639</v>
      </c>
      <c r="C15" s="1" t="s">
        <v>42</v>
      </c>
      <c r="D15" s="1" t="s">
        <v>3646</v>
      </c>
      <c r="E15" s="2" t="s">
        <v>3647</v>
      </c>
      <c r="F15" s="2" t="s">
        <v>3648</v>
      </c>
      <c r="G15" s="2" t="s">
        <v>72</v>
      </c>
      <c r="H15" s="2" t="s">
        <v>73</v>
      </c>
      <c r="I15" s="9">
        <v>4</v>
      </c>
      <c r="J15" s="4">
        <v>40.880000000000003</v>
      </c>
    </row>
    <row r="16" spans="1:23">
      <c r="A16" s="2" t="s">
        <v>40</v>
      </c>
      <c r="B16" s="3" t="s">
        <v>3639</v>
      </c>
      <c r="C16" s="1" t="s">
        <v>42</v>
      </c>
      <c r="D16" s="1" t="s">
        <v>3649</v>
      </c>
      <c r="E16" s="2" t="s">
        <v>505</v>
      </c>
      <c r="F16" s="2" t="s">
        <v>506</v>
      </c>
      <c r="G16" s="2" t="s">
        <v>93</v>
      </c>
      <c r="H16" s="2" t="s">
        <v>94</v>
      </c>
      <c r="I16" s="9">
        <v>5</v>
      </c>
      <c r="J16" s="4">
        <v>51.1</v>
      </c>
    </row>
    <row r="17" spans="1:10">
      <c r="A17" s="2" t="s">
        <v>40</v>
      </c>
      <c r="B17" s="3" t="s">
        <v>3639</v>
      </c>
      <c r="C17" s="1" t="s">
        <v>42</v>
      </c>
      <c r="D17" s="1" t="s">
        <v>3650</v>
      </c>
      <c r="E17" s="2" t="s">
        <v>3651</v>
      </c>
      <c r="F17" s="2" t="s">
        <v>3652</v>
      </c>
      <c r="G17" s="2" t="s">
        <v>82</v>
      </c>
      <c r="H17" s="2" t="s">
        <v>83</v>
      </c>
      <c r="I17" s="9">
        <v>2</v>
      </c>
      <c r="J17" s="4">
        <v>20.440000000000001</v>
      </c>
    </row>
    <row r="18" spans="1:10">
      <c r="A18" s="2" t="s">
        <v>40</v>
      </c>
      <c r="B18" s="3" t="s">
        <v>3639</v>
      </c>
      <c r="C18" s="1" t="s">
        <v>42</v>
      </c>
      <c r="D18" s="1" t="s">
        <v>3653</v>
      </c>
      <c r="E18" s="2" t="s">
        <v>2358</v>
      </c>
      <c r="F18" s="2" t="s">
        <v>2359</v>
      </c>
      <c r="G18" s="2" t="s">
        <v>82</v>
      </c>
      <c r="H18" s="2" t="s">
        <v>83</v>
      </c>
      <c r="I18" s="9">
        <v>2</v>
      </c>
      <c r="J18" s="4">
        <v>20.440000000000001</v>
      </c>
    </row>
    <row r="19" spans="1:10" ht="24">
      <c r="A19" s="2" t="s">
        <v>48</v>
      </c>
      <c r="B19" s="3" t="s">
        <v>3639</v>
      </c>
      <c r="C19" s="1" t="s">
        <v>42</v>
      </c>
      <c r="D19" s="1" t="s">
        <v>3644</v>
      </c>
      <c r="E19" s="2" t="s">
        <v>1121</v>
      </c>
      <c r="F19" s="2" t="s">
        <v>1122</v>
      </c>
      <c r="G19" s="2" t="s">
        <v>82</v>
      </c>
      <c r="H19" s="2" t="s">
        <v>83</v>
      </c>
      <c r="I19" s="9">
        <v>3</v>
      </c>
      <c r="J19" s="4">
        <v>34.56</v>
      </c>
    </row>
    <row r="20" spans="1:10">
      <c r="A20" s="2" t="s">
        <v>48</v>
      </c>
      <c r="B20" s="3" t="s">
        <v>3639</v>
      </c>
      <c r="C20" s="1" t="s">
        <v>42</v>
      </c>
      <c r="D20" s="1" t="s">
        <v>3653</v>
      </c>
      <c r="E20" s="2" t="s">
        <v>2358</v>
      </c>
      <c r="F20" s="2" t="s">
        <v>2359</v>
      </c>
      <c r="G20" s="2" t="s">
        <v>82</v>
      </c>
      <c r="H20" s="2" t="s">
        <v>83</v>
      </c>
      <c r="I20" s="9">
        <v>3</v>
      </c>
      <c r="J20" s="4">
        <v>34.56</v>
      </c>
    </row>
    <row r="21" spans="1:10">
      <c r="A21" s="2" t="s">
        <v>48</v>
      </c>
      <c r="B21" s="3" t="s">
        <v>3639</v>
      </c>
      <c r="C21" s="1" t="s">
        <v>42</v>
      </c>
      <c r="D21" s="1" t="s">
        <v>3654</v>
      </c>
      <c r="E21" s="2" t="s">
        <v>1285</v>
      </c>
      <c r="F21" s="2" t="s">
        <v>1286</v>
      </c>
      <c r="G21" s="2" t="s">
        <v>82</v>
      </c>
      <c r="H21" s="2" t="s">
        <v>83</v>
      </c>
      <c r="I21" s="9">
        <v>20</v>
      </c>
      <c r="J21" s="4">
        <v>230.4</v>
      </c>
    </row>
    <row r="22" spans="1:10">
      <c r="A22" s="2" t="s">
        <v>48</v>
      </c>
      <c r="B22" s="3" t="s">
        <v>3639</v>
      </c>
      <c r="C22" s="1" t="s">
        <v>42</v>
      </c>
      <c r="D22" s="1" t="s">
        <v>3645</v>
      </c>
      <c r="E22" s="2" t="s">
        <v>75</v>
      </c>
      <c r="F22" s="2" t="s">
        <v>76</v>
      </c>
      <c r="G22" s="2" t="s">
        <v>77</v>
      </c>
      <c r="H22" s="2" t="s">
        <v>78</v>
      </c>
      <c r="I22" s="9">
        <v>20</v>
      </c>
      <c r="J22" s="4">
        <v>247.4</v>
      </c>
    </row>
    <row r="23" spans="1:10">
      <c r="A23" s="2" t="s">
        <v>48</v>
      </c>
      <c r="B23" s="3" t="s">
        <v>3639</v>
      </c>
      <c r="C23" s="1" t="s">
        <v>42</v>
      </c>
      <c r="D23" s="1" t="s">
        <v>3655</v>
      </c>
      <c r="E23" s="2" t="s">
        <v>663</v>
      </c>
      <c r="F23" s="2" t="s">
        <v>664</v>
      </c>
      <c r="G23" s="2" t="s">
        <v>82</v>
      </c>
      <c r="H23" s="2" t="s">
        <v>83</v>
      </c>
      <c r="I23" s="9">
        <v>2</v>
      </c>
      <c r="J23" s="4">
        <v>24.74</v>
      </c>
    </row>
    <row r="24" spans="1:10">
      <c r="A24" s="2" t="s">
        <v>48</v>
      </c>
      <c r="B24" s="3" t="s">
        <v>3639</v>
      </c>
      <c r="C24" s="1" t="s">
        <v>42</v>
      </c>
      <c r="D24" s="1" t="s">
        <v>3656</v>
      </c>
      <c r="E24" s="2" t="s">
        <v>673</v>
      </c>
      <c r="F24" s="2" t="s">
        <v>674</v>
      </c>
      <c r="G24" s="2" t="s">
        <v>675</v>
      </c>
      <c r="H24" s="2" t="s">
        <v>676</v>
      </c>
      <c r="I24" s="9">
        <v>10</v>
      </c>
      <c r="J24" s="4">
        <v>115.2</v>
      </c>
    </row>
    <row r="25" spans="1:10">
      <c r="A25" s="2" t="s">
        <v>48</v>
      </c>
      <c r="B25" s="3" t="s">
        <v>3639</v>
      </c>
      <c r="C25" s="1" t="s">
        <v>42</v>
      </c>
      <c r="D25" s="1" t="s">
        <v>3649</v>
      </c>
      <c r="E25" s="2" t="s">
        <v>505</v>
      </c>
      <c r="F25" s="2" t="s">
        <v>506</v>
      </c>
      <c r="G25" s="2" t="s">
        <v>93</v>
      </c>
      <c r="H25" s="2" t="s">
        <v>94</v>
      </c>
      <c r="I25" s="9">
        <v>5</v>
      </c>
      <c r="J25" s="4">
        <v>57.6</v>
      </c>
    </row>
    <row r="26" spans="1:10">
      <c r="A26" s="2" t="s">
        <v>48</v>
      </c>
      <c r="B26" s="3" t="s">
        <v>3639</v>
      </c>
      <c r="C26" s="1" t="s">
        <v>42</v>
      </c>
      <c r="D26" s="1" t="s">
        <v>3657</v>
      </c>
      <c r="E26" s="2" t="s">
        <v>88</v>
      </c>
      <c r="F26" s="2" t="s">
        <v>89</v>
      </c>
      <c r="G26" s="2" t="s">
        <v>82</v>
      </c>
      <c r="H26" s="2" t="s">
        <v>83</v>
      </c>
      <c r="I26" s="9">
        <v>10</v>
      </c>
      <c r="J26" s="4">
        <v>123.7</v>
      </c>
    </row>
    <row r="27" spans="1:10">
      <c r="A27" s="2" t="s">
        <v>48</v>
      </c>
      <c r="B27" s="3" t="s">
        <v>3658</v>
      </c>
      <c r="C27" s="1" t="s">
        <v>42</v>
      </c>
      <c r="D27" s="1" t="s">
        <v>3659</v>
      </c>
      <c r="E27" s="2" t="s">
        <v>1076</v>
      </c>
      <c r="F27" s="2" t="s">
        <v>1077</v>
      </c>
      <c r="G27" s="2" t="s">
        <v>1078</v>
      </c>
      <c r="H27" s="2" t="s">
        <v>1079</v>
      </c>
      <c r="I27" s="9">
        <v>20</v>
      </c>
      <c r="J27" s="4">
        <v>230.4</v>
      </c>
    </row>
    <row r="28" spans="1:10">
      <c r="A28" s="2" t="s">
        <v>48</v>
      </c>
      <c r="B28" s="3" t="s">
        <v>3639</v>
      </c>
      <c r="C28" s="1" t="s">
        <v>42</v>
      </c>
      <c r="D28" s="1" t="s">
        <v>3660</v>
      </c>
      <c r="E28" s="2" t="s">
        <v>117</v>
      </c>
      <c r="F28" s="2" t="s">
        <v>118</v>
      </c>
      <c r="G28" s="2" t="s">
        <v>119</v>
      </c>
      <c r="H28" s="2" t="s">
        <v>120</v>
      </c>
      <c r="I28" s="9">
        <v>10</v>
      </c>
      <c r="J28" s="4">
        <v>123.7</v>
      </c>
    </row>
    <row r="29" spans="1:10">
      <c r="A29" s="2" t="s">
        <v>48</v>
      </c>
      <c r="B29" s="3" t="s">
        <v>3639</v>
      </c>
      <c r="C29" s="1" t="s">
        <v>42</v>
      </c>
      <c r="D29" s="1" t="s">
        <v>3640</v>
      </c>
      <c r="E29" s="2" t="s">
        <v>650</v>
      </c>
      <c r="F29" s="2" t="s">
        <v>651</v>
      </c>
      <c r="G29" s="2" t="s">
        <v>72</v>
      </c>
      <c r="H29" s="2" t="s">
        <v>73</v>
      </c>
      <c r="I29" s="9">
        <v>10</v>
      </c>
      <c r="J29" s="4">
        <v>123.7</v>
      </c>
    </row>
    <row r="30" spans="1:10">
      <c r="A30" s="2" t="s">
        <v>48</v>
      </c>
      <c r="B30" s="3" t="s">
        <v>3639</v>
      </c>
      <c r="C30" s="1" t="s">
        <v>42</v>
      </c>
      <c r="D30" s="1" t="s">
        <v>3661</v>
      </c>
      <c r="E30" s="2" t="s">
        <v>679</v>
      </c>
      <c r="F30" s="2" t="s">
        <v>680</v>
      </c>
      <c r="G30" s="2" t="s">
        <v>82</v>
      </c>
      <c r="H30" s="2" t="s">
        <v>83</v>
      </c>
      <c r="I30" s="9">
        <v>10</v>
      </c>
      <c r="J30" s="4">
        <v>123.7</v>
      </c>
    </row>
    <row r="31" spans="1:10">
      <c r="A31" s="2" t="s">
        <v>48</v>
      </c>
      <c r="B31" s="3" t="s">
        <v>3639</v>
      </c>
      <c r="C31" s="1" t="s">
        <v>42</v>
      </c>
      <c r="D31" s="1" t="s">
        <v>3662</v>
      </c>
      <c r="E31" s="2" t="s">
        <v>489</v>
      </c>
      <c r="F31" s="2" t="s">
        <v>490</v>
      </c>
      <c r="G31" s="2" t="s">
        <v>72</v>
      </c>
      <c r="H31" s="2" t="s">
        <v>73</v>
      </c>
      <c r="I31" s="9">
        <v>5</v>
      </c>
      <c r="J31" s="4">
        <v>61.85</v>
      </c>
    </row>
    <row r="32" spans="1:10">
      <c r="A32" s="2" t="s">
        <v>48</v>
      </c>
      <c r="B32" s="3" t="s">
        <v>3639</v>
      </c>
      <c r="C32" s="1" t="s">
        <v>42</v>
      </c>
      <c r="D32" s="1" t="s">
        <v>3663</v>
      </c>
      <c r="E32" s="2" t="s">
        <v>643</v>
      </c>
      <c r="F32" s="2" t="s">
        <v>644</v>
      </c>
      <c r="G32" s="2" t="s">
        <v>82</v>
      </c>
      <c r="H32" s="2" t="s">
        <v>83</v>
      </c>
      <c r="I32" s="9">
        <v>30</v>
      </c>
      <c r="J32" s="4">
        <v>371.1</v>
      </c>
    </row>
    <row r="33" spans="1:23">
      <c r="A33" s="2" t="s">
        <v>48</v>
      </c>
      <c r="B33" s="3" t="s">
        <v>3639</v>
      </c>
      <c r="C33" s="1" t="s">
        <v>42</v>
      </c>
      <c r="D33" s="1" t="s">
        <v>3664</v>
      </c>
      <c r="E33" s="2" t="s">
        <v>663</v>
      </c>
      <c r="F33" s="2" t="s">
        <v>664</v>
      </c>
      <c r="G33" s="2" t="s">
        <v>82</v>
      </c>
      <c r="H33" s="2" t="s">
        <v>83</v>
      </c>
      <c r="I33" s="9">
        <v>10</v>
      </c>
      <c r="J33" s="4">
        <v>123.7</v>
      </c>
    </row>
    <row r="34" spans="1:23">
      <c r="A34" s="2" t="s">
        <v>48</v>
      </c>
      <c r="B34" s="3" t="s">
        <v>3642</v>
      </c>
      <c r="C34" s="1" t="s">
        <v>42</v>
      </c>
      <c r="D34" s="1" t="s">
        <v>3665</v>
      </c>
      <c r="E34" s="2" t="s">
        <v>670</v>
      </c>
      <c r="F34" s="2" t="s">
        <v>671</v>
      </c>
      <c r="G34" s="2" t="s">
        <v>177</v>
      </c>
      <c r="H34" s="2" t="s">
        <v>178</v>
      </c>
      <c r="I34" s="9">
        <v>10</v>
      </c>
      <c r="J34" s="4">
        <v>115.2</v>
      </c>
    </row>
    <row r="35" spans="1:23">
      <c r="J35" s="5">
        <v>2764.93</v>
      </c>
    </row>
    <row r="36" spans="1:23">
      <c r="A36" s="72" t="s">
        <v>141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>
      <c r="A37" s="2" t="s">
        <v>68</v>
      </c>
      <c r="B37" s="3" t="s">
        <v>3658</v>
      </c>
      <c r="C37" s="1" t="s">
        <v>42</v>
      </c>
      <c r="D37" s="1" t="s">
        <v>3666</v>
      </c>
      <c r="E37" s="2" t="s">
        <v>2365</v>
      </c>
      <c r="F37" s="2" t="s">
        <v>1751</v>
      </c>
      <c r="G37" s="2" t="s">
        <v>942</v>
      </c>
      <c r="H37" s="2" t="s">
        <v>943</v>
      </c>
      <c r="I37" s="9">
        <v>3</v>
      </c>
      <c r="J37" s="4">
        <v>23.7</v>
      </c>
    </row>
    <row r="38" spans="1:23">
      <c r="A38" s="2" t="s">
        <v>68</v>
      </c>
      <c r="B38" s="3" t="s">
        <v>3642</v>
      </c>
      <c r="C38" s="1" t="s">
        <v>42</v>
      </c>
      <c r="D38" s="1" t="s">
        <v>3667</v>
      </c>
      <c r="E38" s="2" t="s">
        <v>544</v>
      </c>
      <c r="F38" s="2" t="s">
        <v>545</v>
      </c>
      <c r="G38" s="2" t="s">
        <v>155</v>
      </c>
      <c r="H38" s="2" t="s">
        <v>156</v>
      </c>
      <c r="I38" s="9">
        <v>10</v>
      </c>
      <c r="J38" s="4">
        <v>79</v>
      </c>
    </row>
    <row r="39" spans="1:23">
      <c r="A39" s="2" t="s">
        <v>40</v>
      </c>
      <c r="B39" s="3" t="s">
        <v>3668</v>
      </c>
      <c r="C39" s="1" t="s">
        <v>42</v>
      </c>
      <c r="D39" s="1" t="s">
        <v>3669</v>
      </c>
      <c r="E39" s="2" t="s">
        <v>3670</v>
      </c>
      <c r="F39" s="2" t="s">
        <v>3671</v>
      </c>
      <c r="G39" s="2" t="s">
        <v>942</v>
      </c>
      <c r="H39" s="2" t="s">
        <v>943</v>
      </c>
      <c r="I39" s="9">
        <v>7</v>
      </c>
      <c r="J39" s="4">
        <v>71.540000000000006</v>
      </c>
    </row>
    <row r="40" spans="1:23">
      <c r="A40" s="2" t="s">
        <v>40</v>
      </c>
      <c r="B40" s="3" t="s">
        <v>3642</v>
      </c>
      <c r="C40" s="1" t="s">
        <v>42</v>
      </c>
      <c r="D40" s="1" t="s">
        <v>3672</v>
      </c>
      <c r="E40" s="2" t="s">
        <v>175</v>
      </c>
      <c r="F40" s="2" t="s">
        <v>2616</v>
      </c>
      <c r="G40" s="2" t="s">
        <v>177</v>
      </c>
      <c r="H40" s="2" t="s">
        <v>178</v>
      </c>
      <c r="I40" s="9">
        <v>2</v>
      </c>
      <c r="J40" s="4">
        <v>20.440000000000001</v>
      </c>
    </row>
    <row r="41" spans="1:23">
      <c r="A41" s="2" t="s">
        <v>40</v>
      </c>
      <c r="B41" s="3" t="s">
        <v>3642</v>
      </c>
      <c r="C41" s="1" t="s">
        <v>42</v>
      </c>
      <c r="D41" s="1" t="s">
        <v>3673</v>
      </c>
      <c r="E41" s="2" t="s">
        <v>532</v>
      </c>
      <c r="F41" s="2" t="s">
        <v>533</v>
      </c>
      <c r="G41" s="2" t="s">
        <v>534</v>
      </c>
      <c r="H41" s="2" t="s">
        <v>535</v>
      </c>
      <c r="I41" s="9">
        <v>1</v>
      </c>
      <c r="J41" s="4">
        <v>10.220000000000001</v>
      </c>
    </row>
    <row r="42" spans="1:23">
      <c r="A42" s="2" t="s">
        <v>40</v>
      </c>
      <c r="B42" s="3" t="s">
        <v>3642</v>
      </c>
      <c r="C42" s="1" t="s">
        <v>42</v>
      </c>
      <c r="D42" s="1" t="s">
        <v>3674</v>
      </c>
      <c r="E42" s="2" t="s">
        <v>1141</v>
      </c>
      <c r="F42" s="2" t="s">
        <v>1142</v>
      </c>
      <c r="G42" s="2" t="s">
        <v>167</v>
      </c>
      <c r="H42" s="2" t="s">
        <v>168</v>
      </c>
      <c r="I42" s="9">
        <v>5</v>
      </c>
      <c r="J42" s="4">
        <v>51.1</v>
      </c>
    </row>
    <row r="43" spans="1:23">
      <c r="A43" s="2" t="s">
        <v>40</v>
      </c>
      <c r="B43" s="3" t="s">
        <v>3642</v>
      </c>
      <c r="C43" s="1" t="s">
        <v>42</v>
      </c>
      <c r="D43" s="1" t="s">
        <v>3667</v>
      </c>
      <c r="E43" s="2" t="s">
        <v>544</v>
      </c>
      <c r="F43" s="2" t="s">
        <v>545</v>
      </c>
      <c r="G43" s="2" t="s">
        <v>155</v>
      </c>
      <c r="H43" s="2" t="s">
        <v>156</v>
      </c>
      <c r="I43" s="9">
        <v>5</v>
      </c>
      <c r="J43" s="4">
        <v>51.1</v>
      </c>
    </row>
    <row r="44" spans="1:23">
      <c r="A44" s="2" t="s">
        <v>40</v>
      </c>
      <c r="B44" s="3" t="s">
        <v>3642</v>
      </c>
      <c r="C44" s="1" t="s">
        <v>42</v>
      </c>
      <c r="D44" s="1" t="s">
        <v>3675</v>
      </c>
      <c r="E44" s="2" t="s">
        <v>547</v>
      </c>
      <c r="F44" s="2" t="s">
        <v>548</v>
      </c>
      <c r="G44" s="2" t="s">
        <v>150</v>
      </c>
      <c r="H44" s="2" t="s">
        <v>151</v>
      </c>
      <c r="I44" s="9">
        <v>2</v>
      </c>
      <c r="J44" s="4">
        <v>20.440000000000001</v>
      </c>
    </row>
    <row r="45" spans="1:23">
      <c r="A45" s="2" t="s">
        <v>40</v>
      </c>
      <c r="B45" s="3" t="s">
        <v>3642</v>
      </c>
      <c r="C45" s="1" t="s">
        <v>42</v>
      </c>
      <c r="D45" s="1" t="s">
        <v>3676</v>
      </c>
      <c r="E45" s="2" t="s">
        <v>1397</v>
      </c>
      <c r="F45" s="2" t="s">
        <v>1398</v>
      </c>
      <c r="G45" s="2" t="s">
        <v>942</v>
      </c>
      <c r="H45" s="2" t="s">
        <v>943</v>
      </c>
      <c r="I45" s="9">
        <v>5</v>
      </c>
      <c r="J45" s="4">
        <v>51.1</v>
      </c>
    </row>
    <row r="46" spans="1:23">
      <c r="A46" s="2" t="s">
        <v>40</v>
      </c>
      <c r="B46" s="3" t="s">
        <v>3642</v>
      </c>
      <c r="C46" s="1" t="s">
        <v>42</v>
      </c>
      <c r="D46" s="1" t="s">
        <v>3677</v>
      </c>
      <c r="E46" s="2" t="s">
        <v>158</v>
      </c>
      <c r="F46" s="2" t="s">
        <v>159</v>
      </c>
      <c r="G46" s="2" t="s">
        <v>160</v>
      </c>
      <c r="H46" s="2" t="s">
        <v>161</v>
      </c>
      <c r="I46" s="9">
        <v>5</v>
      </c>
      <c r="J46" s="4">
        <v>51.1</v>
      </c>
    </row>
    <row r="47" spans="1:23">
      <c r="A47" s="2" t="s">
        <v>40</v>
      </c>
      <c r="B47" s="3" t="s">
        <v>3642</v>
      </c>
      <c r="C47" s="1" t="s">
        <v>42</v>
      </c>
      <c r="D47" s="1" t="s">
        <v>3678</v>
      </c>
      <c r="E47" s="2" t="s">
        <v>541</v>
      </c>
      <c r="F47" s="2" t="s">
        <v>542</v>
      </c>
      <c r="G47" s="2" t="s">
        <v>150</v>
      </c>
      <c r="H47" s="2" t="s">
        <v>151</v>
      </c>
      <c r="I47" s="9">
        <v>3</v>
      </c>
      <c r="J47" s="4">
        <v>30.66</v>
      </c>
    </row>
    <row r="48" spans="1:23">
      <c r="A48" s="2" t="s">
        <v>40</v>
      </c>
      <c r="B48" s="3" t="s">
        <v>3658</v>
      </c>
      <c r="C48" s="1" t="s">
        <v>42</v>
      </c>
      <c r="D48" s="1" t="s">
        <v>3679</v>
      </c>
      <c r="E48" s="2" t="s">
        <v>3680</v>
      </c>
      <c r="F48" s="2" t="s">
        <v>144</v>
      </c>
      <c r="G48" s="2" t="s">
        <v>145</v>
      </c>
      <c r="H48" s="2" t="s">
        <v>146</v>
      </c>
      <c r="I48" s="9">
        <v>3</v>
      </c>
      <c r="J48" s="4">
        <v>30.66</v>
      </c>
    </row>
    <row r="49" spans="1:23">
      <c r="A49" s="2" t="s">
        <v>48</v>
      </c>
      <c r="B49" s="3" t="s">
        <v>3658</v>
      </c>
      <c r="C49" s="1" t="s">
        <v>42</v>
      </c>
      <c r="D49" s="1" t="s">
        <v>3679</v>
      </c>
      <c r="E49" s="2" t="s">
        <v>3680</v>
      </c>
      <c r="F49" s="2" t="s">
        <v>144</v>
      </c>
      <c r="G49" s="2" t="s">
        <v>145</v>
      </c>
      <c r="H49" s="2" t="s">
        <v>146</v>
      </c>
      <c r="I49" s="9">
        <v>3</v>
      </c>
      <c r="J49" s="4">
        <v>34.56</v>
      </c>
    </row>
    <row r="50" spans="1:23">
      <c r="A50" s="2" t="s">
        <v>48</v>
      </c>
      <c r="B50" s="3" t="s">
        <v>3642</v>
      </c>
      <c r="C50" s="1" t="s">
        <v>42</v>
      </c>
      <c r="D50" s="1" t="s">
        <v>3681</v>
      </c>
      <c r="E50" s="2" t="s">
        <v>538</v>
      </c>
      <c r="F50" s="2" t="s">
        <v>539</v>
      </c>
      <c r="G50" s="2" t="s">
        <v>150</v>
      </c>
      <c r="H50" s="2" t="s">
        <v>151</v>
      </c>
      <c r="I50" s="9">
        <v>20</v>
      </c>
      <c r="J50" s="4">
        <v>230.4</v>
      </c>
    </row>
    <row r="51" spans="1:23">
      <c r="A51" s="2" t="s">
        <v>48</v>
      </c>
      <c r="B51" s="3" t="s">
        <v>3642</v>
      </c>
      <c r="C51" s="1" t="s">
        <v>42</v>
      </c>
      <c r="D51" s="1" t="s">
        <v>3682</v>
      </c>
      <c r="E51" s="2" t="s">
        <v>544</v>
      </c>
      <c r="F51" s="2" t="s">
        <v>545</v>
      </c>
      <c r="G51" s="2" t="s">
        <v>155</v>
      </c>
      <c r="H51" s="2" t="s">
        <v>156</v>
      </c>
      <c r="I51" s="9">
        <v>10</v>
      </c>
      <c r="J51" s="4">
        <v>115.2</v>
      </c>
    </row>
    <row r="52" spans="1:23">
      <c r="A52" s="2" t="s">
        <v>48</v>
      </c>
      <c r="B52" s="3" t="s">
        <v>3642</v>
      </c>
      <c r="C52" s="1" t="s">
        <v>42</v>
      </c>
      <c r="D52" s="1" t="s">
        <v>3677</v>
      </c>
      <c r="E52" s="2" t="s">
        <v>158</v>
      </c>
      <c r="F52" s="2" t="s">
        <v>159</v>
      </c>
      <c r="G52" s="2" t="s">
        <v>160</v>
      </c>
      <c r="H52" s="2" t="s">
        <v>161</v>
      </c>
      <c r="I52" s="9">
        <v>10</v>
      </c>
      <c r="J52" s="4">
        <v>115.2</v>
      </c>
    </row>
    <row r="53" spans="1:23">
      <c r="A53" s="2" t="s">
        <v>48</v>
      </c>
      <c r="B53" s="3" t="s">
        <v>3642</v>
      </c>
      <c r="C53" s="1" t="s">
        <v>42</v>
      </c>
      <c r="D53" s="1" t="s">
        <v>3683</v>
      </c>
      <c r="E53" s="2" t="s">
        <v>153</v>
      </c>
      <c r="F53" s="2" t="s">
        <v>154</v>
      </c>
      <c r="G53" s="2" t="s">
        <v>155</v>
      </c>
      <c r="H53" s="2" t="s">
        <v>156</v>
      </c>
      <c r="I53" s="9">
        <v>3</v>
      </c>
      <c r="J53" s="4">
        <v>34.56</v>
      </c>
    </row>
    <row r="54" spans="1:23">
      <c r="A54" s="2" t="s">
        <v>48</v>
      </c>
      <c r="B54" s="3" t="s">
        <v>3642</v>
      </c>
      <c r="C54" s="1" t="s">
        <v>42</v>
      </c>
      <c r="D54" s="1" t="s">
        <v>3684</v>
      </c>
      <c r="E54" s="2" t="s">
        <v>1400</v>
      </c>
      <c r="F54" s="2" t="s">
        <v>1401</v>
      </c>
      <c r="G54" s="2" t="s">
        <v>150</v>
      </c>
      <c r="H54" s="2" t="s">
        <v>151</v>
      </c>
      <c r="I54" s="9">
        <v>6</v>
      </c>
      <c r="J54" s="4">
        <v>69.12</v>
      </c>
    </row>
    <row r="55" spans="1:23">
      <c r="A55" s="2" t="s">
        <v>48</v>
      </c>
      <c r="B55" s="3" t="s">
        <v>3642</v>
      </c>
      <c r="C55" s="1" t="s">
        <v>42</v>
      </c>
      <c r="D55" s="1" t="s">
        <v>3685</v>
      </c>
      <c r="E55" s="2" t="s">
        <v>936</v>
      </c>
      <c r="F55" s="2" t="s">
        <v>937</v>
      </c>
      <c r="G55" s="2" t="s">
        <v>150</v>
      </c>
      <c r="H55" s="2" t="s">
        <v>151</v>
      </c>
      <c r="I55" s="9">
        <v>20</v>
      </c>
      <c r="J55" s="4">
        <v>230.4</v>
      </c>
    </row>
    <row r="56" spans="1:23">
      <c r="A56" s="2" t="s">
        <v>182</v>
      </c>
      <c r="B56" s="3" t="s">
        <v>3642</v>
      </c>
      <c r="C56" s="1" t="s">
        <v>42</v>
      </c>
      <c r="D56" s="1" t="s">
        <v>3686</v>
      </c>
      <c r="E56" s="2" t="s">
        <v>954</v>
      </c>
      <c r="F56" s="2" t="s">
        <v>955</v>
      </c>
      <c r="G56" s="2" t="s">
        <v>150</v>
      </c>
      <c r="H56" s="2" t="s">
        <v>151</v>
      </c>
      <c r="I56" s="9">
        <v>1</v>
      </c>
      <c r="J56" s="4">
        <v>8.42</v>
      </c>
    </row>
    <row r="57" spans="1:23">
      <c r="A57" s="2" t="s">
        <v>182</v>
      </c>
      <c r="B57" s="3" t="s">
        <v>3642</v>
      </c>
      <c r="C57" s="1" t="s">
        <v>42</v>
      </c>
      <c r="D57" s="1" t="s">
        <v>3687</v>
      </c>
      <c r="E57" s="2" t="s">
        <v>954</v>
      </c>
      <c r="F57" s="2" t="s">
        <v>955</v>
      </c>
      <c r="G57" s="2" t="s">
        <v>150</v>
      </c>
      <c r="H57" s="2" t="s">
        <v>151</v>
      </c>
      <c r="I57" s="9">
        <v>1</v>
      </c>
      <c r="J57" s="4">
        <v>9.44</v>
      </c>
    </row>
    <row r="58" spans="1:23">
      <c r="A58" s="2" t="s">
        <v>182</v>
      </c>
      <c r="B58" s="3" t="s">
        <v>3642</v>
      </c>
      <c r="C58" s="1" t="s">
        <v>42</v>
      </c>
      <c r="D58" s="1" t="s">
        <v>3688</v>
      </c>
      <c r="E58" s="2" t="s">
        <v>175</v>
      </c>
      <c r="F58" s="2" t="s">
        <v>2616</v>
      </c>
      <c r="G58" s="2" t="s">
        <v>177</v>
      </c>
      <c r="H58" s="2" t="s">
        <v>178</v>
      </c>
      <c r="I58" s="9">
        <v>2</v>
      </c>
      <c r="J58" s="4">
        <v>16.84</v>
      </c>
    </row>
    <row r="59" spans="1:23">
      <c r="A59" s="2" t="s">
        <v>182</v>
      </c>
      <c r="B59" s="3" t="s">
        <v>3642</v>
      </c>
      <c r="C59" s="1" t="s">
        <v>42</v>
      </c>
      <c r="D59" s="1" t="s">
        <v>3673</v>
      </c>
      <c r="E59" s="2" t="s">
        <v>532</v>
      </c>
      <c r="F59" s="2" t="s">
        <v>533</v>
      </c>
      <c r="G59" s="2" t="s">
        <v>534</v>
      </c>
      <c r="H59" s="2" t="s">
        <v>535</v>
      </c>
      <c r="I59" s="9">
        <v>2</v>
      </c>
      <c r="J59" s="4">
        <v>16.84</v>
      </c>
    </row>
    <row r="60" spans="1:23">
      <c r="J60" s="5">
        <v>1372.04</v>
      </c>
    </row>
    <row r="61" spans="1:23">
      <c r="A61" s="72" t="s">
        <v>183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40</v>
      </c>
      <c r="B62" s="3" t="s">
        <v>3639</v>
      </c>
      <c r="C62" s="1" t="s">
        <v>42</v>
      </c>
      <c r="D62" s="1" t="s">
        <v>3689</v>
      </c>
      <c r="E62" s="2" t="s">
        <v>702</v>
      </c>
      <c r="F62" s="2" t="s">
        <v>703</v>
      </c>
      <c r="G62" s="2" t="s">
        <v>187</v>
      </c>
      <c r="H62" s="2" t="s">
        <v>188</v>
      </c>
      <c r="I62" s="9">
        <v>1</v>
      </c>
      <c r="J62" s="4">
        <v>10.220000000000001</v>
      </c>
    </row>
    <row r="63" spans="1:23">
      <c r="A63" s="2" t="s">
        <v>48</v>
      </c>
      <c r="B63" s="3" t="s">
        <v>3639</v>
      </c>
      <c r="C63" s="1" t="s">
        <v>42</v>
      </c>
      <c r="D63" s="1" t="s">
        <v>3689</v>
      </c>
      <c r="E63" s="2" t="s">
        <v>702</v>
      </c>
      <c r="F63" s="2" t="s">
        <v>703</v>
      </c>
      <c r="G63" s="2" t="s">
        <v>187</v>
      </c>
      <c r="H63" s="2" t="s">
        <v>188</v>
      </c>
      <c r="I63" s="9">
        <v>2</v>
      </c>
      <c r="J63" s="4">
        <v>23.04</v>
      </c>
    </row>
    <row r="64" spans="1:23">
      <c r="J64" s="5">
        <v>33.26</v>
      </c>
    </row>
    <row r="65" spans="1:23">
      <c r="A65" s="72" t="s">
        <v>189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1:23">
      <c r="A66" s="2" t="s">
        <v>68</v>
      </c>
      <c r="B66" s="3" t="s">
        <v>3632</v>
      </c>
      <c r="C66" s="1" t="s">
        <v>42</v>
      </c>
      <c r="D66" s="1" t="s">
        <v>3690</v>
      </c>
      <c r="E66" s="2" t="s">
        <v>191</v>
      </c>
      <c r="F66" s="2" t="s">
        <v>192</v>
      </c>
      <c r="G66" s="2" t="s">
        <v>193</v>
      </c>
      <c r="H66" s="2" t="s">
        <v>194</v>
      </c>
      <c r="I66" s="9">
        <v>5</v>
      </c>
      <c r="J66" s="4">
        <v>39.5</v>
      </c>
    </row>
    <row r="67" spans="1:23">
      <c r="A67" s="2" t="s">
        <v>40</v>
      </c>
      <c r="B67" s="3" t="s">
        <v>3632</v>
      </c>
      <c r="C67" s="1" t="s">
        <v>42</v>
      </c>
      <c r="D67" s="1" t="s">
        <v>3690</v>
      </c>
      <c r="E67" s="2" t="s">
        <v>191</v>
      </c>
      <c r="F67" s="2" t="s">
        <v>192</v>
      </c>
      <c r="G67" s="2" t="s">
        <v>193</v>
      </c>
      <c r="H67" s="2" t="s">
        <v>194</v>
      </c>
      <c r="I67" s="9">
        <v>3</v>
      </c>
      <c r="J67" s="4">
        <v>30.66</v>
      </c>
    </row>
    <row r="68" spans="1:23">
      <c r="A68" s="2" t="s">
        <v>40</v>
      </c>
      <c r="B68" s="3" t="s">
        <v>3632</v>
      </c>
      <c r="C68" s="1" t="s">
        <v>42</v>
      </c>
      <c r="D68" s="1" t="s">
        <v>3691</v>
      </c>
      <c r="E68" s="2" t="s">
        <v>196</v>
      </c>
      <c r="F68" s="2" t="s">
        <v>197</v>
      </c>
      <c r="G68" s="2" t="s">
        <v>198</v>
      </c>
      <c r="H68" s="2" t="s">
        <v>199</v>
      </c>
      <c r="I68" s="9">
        <v>5</v>
      </c>
      <c r="J68" s="4">
        <v>51.1</v>
      </c>
    </row>
    <row r="69" spans="1:23">
      <c r="A69" s="2" t="s">
        <v>40</v>
      </c>
      <c r="B69" s="3" t="s">
        <v>3639</v>
      </c>
      <c r="C69" s="1" t="s">
        <v>42</v>
      </c>
      <c r="D69" s="1" t="s">
        <v>3692</v>
      </c>
      <c r="E69" s="2" t="s">
        <v>715</v>
      </c>
      <c r="F69" s="2" t="s">
        <v>716</v>
      </c>
      <c r="G69" s="2" t="s">
        <v>717</v>
      </c>
      <c r="H69" s="2" t="s">
        <v>718</v>
      </c>
      <c r="I69" s="9">
        <v>3</v>
      </c>
      <c r="J69" s="4">
        <v>30.66</v>
      </c>
    </row>
    <row r="70" spans="1:23">
      <c r="A70" s="2" t="s">
        <v>48</v>
      </c>
      <c r="B70" s="3" t="s">
        <v>3632</v>
      </c>
      <c r="C70" s="1" t="s">
        <v>42</v>
      </c>
      <c r="D70" s="1" t="s">
        <v>3693</v>
      </c>
      <c r="E70" s="2" t="s">
        <v>729</v>
      </c>
      <c r="F70" s="2" t="s">
        <v>730</v>
      </c>
      <c r="G70" s="2" t="s">
        <v>726</v>
      </c>
      <c r="H70" s="2" t="s">
        <v>727</v>
      </c>
      <c r="I70" s="9">
        <v>4</v>
      </c>
      <c r="J70" s="4">
        <v>49.48</v>
      </c>
    </row>
    <row r="71" spans="1:23">
      <c r="A71" s="2" t="s">
        <v>48</v>
      </c>
      <c r="B71" s="3" t="s">
        <v>3632</v>
      </c>
      <c r="C71" s="1" t="s">
        <v>42</v>
      </c>
      <c r="D71" s="1" t="s">
        <v>3694</v>
      </c>
      <c r="E71" s="2" t="s">
        <v>724</v>
      </c>
      <c r="F71" s="2" t="s">
        <v>725</v>
      </c>
      <c r="G71" s="2" t="s">
        <v>726</v>
      </c>
      <c r="H71" s="2" t="s">
        <v>727</v>
      </c>
      <c r="I71" s="9">
        <v>5</v>
      </c>
      <c r="J71" s="4">
        <v>61.85</v>
      </c>
    </row>
    <row r="72" spans="1:23">
      <c r="A72" s="2" t="s">
        <v>48</v>
      </c>
      <c r="B72" s="3" t="s">
        <v>3632</v>
      </c>
      <c r="C72" s="1" t="s">
        <v>42</v>
      </c>
      <c r="D72" s="1" t="s">
        <v>3690</v>
      </c>
      <c r="E72" s="2" t="s">
        <v>191</v>
      </c>
      <c r="F72" s="2" t="s">
        <v>192</v>
      </c>
      <c r="G72" s="2" t="s">
        <v>193</v>
      </c>
      <c r="H72" s="2" t="s">
        <v>194</v>
      </c>
      <c r="I72" s="9">
        <v>5</v>
      </c>
      <c r="J72" s="4">
        <v>61.85</v>
      </c>
    </row>
    <row r="73" spans="1:23">
      <c r="A73" s="2" t="s">
        <v>48</v>
      </c>
      <c r="B73" s="3" t="s">
        <v>3632</v>
      </c>
      <c r="C73" s="1" t="s">
        <v>42</v>
      </c>
      <c r="D73" s="1" t="s">
        <v>3695</v>
      </c>
      <c r="E73" s="2" t="s">
        <v>1161</v>
      </c>
      <c r="F73" s="2" t="s">
        <v>1162</v>
      </c>
      <c r="G73" s="2" t="s">
        <v>210</v>
      </c>
      <c r="H73" s="2" t="s">
        <v>211</v>
      </c>
      <c r="I73" s="9">
        <v>2</v>
      </c>
      <c r="J73" s="4">
        <v>24.74</v>
      </c>
    </row>
    <row r="74" spans="1:23">
      <c r="A74" s="2" t="s">
        <v>48</v>
      </c>
      <c r="B74" s="3" t="s">
        <v>3639</v>
      </c>
      <c r="C74" s="1" t="s">
        <v>42</v>
      </c>
      <c r="D74" s="1" t="s">
        <v>3692</v>
      </c>
      <c r="E74" s="2" t="s">
        <v>715</v>
      </c>
      <c r="F74" s="2" t="s">
        <v>716</v>
      </c>
      <c r="G74" s="2" t="s">
        <v>717</v>
      </c>
      <c r="H74" s="2" t="s">
        <v>718</v>
      </c>
      <c r="I74" s="9">
        <v>6</v>
      </c>
      <c r="J74" s="4">
        <v>74.22</v>
      </c>
    </row>
    <row r="75" spans="1:23">
      <c r="A75" s="2" t="s">
        <v>182</v>
      </c>
      <c r="B75" s="3" t="s">
        <v>3632</v>
      </c>
      <c r="C75" s="1" t="s">
        <v>42</v>
      </c>
      <c r="D75" s="1" t="s">
        <v>3690</v>
      </c>
      <c r="E75" s="2" t="s">
        <v>191</v>
      </c>
      <c r="F75" s="2" t="s">
        <v>192</v>
      </c>
      <c r="G75" s="2" t="s">
        <v>193</v>
      </c>
      <c r="H75" s="2" t="s">
        <v>194</v>
      </c>
      <c r="I75" s="9">
        <v>1</v>
      </c>
      <c r="J75" s="4">
        <v>9.44</v>
      </c>
    </row>
    <row r="76" spans="1:23">
      <c r="J76" s="5">
        <v>433.5</v>
      </c>
    </row>
    <row r="77" spans="1:23">
      <c r="A77" s="72" t="s">
        <v>212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>
      <c r="A78" s="2" t="s">
        <v>40</v>
      </c>
      <c r="B78" s="3" t="s">
        <v>3658</v>
      </c>
      <c r="C78" s="1" t="s">
        <v>42</v>
      </c>
      <c r="D78" s="1" t="s">
        <v>3696</v>
      </c>
      <c r="E78" s="2" t="s">
        <v>738</v>
      </c>
      <c r="F78" s="2" t="s">
        <v>739</v>
      </c>
      <c r="G78" s="2" t="s">
        <v>251</v>
      </c>
      <c r="H78" s="2" t="s">
        <v>252</v>
      </c>
      <c r="I78" s="9">
        <v>10</v>
      </c>
      <c r="J78" s="4">
        <v>102.2</v>
      </c>
    </row>
    <row r="79" spans="1:23">
      <c r="A79" s="2" t="s">
        <v>40</v>
      </c>
      <c r="B79" s="3" t="s">
        <v>3658</v>
      </c>
      <c r="C79" s="1" t="s">
        <v>42</v>
      </c>
      <c r="D79" s="1" t="s">
        <v>3697</v>
      </c>
      <c r="E79" s="2" t="s">
        <v>284</v>
      </c>
      <c r="F79" s="2" t="s">
        <v>285</v>
      </c>
      <c r="G79" s="2" t="s">
        <v>216</v>
      </c>
      <c r="H79" s="2" t="s">
        <v>217</v>
      </c>
      <c r="I79" s="9">
        <v>3</v>
      </c>
      <c r="J79" s="4">
        <v>30.66</v>
      </c>
    </row>
    <row r="80" spans="1:23">
      <c r="A80" s="2" t="s">
        <v>48</v>
      </c>
      <c r="B80" s="3" t="s">
        <v>3658</v>
      </c>
      <c r="C80" s="1" t="s">
        <v>42</v>
      </c>
      <c r="D80" s="1" t="s">
        <v>3697</v>
      </c>
      <c r="E80" s="2" t="s">
        <v>284</v>
      </c>
      <c r="F80" s="2" t="s">
        <v>285</v>
      </c>
      <c r="G80" s="2" t="s">
        <v>216</v>
      </c>
      <c r="H80" s="2" t="s">
        <v>217</v>
      </c>
      <c r="I80" s="9">
        <v>6</v>
      </c>
      <c r="J80" s="4">
        <v>74.22</v>
      </c>
    </row>
    <row r="81" spans="1:23">
      <c r="A81" s="2" t="s">
        <v>48</v>
      </c>
      <c r="B81" s="3" t="s">
        <v>3658</v>
      </c>
      <c r="C81" s="1" t="s">
        <v>42</v>
      </c>
      <c r="D81" s="1" t="s">
        <v>3698</v>
      </c>
      <c r="E81" s="2" t="s">
        <v>1551</v>
      </c>
      <c r="F81" s="2" t="s">
        <v>1552</v>
      </c>
      <c r="G81" s="2" t="s">
        <v>216</v>
      </c>
      <c r="H81" s="2" t="s">
        <v>217</v>
      </c>
      <c r="I81" s="9">
        <v>15</v>
      </c>
      <c r="J81" s="4">
        <v>185.55</v>
      </c>
    </row>
    <row r="82" spans="1:23">
      <c r="A82" s="2" t="s">
        <v>48</v>
      </c>
      <c r="B82" s="3" t="s">
        <v>3658</v>
      </c>
      <c r="C82" s="1" t="s">
        <v>42</v>
      </c>
      <c r="D82" s="1" t="s">
        <v>3699</v>
      </c>
      <c r="E82" s="2" t="s">
        <v>230</v>
      </c>
      <c r="F82" s="2" t="s">
        <v>231</v>
      </c>
      <c r="G82" s="2" t="s">
        <v>232</v>
      </c>
      <c r="H82" s="2" t="s">
        <v>233</v>
      </c>
      <c r="I82" s="9">
        <v>5</v>
      </c>
      <c r="J82" s="4">
        <v>61.85</v>
      </c>
    </row>
    <row r="83" spans="1:23">
      <c r="A83" s="2" t="s">
        <v>48</v>
      </c>
      <c r="B83" s="3" t="s">
        <v>3658</v>
      </c>
      <c r="C83" s="1" t="s">
        <v>42</v>
      </c>
      <c r="D83" s="1" t="s">
        <v>3700</v>
      </c>
      <c r="E83" s="2" t="s">
        <v>3701</v>
      </c>
      <c r="F83" s="2" t="s">
        <v>261</v>
      </c>
      <c r="G83" s="2" t="s">
        <v>216</v>
      </c>
      <c r="H83" s="2" t="s">
        <v>217</v>
      </c>
      <c r="I83" s="9">
        <v>5</v>
      </c>
      <c r="J83" s="4">
        <v>61.85</v>
      </c>
    </row>
    <row r="84" spans="1:23">
      <c r="A84" s="2" t="s">
        <v>48</v>
      </c>
      <c r="B84" s="3" t="s">
        <v>3658</v>
      </c>
      <c r="C84" s="1" t="s">
        <v>42</v>
      </c>
      <c r="D84" s="1" t="s">
        <v>3702</v>
      </c>
      <c r="E84" s="2" t="s">
        <v>219</v>
      </c>
      <c r="F84" s="2" t="s">
        <v>220</v>
      </c>
      <c r="G84" s="2" t="s">
        <v>221</v>
      </c>
      <c r="H84" s="2" t="s">
        <v>222</v>
      </c>
      <c r="I84" s="9">
        <v>5</v>
      </c>
      <c r="J84" s="4">
        <v>61.85</v>
      </c>
    </row>
    <row r="85" spans="1:23">
      <c r="A85" s="2" t="s">
        <v>48</v>
      </c>
      <c r="B85" s="3" t="s">
        <v>3658</v>
      </c>
      <c r="C85" s="1" t="s">
        <v>42</v>
      </c>
      <c r="D85" s="1" t="s">
        <v>3703</v>
      </c>
      <c r="E85" s="2" t="s">
        <v>238</v>
      </c>
      <c r="F85" s="2" t="s">
        <v>239</v>
      </c>
      <c r="G85" s="2" t="s">
        <v>216</v>
      </c>
      <c r="H85" s="2" t="s">
        <v>217</v>
      </c>
      <c r="I85" s="9">
        <v>10</v>
      </c>
      <c r="J85" s="4">
        <v>123.7</v>
      </c>
    </row>
    <row r="86" spans="1:23">
      <c r="A86" s="2" t="s">
        <v>48</v>
      </c>
      <c r="B86" s="3" t="s">
        <v>3658</v>
      </c>
      <c r="C86" s="1" t="s">
        <v>42</v>
      </c>
      <c r="D86" s="1" t="s">
        <v>3696</v>
      </c>
      <c r="E86" s="2" t="s">
        <v>738</v>
      </c>
      <c r="F86" s="2" t="s">
        <v>739</v>
      </c>
      <c r="G86" s="2" t="s">
        <v>251</v>
      </c>
      <c r="H86" s="2" t="s">
        <v>252</v>
      </c>
      <c r="I86" s="9">
        <v>10</v>
      </c>
      <c r="J86" s="4">
        <v>123.7</v>
      </c>
    </row>
    <row r="87" spans="1:23">
      <c r="A87" s="2" t="s">
        <v>48</v>
      </c>
      <c r="B87" s="3" t="s">
        <v>3658</v>
      </c>
      <c r="C87" s="1" t="s">
        <v>42</v>
      </c>
      <c r="D87" s="1" t="s">
        <v>3704</v>
      </c>
      <c r="E87" s="2" t="s">
        <v>742</v>
      </c>
      <c r="F87" s="2" t="s">
        <v>743</v>
      </c>
      <c r="G87" s="2" t="s">
        <v>216</v>
      </c>
      <c r="H87" s="2" t="s">
        <v>217</v>
      </c>
      <c r="I87" s="9">
        <v>2</v>
      </c>
      <c r="J87" s="4">
        <v>24.74</v>
      </c>
    </row>
    <row r="88" spans="1:23">
      <c r="A88" s="2" t="s">
        <v>48</v>
      </c>
      <c r="B88" s="3" t="s">
        <v>3658</v>
      </c>
      <c r="C88" s="1" t="s">
        <v>42</v>
      </c>
      <c r="D88" s="1" t="s">
        <v>3705</v>
      </c>
      <c r="E88" s="2" t="s">
        <v>266</v>
      </c>
      <c r="F88" s="2" t="s">
        <v>267</v>
      </c>
      <c r="G88" s="2" t="s">
        <v>216</v>
      </c>
      <c r="H88" s="2" t="s">
        <v>217</v>
      </c>
      <c r="I88" s="9">
        <v>3</v>
      </c>
      <c r="J88" s="4">
        <v>37.11</v>
      </c>
    </row>
    <row r="89" spans="1:23">
      <c r="A89" s="2" t="s">
        <v>182</v>
      </c>
      <c r="B89" s="3" t="s">
        <v>3658</v>
      </c>
      <c r="C89" s="1" t="s">
        <v>42</v>
      </c>
      <c r="D89" s="1" t="s">
        <v>3697</v>
      </c>
      <c r="E89" s="2" t="s">
        <v>284</v>
      </c>
      <c r="F89" s="2" t="s">
        <v>285</v>
      </c>
      <c r="G89" s="2" t="s">
        <v>216</v>
      </c>
      <c r="H89" s="2" t="s">
        <v>217</v>
      </c>
      <c r="I89" s="9">
        <v>2</v>
      </c>
      <c r="J89" s="4">
        <v>18.88</v>
      </c>
    </row>
    <row r="90" spans="1:23">
      <c r="A90" s="2" t="s">
        <v>182</v>
      </c>
      <c r="B90" s="3" t="s">
        <v>3658</v>
      </c>
      <c r="C90" s="1" t="s">
        <v>42</v>
      </c>
      <c r="D90" s="1" t="s">
        <v>3699</v>
      </c>
      <c r="E90" s="2" t="s">
        <v>230</v>
      </c>
      <c r="F90" s="2" t="s">
        <v>231</v>
      </c>
      <c r="G90" s="2" t="s">
        <v>232</v>
      </c>
      <c r="H90" s="2" t="s">
        <v>233</v>
      </c>
      <c r="I90" s="9">
        <v>1</v>
      </c>
      <c r="J90" s="4">
        <v>9.44</v>
      </c>
    </row>
    <row r="91" spans="1:23">
      <c r="A91" s="2" t="s">
        <v>182</v>
      </c>
      <c r="B91" s="3" t="s">
        <v>3658</v>
      </c>
      <c r="C91" s="1" t="s">
        <v>42</v>
      </c>
      <c r="D91" s="1" t="s">
        <v>3702</v>
      </c>
      <c r="E91" s="2" t="s">
        <v>219</v>
      </c>
      <c r="F91" s="2" t="s">
        <v>220</v>
      </c>
      <c r="G91" s="2" t="s">
        <v>221</v>
      </c>
      <c r="H91" s="2" t="s">
        <v>222</v>
      </c>
      <c r="I91" s="9">
        <v>10</v>
      </c>
      <c r="J91" s="4">
        <v>94.4</v>
      </c>
    </row>
    <row r="92" spans="1:23">
      <c r="J92" s="5">
        <v>1010.15</v>
      </c>
    </row>
    <row r="93" spans="1:23">
      <c r="A93" s="72" t="s">
        <v>286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>
      <c r="A94" s="2" t="s">
        <v>182</v>
      </c>
      <c r="B94" s="3" t="s">
        <v>3658</v>
      </c>
      <c r="C94" s="1" t="s">
        <v>42</v>
      </c>
      <c r="D94" s="1" t="s">
        <v>3706</v>
      </c>
      <c r="E94" s="2" t="s">
        <v>288</v>
      </c>
      <c r="F94" s="2" t="s">
        <v>1928</v>
      </c>
      <c r="G94" s="2" t="s">
        <v>290</v>
      </c>
      <c r="H94" s="2" t="s">
        <v>291</v>
      </c>
      <c r="I94" s="9">
        <v>5</v>
      </c>
      <c r="J94" s="4">
        <v>57.6</v>
      </c>
    </row>
    <row r="95" spans="1:23">
      <c r="A95" s="2" t="s">
        <v>182</v>
      </c>
      <c r="B95" s="3" t="s">
        <v>3658</v>
      </c>
      <c r="C95" s="1" t="s">
        <v>42</v>
      </c>
      <c r="D95" s="1" t="s">
        <v>3707</v>
      </c>
      <c r="E95" s="2" t="s">
        <v>3708</v>
      </c>
      <c r="F95" s="2" t="s">
        <v>3709</v>
      </c>
      <c r="G95" s="2" t="s">
        <v>296</v>
      </c>
      <c r="H95" s="2" t="s">
        <v>297</v>
      </c>
      <c r="I95" s="9">
        <v>1</v>
      </c>
      <c r="J95" s="4">
        <v>8.42</v>
      </c>
    </row>
    <row r="96" spans="1:23">
      <c r="A96" s="2" t="s">
        <v>182</v>
      </c>
      <c r="B96" s="3" t="s">
        <v>3658</v>
      </c>
      <c r="C96" s="1" t="s">
        <v>42</v>
      </c>
      <c r="D96" s="1" t="s">
        <v>3710</v>
      </c>
      <c r="E96" s="2" t="s">
        <v>302</v>
      </c>
      <c r="F96" s="2" t="s">
        <v>303</v>
      </c>
      <c r="G96" s="2" t="s">
        <v>304</v>
      </c>
      <c r="H96" s="2" t="s">
        <v>305</v>
      </c>
      <c r="I96" s="9">
        <v>5</v>
      </c>
      <c r="J96" s="4">
        <v>57.6</v>
      </c>
    </row>
    <row r="97" spans="1:23">
      <c r="J97" s="5">
        <v>123.62</v>
      </c>
    </row>
    <row r="98" spans="1:23">
      <c r="A98" s="72" t="s">
        <v>309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>
      <c r="A99" s="2" t="s">
        <v>68</v>
      </c>
      <c r="B99" s="3" t="s">
        <v>3639</v>
      </c>
      <c r="C99" s="1" t="s">
        <v>42</v>
      </c>
      <c r="D99" s="1" t="s">
        <v>3711</v>
      </c>
      <c r="E99" s="2" t="s">
        <v>411</v>
      </c>
      <c r="F99" s="2" t="s">
        <v>412</v>
      </c>
      <c r="G99" s="2" t="s">
        <v>313</v>
      </c>
      <c r="H99" s="2" t="s">
        <v>314</v>
      </c>
      <c r="I99" s="9">
        <v>2</v>
      </c>
      <c r="J99" s="4">
        <v>15.8</v>
      </c>
    </row>
    <row r="100" spans="1:23">
      <c r="A100" s="2" t="s">
        <v>68</v>
      </c>
      <c r="B100" s="3" t="s">
        <v>3642</v>
      </c>
      <c r="C100" s="1" t="s">
        <v>42</v>
      </c>
      <c r="D100" s="1" t="s">
        <v>3712</v>
      </c>
      <c r="E100" s="2" t="s">
        <v>328</v>
      </c>
      <c r="F100" s="2" t="s">
        <v>329</v>
      </c>
      <c r="G100" s="2" t="s">
        <v>313</v>
      </c>
      <c r="H100" s="2" t="s">
        <v>314</v>
      </c>
      <c r="I100" s="9">
        <v>2</v>
      </c>
      <c r="J100" s="4">
        <v>15.8</v>
      </c>
    </row>
    <row r="101" spans="1:23">
      <c r="A101" s="2" t="s">
        <v>40</v>
      </c>
      <c r="B101" s="3" t="s">
        <v>3658</v>
      </c>
      <c r="C101" s="1" t="s">
        <v>42</v>
      </c>
      <c r="D101" s="1" t="s">
        <v>3713</v>
      </c>
      <c r="E101" s="2" t="s">
        <v>578</v>
      </c>
      <c r="F101" s="2" t="s">
        <v>579</v>
      </c>
      <c r="G101" s="2" t="s">
        <v>313</v>
      </c>
      <c r="H101" s="2" t="s">
        <v>314</v>
      </c>
      <c r="I101" s="9">
        <v>10</v>
      </c>
      <c r="J101" s="4">
        <v>102.2</v>
      </c>
    </row>
    <row r="102" spans="1:23">
      <c r="A102" s="2" t="s">
        <v>40</v>
      </c>
      <c r="B102" s="3" t="s">
        <v>3658</v>
      </c>
      <c r="C102" s="1" t="s">
        <v>42</v>
      </c>
      <c r="D102" s="1" t="s">
        <v>3714</v>
      </c>
      <c r="E102" s="2" t="s">
        <v>3715</v>
      </c>
      <c r="F102" s="2" t="s">
        <v>3716</v>
      </c>
      <c r="G102" s="2" t="s">
        <v>313</v>
      </c>
      <c r="H102" s="2" t="s">
        <v>314</v>
      </c>
      <c r="I102" s="9">
        <v>30</v>
      </c>
      <c r="J102" s="4">
        <v>306.60000000000002</v>
      </c>
    </row>
    <row r="103" spans="1:23">
      <c r="A103" s="2" t="s">
        <v>40</v>
      </c>
      <c r="B103" s="3" t="s">
        <v>3658</v>
      </c>
      <c r="C103" s="1" t="s">
        <v>42</v>
      </c>
      <c r="D103" s="1" t="s">
        <v>3717</v>
      </c>
      <c r="E103" s="2" t="s">
        <v>360</v>
      </c>
      <c r="F103" s="2" t="s">
        <v>361</v>
      </c>
      <c r="G103" s="2" t="s">
        <v>362</v>
      </c>
      <c r="H103" s="2" t="s">
        <v>363</v>
      </c>
      <c r="I103" s="9">
        <v>20</v>
      </c>
      <c r="J103" s="4">
        <v>204.4</v>
      </c>
    </row>
    <row r="104" spans="1:23">
      <c r="A104" s="2" t="s">
        <v>40</v>
      </c>
      <c r="B104" s="3" t="s">
        <v>3658</v>
      </c>
      <c r="C104" s="1" t="s">
        <v>42</v>
      </c>
      <c r="D104" s="1" t="s">
        <v>3718</v>
      </c>
      <c r="E104" s="2" t="s">
        <v>1231</v>
      </c>
      <c r="F104" s="2" t="s">
        <v>1232</v>
      </c>
      <c r="G104" s="2" t="s">
        <v>375</v>
      </c>
      <c r="H104" s="2" t="s">
        <v>376</v>
      </c>
      <c r="I104" s="9">
        <v>10</v>
      </c>
      <c r="J104" s="4">
        <v>102.2</v>
      </c>
    </row>
    <row r="105" spans="1:23">
      <c r="A105" s="2" t="s">
        <v>40</v>
      </c>
      <c r="B105" s="3" t="s">
        <v>3658</v>
      </c>
      <c r="C105" s="1" t="s">
        <v>42</v>
      </c>
      <c r="D105" s="1" t="s">
        <v>3719</v>
      </c>
      <c r="E105" s="2" t="s">
        <v>3252</v>
      </c>
      <c r="F105" s="2" t="s">
        <v>3253</v>
      </c>
      <c r="G105" s="2" t="s">
        <v>313</v>
      </c>
      <c r="H105" s="2" t="s">
        <v>314</v>
      </c>
      <c r="I105" s="9">
        <v>10</v>
      </c>
      <c r="J105" s="4">
        <v>102.2</v>
      </c>
    </row>
    <row r="106" spans="1:23">
      <c r="A106" s="2" t="s">
        <v>40</v>
      </c>
      <c r="B106" s="3" t="s">
        <v>3632</v>
      </c>
      <c r="C106" s="1" t="s">
        <v>42</v>
      </c>
      <c r="D106" s="1" t="s">
        <v>3720</v>
      </c>
      <c r="E106" s="2" t="s">
        <v>1340</v>
      </c>
      <c r="F106" s="2" t="s">
        <v>1341</v>
      </c>
      <c r="G106" s="2" t="s">
        <v>313</v>
      </c>
      <c r="H106" s="2" t="s">
        <v>314</v>
      </c>
      <c r="I106" s="9">
        <v>40</v>
      </c>
      <c r="J106" s="4">
        <v>408.8</v>
      </c>
    </row>
    <row r="107" spans="1:23">
      <c r="A107" s="2" t="s">
        <v>40</v>
      </c>
      <c r="B107" s="3" t="s">
        <v>3632</v>
      </c>
      <c r="C107" s="1" t="s">
        <v>42</v>
      </c>
      <c r="D107" s="1" t="s">
        <v>3721</v>
      </c>
      <c r="E107" s="2" t="s">
        <v>1209</v>
      </c>
      <c r="F107" s="2" t="s">
        <v>1210</v>
      </c>
      <c r="G107" s="2" t="s">
        <v>313</v>
      </c>
      <c r="H107" s="2" t="s">
        <v>314</v>
      </c>
      <c r="I107" s="9">
        <v>30</v>
      </c>
      <c r="J107" s="4">
        <v>306.60000000000002</v>
      </c>
    </row>
    <row r="108" spans="1:23">
      <c r="A108" s="2" t="s">
        <v>40</v>
      </c>
      <c r="B108" s="3" t="s">
        <v>3658</v>
      </c>
      <c r="C108" s="1" t="s">
        <v>42</v>
      </c>
      <c r="D108" s="1" t="s">
        <v>3722</v>
      </c>
      <c r="E108" s="2" t="s">
        <v>589</v>
      </c>
      <c r="F108" s="2" t="s">
        <v>590</v>
      </c>
      <c r="G108" s="2" t="s">
        <v>313</v>
      </c>
      <c r="H108" s="2" t="s">
        <v>314</v>
      </c>
      <c r="I108" s="9">
        <v>5</v>
      </c>
      <c r="J108" s="4">
        <v>51.1</v>
      </c>
    </row>
    <row r="109" spans="1:23">
      <c r="A109" s="2" t="s">
        <v>40</v>
      </c>
      <c r="B109" s="3" t="s">
        <v>3632</v>
      </c>
      <c r="C109" s="1" t="s">
        <v>42</v>
      </c>
      <c r="D109" s="1" t="s">
        <v>3723</v>
      </c>
      <c r="E109" s="2" t="s">
        <v>1598</v>
      </c>
      <c r="F109" s="2" t="s">
        <v>1599</v>
      </c>
      <c r="G109" s="2" t="s">
        <v>198</v>
      </c>
      <c r="H109" s="2" t="s">
        <v>199</v>
      </c>
      <c r="I109" s="9">
        <v>5</v>
      </c>
      <c r="J109" s="4">
        <v>51.1</v>
      </c>
    </row>
    <row r="110" spans="1:23">
      <c r="A110" s="2" t="s">
        <v>40</v>
      </c>
      <c r="B110" s="3" t="s">
        <v>3658</v>
      </c>
      <c r="C110" s="1" t="s">
        <v>42</v>
      </c>
      <c r="D110" s="1" t="s">
        <v>3724</v>
      </c>
      <c r="E110" s="2" t="s">
        <v>341</v>
      </c>
      <c r="F110" s="2" t="s">
        <v>342</v>
      </c>
      <c r="G110" s="2" t="s">
        <v>343</v>
      </c>
      <c r="H110" s="2" t="s">
        <v>344</v>
      </c>
      <c r="I110" s="9">
        <v>10</v>
      </c>
      <c r="J110" s="4">
        <v>102.2</v>
      </c>
    </row>
    <row r="111" spans="1:23">
      <c r="A111" s="2" t="s">
        <v>40</v>
      </c>
      <c r="B111" s="3" t="s">
        <v>3658</v>
      </c>
      <c r="C111" s="1" t="s">
        <v>42</v>
      </c>
      <c r="D111" s="1" t="s">
        <v>3725</v>
      </c>
      <c r="E111" s="2" t="s">
        <v>1214</v>
      </c>
      <c r="F111" s="2" t="s">
        <v>1215</v>
      </c>
      <c r="G111" s="2" t="s">
        <v>313</v>
      </c>
      <c r="H111" s="2" t="s">
        <v>314</v>
      </c>
      <c r="I111" s="9">
        <v>20</v>
      </c>
      <c r="J111" s="4">
        <v>204.4</v>
      </c>
    </row>
    <row r="112" spans="1:23">
      <c r="A112" s="2" t="s">
        <v>40</v>
      </c>
      <c r="B112" s="3" t="s">
        <v>3668</v>
      </c>
      <c r="C112" s="1" t="s">
        <v>42</v>
      </c>
      <c r="D112" s="1" t="s">
        <v>3726</v>
      </c>
      <c r="E112" s="2" t="s">
        <v>2315</v>
      </c>
      <c r="F112" s="2" t="s">
        <v>2316</v>
      </c>
      <c r="G112" s="2" t="s">
        <v>313</v>
      </c>
      <c r="H112" s="2" t="s">
        <v>314</v>
      </c>
      <c r="I112" s="9">
        <v>10</v>
      </c>
      <c r="J112" s="4">
        <v>102.2</v>
      </c>
    </row>
    <row r="113" spans="1:10">
      <c r="A113" s="2" t="s">
        <v>40</v>
      </c>
      <c r="B113" s="3" t="s">
        <v>3658</v>
      </c>
      <c r="C113" s="1" t="s">
        <v>42</v>
      </c>
      <c r="D113" s="1" t="s">
        <v>3727</v>
      </c>
      <c r="E113" s="2" t="s">
        <v>763</v>
      </c>
      <c r="F113" s="2" t="s">
        <v>764</v>
      </c>
      <c r="G113" s="2" t="s">
        <v>313</v>
      </c>
      <c r="H113" s="2" t="s">
        <v>314</v>
      </c>
      <c r="I113" s="9">
        <v>7</v>
      </c>
      <c r="J113" s="4">
        <v>71.540000000000006</v>
      </c>
    </row>
    <row r="114" spans="1:10">
      <c r="A114" s="2" t="s">
        <v>40</v>
      </c>
      <c r="B114" s="3" t="s">
        <v>3668</v>
      </c>
      <c r="C114" s="1" t="s">
        <v>42</v>
      </c>
      <c r="D114" s="1" t="s">
        <v>3728</v>
      </c>
      <c r="E114" s="2" t="s">
        <v>760</v>
      </c>
      <c r="F114" s="2" t="s">
        <v>761</v>
      </c>
      <c r="G114" s="2" t="s">
        <v>313</v>
      </c>
      <c r="H114" s="2" t="s">
        <v>314</v>
      </c>
      <c r="I114" s="9">
        <v>10</v>
      </c>
      <c r="J114" s="4">
        <v>102.2</v>
      </c>
    </row>
    <row r="115" spans="1:10">
      <c r="A115" s="2" t="s">
        <v>40</v>
      </c>
      <c r="B115" s="3" t="s">
        <v>3668</v>
      </c>
      <c r="C115" s="1" t="s">
        <v>42</v>
      </c>
      <c r="D115" s="1" t="s">
        <v>3729</v>
      </c>
      <c r="E115" s="2" t="s">
        <v>1436</v>
      </c>
      <c r="F115" s="2" t="s">
        <v>1437</v>
      </c>
      <c r="G115" s="2" t="s">
        <v>313</v>
      </c>
      <c r="H115" s="2" t="s">
        <v>314</v>
      </c>
      <c r="I115" s="9">
        <v>10</v>
      </c>
      <c r="J115" s="4">
        <v>102.2</v>
      </c>
    </row>
    <row r="116" spans="1:10">
      <c r="A116" s="2" t="s">
        <v>40</v>
      </c>
      <c r="B116" s="3" t="s">
        <v>3668</v>
      </c>
      <c r="C116" s="1" t="s">
        <v>42</v>
      </c>
      <c r="D116" s="1" t="s">
        <v>3730</v>
      </c>
      <c r="E116" s="2" t="s">
        <v>584</v>
      </c>
      <c r="F116" s="2" t="s">
        <v>585</v>
      </c>
      <c r="G116" s="2" t="s">
        <v>586</v>
      </c>
      <c r="H116" s="2" t="s">
        <v>587</v>
      </c>
      <c r="I116" s="9">
        <v>10</v>
      </c>
      <c r="J116" s="4">
        <v>102.2</v>
      </c>
    </row>
    <row r="117" spans="1:10">
      <c r="A117" s="2" t="s">
        <v>40</v>
      </c>
      <c r="B117" s="3" t="s">
        <v>3658</v>
      </c>
      <c r="C117" s="1" t="s">
        <v>42</v>
      </c>
      <c r="D117" s="1" t="s">
        <v>3731</v>
      </c>
      <c r="E117" s="2" t="s">
        <v>1021</v>
      </c>
      <c r="F117" s="2" t="s">
        <v>1022</v>
      </c>
      <c r="G117" s="2" t="s">
        <v>367</v>
      </c>
      <c r="H117" s="2" t="s">
        <v>368</v>
      </c>
      <c r="I117" s="9">
        <v>6</v>
      </c>
      <c r="J117" s="4">
        <v>61.32</v>
      </c>
    </row>
    <row r="118" spans="1:10">
      <c r="A118" s="2" t="s">
        <v>40</v>
      </c>
      <c r="B118" s="3" t="s">
        <v>3639</v>
      </c>
      <c r="C118" s="1" t="s">
        <v>42</v>
      </c>
      <c r="D118" s="1" t="s">
        <v>3732</v>
      </c>
      <c r="E118" s="2" t="s">
        <v>808</v>
      </c>
      <c r="F118" s="2" t="s">
        <v>809</v>
      </c>
      <c r="G118" s="2" t="s">
        <v>313</v>
      </c>
      <c r="H118" s="2" t="s">
        <v>314</v>
      </c>
      <c r="I118" s="9">
        <v>10</v>
      </c>
      <c r="J118" s="4">
        <v>102.2</v>
      </c>
    </row>
    <row r="119" spans="1:10">
      <c r="A119" s="2" t="s">
        <v>40</v>
      </c>
      <c r="B119" s="3" t="s">
        <v>3639</v>
      </c>
      <c r="C119" s="1" t="s">
        <v>42</v>
      </c>
      <c r="D119" s="1" t="s">
        <v>3733</v>
      </c>
      <c r="E119" s="2" t="s">
        <v>414</v>
      </c>
      <c r="F119" s="2" t="s">
        <v>415</v>
      </c>
      <c r="G119" s="2" t="s">
        <v>313</v>
      </c>
      <c r="H119" s="2" t="s">
        <v>314</v>
      </c>
      <c r="I119" s="9">
        <v>5</v>
      </c>
      <c r="J119" s="4">
        <v>51.1</v>
      </c>
    </row>
    <row r="120" spans="1:10">
      <c r="A120" s="2" t="s">
        <v>40</v>
      </c>
      <c r="B120" s="3" t="s">
        <v>3639</v>
      </c>
      <c r="C120" s="1" t="s">
        <v>42</v>
      </c>
      <c r="D120" s="1" t="s">
        <v>3734</v>
      </c>
      <c r="E120" s="2" t="s">
        <v>325</v>
      </c>
      <c r="F120" s="2" t="s">
        <v>326</v>
      </c>
      <c r="G120" s="2" t="s">
        <v>313</v>
      </c>
      <c r="H120" s="2" t="s">
        <v>314</v>
      </c>
      <c r="I120" s="9">
        <v>20</v>
      </c>
      <c r="J120" s="4">
        <v>204.4</v>
      </c>
    </row>
    <row r="121" spans="1:10">
      <c r="A121" s="2" t="s">
        <v>40</v>
      </c>
      <c r="B121" s="3" t="s">
        <v>3639</v>
      </c>
      <c r="C121" s="1" t="s">
        <v>42</v>
      </c>
      <c r="D121" s="1" t="s">
        <v>3711</v>
      </c>
      <c r="E121" s="2" t="s">
        <v>411</v>
      </c>
      <c r="F121" s="2" t="s">
        <v>412</v>
      </c>
      <c r="G121" s="2" t="s">
        <v>313</v>
      </c>
      <c r="H121" s="2" t="s">
        <v>314</v>
      </c>
      <c r="I121" s="9">
        <v>20</v>
      </c>
      <c r="J121" s="4">
        <v>204.4</v>
      </c>
    </row>
    <row r="122" spans="1:10">
      <c r="A122" s="2" t="s">
        <v>40</v>
      </c>
      <c r="B122" s="3" t="s">
        <v>3639</v>
      </c>
      <c r="C122" s="1" t="s">
        <v>42</v>
      </c>
      <c r="D122" s="1" t="s">
        <v>3735</v>
      </c>
      <c r="E122" s="2" t="s">
        <v>3736</v>
      </c>
      <c r="F122" s="2" t="s">
        <v>3737</v>
      </c>
      <c r="G122" s="2" t="s">
        <v>367</v>
      </c>
      <c r="H122" s="2" t="s">
        <v>368</v>
      </c>
      <c r="I122" s="9">
        <v>10</v>
      </c>
      <c r="J122" s="4">
        <v>102.2</v>
      </c>
    </row>
    <row r="123" spans="1:10">
      <c r="A123" s="2" t="s">
        <v>40</v>
      </c>
      <c r="B123" s="3" t="s">
        <v>3642</v>
      </c>
      <c r="C123" s="1" t="s">
        <v>42</v>
      </c>
      <c r="D123" s="1" t="s">
        <v>3738</v>
      </c>
      <c r="E123" s="2" t="s">
        <v>3003</v>
      </c>
      <c r="F123" s="2" t="s">
        <v>3004</v>
      </c>
      <c r="G123" s="2" t="s">
        <v>313</v>
      </c>
      <c r="H123" s="2" t="s">
        <v>314</v>
      </c>
      <c r="I123" s="9">
        <v>3</v>
      </c>
      <c r="J123" s="4">
        <v>30.66</v>
      </c>
    </row>
    <row r="124" spans="1:10">
      <c r="A124" s="2" t="s">
        <v>40</v>
      </c>
      <c r="B124" s="3" t="s">
        <v>3639</v>
      </c>
      <c r="C124" s="1" t="s">
        <v>42</v>
      </c>
      <c r="D124" s="1" t="s">
        <v>3739</v>
      </c>
      <c r="E124" s="2" t="s">
        <v>600</v>
      </c>
      <c r="F124" s="2" t="s">
        <v>601</v>
      </c>
      <c r="G124" s="2" t="s">
        <v>313</v>
      </c>
      <c r="H124" s="2" t="s">
        <v>314</v>
      </c>
      <c r="I124" s="9">
        <v>50</v>
      </c>
      <c r="J124" s="4">
        <v>511</v>
      </c>
    </row>
    <row r="125" spans="1:10">
      <c r="A125" s="2" t="s">
        <v>40</v>
      </c>
      <c r="B125" s="3" t="s">
        <v>3642</v>
      </c>
      <c r="C125" s="1" t="s">
        <v>42</v>
      </c>
      <c r="D125" s="1" t="s">
        <v>3740</v>
      </c>
      <c r="E125" s="2" t="s">
        <v>3741</v>
      </c>
      <c r="F125" s="2" t="s">
        <v>3742</v>
      </c>
      <c r="G125" s="2" t="s">
        <v>313</v>
      </c>
      <c r="H125" s="2" t="s">
        <v>314</v>
      </c>
      <c r="I125" s="9">
        <v>10</v>
      </c>
      <c r="J125" s="4">
        <v>102.2</v>
      </c>
    </row>
    <row r="126" spans="1:10">
      <c r="A126" s="2" t="s">
        <v>40</v>
      </c>
      <c r="B126" s="3" t="s">
        <v>3642</v>
      </c>
      <c r="C126" s="1" t="s">
        <v>42</v>
      </c>
      <c r="D126" s="1" t="s">
        <v>3743</v>
      </c>
      <c r="E126" s="2" t="s">
        <v>1011</v>
      </c>
      <c r="F126" s="2" t="s">
        <v>1012</v>
      </c>
      <c r="G126" s="2" t="s">
        <v>313</v>
      </c>
      <c r="H126" s="2" t="s">
        <v>314</v>
      </c>
      <c r="I126" s="9">
        <v>6</v>
      </c>
      <c r="J126" s="4">
        <v>61.32</v>
      </c>
    </row>
    <row r="127" spans="1:10">
      <c r="A127" s="2" t="s">
        <v>40</v>
      </c>
      <c r="B127" s="3" t="s">
        <v>3642</v>
      </c>
      <c r="C127" s="1" t="s">
        <v>42</v>
      </c>
      <c r="D127" s="1" t="s">
        <v>3744</v>
      </c>
      <c r="E127" s="2" t="s">
        <v>1611</v>
      </c>
      <c r="F127" s="2" t="s">
        <v>1612</v>
      </c>
      <c r="G127" s="2" t="s">
        <v>351</v>
      </c>
      <c r="H127" s="2" t="s">
        <v>352</v>
      </c>
      <c r="I127" s="9">
        <v>7</v>
      </c>
      <c r="J127" s="4">
        <v>71.540000000000006</v>
      </c>
    </row>
    <row r="128" spans="1:10">
      <c r="A128" s="2" t="s">
        <v>40</v>
      </c>
      <c r="B128" s="3" t="s">
        <v>3639</v>
      </c>
      <c r="C128" s="1" t="s">
        <v>42</v>
      </c>
      <c r="D128" s="1" t="s">
        <v>3745</v>
      </c>
      <c r="E128" s="2" t="s">
        <v>773</v>
      </c>
      <c r="F128" s="2" t="s">
        <v>774</v>
      </c>
      <c r="G128" s="2" t="s">
        <v>313</v>
      </c>
      <c r="H128" s="2" t="s">
        <v>314</v>
      </c>
      <c r="I128" s="9">
        <v>10</v>
      </c>
      <c r="J128" s="4">
        <v>102.2</v>
      </c>
    </row>
    <row r="129" spans="1:10">
      <c r="A129" s="2" t="s">
        <v>40</v>
      </c>
      <c r="B129" s="3" t="s">
        <v>3642</v>
      </c>
      <c r="C129" s="1" t="s">
        <v>42</v>
      </c>
      <c r="D129" s="1" t="s">
        <v>3746</v>
      </c>
      <c r="E129" s="2" t="s">
        <v>322</v>
      </c>
      <c r="F129" s="2" t="s">
        <v>323</v>
      </c>
      <c r="G129" s="2" t="s">
        <v>313</v>
      </c>
      <c r="H129" s="2" t="s">
        <v>314</v>
      </c>
      <c r="I129" s="9">
        <v>10</v>
      </c>
      <c r="J129" s="4">
        <v>102.2</v>
      </c>
    </row>
    <row r="130" spans="1:10">
      <c r="A130" s="2" t="s">
        <v>40</v>
      </c>
      <c r="B130" s="3" t="s">
        <v>3642</v>
      </c>
      <c r="C130" s="1" t="s">
        <v>42</v>
      </c>
      <c r="D130" s="1" t="s">
        <v>3747</v>
      </c>
      <c r="E130" s="2" t="s">
        <v>399</v>
      </c>
      <c r="F130" s="2" t="s">
        <v>400</v>
      </c>
      <c r="G130" s="2" t="s">
        <v>401</v>
      </c>
      <c r="H130" s="2" t="s">
        <v>402</v>
      </c>
      <c r="I130" s="9">
        <v>2</v>
      </c>
      <c r="J130" s="4">
        <v>20.440000000000001</v>
      </c>
    </row>
    <row r="131" spans="1:10">
      <c r="A131" s="2" t="s">
        <v>40</v>
      </c>
      <c r="B131" s="3" t="s">
        <v>3642</v>
      </c>
      <c r="C131" s="1" t="s">
        <v>42</v>
      </c>
      <c r="D131" s="1" t="s">
        <v>3748</v>
      </c>
      <c r="E131" s="2" t="s">
        <v>995</v>
      </c>
      <c r="F131" s="2" t="s">
        <v>996</v>
      </c>
      <c r="G131" s="2" t="s">
        <v>313</v>
      </c>
      <c r="H131" s="2" t="s">
        <v>314</v>
      </c>
      <c r="I131" s="9">
        <v>10</v>
      </c>
      <c r="J131" s="4">
        <v>102.2</v>
      </c>
    </row>
    <row r="132" spans="1:10">
      <c r="A132" s="2" t="s">
        <v>40</v>
      </c>
      <c r="B132" s="3" t="s">
        <v>3632</v>
      </c>
      <c r="C132" s="1" t="s">
        <v>42</v>
      </c>
      <c r="D132" s="1" t="s">
        <v>3749</v>
      </c>
      <c r="E132" s="2" t="s">
        <v>1436</v>
      </c>
      <c r="F132" s="2" t="s">
        <v>1437</v>
      </c>
      <c r="G132" s="2" t="s">
        <v>313</v>
      </c>
      <c r="H132" s="2" t="s">
        <v>314</v>
      </c>
      <c r="I132" s="9">
        <v>10</v>
      </c>
      <c r="J132" s="4">
        <v>102.2</v>
      </c>
    </row>
    <row r="133" spans="1:10">
      <c r="A133" s="2" t="s">
        <v>40</v>
      </c>
      <c r="B133" s="3" t="s">
        <v>3639</v>
      </c>
      <c r="C133" s="1" t="s">
        <v>42</v>
      </c>
      <c r="D133" s="1" t="s">
        <v>3750</v>
      </c>
      <c r="E133" s="2" t="s">
        <v>570</v>
      </c>
      <c r="F133" s="2" t="s">
        <v>571</v>
      </c>
      <c r="G133" s="2" t="s">
        <v>313</v>
      </c>
      <c r="H133" s="2" t="s">
        <v>314</v>
      </c>
      <c r="I133" s="9">
        <v>5</v>
      </c>
      <c r="J133" s="4">
        <v>51.1</v>
      </c>
    </row>
    <row r="134" spans="1:10">
      <c r="A134" s="2" t="s">
        <v>40</v>
      </c>
      <c r="B134" s="3" t="s">
        <v>3668</v>
      </c>
      <c r="C134" s="1" t="s">
        <v>42</v>
      </c>
      <c r="D134" s="1" t="s">
        <v>3751</v>
      </c>
      <c r="E134" s="2" t="s">
        <v>816</v>
      </c>
      <c r="F134" s="2" t="s">
        <v>817</v>
      </c>
      <c r="G134" s="2" t="s">
        <v>313</v>
      </c>
      <c r="H134" s="2" t="s">
        <v>314</v>
      </c>
      <c r="I134" s="9">
        <v>10</v>
      </c>
      <c r="J134" s="4">
        <v>102.2</v>
      </c>
    </row>
    <row r="135" spans="1:10">
      <c r="A135" s="2" t="s">
        <v>40</v>
      </c>
      <c r="B135" s="3" t="s">
        <v>3632</v>
      </c>
      <c r="C135" s="1" t="s">
        <v>42</v>
      </c>
      <c r="D135" s="1" t="s">
        <v>3752</v>
      </c>
      <c r="E135" s="2" t="s">
        <v>766</v>
      </c>
      <c r="F135" s="2" t="s">
        <v>767</v>
      </c>
      <c r="G135" s="2" t="s">
        <v>362</v>
      </c>
      <c r="H135" s="2" t="s">
        <v>363</v>
      </c>
      <c r="I135" s="9">
        <v>4</v>
      </c>
      <c r="J135" s="4">
        <v>40.880000000000003</v>
      </c>
    </row>
    <row r="136" spans="1:10">
      <c r="A136" s="2" t="s">
        <v>40</v>
      </c>
      <c r="B136" s="3" t="s">
        <v>3639</v>
      </c>
      <c r="C136" s="1" t="s">
        <v>42</v>
      </c>
      <c r="D136" s="1" t="s">
        <v>3753</v>
      </c>
      <c r="E136" s="2" t="s">
        <v>3754</v>
      </c>
      <c r="F136" s="2" t="s">
        <v>3755</v>
      </c>
      <c r="G136" s="2" t="s">
        <v>313</v>
      </c>
      <c r="H136" s="2" t="s">
        <v>314</v>
      </c>
      <c r="I136" s="9">
        <v>5</v>
      </c>
      <c r="J136" s="4">
        <v>51.1</v>
      </c>
    </row>
    <row r="137" spans="1:10">
      <c r="A137" s="2" t="s">
        <v>40</v>
      </c>
      <c r="B137" s="3" t="s">
        <v>3632</v>
      </c>
      <c r="C137" s="1" t="s">
        <v>42</v>
      </c>
      <c r="D137" s="1" t="s">
        <v>3756</v>
      </c>
      <c r="E137" s="2" t="s">
        <v>995</v>
      </c>
      <c r="F137" s="2" t="s">
        <v>996</v>
      </c>
      <c r="G137" s="2" t="s">
        <v>313</v>
      </c>
      <c r="H137" s="2" t="s">
        <v>314</v>
      </c>
      <c r="I137" s="9">
        <v>10</v>
      </c>
      <c r="J137" s="4">
        <v>102.2</v>
      </c>
    </row>
    <row r="138" spans="1:10">
      <c r="A138" s="2" t="s">
        <v>48</v>
      </c>
      <c r="B138" s="3" t="s">
        <v>3642</v>
      </c>
      <c r="C138" s="1" t="s">
        <v>42</v>
      </c>
      <c r="D138" s="1" t="s">
        <v>3757</v>
      </c>
      <c r="E138" s="2" t="s">
        <v>387</v>
      </c>
      <c r="F138" s="2" t="s">
        <v>388</v>
      </c>
      <c r="G138" s="2" t="s">
        <v>313</v>
      </c>
      <c r="H138" s="2" t="s">
        <v>314</v>
      </c>
      <c r="I138" s="9">
        <v>4</v>
      </c>
      <c r="J138" s="4">
        <v>46.08</v>
      </c>
    </row>
    <row r="139" spans="1:10">
      <c r="A139" s="2" t="s">
        <v>48</v>
      </c>
      <c r="B139" s="3" t="s">
        <v>3658</v>
      </c>
      <c r="C139" s="1" t="s">
        <v>42</v>
      </c>
      <c r="D139" s="1" t="s">
        <v>3719</v>
      </c>
      <c r="E139" s="2" t="s">
        <v>3252</v>
      </c>
      <c r="F139" s="2" t="s">
        <v>3253</v>
      </c>
      <c r="G139" s="2" t="s">
        <v>313</v>
      </c>
      <c r="H139" s="2" t="s">
        <v>314</v>
      </c>
      <c r="I139" s="9">
        <v>10</v>
      </c>
      <c r="J139" s="4">
        <v>115.2</v>
      </c>
    </row>
    <row r="140" spans="1:10">
      <c r="A140" s="2" t="s">
        <v>48</v>
      </c>
      <c r="B140" s="3" t="s">
        <v>3642</v>
      </c>
      <c r="C140" s="1" t="s">
        <v>42</v>
      </c>
      <c r="D140" s="1" t="s">
        <v>3758</v>
      </c>
      <c r="E140" s="2" t="s">
        <v>331</v>
      </c>
      <c r="F140" s="2" t="s">
        <v>332</v>
      </c>
      <c r="G140" s="2" t="s">
        <v>313</v>
      </c>
      <c r="H140" s="2" t="s">
        <v>314</v>
      </c>
      <c r="I140" s="9">
        <v>2</v>
      </c>
      <c r="J140" s="4">
        <v>23.04</v>
      </c>
    </row>
    <row r="141" spans="1:10">
      <c r="A141" s="2" t="s">
        <v>48</v>
      </c>
      <c r="B141" s="3" t="s">
        <v>3658</v>
      </c>
      <c r="C141" s="1" t="s">
        <v>42</v>
      </c>
      <c r="D141" s="1" t="s">
        <v>3713</v>
      </c>
      <c r="E141" s="2" t="s">
        <v>578</v>
      </c>
      <c r="F141" s="2" t="s">
        <v>579</v>
      </c>
      <c r="G141" s="2" t="s">
        <v>313</v>
      </c>
      <c r="H141" s="2" t="s">
        <v>314</v>
      </c>
      <c r="I141" s="9">
        <v>5</v>
      </c>
      <c r="J141" s="4">
        <v>57.6</v>
      </c>
    </row>
    <row r="142" spans="1:10">
      <c r="A142" s="2" t="s">
        <v>48</v>
      </c>
      <c r="B142" s="3" t="s">
        <v>3642</v>
      </c>
      <c r="C142" s="1" t="s">
        <v>42</v>
      </c>
      <c r="D142" s="1" t="s">
        <v>3759</v>
      </c>
      <c r="E142" s="2" t="s">
        <v>1025</v>
      </c>
      <c r="F142" s="2" t="s">
        <v>1026</v>
      </c>
      <c r="G142" s="2" t="s">
        <v>313</v>
      </c>
      <c r="H142" s="2" t="s">
        <v>314</v>
      </c>
      <c r="I142" s="9">
        <v>5</v>
      </c>
      <c r="J142" s="4">
        <v>57.6</v>
      </c>
    </row>
    <row r="143" spans="1:10">
      <c r="A143" s="2" t="s">
        <v>48</v>
      </c>
      <c r="B143" s="3" t="s">
        <v>3642</v>
      </c>
      <c r="C143" s="1" t="s">
        <v>42</v>
      </c>
      <c r="D143" s="1" t="s">
        <v>3760</v>
      </c>
      <c r="E143" s="2" t="s">
        <v>373</v>
      </c>
      <c r="F143" s="2" t="s">
        <v>374</v>
      </c>
      <c r="G143" s="2" t="s">
        <v>375</v>
      </c>
      <c r="H143" s="2" t="s">
        <v>376</v>
      </c>
      <c r="I143" s="9">
        <v>5</v>
      </c>
      <c r="J143" s="4">
        <v>57.6</v>
      </c>
    </row>
    <row r="144" spans="1:10">
      <c r="A144" s="2" t="s">
        <v>48</v>
      </c>
      <c r="B144" s="3" t="s">
        <v>3632</v>
      </c>
      <c r="C144" s="1" t="s">
        <v>42</v>
      </c>
      <c r="D144" s="1" t="s">
        <v>3761</v>
      </c>
      <c r="E144" s="2" t="s">
        <v>1002</v>
      </c>
      <c r="F144" s="2" t="s">
        <v>1003</v>
      </c>
      <c r="G144" s="2" t="s">
        <v>313</v>
      </c>
      <c r="H144" s="2" t="s">
        <v>314</v>
      </c>
      <c r="I144" s="9">
        <v>3</v>
      </c>
      <c r="J144" s="4">
        <v>34.56</v>
      </c>
    </row>
    <row r="145" spans="1:23">
      <c r="A145" s="2" t="s">
        <v>48</v>
      </c>
      <c r="B145" s="3" t="s">
        <v>3668</v>
      </c>
      <c r="C145" s="1" t="s">
        <v>42</v>
      </c>
      <c r="D145" s="1" t="s">
        <v>3726</v>
      </c>
      <c r="E145" s="2" t="s">
        <v>2315</v>
      </c>
      <c r="F145" s="2" t="s">
        <v>2316</v>
      </c>
      <c r="G145" s="2" t="s">
        <v>313</v>
      </c>
      <c r="H145" s="2" t="s">
        <v>314</v>
      </c>
      <c r="I145" s="9">
        <v>2</v>
      </c>
      <c r="J145" s="4">
        <v>23.04</v>
      </c>
    </row>
    <row r="146" spans="1:23">
      <c r="A146" s="2" t="s">
        <v>48</v>
      </c>
      <c r="B146" s="3" t="s">
        <v>3658</v>
      </c>
      <c r="C146" s="1" t="s">
        <v>42</v>
      </c>
      <c r="D146" s="1" t="s">
        <v>3731</v>
      </c>
      <c r="E146" s="2" t="s">
        <v>1021</v>
      </c>
      <c r="F146" s="2" t="s">
        <v>1022</v>
      </c>
      <c r="G146" s="2" t="s">
        <v>367</v>
      </c>
      <c r="H146" s="2" t="s">
        <v>368</v>
      </c>
      <c r="I146" s="9">
        <v>1</v>
      </c>
      <c r="J146" s="4">
        <v>11.52</v>
      </c>
    </row>
    <row r="147" spans="1:23">
      <c r="A147" s="2" t="s">
        <v>48</v>
      </c>
      <c r="B147" s="3" t="s">
        <v>3632</v>
      </c>
      <c r="C147" s="1" t="s">
        <v>42</v>
      </c>
      <c r="D147" s="1" t="s">
        <v>3720</v>
      </c>
      <c r="E147" s="2" t="s">
        <v>1340</v>
      </c>
      <c r="F147" s="2" t="s">
        <v>1341</v>
      </c>
      <c r="G147" s="2" t="s">
        <v>313</v>
      </c>
      <c r="H147" s="2" t="s">
        <v>314</v>
      </c>
      <c r="I147" s="9">
        <v>15</v>
      </c>
      <c r="J147" s="4">
        <v>172.8</v>
      </c>
    </row>
    <row r="148" spans="1:23">
      <c r="A148" s="2" t="s">
        <v>48</v>
      </c>
      <c r="B148" s="3" t="s">
        <v>3658</v>
      </c>
      <c r="C148" s="1" t="s">
        <v>42</v>
      </c>
      <c r="D148" s="1" t="s">
        <v>3724</v>
      </c>
      <c r="E148" s="2" t="s">
        <v>341</v>
      </c>
      <c r="F148" s="2" t="s">
        <v>342</v>
      </c>
      <c r="G148" s="2" t="s">
        <v>343</v>
      </c>
      <c r="H148" s="2" t="s">
        <v>344</v>
      </c>
      <c r="I148" s="9">
        <v>5</v>
      </c>
      <c r="J148" s="4">
        <v>57.6</v>
      </c>
    </row>
    <row r="149" spans="1:23">
      <c r="A149" s="2" t="s">
        <v>48</v>
      </c>
      <c r="B149" s="3" t="s">
        <v>3642</v>
      </c>
      <c r="C149" s="1" t="s">
        <v>42</v>
      </c>
      <c r="D149" s="1" t="s">
        <v>3738</v>
      </c>
      <c r="E149" s="2" t="s">
        <v>3003</v>
      </c>
      <c r="F149" s="2" t="s">
        <v>3004</v>
      </c>
      <c r="G149" s="2" t="s">
        <v>313</v>
      </c>
      <c r="H149" s="2" t="s">
        <v>314</v>
      </c>
      <c r="I149" s="9">
        <v>7</v>
      </c>
      <c r="J149" s="4">
        <v>80.64</v>
      </c>
    </row>
    <row r="150" spans="1:23">
      <c r="A150" s="2" t="s">
        <v>48</v>
      </c>
      <c r="B150" s="3" t="s">
        <v>3639</v>
      </c>
      <c r="C150" s="1" t="s">
        <v>42</v>
      </c>
      <c r="D150" s="1" t="s">
        <v>3735</v>
      </c>
      <c r="E150" s="2" t="s">
        <v>3736</v>
      </c>
      <c r="F150" s="2" t="s">
        <v>3737</v>
      </c>
      <c r="G150" s="2" t="s">
        <v>367</v>
      </c>
      <c r="H150" s="2" t="s">
        <v>368</v>
      </c>
      <c r="I150" s="9">
        <v>10</v>
      </c>
      <c r="J150" s="4">
        <v>115.2</v>
      </c>
    </row>
    <row r="151" spans="1:23">
      <c r="A151" s="2" t="s">
        <v>48</v>
      </c>
      <c r="B151" s="3" t="s">
        <v>3639</v>
      </c>
      <c r="C151" s="1" t="s">
        <v>42</v>
      </c>
      <c r="D151" s="1" t="s">
        <v>3762</v>
      </c>
      <c r="E151" s="2" t="s">
        <v>404</v>
      </c>
      <c r="F151" s="2" t="s">
        <v>405</v>
      </c>
      <c r="G151" s="2" t="s">
        <v>351</v>
      </c>
      <c r="H151" s="2" t="s">
        <v>352</v>
      </c>
      <c r="I151" s="9">
        <v>2</v>
      </c>
      <c r="J151" s="4">
        <v>23.04</v>
      </c>
    </row>
    <row r="152" spans="1:23">
      <c r="A152" s="2" t="s">
        <v>48</v>
      </c>
      <c r="B152" s="3" t="s">
        <v>3639</v>
      </c>
      <c r="C152" s="1" t="s">
        <v>42</v>
      </c>
      <c r="D152" s="1" t="s">
        <v>3753</v>
      </c>
      <c r="E152" s="2" t="s">
        <v>3754</v>
      </c>
      <c r="F152" s="2" t="s">
        <v>3755</v>
      </c>
      <c r="G152" s="2" t="s">
        <v>313</v>
      </c>
      <c r="H152" s="2" t="s">
        <v>314</v>
      </c>
      <c r="I152" s="9">
        <v>5</v>
      </c>
      <c r="J152" s="4">
        <v>57.6</v>
      </c>
    </row>
    <row r="153" spans="1:23">
      <c r="A153" s="2" t="s">
        <v>48</v>
      </c>
      <c r="B153" s="3" t="s">
        <v>3639</v>
      </c>
      <c r="C153" s="1" t="s">
        <v>42</v>
      </c>
      <c r="D153" s="1" t="s">
        <v>3763</v>
      </c>
      <c r="E153" s="2" t="s">
        <v>3764</v>
      </c>
      <c r="F153" s="2" t="s">
        <v>385</v>
      </c>
      <c r="G153" s="2" t="s">
        <v>313</v>
      </c>
      <c r="H153" s="2" t="s">
        <v>314</v>
      </c>
      <c r="I153" s="9">
        <v>2</v>
      </c>
      <c r="J153" s="4">
        <v>23.04</v>
      </c>
    </row>
    <row r="154" spans="1:23">
      <c r="A154" s="2" t="s">
        <v>48</v>
      </c>
      <c r="B154" s="3" t="s">
        <v>3668</v>
      </c>
      <c r="C154" s="1" t="s">
        <v>42</v>
      </c>
      <c r="D154" s="1" t="s">
        <v>3729</v>
      </c>
      <c r="E154" s="2" t="s">
        <v>1436</v>
      </c>
      <c r="F154" s="2" t="s">
        <v>1437</v>
      </c>
      <c r="G154" s="2" t="s">
        <v>313</v>
      </c>
      <c r="H154" s="2" t="s">
        <v>314</v>
      </c>
      <c r="I154" s="9">
        <v>5</v>
      </c>
      <c r="J154" s="4">
        <v>57.6</v>
      </c>
    </row>
    <row r="155" spans="1:23">
      <c r="J155" s="5">
        <v>5746.56</v>
      </c>
    </row>
    <row r="156" spans="1:23">
      <c r="A156" s="72" t="s">
        <v>429</v>
      </c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</row>
    <row r="157" spans="1:23">
      <c r="A157" s="2" t="s">
        <v>182</v>
      </c>
      <c r="B157" s="3" t="s">
        <v>3658</v>
      </c>
      <c r="C157" s="1" t="s">
        <v>42</v>
      </c>
      <c r="D157" s="1" t="s">
        <v>3765</v>
      </c>
      <c r="E157" s="2" t="s">
        <v>431</v>
      </c>
      <c r="F157" s="2" t="s">
        <v>432</v>
      </c>
      <c r="G157" s="2" t="s">
        <v>433</v>
      </c>
      <c r="H157" s="2" t="s">
        <v>434</v>
      </c>
      <c r="I157" s="9">
        <v>3</v>
      </c>
      <c r="J157" s="4">
        <v>25.26</v>
      </c>
    </row>
    <row r="158" spans="1:23">
      <c r="J158" s="5">
        <v>25.26</v>
      </c>
    </row>
    <row r="159" spans="1:23">
      <c r="A159" s="72" t="s">
        <v>435</v>
      </c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</row>
    <row r="160" spans="1:23">
      <c r="A160" s="2" t="s">
        <v>40</v>
      </c>
      <c r="B160" s="3" t="s">
        <v>3639</v>
      </c>
      <c r="C160" s="1" t="s">
        <v>42</v>
      </c>
      <c r="D160" s="1" t="s">
        <v>3766</v>
      </c>
      <c r="E160" s="2" t="s">
        <v>2016</v>
      </c>
      <c r="F160" s="2" t="s">
        <v>2017</v>
      </c>
      <c r="G160" s="2" t="s">
        <v>439</v>
      </c>
      <c r="H160" s="2" t="s">
        <v>440</v>
      </c>
      <c r="I160" s="9">
        <v>5</v>
      </c>
      <c r="J160" s="4">
        <v>51.1</v>
      </c>
    </row>
    <row r="161" spans="1:23">
      <c r="A161" s="2" t="s">
        <v>40</v>
      </c>
      <c r="B161" s="3" t="s">
        <v>3639</v>
      </c>
      <c r="C161" s="1" t="s">
        <v>42</v>
      </c>
      <c r="D161" s="1" t="s">
        <v>3767</v>
      </c>
      <c r="E161" s="2" t="s">
        <v>442</v>
      </c>
      <c r="F161" s="2" t="s">
        <v>443</v>
      </c>
      <c r="G161" s="2" t="s">
        <v>439</v>
      </c>
      <c r="H161" s="2" t="s">
        <v>440</v>
      </c>
      <c r="I161" s="9">
        <v>6</v>
      </c>
      <c r="J161" s="4">
        <v>61.32</v>
      </c>
    </row>
    <row r="162" spans="1:23">
      <c r="J162" s="5">
        <v>112.42</v>
      </c>
    </row>
    <row r="163" spans="1:23">
      <c r="A163" s="72" t="s">
        <v>444</v>
      </c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</row>
    <row r="164" spans="1:23">
      <c r="A164" s="2" t="s">
        <v>68</v>
      </c>
      <c r="B164" s="3" t="s">
        <v>3632</v>
      </c>
      <c r="C164" s="1" t="s">
        <v>42</v>
      </c>
      <c r="D164" s="1" t="s">
        <v>3768</v>
      </c>
      <c r="E164" s="2" t="s">
        <v>607</v>
      </c>
      <c r="F164" s="2" t="s">
        <v>608</v>
      </c>
      <c r="G164" s="2" t="s">
        <v>609</v>
      </c>
      <c r="H164" s="2" t="s">
        <v>610</v>
      </c>
      <c r="I164" s="9">
        <v>40</v>
      </c>
      <c r="J164" s="4">
        <v>316</v>
      </c>
    </row>
    <row r="165" spans="1:23" ht="24">
      <c r="A165" s="2" t="s">
        <v>68</v>
      </c>
      <c r="B165" s="3" t="s">
        <v>3642</v>
      </c>
      <c r="C165" s="1" t="s">
        <v>42</v>
      </c>
      <c r="D165" s="1" t="s">
        <v>3769</v>
      </c>
      <c r="E165" s="2" t="s">
        <v>3770</v>
      </c>
      <c r="F165" s="2" t="s">
        <v>3771</v>
      </c>
      <c r="G165" s="2" t="s">
        <v>2352</v>
      </c>
      <c r="H165" s="2" t="s">
        <v>3772</v>
      </c>
      <c r="I165" s="9">
        <v>35</v>
      </c>
      <c r="J165" s="4">
        <v>294</v>
      </c>
    </row>
    <row r="166" spans="1:23">
      <c r="A166" s="2" t="s">
        <v>68</v>
      </c>
      <c r="B166" s="3" t="s">
        <v>3642</v>
      </c>
      <c r="C166" s="1" t="s">
        <v>42</v>
      </c>
      <c r="D166" s="1" t="s">
        <v>3773</v>
      </c>
      <c r="E166" s="2" t="s">
        <v>1658</v>
      </c>
      <c r="F166" s="2" t="s">
        <v>1659</v>
      </c>
      <c r="G166" s="2" t="s">
        <v>468</v>
      </c>
      <c r="H166" s="2" t="s">
        <v>469</v>
      </c>
      <c r="I166" s="9">
        <v>1</v>
      </c>
      <c r="J166" s="4">
        <v>7.9</v>
      </c>
    </row>
    <row r="167" spans="1:23">
      <c r="A167" s="2" t="s">
        <v>68</v>
      </c>
      <c r="B167" s="3" t="s">
        <v>3642</v>
      </c>
      <c r="C167" s="1" t="s">
        <v>42</v>
      </c>
      <c r="D167" s="1" t="s">
        <v>3774</v>
      </c>
      <c r="E167" s="2" t="s">
        <v>615</v>
      </c>
      <c r="F167" s="2" t="s">
        <v>616</v>
      </c>
      <c r="G167" s="2" t="s">
        <v>468</v>
      </c>
      <c r="H167" s="2" t="s">
        <v>469</v>
      </c>
      <c r="I167" s="9">
        <v>1</v>
      </c>
      <c r="J167" s="4">
        <v>7.9</v>
      </c>
    </row>
    <row r="168" spans="1:23">
      <c r="A168" s="2" t="s">
        <v>40</v>
      </c>
      <c r="B168" s="3" t="s">
        <v>3668</v>
      </c>
      <c r="C168" s="1" t="s">
        <v>42</v>
      </c>
      <c r="D168" s="1" t="s">
        <v>3775</v>
      </c>
      <c r="E168" s="2" t="s">
        <v>3776</v>
      </c>
      <c r="F168" s="2" t="s">
        <v>3777</v>
      </c>
      <c r="G168" s="2" t="s">
        <v>468</v>
      </c>
      <c r="H168" s="2" t="s">
        <v>469</v>
      </c>
      <c r="I168" s="9">
        <v>20</v>
      </c>
      <c r="J168" s="4">
        <v>204.4</v>
      </c>
    </row>
    <row r="169" spans="1:23">
      <c r="A169" s="2" t="s">
        <v>40</v>
      </c>
      <c r="B169" s="3" t="s">
        <v>3642</v>
      </c>
      <c r="C169" s="1" t="s">
        <v>42</v>
      </c>
      <c r="D169" s="1" t="s">
        <v>3778</v>
      </c>
      <c r="E169" s="2" t="s">
        <v>3779</v>
      </c>
      <c r="F169" s="2" t="s">
        <v>3780</v>
      </c>
      <c r="G169" s="2" t="s">
        <v>1654</v>
      </c>
      <c r="H169" s="2" t="s">
        <v>1655</v>
      </c>
      <c r="I169" s="9">
        <v>10</v>
      </c>
      <c r="J169" s="4">
        <v>102.2</v>
      </c>
    </row>
    <row r="170" spans="1:23">
      <c r="A170" s="2" t="s">
        <v>40</v>
      </c>
      <c r="B170" s="3" t="s">
        <v>3642</v>
      </c>
      <c r="C170" s="1" t="s">
        <v>42</v>
      </c>
      <c r="D170" s="1" t="s">
        <v>3774</v>
      </c>
      <c r="E170" s="2" t="s">
        <v>615</v>
      </c>
      <c r="F170" s="2" t="s">
        <v>616</v>
      </c>
      <c r="G170" s="2" t="s">
        <v>468</v>
      </c>
      <c r="H170" s="2" t="s">
        <v>469</v>
      </c>
      <c r="I170" s="9">
        <v>15</v>
      </c>
      <c r="J170" s="4">
        <v>153.30000000000001</v>
      </c>
    </row>
    <row r="171" spans="1:23">
      <c r="A171" s="2" t="s">
        <v>40</v>
      </c>
      <c r="B171" s="3" t="s">
        <v>3668</v>
      </c>
      <c r="C171" s="1" t="s">
        <v>42</v>
      </c>
      <c r="D171" s="1" t="s">
        <v>3781</v>
      </c>
      <c r="E171" s="2" t="s">
        <v>466</v>
      </c>
      <c r="F171" s="2" t="s">
        <v>467</v>
      </c>
      <c r="G171" s="2" t="s">
        <v>468</v>
      </c>
      <c r="H171" s="2" t="s">
        <v>469</v>
      </c>
      <c r="I171" s="9">
        <v>20</v>
      </c>
      <c r="J171" s="4">
        <v>204.4</v>
      </c>
    </row>
    <row r="172" spans="1:23">
      <c r="A172" s="2" t="s">
        <v>40</v>
      </c>
      <c r="B172" s="3" t="s">
        <v>3668</v>
      </c>
      <c r="C172" s="1" t="s">
        <v>42</v>
      </c>
      <c r="D172" s="1" t="s">
        <v>3782</v>
      </c>
      <c r="E172" s="2" t="s">
        <v>2580</v>
      </c>
      <c r="F172" s="2" t="s">
        <v>2581</v>
      </c>
      <c r="G172" s="2" t="s">
        <v>458</v>
      </c>
      <c r="H172" s="2" t="s">
        <v>459</v>
      </c>
      <c r="I172" s="9">
        <v>10</v>
      </c>
      <c r="J172" s="4">
        <v>102.2</v>
      </c>
    </row>
    <row r="173" spans="1:23">
      <c r="A173" s="2" t="s">
        <v>40</v>
      </c>
      <c r="B173" s="3" t="s">
        <v>3668</v>
      </c>
      <c r="C173" s="1" t="s">
        <v>42</v>
      </c>
      <c r="D173" s="1" t="s">
        <v>3783</v>
      </c>
      <c r="E173" s="2" t="s">
        <v>3784</v>
      </c>
      <c r="F173" s="2" t="s">
        <v>3785</v>
      </c>
      <c r="G173" s="2" t="s">
        <v>468</v>
      </c>
      <c r="H173" s="2" t="s">
        <v>469</v>
      </c>
      <c r="I173" s="9">
        <v>23</v>
      </c>
      <c r="J173" s="4">
        <v>235.06</v>
      </c>
    </row>
    <row r="174" spans="1:23">
      <c r="A174" s="2" t="s">
        <v>40</v>
      </c>
      <c r="B174" s="3" t="s">
        <v>3642</v>
      </c>
      <c r="C174" s="1" t="s">
        <v>42</v>
      </c>
      <c r="D174" s="1" t="s">
        <v>3786</v>
      </c>
      <c r="E174" s="2" t="s">
        <v>3787</v>
      </c>
      <c r="F174" s="2" t="s">
        <v>3788</v>
      </c>
      <c r="G174" s="2" t="s">
        <v>468</v>
      </c>
      <c r="H174" s="2" t="s">
        <v>469</v>
      </c>
      <c r="I174" s="9">
        <v>15</v>
      </c>
      <c r="J174" s="4">
        <v>153.30000000000001</v>
      </c>
    </row>
    <row r="175" spans="1:23">
      <c r="A175" s="2" t="s">
        <v>40</v>
      </c>
      <c r="B175" s="3" t="s">
        <v>3639</v>
      </c>
      <c r="C175" s="1" t="s">
        <v>42</v>
      </c>
      <c r="D175" s="1" t="s">
        <v>3789</v>
      </c>
      <c r="E175" s="2" t="s">
        <v>1277</v>
      </c>
      <c r="F175" s="2" t="s">
        <v>1278</v>
      </c>
      <c r="G175" s="2" t="s">
        <v>851</v>
      </c>
      <c r="H175" s="2" t="s">
        <v>852</v>
      </c>
      <c r="I175" s="9">
        <v>10</v>
      </c>
      <c r="J175" s="4">
        <v>102.2</v>
      </c>
    </row>
    <row r="176" spans="1:23">
      <c r="A176" s="2" t="s">
        <v>40</v>
      </c>
      <c r="B176" s="3" t="s">
        <v>3639</v>
      </c>
      <c r="C176" s="1" t="s">
        <v>42</v>
      </c>
      <c r="D176" s="1" t="s">
        <v>3790</v>
      </c>
      <c r="E176" s="2" t="s">
        <v>3791</v>
      </c>
      <c r="F176" s="2" t="s">
        <v>3792</v>
      </c>
      <c r="G176" s="2" t="s">
        <v>3793</v>
      </c>
      <c r="H176" s="2" t="s">
        <v>3794</v>
      </c>
      <c r="I176" s="9">
        <v>20</v>
      </c>
      <c r="J176" s="4">
        <v>204.4</v>
      </c>
    </row>
    <row r="177" spans="1:10" ht="24">
      <c r="A177" s="2" t="s">
        <v>40</v>
      </c>
      <c r="B177" s="3" t="s">
        <v>3632</v>
      </c>
      <c r="C177" s="1" t="s">
        <v>42</v>
      </c>
      <c r="D177" s="1" t="s">
        <v>3795</v>
      </c>
      <c r="E177" s="2" t="s">
        <v>461</v>
      </c>
      <c r="F177" s="2" t="s">
        <v>462</v>
      </c>
      <c r="G177" s="2" t="s">
        <v>463</v>
      </c>
      <c r="H177" s="2" t="s">
        <v>464</v>
      </c>
      <c r="I177" s="9">
        <v>50</v>
      </c>
      <c r="J177" s="4">
        <v>511</v>
      </c>
    </row>
    <row r="178" spans="1:10">
      <c r="A178" s="2" t="s">
        <v>40</v>
      </c>
      <c r="B178" s="3" t="s">
        <v>3632</v>
      </c>
      <c r="C178" s="1" t="s">
        <v>42</v>
      </c>
      <c r="D178" s="1" t="s">
        <v>3796</v>
      </c>
      <c r="E178" s="2" t="s">
        <v>3797</v>
      </c>
      <c r="F178" s="2" t="s">
        <v>3798</v>
      </c>
      <c r="G178" s="2" t="s">
        <v>3799</v>
      </c>
      <c r="H178" s="2" t="s">
        <v>3800</v>
      </c>
      <c r="I178" s="9">
        <v>20</v>
      </c>
      <c r="J178" s="4">
        <v>204.4</v>
      </c>
    </row>
    <row r="179" spans="1:10">
      <c r="A179" s="2" t="s">
        <v>40</v>
      </c>
      <c r="B179" s="3" t="s">
        <v>3658</v>
      </c>
      <c r="C179" s="1" t="s">
        <v>42</v>
      </c>
      <c r="D179" s="1" t="s">
        <v>3801</v>
      </c>
      <c r="E179" s="2" t="s">
        <v>1048</v>
      </c>
      <c r="F179" s="2" t="s">
        <v>1049</v>
      </c>
      <c r="G179" s="2" t="s">
        <v>468</v>
      </c>
      <c r="H179" s="2" t="s">
        <v>469</v>
      </c>
      <c r="I179" s="9">
        <v>25</v>
      </c>
      <c r="J179" s="4">
        <v>255.5</v>
      </c>
    </row>
    <row r="180" spans="1:10">
      <c r="A180" s="2" t="s">
        <v>40</v>
      </c>
      <c r="B180" s="3" t="s">
        <v>3658</v>
      </c>
      <c r="C180" s="1" t="s">
        <v>42</v>
      </c>
      <c r="D180" s="1" t="s">
        <v>3802</v>
      </c>
      <c r="E180" s="2" t="s">
        <v>3803</v>
      </c>
      <c r="F180" s="2" t="s">
        <v>3804</v>
      </c>
      <c r="G180" s="2" t="s">
        <v>468</v>
      </c>
      <c r="H180" s="2" t="s">
        <v>469</v>
      </c>
      <c r="I180" s="9">
        <v>20</v>
      </c>
      <c r="J180" s="4">
        <v>204.4</v>
      </c>
    </row>
    <row r="181" spans="1:10">
      <c r="A181" s="2" t="s">
        <v>40</v>
      </c>
      <c r="B181" s="3" t="s">
        <v>3639</v>
      </c>
      <c r="C181" s="1" t="s">
        <v>42</v>
      </c>
      <c r="D181" s="1" t="s">
        <v>3805</v>
      </c>
      <c r="E181" s="2" t="s">
        <v>1481</v>
      </c>
      <c r="F181" s="2" t="s">
        <v>1482</v>
      </c>
      <c r="G181" s="2" t="s">
        <v>872</v>
      </c>
      <c r="H181" s="2" t="s">
        <v>873</v>
      </c>
      <c r="I181" s="9">
        <v>10</v>
      </c>
      <c r="J181" s="4">
        <v>102.2</v>
      </c>
    </row>
    <row r="182" spans="1:10">
      <c r="A182" s="2" t="s">
        <v>40</v>
      </c>
      <c r="B182" s="3" t="s">
        <v>3639</v>
      </c>
      <c r="C182" s="1" t="s">
        <v>42</v>
      </c>
      <c r="D182" s="1" t="s">
        <v>3806</v>
      </c>
      <c r="E182" s="2" t="s">
        <v>1470</v>
      </c>
      <c r="F182" s="2" t="s">
        <v>1471</v>
      </c>
      <c r="G182" s="2" t="s">
        <v>837</v>
      </c>
      <c r="H182" s="2" t="s">
        <v>838</v>
      </c>
      <c r="I182" s="9">
        <v>20</v>
      </c>
      <c r="J182" s="4">
        <v>204.4</v>
      </c>
    </row>
    <row r="183" spans="1:10">
      <c r="A183" s="2" t="s">
        <v>40</v>
      </c>
      <c r="B183" s="3" t="s">
        <v>3632</v>
      </c>
      <c r="C183" s="1" t="s">
        <v>42</v>
      </c>
      <c r="D183" s="1" t="s">
        <v>3768</v>
      </c>
      <c r="E183" s="2" t="s">
        <v>607</v>
      </c>
      <c r="F183" s="2" t="s">
        <v>608</v>
      </c>
      <c r="G183" s="2" t="s">
        <v>609</v>
      </c>
      <c r="H183" s="2" t="s">
        <v>610</v>
      </c>
      <c r="I183" s="9">
        <v>505</v>
      </c>
      <c r="J183" s="4">
        <v>5161.1000000000004</v>
      </c>
    </row>
    <row r="184" spans="1:10">
      <c r="A184" s="2" t="s">
        <v>40</v>
      </c>
      <c r="B184" s="3" t="s">
        <v>3642</v>
      </c>
      <c r="C184" s="1" t="s">
        <v>42</v>
      </c>
      <c r="D184" s="1" t="s">
        <v>3773</v>
      </c>
      <c r="E184" s="2" t="s">
        <v>1658</v>
      </c>
      <c r="F184" s="2" t="s">
        <v>1659</v>
      </c>
      <c r="G184" s="2" t="s">
        <v>468</v>
      </c>
      <c r="H184" s="2" t="s">
        <v>469</v>
      </c>
      <c r="I184" s="9">
        <v>5</v>
      </c>
      <c r="J184" s="4">
        <v>51.1</v>
      </c>
    </row>
    <row r="185" spans="1:10">
      <c r="A185" s="2" t="s">
        <v>40</v>
      </c>
      <c r="B185" s="3" t="s">
        <v>3639</v>
      </c>
      <c r="C185" s="1" t="s">
        <v>42</v>
      </c>
      <c r="D185" s="1" t="s">
        <v>3807</v>
      </c>
      <c r="E185" s="2" t="s">
        <v>2769</v>
      </c>
      <c r="F185" s="2" t="s">
        <v>2770</v>
      </c>
      <c r="G185" s="2" t="s">
        <v>2771</v>
      </c>
      <c r="H185" s="2" t="s">
        <v>2772</v>
      </c>
      <c r="I185" s="9">
        <v>25</v>
      </c>
      <c r="J185" s="4">
        <v>255.5</v>
      </c>
    </row>
    <row r="186" spans="1:10">
      <c r="A186" s="2" t="s">
        <v>40</v>
      </c>
      <c r="B186" s="3" t="s">
        <v>3642</v>
      </c>
      <c r="C186" s="1" t="s">
        <v>42</v>
      </c>
      <c r="D186" s="1" t="s">
        <v>3808</v>
      </c>
      <c r="E186" s="2" t="s">
        <v>3809</v>
      </c>
      <c r="F186" s="2" t="s">
        <v>3810</v>
      </c>
      <c r="G186" s="2" t="s">
        <v>468</v>
      </c>
      <c r="H186" s="2" t="s">
        <v>469</v>
      </c>
      <c r="I186" s="9">
        <v>15</v>
      </c>
      <c r="J186" s="4">
        <v>153.30000000000001</v>
      </c>
    </row>
    <row r="187" spans="1:10">
      <c r="A187" s="2" t="s">
        <v>40</v>
      </c>
      <c r="B187" s="3" t="s">
        <v>3632</v>
      </c>
      <c r="C187" s="1" t="s">
        <v>42</v>
      </c>
      <c r="D187" s="1" t="s">
        <v>3811</v>
      </c>
      <c r="E187" s="2" t="s">
        <v>3812</v>
      </c>
      <c r="F187" s="2" t="s">
        <v>3813</v>
      </c>
      <c r="G187" s="2" t="s">
        <v>468</v>
      </c>
      <c r="H187" s="2" t="s">
        <v>469</v>
      </c>
      <c r="I187" s="9">
        <v>20</v>
      </c>
      <c r="J187" s="4">
        <v>204.4</v>
      </c>
    </row>
    <row r="188" spans="1:10">
      <c r="A188" s="2" t="s">
        <v>40</v>
      </c>
      <c r="B188" s="3" t="s">
        <v>3632</v>
      </c>
      <c r="C188" s="1" t="s">
        <v>42</v>
      </c>
      <c r="D188" s="1" t="s">
        <v>3814</v>
      </c>
      <c r="E188" s="2" t="s">
        <v>859</v>
      </c>
      <c r="F188" s="2" t="s">
        <v>860</v>
      </c>
      <c r="G188" s="2" t="s">
        <v>861</v>
      </c>
      <c r="H188" s="2" t="s">
        <v>862</v>
      </c>
      <c r="I188" s="9">
        <v>20</v>
      </c>
      <c r="J188" s="4">
        <v>204.4</v>
      </c>
    </row>
    <row r="189" spans="1:10" ht="24">
      <c r="A189" s="2" t="s">
        <v>40</v>
      </c>
      <c r="B189" s="3" t="s">
        <v>3642</v>
      </c>
      <c r="C189" s="1" t="s">
        <v>42</v>
      </c>
      <c r="D189" s="1" t="s">
        <v>3769</v>
      </c>
      <c r="E189" s="2" t="s">
        <v>3770</v>
      </c>
      <c r="F189" s="2" t="s">
        <v>3771</v>
      </c>
      <c r="G189" s="2" t="s">
        <v>2352</v>
      </c>
      <c r="H189" s="2" t="s">
        <v>3772</v>
      </c>
      <c r="I189" s="9">
        <v>170</v>
      </c>
      <c r="J189" s="4">
        <v>1737.4</v>
      </c>
    </row>
    <row r="190" spans="1:10">
      <c r="A190" s="2" t="s">
        <v>48</v>
      </c>
      <c r="B190" s="3" t="s">
        <v>3632</v>
      </c>
      <c r="C190" s="1" t="s">
        <v>42</v>
      </c>
      <c r="D190" s="1" t="s">
        <v>3768</v>
      </c>
      <c r="E190" s="2" t="s">
        <v>607</v>
      </c>
      <c r="F190" s="2" t="s">
        <v>608</v>
      </c>
      <c r="G190" s="2" t="s">
        <v>609</v>
      </c>
      <c r="H190" s="2" t="s">
        <v>610</v>
      </c>
      <c r="I190" s="9">
        <v>105</v>
      </c>
      <c r="J190" s="4">
        <v>1298.8499999999999</v>
      </c>
    </row>
    <row r="191" spans="1:10">
      <c r="A191" s="2" t="s">
        <v>48</v>
      </c>
      <c r="B191" s="3" t="s">
        <v>3668</v>
      </c>
      <c r="C191" s="1" t="s">
        <v>42</v>
      </c>
      <c r="D191" s="1" t="s">
        <v>3782</v>
      </c>
      <c r="E191" s="2" t="s">
        <v>2580</v>
      </c>
      <c r="F191" s="2" t="s">
        <v>2581</v>
      </c>
      <c r="G191" s="2" t="s">
        <v>458</v>
      </c>
      <c r="H191" s="2" t="s">
        <v>459</v>
      </c>
      <c r="I191" s="9">
        <v>2</v>
      </c>
      <c r="J191" s="4">
        <v>24.74</v>
      </c>
    </row>
    <row r="192" spans="1:10" ht="24">
      <c r="A192" s="2" t="s">
        <v>48</v>
      </c>
      <c r="B192" s="3" t="s">
        <v>3642</v>
      </c>
      <c r="C192" s="1" t="s">
        <v>42</v>
      </c>
      <c r="D192" s="1" t="s">
        <v>3769</v>
      </c>
      <c r="E192" s="2" t="s">
        <v>3770</v>
      </c>
      <c r="F192" s="2" t="s">
        <v>3771</v>
      </c>
      <c r="G192" s="2" t="s">
        <v>2352</v>
      </c>
      <c r="H192" s="2" t="s">
        <v>3772</v>
      </c>
      <c r="I192" s="9">
        <v>20</v>
      </c>
      <c r="J192" s="4">
        <v>247.4</v>
      </c>
    </row>
    <row r="193" spans="1:10">
      <c r="A193" s="2" t="s">
        <v>48</v>
      </c>
      <c r="B193" s="3" t="s">
        <v>3658</v>
      </c>
      <c r="C193" s="1" t="s">
        <v>42</v>
      </c>
      <c r="D193" s="1" t="s">
        <v>3815</v>
      </c>
      <c r="E193" s="2" t="s">
        <v>2264</v>
      </c>
      <c r="F193" s="2" t="s">
        <v>2265</v>
      </c>
      <c r="G193" s="2" t="s">
        <v>851</v>
      </c>
      <c r="H193" s="2" t="s">
        <v>852</v>
      </c>
      <c r="I193" s="9">
        <v>2</v>
      </c>
      <c r="J193" s="4">
        <v>24.74</v>
      </c>
    </row>
    <row r="194" spans="1:10">
      <c r="A194" s="2" t="s">
        <v>48</v>
      </c>
      <c r="B194" s="3" t="s">
        <v>3642</v>
      </c>
      <c r="C194" s="1" t="s">
        <v>42</v>
      </c>
      <c r="D194" s="1" t="s">
        <v>3773</v>
      </c>
      <c r="E194" s="2" t="s">
        <v>1658</v>
      </c>
      <c r="F194" s="2" t="s">
        <v>1659</v>
      </c>
      <c r="G194" s="2" t="s">
        <v>468</v>
      </c>
      <c r="H194" s="2" t="s">
        <v>469</v>
      </c>
      <c r="I194" s="9">
        <v>10</v>
      </c>
      <c r="J194" s="4">
        <v>123.7</v>
      </c>
    </row>
    <row r="195" spans="1:10" ht="24">
      <c r="A195" s="2" t="s">
        <v>48</v>
      </c>
      <c r="B195" s="3" t="s">
        <v>3632</v>
      </c>
      <c r="C195" s="1" t="s">
        <v>42</v>
      </c>
      <c r="D195" s="1" t="s">
        <v>3795</v>
      </c>
      <c r="E195" s="2" t="s">
        <v>461</v>
      </c>
      <c r="F195" s="2" t="s">
        <v>462</v>
      </c>
      <c r="G195" s="2" t="s">
        <v>463</v>
      </c>
      <c r="H195" s="2" t="s">
        <v>464</v>
      </c>
      <c r="I195" s="9">
        <v>3</v>
      </c>
      <c r="J195" s="4">
        <v>37.11</v>
      </c>
    </row>
    <row r="196" spans="1:10">
      <c r="A196" s="2" t="s">
        <v>48</v>
      </c>
      <c r="B196" s="3" t="s">
        <v>3639</v>
      </c>
      <c r="C196" s="1" t="s">
        <v>42</v>
      </c>
      <c r="D196" s="1" t="s">
        <v>3789</v>
      </c>
      <c r="E196" s="2" t="s">
        <v>1277</v>
      </c>
      <c r="F196" s="2" t="s">
        <v>1278</v>
      </c>
      <c r="G196" s="2" t="s">
        <v>851</v>
      </c>
      <c r="H196" s="2" t="s">
        <v>852</v>
      </c>
      <c r="I196" s="9">
        <v>5</v>
      </c>
      <c r="J196" s="4">
        <v>61.85</v>
      </c>
    </row>
    <row r="197" spans="1:10">
      <c r="A197" s="2" t="s">
        <v>48</v>
      </c>
      <c r="B197" s="3" t="s">
        <v>3642</v>
      </c>
      <c r="C197" s="1" t="s">
        <v>42</v>
      </c>
      <c r="D197" s="1" t="s">
        <v>3778</v>
      </c>
      <c r="E197" s="2" t="s">
        <v>3779</v>
      </c>
      <c r="F197" s="2" t="s">
        <v>3780</v>
      </c>
      <c r="G197" s="2" t="s">
        <v>1654</v>
      </c>
      <c r="H197" s="2" t="s">
        <v>1655</v>
      </c>
      <c r="I197" s="9">
        <v>10</v>
      </c>
      <c r="J197" s="4">
        <v>123.7</v>
      </c>
    </row>
    <row r="198" spans="1:10">
      <c r="J198" s="5">
        <v>13278.45</v>
      </c>
    </row>
    <row r="199" spans="1:10">
      <c r="J199" s="5">
        <v>25141.14</v>
      </c>
    </row>
  </sheetData>
  <autoFilter ref="A1:W199" xr:uid="{843F4085-6BEF-4F45-A1AD-86DF12016552}"/>
  <mergeCells count="11">
    <mergeCell ref="A77:W77"/>
    <mergeCell ref="A2:W2"/>
    <mergeCell ref="A9:W9"/>
    <mergeCell ref="A36:W36"/>
    <mergeCell ref="A61:W61"/>
    <mergeCell ref="A65:W65"/>
    <mergeCell ref="A93:W93"/>
    <mergeCell ref="A98:W98"/>
    <mergeCell ref="A156:W156"/>
    <mergeCell ref="A159:W159"/>
    <mergeCell ref="A163:W16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F84A-AF24-1B4E-BBAE-89C55ABF0D58}">
  <dimension ref="A1:W197"/>
  <sheetViews>
    <sheetView workbookViewId="0"/>
    <sheetView workbookViewId="1"/>
  </sheetViews>
  <sheetFormatPr defaultColWidth="8.85546875" defaultRowHeight="12.95"/>
  <cols>
    <col min="1" max="1" width="35.28515625" customWidth="1"/>
    <col min="2" max="2" width="8.42578125" customWidth="1"/>
    <col min="3" max="3" width="7.28515625" customWidth="1"/>
    <col min="4" max="4" width="7" customWidth="1"/>
    <col min="5" max="5" width="46.42578125" customWidth="1"/>
    <col min="6" max="6" width="24" customWidth="1"/>
    <col min="7" max="7" width="11.7109375" customWidth="1"/>
    <col min="8" max="8" width="20.7109375" customWidth="1"/>
    <col min="9" max="9" width="8.85546875" style="10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3816</v>
      </c>
      <c r="C3" s="1" t="s">
        <v>42</v>
      </c>
      <c r="D3" s="1" t="s">
        <v>3817</v>
      </c>
      <c r="E3" s="2" t="s">
        <v>890</v>
      </c>
      <c r="F3" s="2" t="s">
        <v>891</v>
      </c>
      <c r="G3" s="2" t="s">
        <v>46</v>
      </c>
      <c r="H3" s="2" t="s">
        <v>47</v>
      </c>
      <c r="I3" s="9">
        <v>3</v>
      </c>
      <c r="J3" s="4">
        <v>30.66</v>
      </c>
    </row>
    <row r="4" spans="1:23">
      <c r="A4" s="2" t="s">
        <v>40</v>
      </c>
      <c r="B4" s="3" t="s">
        <v>3816</v>
      </c>
      <c r="C4" s="1" t="s">
        <v>42</v>
      </c>
      <c r="D4" s="1" t="s">
        <v>3818</v>
      </c>
      <c r="E4" s="2" t="s">
        <v>1813</v>
      </c>
      <c r="F4" s="2" t="s">
        <v>1814</v>
      </c>
      <c r="G4" s="2" t="s">
        <v>46</v>
      </c>
      <c r="H4" s="2" t="s">
        <v>47</v>
      </c>
      <c r="I4" s="9">
        <v>3</v>
      </c>
      <c r="J4" s="4">
        <v>30.66</v>
      </c>
    </row>
    <row r="5" spans="1:23">
      <c r="A5" s="2" t="s">
        <v>48</v>
      </c>
      <c r="B5" s="3" t="s">
        <v>3816</v>
      </c>
      <c r="C5" s="1" t="s">
        <v>42</v>
      </c>
      <c r="D5" s="1" t="s">
        <v>3819</v>
      </c>
      <c r="E5" s="2" t="s">
        <v>44</v>
      </c>
      <c r="F5" s="2" t="s">
        <v>45</v>
      </c>
      <c r="G5" s="2" t="s">
        <v>46</v>
      </c>
      <c r="H5" s="2" t="s">
        <v>47</v>
      </c>
      <c r="I5" s="9">
        <v>3</v>
      </c>
      <c r="J5" s="4">
        <v>37.11</v>
      </c>
    </row>
    <row r="6" spans="1:23">
      <c r="A6" s="2" t="s">
        <v>48</v>
      </c>
      <c r="B6" s="3" t="s">
        <v>3816</v>
      </c>
      <c r="C6" s="1" t="s">
        <v>42</v>
      </c>
      <c r="D6" s="1" t="s">
        <v>3820</v>
      </c>
      <c r="E6" s="2" t="s">
        <v>3821</v>
      </c>
      <c r="F6" s="2" t="s">
        <v>3822</v>
      </c>
      <c r="G6" s="2" t="s">
        <v>882</v>
      </c>
      <c r="H6" s="2" t="s">
        <v>883</v>
      </c>
      <c r="I6" s="9">
        <v>8</v>
      </c>
      <c r="J6" s="4">
        <v>98.96</v>
      </c>
    </row>
    <row r="7" spans="1:23">
      <c r="A7" s="2" t="s">
        <v>48</v>
      </c>
      <c r="B7" s="3" t="s">
        <v>3816</v>
      </c>
      <c r="C7" s="1" t="s">
        <v>42</v>
      </c>
      <c r="D7" s="1" t="s">
        <v>3817</v>
      </c>
      <c r="E7" s="2" t="s">
        <v>890</v>
      </c>
      <c r="F7" s="2" t="s">
        <v>891</v>
      </c>
      <c r="G7" s="2" t="s">
        <v>46</v>
      </c>
      <c r="H7" s="2" t="s">
        <v>47</v>
      </c>
      <c r="I7" s="9">
        <v>3</v>
      </c>
      <c r="J7" s="4">
        <v>37.11</v>
      </c>
    </row>
    <row r="8" spans="1:23">
      <c r="A8" s="2" t="s">
        <v>48</v>
      </c>
      <c r="B8" s="3" t="s">
        <v>3823</v>
      </c>
      <c r="C8" s="1" t="s">
        <v>42</v>
      </c>
      <c r="D8" s="1" t="s">
        <v>3824</v>
      </c>
      <c r="E8" s="2" t="s">
        <v>1055</v>
      </c>
      <c r="F8" s="2" t="s">
        <v>1056</v>
      </c>
      <c r="G8" s="2" t="s">
        <v>622</v>
      </c>
      <c r="H8" s="2" t="s">
        <v>623</v>
      </c>
      <c r="I8" s="9">
        <v>3</v>
      </c>
      <c r="J8" s="4">
        <v>37.11</v>
      </c>
    </row>
    <row r="9" spans="1:23">
      <c r="J9" s="5">
        <v>271.61</v>
      </c>
    </row>
    <row r="10" spans="1:23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40</v>
      </c>
      <c r="B11" s="3" t="s">
        <v>3825</v>
      </c>
      <c r="C11" s="1" t="s">
        <v>42</v>
      </c>
      <c r="D11" s="1" t="s">
        <v>3826</v>
      </c>
      <c r="E11" s="2" t="s">
        <v>486</v>
      </c>
      <c r="F11" s="2" t="s">
        <v>487</v>
      </c>
      <c r="G11" s="2" t="s">
        <v>102</v>
      </c>
      <c r="H11" s="2" t="s">
        <v>103</v>
      </c>
      <c r="I11" s="9">
        <v>10</v>
      </c>
      <c r="J11" s="4">
        <v>102.2</v>
      </c>
    </row>
    <row r="12" spans="1:23">
      <c r="A12" s="2" t="s">
        <v>40</v>
      </c>
      <c r="B12" s="3" t="s">
        <v>3825</v>
      </c>
      <c r="C12" s="1" t="s">
        <v>42</v>
      </c>
      <c r="D12" s="1" t="s">
        <v>3827</v>
      </c>
      <c r="E12" s="2" t="s">
        <v>133</v>
      </c>
      <c r="F12" s="2" t="s">
        <v>134</v>
      </c>
      <c r="G12" s="2" t="s">
        <v>119</v>
      </c>
      <c r="H12" s="2" t="s">
        <v>120</v>
      </c>
      <c r="I12" s="9">
        <v>5</v>
      </c>
      <c r="J12" s="4">
        <v>51.1</v>
      </c>
    </row>
    <row r="13" spans="1:23">
      <c r="A13" s="2" t="s">
        <v>40</v>
      </c>
      <c r="B13" s="3" t="s">
        <v>3825</v>
      </c>
      <c r="C13" s="1" t="s">
        <v>42</v>
      </c>
      <c r="D13" s="1" t="s">
        <v>3828</v>
      </c>
      <c r="E13" s="2" t="s">
        <v>1121</v>
      </c>
      <c r="F13" s="2" t="s">
        <v>1122</v>
      </c>
      <c r="G13" s="2" t="s">
        <v>82</v>
      </c>
      <c r="H13" s="2" t="s">
        <v>83</v>
      </c>
      <c r="I13" s="9">
        <v>2</v>
      </c>
      <c r="J13" s="4">
        <v>20.440000000000001</v>
      </c>
    </row>
    <row r="14" spans="1:23">
      <c r="A14" s="2" t="s">
        <v>40</v>
      </c>
      <c r="B14" s="3" t="s">
        <v>3825</v>
      </c>
      <c r="C14" s="1" t="s">
        <v>42</v>
      </c>
      <c r="D14" s="1" t="s">
        <v>3829</v>
      </c>
      <c r="E14" s="2" t="s">
        <v>909</v>
      </c>
      <c r="F14" s="2" t="s">
        <v>910</v>
      </c>
      <c r="G14" s="2" t="s">
        <v>82</v>
      </c>
      <c r="H14" s="2" t="s">
        <v>83</v>
      </c>
      <c r="I14" s="9">
        <v>5</v>
      </c>
      <c r="J14" s="4">
        <v>51.1</v>
      </c>
    </row>
    <row r="15" spans="1:23">
      <c r="A15" s="2" t="s">
        <v>40</v>
      </c>
      <c r="B15" s="3" t="s">
        <v>3825</v>
      </c>
      <c r="C15" s="1" t="s">
        <v>42</v>
      </c>
      <c r="D15" s="1" t="s">
        <v>3830</v>
      </c>
      <c r="E15" s="2" t="s">
        <v>922</v>
      </c>
      <c r="F15" s="2" t="s">
        <v>923</v>
      </c>
      <c r="G15" s="2" t="s">
        <v>82</v>
      </c>
      <c r="H15" s="2" t="s">
        <v>83</v>
      </c>
      <c r="I15" s="9">
        <v>2</v>
      </c>
      <c r="J15" s="4">
        <v>20.440000000000001</v>
      </c>
    </row>
    <row r="16" spans="1:23">
      <c r="A16" s="2" t="s">
        <v>40</v>
      </c>
      <c r="B16" s="3" t="s">
        <v>3825</v>
      </c>
      <c r="C16" s="1" t="s">
        <v>42</v>
      </c>
      <c r="D16" s="1" t="s">
        <v>3831</v>
      </c>
      <c r="E16" s="2" t="s">
        <v>522</v>
      </c>
      <c r="F16" s="2" t="s">
        <v>523</v>
      </c>
      <c r="G16" s="2" t="s">
        <v>93</v>
      </c>
      <c r="H16" s="2" t="s">
        <v>94</v>
      </c>
      <c r="I16" s="9">
        <v>1</v>
      </c>
      <c r="J16" s="4">
        <v>10.220000000000001</v>
      </c>
    </row>
    <row r="17" spans="1:10">
      <c r="A17" s="2" t="s">
        <v>40</v>
      </c>
      <c r="B17" s="3" t="s">
        <v>3825</v>
      </c>
      <c r="C17" s="1" t="s">
        <v>42</v>
      </c>
      <c r="D17" s="1" t="s">
        <v>3832</v>
      </c>
      <c r="E17" s="2" t="s">
        <v>70</v>
      </c>
      <c r="F17" s="2" t="s">
        <v>71</v>
      </c>
      <c r="G17" s="2" t="s">
        <v>72</v>
      </c>
      <c r="H17" s="2" t="s">
        <v>73</v>
      </c>
      <c r="I17" s="9">
        <v>5</v>
      </c>
      <c r="J17" s="4">
        <v>51.1</v>
      </c>
    </row>
    <row r="18" spans="1:10">
      <c r="A18" s="2" t="s">
        <v>40</v>
      </c>
      <c r="B18" s="3" t="s">
        <v>3825</v>
      </c>
      <c r="C18" s="1" t="s">
        <v>42</v>
      </c>
      <c r="D18" s="1" t="s">
        <v>3833</v>
      </c>
      <c r="E18" s="2" t="s">
        <v>493</v>
      </c>
      <c r="F18" s="2" t="s">
        <v>494</v>
      </c>
      <c r="G18" s="2" t="s">
        <v>82</v>
      </c>
      <c r="H18" s="2" t="s">
        <v>83</v>
      </c>
      <c r="I18" s="9">
        <v>5</v>
      </c>
      <c r="J18" s="4">
        <v>51.1</v>
      </c>
    </row>
    <row r="19" spans="1:10">
      <c r="A19" s="2" t="s">
        <v>40</v>
      </c>
      <c r="B19" s="3" t="s">
        <v>3825</v>
      </c>
      <c r="C19" s="1" t="s">
        <v>42</v>
      </c>
      <c r="D19" s="1" t="s">
        <v>3834</v>
      </c>
      <c r="E19" s="2" t="s">
        <v>1097</v>
      </c>
      <c r="F19" s="2" t="s">
        <v>1098</v>
      </c>
      <c r="G19" s="2" t="s">
        <v>93</v>
      </c>
      <c r="H19" s="2" t="s">
        <v>94</v>
      </c>
      <c r="I19" s="9">
        <v>1</v>
      </c>
      <c r="J19" s="4">
        <v>10.220000000000001</v>
      </c>
    </row>
    <row r="20" spans="1:10">
      <c r="A20" s="2" t="s">
        <v>40</v>
      </c>
      <c r="B20" s="3" t="s">
        <v>3825</v>
      </c>
      <c r="C20" s="1" t="s">
        <v>42</v>
      </c>
      <c r="D20" s="1" t="s">
        <v>3835</v>
      </c>
      <c r="E20" s="2" t="s">
        <v>1067</v>
      </c>
      <c r="F20" s="2" t="s">
        <v>1068</v>
      </c>
      <c r="G20" s="2" t="s">
        <v>82</v>
      </c>
      <c r="H20" s="2" t="s">
        <v>83</v>
      </c>
      <c r="I20" s="9">
        <v>5</v>
      </c>
      <c r="J20" s="4">
        <v>51.1</v>
      </c>
    </row>
    <row r="21" spans="1:10">
      <c r="A21" s="2" t="s">
        <v>40</v>
      </c>
      <c r="B21" s="3" t="s">
        <v>3825</v>
      </c>
      <c r="C21" s="1" t="s">
        <v>42</v>
      </c>
      <c r="D21" s="1" t="s">
        <v>3836</v>
      </c>
      <c r="E21" s="2" t="s">
        <v>679</v>
      </c>
      <c r="F21" s="2" t="s">
        <v>680</v>
      </c>
      <c r="G21" s="2" t="s">
        <v>82</v>
      </c>
      <c r="H21" s="2" t="s">
        <v>83</v>
      </c>
      <c r="I21" s="9">
        <v>4</v>
      </c>
      <c r="J21" s="4">
        <v>40.880000000000003</v>
      </c>
    </row>
    <row r="22" spans="1:10">
      <c r="A22" s="2" t="s">
        <v>40</v>
      </c>
      <c r="B22" s="3" t="s">
        <v>3825</v>
      </c>
      <c r="C22" s="1" t="s">
        <v>42</v>
      </c>
      <c r="D22" s="1" t="s">
        <v>3837</v>
      </c>
      <c r="E22" s="2" t="s">
        <v>480</v>
      </c>
      <c r="F22" s="2" t="s">
        <v>481</v>
      </c>
      <c r="G22" s="2" t="s">
        <v>82</v>
      </c>
      <c r="H22" s="2" t="s">
        <v>83</v>
      </c>
      <c r="I22" s="9">
        <v>10</v>
      </c>
      <c r="J22" s="4">
        <v>102.2</v>
      </c>
    </row>
    <row r="23" spans="1:10">
      <c r="A23" s="2" t="s">
        <v>40</v>
      </c>
      <c r="B23" s="3" t="s">
        <v>3825</v>
      </c>
      <c r="C23" s="1" t="s">
        <v>42</v>
      </c>
      <c r="D23" s="1" t="s">
        <v>3838</v>
      </c>
      <c r="E23" s="2" t="s">
        <v>136</v>
      </c>
      <c r="F23" s="2" t="s">
        <v>137</v>
      </c>
      <c r="G23" s="2" t="s">
        <v>72</v>
      </c>
      <c r="H23" s="2" t="s">
        <v>73</v>
      </c>
      <c r="I23" s="9">
        <v>5</v>
      </c>
      <c r="J23" s="4">
        <v>51.1</v>
      </c>
    </row>
    <row r="24" spans="1:10">
      <c r="A24" s="2" t="s">
        <v>40</v>
      </c>
      <c r="B24" s="3" t="s">
        <v>3825</v>
      </c>
      <c r="C24" s="1" t="s">
        <v>42</v>
      </c>
      <c r="D24" s="1" t="s">
        <v>3839</v>
      </c>
      <c r="E24" s="2" t="s">
        <v>483</v>
      </c>
      <c r="F24" s="2" t="s">
        <v>484</v>
      </c>
      <c r="G24" s="2" t="s">
        <v>127</v>
      </c>
      <c r="H24" s="2" t="s">
        <v>128</v>
      </c>
      <c r="I24" s="9">
        <v>3</v>
      </c>
      <c r="J24" s="4">
        <v>30.66</v>
      </c>
    </row>
    <row r="25" spans="1:10">
      <c r="A25" s="2" t="s">
        <v>40</v>
      </c>
      <c r="B25" s="3" t="s">
        <v>3825</v>
      </c>
      <c r="C25" s="1" t="s">
        <v>42</v>
      </c>
      <c r="D25" s="1" t="s">
        <v>3840</v>
      </c>
      <c r="E25" s="2" t="s">
        <v>660</v>
      </c>
      <c r="F25" s="2" t="s">
        <v>661</v>
      </c>
      <c r="G25" s="2" t="s">
        <v>77</v>
      </c>
      <c r="H25" s="2" t="s">
        <v>78</v>
      </c>
      <c r="I25" s="9">
        <v>5</v>
      </c>
      <c r="J25" s="4">
        <v>51.1</v>
      </c>
    </row>
    <row r="26" spans="1:10">
      <c r="A26" s="2" t="s">
        <v>40</v>
      </c>
      <c r="B26" s="3" t="s">
        <v>3825</v>
      </c>
      <c r="C26" s="1" t="s">
        <v>42</v>
      </c>
      <c r="D26" s="1" t="s">
        <v>3841</v>
      </c>
      <c r="E26" s="2" t="s">
        <v>85</v>
      </c>
      <c r="F26" s="2" t="s">
        <v>86</v>
      </c>
      <c r="G26" s="2" t="s">
        <v>82</v>
      </c>
      <c r="H26" s="2" t="s">
        <v>83</v>
      </c>
      <c r="I26" s="9">
        <v>5</v>
      </c>
      <c r="J26" s="4">
        <v>51.1</v>
      </c>
    </row>
    <row r="27" spans="1:10">
      <c r="A27" s="2" t="s">
        <v>40</v>
      </c>
      <c r="B27" s="3" t="s">
        <v>3825</v>
      </c>
      <c r="C27" s="1" t="s">
        <v>42</v>
      </c>
      <c r="D27" s="1" t="s">
        <v>3842</v>
      </c>
      <c r="E27" s="2" t="s">
        <v>125</v>
      </c>
      <c r="F27" s="2" t="s">
        <v>126</v>
      </c>
      <c r="G27" s="2" t="s">
        <v>127</v>
      </c>
      <c r="H27" s="2" t="s">
        <v>128</v>
      </c>
      <c r="I27" s="9">
        <v>3</v>
      </c>
      <c r="J27" s="4">
        <v>30.66</v>
      </c>
    </row>
    <row r="28" spans="1:10">
      <c r="A28" s="2" t="s">
        <v>48</v>
      </c>
      <c r="B28" s="3" t="s">
        <v>3825</v>
      </c>
      <c r="C28" s="1" t="s">
        <v>42</v>
      </c>
      <c r="D28" s="1" t="s">
        <v>3843</v>
      </c>
      <c r="E28" s="2" t="s">
        <v>85</v>
      </c>
      <c r="F28" s="2" t="s">
        <v>86</v>
      </c>
      <c r="G28" s="2" t="s">
        <v>82</v>
      </c>
      <c r="H28" s="2" t="s">
        <v>83</v>
      </c>
      <c r="I28" s="9">
        <v>20</v>
      </c>
      <c r="J28" s="4">
        <v>230.4</v>
      </c>
    </row>
    <row r="29" spans="1:10">
      <c r="A29" s="2" t="s">
        <v>48</v>
      </c>
      <c r="B29" s="3" t="s">
        <v>3825</v>
      </c>
      <c r="C29" s="1" t="s">
        <v>42</v>
      </c>
      <c r="D29" s="1" t="s">
        <v>3844</v>
      </c>
      <c r="E29" s="2" t="s">
        <v>894</v>
      </c>
      <c r="F29" s="2" t="s">
        <v>895</v>
      </c>
      <c r="G29" s="2" t="s">
        <v>82</v>
      </c>
      <c r="H29" s="2" t="s">
        <v>83</v>
      </c>
      <c r="I29" s="9">
        <v>50</v>
      </c>
      <c r="J29" s="4">
        <v>618.5</v>
      </c>
    </row>
    <row r="30" spans="1:10">
      <c r="A30" s="2" t="s">
        <v>48</v>
      </c>
      <c r="B30" s="3" t="s">
        <v>3825</v>
      </c>
      <c r="C30" s="1" t="s">
        <v>42</v>
      </c>
      <c r="D30" s="1" t="s">
        <v>3845</v>
      </c>
      <c r="E30" s="2" t="s">
        <v>1071</v>
      </c>
      <c r="F30" s="2" t="s">
        <v>1072</v>
      </c>
      <c r="G30" s="2" t="s">
        <v>82</v>
      </c>
      <c r="H30" s="2" t="s">
        <v>83</v>
      </c>
      <c r="I30" s="9">
        <v>10</v>
      </c>
      <c r="J30" s="4">
        <v>123.7</v>
      </c>
    </row>
    <row r="31" spans="1:10">
      <c r="A31" s="2" t="s">
        <v>48</v>
      </c>
      <c r="B31" s="3" t="s">
        <v>3825</v>
      </c>
      <c r="C31" s="1" t="s">
        <v>42</v>
      </c>
      <c r="D31" s="1" t="s">
        <v>3846</v>
      </c>
      <c r="E31" s="2" t="s">
        <v>108</v>
      </c>
      <c r="F31" s="2" t="s">
        <v>109</v>
      </c>
      <c r="G31" s="2" t="s">
        <v>72</v>
      </c>
      <c r="H31" s="2" t="s">
        <v>73</v>
      </c>
      <c r="I31" s="9">
        <v>5</v>
      </c>
      <c r="J31" s="4">
        <v>57.6</v>
      </c>
    </row>
    <row r="32" spans="1:10">
      <c r="A32" s="2" t="s">
        <v>48</v>
      </c>
      <c r="B32" s="3" t="s">
        <v>3825</v>
      </c>
      <c r="C32" s="1" t="s">
        <v>42</v>
      </c>
      <c r="D32" s="1" t="s">
        <v>3847</v>
      </c>
      <c r="E32" s="2" t="s">
        <v>1728</v>
      </c>
      <c r="F32" s="2" t="s">
        <v>1729</v>
      </c>
      <c r="G32" s="2" t="s">
        <v>77</v>
      </c>
      <c r="H32" s="2" t="s">
        <v>78</v>
      </c>
      <c r="I32" s="9">
        <v>5</v>
      </c>
      <c r="J32" s="4">
        <v>57.6</v>
      </c>
    </row>
    <row r="33" spans="1:23">
      <c r="A33" s="2" t="s">
        <v>48</v>
      </c>
      <c r="B33" s="3" t="s">
        <v>3825</v>
      </c>
      <c r="C33" s="1" t="s">
        <v>42</v>
      </c>
      <c r="D33" s="1" t="s">
        <v>3848</v>
      </c>
      <c r="E33" s="2" t="s">
        <v>519</v>
      </c>
      <c r="F33" s="2" t="s">
        <v>520</v>
      </c>
      <c r="G33" s="2" t="s">
        <v>93</v>
      </c>
      <c r="H33" s="2" t="s">
        <v>94</v>
      </c>
      <c r="I33" s="9">
        <v>10</v>
      </c>
      <c r="J33" s="4">
        <v>123.7</v>
      </c>
    </row>
    <row r="34" spans="1:23">
      <c r="A34" s="2" t="s">
        <v>48</v>
      </c>
      <c r="B34" s="3" t="s">
        <v>3825</v>
      </c>
      <c r="C34" s="1" t="s">
        <v>42</v>
      </c>
      <c r="D34" s="1" t="s">
        <v>3849</v>
      </c>
      <c r="E34" s="2" t="s">
        <v>111</v>
      </c>
      <c r="F34" s="2" t="s">
        <v>112</v>
      </c>
      <c r="G34" s="2" t="s">
        <v>72</v>
      </c>
      <c r="H34" s="2" t="s">
        <v>73</v>
      </c>
      <c r="I34" s="9">
        <v>5</v>
      </c>
      <c r="J34" s="4">
        <v>57.6</v>
      </c>
    </row>
    <row r="35" spans="1:23">
      <c r="A35" s="2" t="s">
        <v>48</v>
      </c>
      <c r="B35" s="3" t="s">
        <v>3825</v>
      </c>
      <c r="C35" s="1" t="s">
        <v>42</v>
      </c>
      <c r="D35" s="1" t="s">
        <v>3827</v>
      </c>
      <c r="E35" s="2" t="s">
        <v>133</v>
      </c>
      <c r="F35" s="2" t="s">
        <v>134</v>
      </c>
      <c r="G35" s="2" t="s">
        <v>119</v>
      </c>
      <c r="H35" s="2" t="s">
        <v>120</v>
      </c>
      <c r="I35" s="9">
        <v>1</v>
      </c>
      <c r="J35" s="4">
        <v>12.37</v>
      </c>
    </row>
    <row r="36" spans="1:23">
      <c r="A36" s="2" t="s">
        <v>48</v>
      </c>
      <c r="B36" s="3" t="s">
        <v>3825</v>
      </c>
      <c r="C36" s="1" t="s">
        <v>42</v>
      </c>
      <c r="D36" s="1" t="s">
        <v>3850</v>
      </c>
      <c r="E36" s="2" t="s">
        <v>660</v>
      </c>
      <c r="F36" s="2" t="s">
        <v>661</v>
      </c>
      <c r="G36" s="2" t="s">
        <v>77</v>
      </c>
      <c r="H36" s="2" t="s">
        <v>78</v>
      </c>
      <c r="I36" s="9">
        <v>5</v>
      </c>
      <c r="J36" s="4">
        <v>57.6</v>
      </c>
    </row>
    <row r="37" spans="1:23">
      <c r="A37" s="2" t="s">
        <v>48</v>
      </c>
      <c r="B37" s="3" t="s">
        <v>3825</v>
      </c>
      <c r="C37" s="1" t="s">
        <v>42</v>
      </c>
      <c r="D37" s="1" t="s">
        <v>3851</v>
      </c>
      <c r="E37" s="2" t="s">
        <v>117</v>
      </c>
      <c r="F37" s="2" t="s">
        <v>118</v>
      </c>
      <c r="G37" s="2" t="s">
        <v>119</v>
      </c>
      <c r="H37" s="2" t="s">
        <v>120</v>
      </c>
      <c r="I37" s="9">
        <v>10</v>
      </c>
      <c r="J37" s="4">
        <v>123.7</v>
      </c>
    </row>
    <row r="38" spans="1:23">
      <c r="A38" s="2" t="s">
        <v>48</v>
      </c>
      <c r="B38" s="3" t="s">
        <v>3825</v>
      </c>
      <c r="C38" s="1" t="s">
        <v>42</v>
      </c>
      <c r="D38" s="1" t="s">
        <v>3842</v>
      </c>
      <c r="E38" s="2" t="s">
        <v>125</v>
      </c>
      <c r="F38" s="2" t="s">
        <v>126</v>
      </c>
      <c r="G38" s="2" t="s">
        <v>127</v>
      </c>
      <c r="H38" s="2" t="s">
        <v>128</v>
      </c>
      <c r="I38" s="9">
        <v>10</v>
      </c>
      <c r="J38" s="4">
        <v>123.7</v>
      </c>
    </row>
    <row r="39" spans="1:23">
      <c r="A39" s="2" t="s">
        <v>48</v>
      </c>
      <c r="B39" s="3" t="s">
        <v>3825</v>
      </c>
      <c r="C39" s="1" t="s">
        <v>42</v>
      </c>
      <c r="D39" s="1" t="s">
        <v>3830</v>
      </c>
      <c r="E39" s="2" t="s">
        <v>922</v>
      </c>
      <c r="F39" s="2" t="s">
        <v>923</v>
      </c>
      <c r="G39" s="2" t="s">
        <v>82</v>
      </c>
      <c r="H39" s="2" t="s">
        <v>83</v>
      </c>
      <c r="I39" s="9">
        <v>3</v>
      </c>
      <c r="J39" s="4">
        <v>34.56</v>
      </c>
    </row>
    <row r="40" spans="1:23">
      <c r="A40" s="2" t="s">
        <v>48</v>
      </c>
      <c r="B40" s="3" t="s">
        <v>3825</v>
      </c>
      <c r="C40" s="1" t="s">
        <v>42</v>
      </c>
      <c r="D40" s="1" t="s">
        <v>3852</v>
      </c>
      <c r="E40" s="2" t="s">
        <v>125</v>
      </c>
      <c r="F40" s="2" t="s">
        <v>126</v>
      </c>
      <c r="G40" s="2" t="s">
        <v>127</v>
      </c>
      <c r="H40" s="2" t="s">
        <v>128</v>
      </c>
      <c r="I40" s="9">
        <v>10</v>
      </c>
      <c r="J40" s="4">
        <v>115.2</v>
      </c>
    </row>
    <row r="41" spans="1:23">
      <c r="A41" s="2" t="s">
        <v>48</v>
      </c>
      <c r="B41" s="3" t="s">
        <v>3825</v>
      </c>
      <c r="C41" s="1" t="s">
        <v>42</v>
      </c>
      <c r="D41" s="1" t="s">
        <v>3853</v>
      </c>
      <c r="E41" s="2" t="s">
        <v>663</v>
      </c>
      <c r="F41" s="2" t="s">
        <v>664</v>
      </c>
      <c r="G41" s="2" t="s">
        <v>82</v>
      </c>
      <c r="H41" s="2" t="s">
        <v>83</v>
      </c>
      <c r="I41" s="9">
        <v>5</v>
      </c>
      <c r="J41" s="4">
        <v>57.6</v>
      </c>
    </row>
    <row r="42" spans="1:23">
      <c r="A42" s="2" t="s">
        <v>48</v>
      </c>
      <c r="B42" s="3" t="s">
        <v>3825</v>
      </c>
      <c r="C42" s="1" t="s">
        <v>42</v>
      </c>
      <c r="D42" s="1" t="s">
        <v>3854</v>
      </c>
      <c r="E42" s="2" t="s">
        <v>105</v>
      </c>
      <c r="F42" s="2" t="s">
        <v>106</v>
      </c>
      <c r="G42" s="2" t="s">
        <v>93</v>
      </c>
      <c r="H42" s="2" t="s">
        <v>94</v>
      </c>
      <c r="I42" s="9">
        <v>3</v>
      </c>
      <c r="J42" s="4">
        <v>34.56</v>
      </c>
    </row>
    <row r="43" spans="1:23">
      <c r="A43" s="2" t="s">
        <v>48</v>
      </c>
      <c r="B43" s="3" t="s">
        <v>3825</v>
      </c>
      <c r="C43" s="1" t="s">
        <v>42</v>
      </c>
      <c r="D43" s="1" t="s">
        <v>3836</v>
      </c>
      <c r="E43" s="2" t="s">
        <v>679</v>
      </c>
      <c r="F43" s="2" t="s">
        <v>680</v>
      </c>
      <c r="G43" s="2" t="s">
        <v>82</v>
      </c>
      <c r="H43" s="2" t="s">
        <v>83</v>
      </c>
      <c r="I43" s="9">
        <v>10</v>
      </c>
      <c r="J43" s="4">
        <v>123.7</v>
      </c>
    </row>
    <row r="44" spans="1:23">
      <c r="A44" s="2" t="s">
        <v>48</v>
      </c>
      <c r="B44" s="3" t="s">
        <v>3825</v>
      </c>
      <c r="C44" s="1" t="s">
        <v>42</v>
      </c>
      <c r="D44" s="1" t="s">
        <v>3855</v>
      </c>
      <c r="E44" s="2" t="s">
        <v>1901</v>
      </c>
      <c r="F44" s="2" t="s">
        <v>1902</v>
      </c>
      <c r="G44" s="2" t="s">
        <v>77</v>
      </c>
      <c r="H44" s="2" t="s">
        <v>78</v>
      </c>
      <c r="I44" s="9">
        <v>5</v>
      </c>
      <c r="J44" s="4">
        <v>61.85</v>
      </c>
    </row>
    <row r="45" spans="1:23">
      <c r="J45" s="5">
        <v>2790.66</v>
      </c>
    </row>
    <row r="46" spans="1:23">
      <c r="A46" s="72" t="s">
        <v>141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>
      <c r="A47" s="2" t="s">
        <v>40</v>
      </c>
      <c r="B47" s="3" t="s">
        <v>3823</v>
      </c>
      <c r="C47" s="1" t="s">
        <v>42</v>
      </c>
      <c r="D47" s="1" t="s">
        <v>3856</v>
      </c>
      <c r="E47" s="2" t="s">
        <v>1387</v>
      </c>
      <c r="F47" s="2" t="s">
        <v>1388</v>
      </c>
      <c r="G47" s="2" t="s">
        <v>177</v>
      </c>
      <c r="H47" s="2" t="s">
        <v>178</v>
      </c>
      <c r="I47" s="9">
        <v>2</v>
      </c>
      <c r="J47" s="4">
        <v>20.440000000000001</v>
      </c>
    </row>
    <row r="48" spans="1:23">
      <c r="A48" s="2" t="s">
        <v>40</v>
      </c>
      <c r="B48" s="3" t="s">
        <v>3823</v>
      </c>
      <c r="C48" s="1" t="s">
        <v>42</v>
      </c>
      <c r="D48" s="1" t="s">
        <v>3857</v>
      </c>
      <c r="E48" s="2" t="s">
        <v>936</v>
      </c>
      <c r="F48" s="2" t="s">
        <v>937</v>
      </c>
      <c r="G48" s="2" t="s">
        <v>150</v>
      </c>
      <c r="H48" s="2" t="s">
        <v>151</v>
      </c>
      <c r="I48" s="9">
        <v>3</v>
      </c>
      <c r="J48" s="4">
        <v>30.66</v>
      </c>
    </row>
    <row r="49" spans="1:23">
      <c r="A49" s="2" t="s">
        <v>48</v>
      </c>
      <c r="B49" s="3" t="s">
        <v>3823</v>
      </c>
      <c r="C49" s="1" t="s">
        <v>42</v>
      </c>
      <c r="D49" s="1" t="s">
        <v>3858</v>
      </c>
      <c r="E49" s="2" t="s">
        <v>170</v>
      </c>
      <c r="F49" s="2" t="s">
        <v>171</v>
      </c>
      <c r="G49" s="2" t="s">
        <v>150</v>
      </c>
      <c r="H49" s="2" t="s">
        <v>151</v>
      </c>
      <c r="I49" s="9">
        <v>10</v>
      </c>
      <c r="J49" s="4">
        <v>115.2</v>
      </c>
    </row>
    <row r="50" spans="1:23">
      <c r="A50" s="2" t="s">
        <v>48</v>
      </c>
      <c r="B50" s="3" t="s">
        <v>3823</v>
      </c>
      <c r="C50" s="1" t="s">
        <v>42</v>
      </c>
      <c r="D50" s="1" t="s">
        <v>3859</v>
      </c>
      <c r="E50" s="2" t="s">
        <v>1141</v>
      </c>
      <c r="F50" s="2" t="s">
        <v>1142</v>
      </c>
      <c r="G50" s="2" t="s">
        <v>167</v>
      </c>
      <c r="H50" s="2" t="s">
        <v>168</v>
      </c>
      <c r="I50" s="9">
        <v>10</v>
      </c>
      <c r="J50" s="4">
        <v>115.2</v>
      </c>
    </row>
    <row r="51" spans="1:23">
      <c r="A51" s="2" t="s">
        <v>48</v>
      </c>
      <c r="B51" s="3" t="s">
        <v>3823</v>
      </c>
      <c r="C51" s="1" t="s">
        <v>42</v>
      </c>
      <c r="D51" s="1" t="s">
        <v>3860</v>
      </c>
      <c r="E51" s="2" t="s">
        <v>936</v>
      </c>
      <c r="F51" s="2" t="s">
        <v>937</v>
      </c>
      <c r="G51" s="2" t="s">
        <v>150</v>
      </c>
      <c r="H51" s="2" t="s">
        <v>151</v>
      </c>
      <c r="I51" s="9">
        <v>10</v>
      </c>
      <c r="J51" s="4">
        <v>115.2</v>
      </c>
    </row>
    <row r="52" spans="1:23">
      <c r="A52" s="2" t="s">
        <v>48</v>
      </c>
      <c r="B52" s="3" t="s">
        <v>3823</v>
      </c>
      <c r="C52" s="1" t="s">
        <v>42</v>
      </c>
      <c r="D52" s="1" t="s">
        <v>3861</v>
      </c>
      <c r="E52" s="2" t="s">
        <v>165</v>
      </c>
      <c r="F52" s="2" t="s">
        <v>166</v>
      </c>
      <c r="G52" s="2" t="s">
        <v>167</v>
      </c>
      <c r="H52" s="2" t="s">
        <v>168</v>
      </c>
      <c r="I52" s="9">
        <v>10</v>
      </c>
      <c r="J52" s="4">
        <v>123.7</v>
      </c>
    </row>
    <row r="53" spans="1:23">
      <c r="A53" s="2" t="s">
        <v>48</v>
      </c>
      <c r="B53" s="3" t="s">
        <v>3823</v>
      </c>
      <c r="C53" s="1" t="s">
        <v>42</v>
      </c>
      <c r="D53" s="1" t="s">
        <v>3857</v>
      </c>
      <c r="E53" s="2" t="s">
        <v>936</v>
      </c>
      <c r="F53" s="2" t="s">
        <v>937</v>
      </c>
      <c r="G53" s="2" t="s">
        <v>150</v>
      </c>
      <c r="H53" s="2" t="s">
        <v>151</v>
      </c>
      <c r="I53" s="9">
        <v>10</v>
      </c>
      <c r="J53" s="4">
        <v>123.7</v>
      </c>
    </row>
    <row r="54" spans="1:23">
      <c r="A54" s="2" t="s">
        <v>182</v>
      </c>
      <c r="B54" s="3" t="s">
        <v>3823</v>
      </c>
      <c r="C54" s="1" t="s">
        <v>42</v>
      </c>
      <c r="D54" s="1" t="s">
        <v>3862</v>
      </c>
      <c r="E54" s="2" t="s">
        <v>175</v>
      </c>
      <c r="F54" s="2" t="s">
        <v>2616</v>
      </c>
      <c r="G54" s="2" t="s">
        <v>177</v>
      </c>
      <c r="H54" s="2" t="s">
        <v>178</v>
      </c>
      <c r="I54" s="9">
        <v>3</v>
      </c>
      <c r="J54" s="4">
        <v>25.26</v>
      </c>
    </row>
    <row r="55" spans="1:23">
      <c r="J55" s="5">
        <v>669.36</v>
      </c>
    </row>
    <row r="56" spans="1:23">
      <c r="A56" s="72" t="s">
        <v>183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>
      <c r="A57" s="2" t="s">
        <v>40</v>
      </c>
      <c r="B57" s="3" t="s">
        <v>3816</v>
      </c>
      <c r="C57" s="1" t="s">
        <v>42</v>
      </c>
      <c r="D57" s="1" t="s">
        <v>3863</v>
      </c>
      <c r="E57" s="2" t="s">
        <v>702</v>
      </c>
      <c r="F57" s="2" t="s">
        <v>703</v>
      </c>
      <c r="G57" s="2" t="s">
        <v>187</v>
      </c>
      <c r="H57" s="2" t="s">
        <v>188</v>
      </c>
      <c r="I57" s="9">
        <v>3</v>
      </c>
      <c r="J57" s="4">
        <v>30.66</v>
      </c>
    </row>
    <row r="58" spans="1:23">
      <c r="A58" s="2" t="s">
        <v>48</v>
      </c>
      <c r="B58" s="3" t="s">
        <v>3816</v>
      </c>
      <c r="C58" s="1" t="s">
        <v>42</v>
      </c>
      <c r="D58" s="1" t="s">
        <v>3864</v>
      </c>
      <c r="E58" s="2" t="s">
        <v>702</v>
      </c>
      <c r="F58" s="2" t="s">
        <v>703</v>
      </c>
      <c r="G58" s="2" t="s">
        <v>187</v>
      </c>
      <c r="H58" s="2" t="s">
        <v>188</v>
      </c>
      <c r="I58" s="9">
        <v>3</v>
      </c>
      <c r="J58" s="4">
        <v>34.56</v>
      </c>
    </row>
    <row r="59" spans="1:23">
      <c r="J59" s="5">
        <v>65.22</v>
      </c>
    </row>
    <row r="60" spans="1:23">
      <c r="A60" s="72" t="s">
        <v>189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1:23">
      <c r="A61" s="2" t="s">
        <v>40</v>
      </c>
      <c r="B61" s="3" t="s">
        <v>3816</v>
      </c>
      <c r="C61" s="1" t="s">
        <v>42</v>
      </c>
      <c r="D61" s="1" t="s">
        <v>3865</v>
      </c>
      <c r="E61" s="2" t="s">
        <v>710</v>
      </c>
      <c r="F61" s="2" t="s">
        <v>711</v>
      </c>
      <c r="G61" s="2" t="s">
        <v>712</v>
      </c>
      <c r="H61" s="2" t="s">
        <v>713</v>
      </c>
      <c r="I61" s="9">
        <v>5</v>
      </c>
      <c r="J61" s="4">
        <v>51.1</v>
      </c>
    </row>
    <row r="62" spans="1:23">
      <c r="A62" s="2" t="s">
        <v>40</v>
      </c>
      <c r="B62" s="3" t="s">
        <v>3816</v>
      </c>
      <c r="C62" s="1" t="s">
        <v>42</v>
      </c>
      <c r="D62" s="1" t="s">
        <v>3866</v>
      </c>
      <c r="E62" s="2" t="s">
        <v>2378</v>
      </c>
      <c r="F62" s="2" t="s">
        <v>2379</v>
      </c>
      <c r="G62" s="2" t="s">
        <v>375</v>
      </c>
      <c r="H62" s="2" t="s">
        <v>376</v>
      </c>
      <c r="I62" s="9">
        <v>10</v>
      </c>
      <c r="J62" s="4">
        <v>102.2</v>
      </c>
    </row>
    <row r="63" spans="1:23">
      <c r="A63" s="2" t="s">
        <v>48</v>
      </c>
      <c r="B63" s="3" t="s">
        <v>3816</v>
      </c>
      <c r="C63" s="1" t="s">
        <v>42</v>
      </c>
      <c r="D63" s="1" t="s">
        <v>3867</v>
      </c>
      <c r="E63" s="2" t="s">
        <v>1161</v>
      </c>
      <c r="F63" s="2" t="s">
        <v>1162</v>
      </c>
      <c r="G63" s="2" t="s">
        <v>210</v>
      </c>
      <c r="H63" s="2" t="s">
        <v>211</v>
      </c>
      <c r="I63" s="9">
        <v>1</v>
      </c>
      <c r="J63" s="4">
        <v>12.37</v>
      </c>
    </row>
    <row r="64" spans="1:23">
      <c r="A64" s="2" t="s">
        <v>48</v>
      </c>
      <c r="B64" s="3" t="s">
        <v>3816</v>
      </c>
      <c r="C64" s="1" t="s">
        <v>42</v>
      </c>
      <c r="D64" s="1" t="s">
        <v>3866</v>
      </c>
      <c r="E64" s="2" t="s">
        <v>2378</v>
      </c>
      <c r="F64" s="2" t="s">
        <v>2379</v>
      </c>
      <c r="G64" s="2" t="s">
        <v>375</v>
      </c>
      <c r="H64" s="2" t="s">
        <v>376</v>
      </c>
      <c r="I64" s="9">
        <v>5</v>
      </c>
      <c r="J64" s="4">
        <v>57.6</v>
      </c>
    </row>
    <row r="65" spans="1:23">
      <c r="A65" s="2" t="s">
        <v>48</v>
      </c>
      <c r="B65" s="3" t="s">
        <v>3816</v>
      </c>
      <c r="C65" s="1" t="s">
        <v>42</v>
      </c>
      <c r="D65" s="1" t="s">
        <v>3865</v>
      </c>
      <c r="E65" s="2" t="s">
        <v>710</v>
      </c>
      <c r="F65" s="2" t="s">
        <v>711</v>
      </c>
      <c r="G65" s="2" t="s">
        <v>712</v>
      </c>
      <c r="H65" s="2" t="s">
        <v>713</v>
      </c>
      <c r="I65" s="9">
        <v>5</v>
      </c>
      <c r="J65" s="4">
        <v>61.85</v>
      </c>
    </row>
    <row r="66" spans="1:23">
      <c r="J66" s="5">
        <v>285.12</v>
      </c>
    </row>
    <row r="67" spans="1:23">
      <c r="A67" s="72" t="s">
        <v>212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>
      <c r="A68" s="2" t="s">
        <v>40</v>
      </c>
      <c r="B68" s="3" t="s">
        <v>3868</v>
      </c>
      <c r="C68" s="1" t="s">
        <v>42</v>
      </c>
      <c r="D68" s="1" t="s">
        <v>3869</v>
      </c>
      <c r="E68" s="2" t="s">
        <v>230</v>
      </c>
      <c r="F68" s="2" t="s">
        <v>231</v>
      </c>
      <c r="G68" s="2" t="s">
        <v>232</v>
      </c>
      <c r="H68" s="2" t="s">
        <v>233</v>
      </c>
      <c r="I68" s="9">
        <v>5</v>
      </c>
      <c r="J68" s="4">
        <v>51.1</v>
      </c>
    </row>
    <row r="69" spans="1:23">
      <c r="A69" s="2" t="s">
        <v>40</v>
      </c>
      <c r="B69" s="3" t="s">
        <v>3870</v>
      </c>
      <c r="C69" s="1" t="s">
        <v>42</v>
      </c>
      <c r="D69" s="1" t="s">
        <v>3871</v>
      </c>
      <c r="E69" s="2" t="s">
        <v>3701</v>
      </c>
      <c r="F69" s="2" t="s">
        <v>261</v>
      </c>
      <c r="G69" s="2" t="s">
        <v>216</v>
      </c>
      <c r="H69" s="2" t="s">
        <v>217</v>
      </c>
      <c r="I69" s="9">
        <v>3</v>
      </c>
      <c r="J69" s="4">
        <v>30.66</v>
      </c>
    </row>
    <row r="70" spans="1:23">
      <c r="A70" s="2" t="s">
        <v>40</v>
      </c>
      <c r="B70" s="3" t="s">
        <v>3870</v>
      </c>
      <c r="C70" s="1" t="s">
        <v>42</v>
      </c>
      <c r="D70" s="1" t="s">
        <v>3872</v>
      </c>
      <c r="E70" s="2" t="s">
        <v>219</v>
      </c>
      <c r="F70" s="2" t="s">
        <v>220</v>
      </c>
      <c r="G70" s="2" t="s">
        <v>221</v>
      </c>
      <c r="H70" s="2" t="s">
        <v>222</v>
      </c>
      <c r="I70" s="9">
        <v>2</v>
      </c>
      <c r="J70" s="4">
        <v>20.440000000000001</v>
      </c>
    </row>
    <row r="71" spans="1:23">
      <c r="A71" s="2" t="s">
        <v>40</v>
      </c>
      <c r="B71" s="3" t="s">
        <v>3868</v>
      </c>
      <c r="C71" s="1" t="s">
        <v>42</v>
      </c>
      <c r="D71" s="1" t="s">
        <v>3873</v>
      </c>
      <c r="E71" s="2" t="s">
        <v>2392</v>
      </c>
      <c r="F71" s="2" t="s">
        <v>2393</v>
      </c>
      <c r="G71" s="2" t="s">
        <v>232</v>
      </c>
      <c r="H71" s="2" t="s">
        <v>233</v>
      </c>
      <c r="I71" s="9">
        <v>4</v>
      </c>
      <c r="J71" s="4">
        <v>40.880000000000003</v>
      </c>
    </row>
    <row r="72" spans="1:23">
      <c r="A72" s="2" t="s">
        <v>40</v>
      </c>
      <c r="B72" s="3" t="s">
        <v>3870</v>
      </c>
      <c r="C72" s="1" t="s">
        <v>42</v>
      </c>
      <c r="D72" s="1" t="s">
        <v>3874</v>
      </c>
      <c r="E72" s="2" t="s">
        <v>263</v>
      </c>
      <c r="F72" s="2" t="s">
        <v>264</v>
      </c>
      <c r="G72" s="2" t="s">
        <v>216</v>
      </c>
      <c r="H72" s="2" t="s">
        <v>217</v>
      </c>
      <c r="I72" s="9">
        <v>2</v>
      </c>
      <c r="J72" s="4">
        <v>20.440000000000001</v>
      </c>
    </row>
    <row r="73" spans="1:23">
      <c r="A73" s="2" t="s">
        <v>48</v>
      </c>
      <c r="B73" s="3" t="s">
        <v>3868</v>
      </c>
      <c r="C73" s="1" t="s">
        <v>42</v>
      </c>
      <c r="D73" s="1" t="s">
        <v>3875</v>
      </c>
      <c r="E73" s="2" t="s">
        <v>1173</v>
      </c>
      <c r="F73" s="2" t="s">
        <v>1174</v>
      </c>
      <c r="G73" s="2" t="s">
        <v>216</v>
      </c>
      <c r="H73" s="2" t="s">
        <v>217</v>
      </c>
      <c r="I73" s="9">
        <v>2</v>
      </c>
      <c r="J73" s="4">
        <v>24.74</v>
      </c>
    </row>
    <row r="74" spans="1:23">
      <c r="A74" s="2" t="s">
        <v>48</v>
      </c>
      <c r="B74" s="3" t="s">
        <v>3868</v>
      </c>
      <c r="C74" s="1" t="s">
        <v>42</v>
      </c>
      <c r="D74" s="1" t="s">
        <v>3873</v>
      </c>
      <c r="E74" s="2" t="s">
        <v>2392</v>
      </c>
      <c r="F74" s="2" t="s">
        <v>2393</v>
      </c>
      <c r="G74" s="2" t="s">
        <v>232</v>
      </c>
      <c r="H74" s="2" t="s">
        <v>233</v>
      </c>
      <c r="I74" s="9">
        <v>3</v>
      </c>
      <c r="J74" s="4">
        <v>37.11</v>
      </c>
    </row>
    <row r="75" spans="1:23">
      <c r="A75" s="2" t="s">
        <v>48</v>
      </c>
      <c r="B75" s="3" t="s">
        <v>3868</v>
      </c>
      <c r="C75" s="1" t="s">
        <v>42</v>
      </c>
      <c r="D75" s="1" t="s">
        <v>3876</v>
      </c>
      <c r="E75" s="2" t="s">
        <v>280</v>
      </c>
      <c r="F75" s="2" t="s">
        <v>281</v>
      </c>
      <c r="G75" s="2" t="s">
        <v>216</v>
      </c>
      <c r="H75" s="2" t="s">
        <v>217</v>
      </c>
      <c r="I75" s="9">
        <v>5</v>
      </c>
      <c r="J75" s="4">
        <v>61.85</v>
      </c>
    </row>
    <row r="76" spans="1:23">
      <c r="A76" s="2" t="s">
        <v>48</v>
      </c>
      <c r="B76" s="3" t="s">
        <v>3868</v>
      </c>
      <c r="C76" s="1" t="s">
        <v>42</v>
      </c>
      <c r="D76" s="1" t="s">
        <v>3869</v>
      </c>
      <c r="E76" s="2" t="s">
        <v>230</v>
      </c>
      <c r="F76" s="2" t="s">
        <v>231</v>
      </c>
      <c r="G76" s="2" t="s">
        <v>232</v>
      </c>
      <c r="H76" s="2" t="s">
        <v>233</v>
      </c>
      <c r="I76" s="9">
        <v>3</v>
      </c>
      <c r="J76" s="4">
        <v>37.11</v>
      </c>
    </row>
    <row r="77" spans="1:23">
      <c r="A77" s="2" t="s">
        <v>48</v>
      </c>
      <c r="B77" s="3" t="s">
        <v>3868</v>
      </c>
      <c r="C77" s="1" t="s">
        <v>42</v>
      </c>
      <c r="D77" s="1" t="s">
        <v>3877</v>
      </c>
      <c r="E77" s="2" t="s">
        <v>971</v>
      </c>
      <c r="F77" s="2" t="s">
        <v>972</v>
      </c>
      <c r="G77" s="2" t="s">
        <v>216</v>
      </c>
      <c r="H77" s="2" t="s">
        <v>217</v>
      </c>
      <c r="I77" s="9">
        <v>5</v>
      </c>
      <c r="J77" s="4">
        <v>61.85</v>
      </c>
    </row>
    <row r="78" spans="1:23">
      <c r="A78" s="2" t="s">
        <v>48</v>
      </c>
      <c r="B78" s="3" t="s">
        <v>3868</v>
      </c>
      <c r="C78" s="1" t="s">
        <v>42</v>
      </c>
      <c r="D78" s="1" t="s">
        <v>3878</v>
      </c>
      <c r="E78" s="2" t="s">
        <v>742</v>
      </c>
      <c r="F78" s="2" t="s">
        <v>743</v>
      </c>
      <c r="G78" s="2" t="s">
        <v>216</v>
      </c>
      <c r="H78" s="2" t="s">
        <v>217</v>
      </c>
      <c r="I78" s="9">
        <v>3</v>
      </c>
      <c r="J78" s="4">
        <v>37.11</v>
      </c>
    </row>
    <row r="79" spans="1:23">
      <c r="A79" s="2" t="s">
        <v>48</v>
      </c>
      <c r="B79" s="3" t="s">
        <v>3870</v>
      </c>
      <c r="C79" s="1" t="s">
        <v>42</v>
      </c>
      <c r="D79" s="1" t="s">
        <v>3879</v>
      </c>
      <c r="E79" s="2" t="s">
        <v>3320</v>
      </c>
      <c r="F79" s="2" t="s">
        <v>1184</v>
      </c>
      <c r="G79" s="2" t="s">
        <v>257</v>
      </c>
      <c r="H79" s="2" t="s">
        <v>258</v>
      </c>
      <c r="I79" s="9">
        <v>10</v>
      </c>
      <c r="J79" s="4">
        <v>123.7</v>
      </c>
    </row>
    <row r="80" spans="1:23">
      <c r="A80" s="2" t="s">
        <v>48</v>
      </c>
      <c r="B80" s="3" t="s">
        <v>3870</v>
      </c>
      <c r="C80" s="1" t="s">
        <v>42</v>
      </c>
      <c r="D80" s="1" t="s">
        <v>3880</v>
      </c>
      <c r="E80" s="2" t="s">
        <v>214</v>
      </c>
      <c r="F80" s="2" t="s">
        <v>215</v>
      </c>
      <c r="G80" s="2" t="s">
        <v>216</v>
      </c>
      <c r="H80" s="2" t="s">
        <v>217</v>
      </c>
      <c r="I80" s="9">
        <v>10</v>
      </c>
      <c r="J80" s="4">
        <v>123.7</v>
      </c>
    </row>
    <row r="81" spans="1:23">
      <c r="A81" s="2" t="s">
        <v>182</v>
      </c>
      <c r="B81" s="3" t="s">
        <v>3868</v>
      </c>
      <c r="C81" s="1" t="s">
        <v>42</v>
      </c>
      <c r="D81" s="1" t="s">
        <v>3876</v>
      </c>
      <c r="E81" s="2" t="s">
        <v>280</v>
      </c>
      <c r="F81" s="2" t="s">
        <v>281</v>
      </c>
      <c r="G81" s="2" t="s">
        <v>216</v>
      </c>
      <c r="H81" s="2" t="s">
        <v>217</v>
      </c>
      <c r="I81" s="9">
        <v>10</v>
      </c>
      <c r="J81" s="4">
        <v>94.4</v>
      </c>
    </row>
    <row r="82" spans="1:23">
      <c r="A82" s="2" t="s">
        <v>182</v>
      </c>
      <c r="B82" s="3" t="s">
        <v>3870</v>
      </c>
      <c r="C82" s="1" t="s">
        <v>42</v>
      </c>
      <c r="D82" s="1" t="s">
        <v>3879</v>
      </c>
      <c r="E82" s="2" t="s">
        <v>3320</v>
      </c>
      <c r="F82" s="2" t="s">
        <v>1184</v>
      </c>
      <c r="G82" s="2" t="s">
        <v>257</v>
      </c>
      <c r="H82" s="2" t="s">
        <v>258</v>
      </c>
      <c r="I82" s="9">
        <v>20</v>
      </c>
      <c r="J82" s="4">
        <v>188.8</v>
      </c>
    </row>
    <row r="83" spans="1:23">
      <c r="A83" s="2" t="s">
        <v>182</v>
      </c>
      <c r="B83" s="3" t="s">
        <v>3868</v>
      </c>
      <c r="C83" s="1" t="s">
        <v>42</v>
      </c>
      <c r="D83" s="1" t="s">
        <v>3881</v>
      </c>
      <c r="E83" s="2" t="s">
        <v>275</v>
      </c>
      <c r="F83" s="2" t="s">
        <v>276</v>
      </c>
      <c r="G83" s="2" t="s">
        <v>277</v>
      </c>
      <c r="H83" s="2" t="s">
        <v>278</v>
      </c>
      <c r="I83" s="9">
        <v>2</v>
      </c>
      <c r="J83" s="4">
        <v>18.88</v>
      </c>
    </row>
    <row r="84" spans="1:23">
      <c r="A84" s="2" t="s">
        <v>182</v>
      </c>
      <c r="B84" s="3" t="s">
        <v>3868</v>
      </c>
      <c r="C84" s="1" t="s">
        <v>42</v>
      </c>
      <c r="D84" s="1" t="s">
        <v>3882</v>
      </c>
      <c r="E84" s="2" t="s">
        <v>263</v>
      </c>
      <c r="F84" s="2" t="s">
        <v>264</v>
      </c>
      <c r="G84" s="2" t="s">
        <v>216</v>
      </c>
      <c r="H84" s="2" t="s">
        <v>217</v>
      </c>
      <c r="I84" s="9">
        <v>2</v>
      </c>
      <c r="J84" s="4">
        <v>18.88</v>
      </c>
    </row>
    <row r="85" spans="1:23">
      <c r="A85" s="2" t="s">
        <v>182</v>
      </c>
      <c r="B85" s="3" t="s">
        <v>3870</v>
      </c>
      <c r="C85" s="1" t="s">
        <v>42</v>
      </c>
      <c r="D85" s="1" t="s">
        <v>3883</v>
      </c>
      <c r="E85" s="2" t="s">
        <v>275</v>
      </c>
      <c r="F85" s="2" t="s">
        <v>276</v>
      </c>
      <c r="G85" s="2" t="s">
        <v>277</v>
      </c>
      <c r="H85" s="2" t="s">
        <v>278</v>
      </c>
      <c r="I85" s="9">
        <v>2</v>
      </c>
      <c r="J85" s="4">
        <v>18.88</v>
      </c>
    </row>
    <row r="86" spans="1:23">
      <c r="A86" s="2" t="s">
        <v>182</v>
      </c>
      <c r="B86" s="3" t="s">
        <v>3868</v>
      </c>
      <c r="C86" s="1" t="s">
        <v>42</v>
      </c>
      <c r="D86" s="1" t="s">
        <v>3869</v>
      </c>
      <c r="E86" s="2" t="s">
        <v>230</v>
      </c>
      <c r="F86" s="2" t="s">
        <v>231</v>
      </c>
      <c r="G86" s="2" t="s">
        <v>232</v>
      </c>
      <c r="H86" s="2" t="s">
        <v>233</v>
      </c>
      <c r="I86" s="9">
        <v>2</v>
      </c>
      <c r="J86" s="4">
        <v>18.88</v>
      </c>
    </row>
    <row r="87" spans="1:23">
      <c r="A87" s="2" t="s">
        <v>182</v>
      </c>
      <c r="B87" s="3" t="s">
        <v>3870</v>
      </c>
      <c r="C87" s="1" t="s">
        <v>42</v>
      </c>
      <c r="D87" s="1" t="s">
        <v>3874</v>
      </c>
      <c r="E87" s="2" t="s">
        <v>263</v>
      </c>
      <c r="F87" s="2" t="s">
        <v>264</v>
      </c>
      <c r="G87" s="2" t="s">
        <v>216</v>
      </c>
      <c r="H87" s="2" t="s">
        <v>217</v>
      </c>
      <c r="I87" s="9">
        <v>2</v>
      </c>
      <c r="J87" s="4">
        <v>18.88</v>
      </c>
    </row>
    <row r="88" spans="1:23">
      <c r="A88" s="2" t="s">
        <v>182</v>
      </c>
      <c r="B88" s="3" t="s">
        <v>3870</v>
      </c>
      <c r="C88" s="1" t="s">
        <v>42</v>
      </c>
      <c r="D88" s="1" t="s">
        <v>3880</v>
      </c>
      <c r="E88" s="2" t="s">
        <v>214</v>
      </c>
      <c r="F88" s="2" t="s">
        <v>215</v>
      </c>
      <c r="G88" s="2" t="s">
        <v>216</v>
      </c>
      <c r="H88" s="2" t="s">
        <v>217</v>
      </c>
      <c r="I88" s="9">
        <v>5</v>
      </c>
      <c r="J88" s="4">
        <v>47.2</v>
      </c>
    </row>
    <row r="89" spans="1:23">
      <c r="A89" s="2" t="s">
        <v>182</v>
      </c>
      <c r="B89" s="3" t="s">
        <v>3870</v>
      </c>
      <c r="C89" s="1" t="s">
        <v>42</v>
      </c>
      <c r="D89" s="1" t="s">
        <v>3884</v>
      </c>
      <c r="E89" s="2" t="s">
        <v>230</v>
      </c>
      <c r="F89" s="2" t="s">
        <v>231</v>
      </c>
      <c r="G89" s="2" t="s">
        <v>232</v>
      </c>
      <c r="H89" s="2" t="s">
        <v>233</v>
      </c>
      <c r="I89" s="9">
        <v>3</v>
      </c>
      <c r="J89" s="4">
        <v>28.32</v>
      </c>
    </row>
    <row r="90" spans="1:23">
      <c r="J90" s="5">
        <v>1123.81</v>
      </c>
    </row>
    <row r="91" spans="1:23">
      <c r="A91" s="72" t="s">
        <v>286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>
      <c r="A92" s="2" t="s">
        <v>68</v>
      </c>
      <c r="B92" s="3" t="s">
        <v>3870</v>
      </c>
      <c r="C92" s="1" t="s">
        <v>42</v>
      </c>
      <c r="D92" s="1" t="s">
        <v>3885</v>
      </c>
      <c r="E92" s="2" t="s">
        <v>302</v>
      </c>
      <c r="F92" s="2" t="s">
        <v>303</v>
      </c>
      <c r="G92" s="2" t="s">
        <v>304</v>
      </c>
      <c r="H92" s="2" t="s">
        <v>305</v>
      </c>
      <c r="I92" s="9">
        <v>10</v>
      </c>
      <c r="J92" s="4">
        <v>84</v>
      </c>
    </row>
    <row r="93" spans="1:23">
      <c r="A93" s="2" t="s">
        <v>48</v>
      </c>
      <c r="B93" s="3" t="s">
        <v>3870</v>
      </c>
      <c r="C93" s="1" t="s">
        <v>42</v>
      </c>
      <c r="D93" s="1" t="s">
        <v>3886</v>
      </c>
      <c r="E93" s="2" t="s">
        <v>288</v>
      </c>
      <c r="F93" s="2" t="s">
        <v>1928</v>
      </c>
      <c r="G93" s="2" t="s">
        <v>290</v>
      </c>
      <c r="H93" s="2" t="s">
        <v>291</v>
      </c>
      <c r="I93" s="9">
        <v>10</v>
      </c>
      <c r="J93" s="4">
        <v>123.7</v>
      </c>
    </row>
    <row r="94" spans="1:23">
      <c r="A94" s="2" t="s">
        <v>182</v>
      </c>
      <c r="B94" s="3" t="s">
        <v>3868</v>
      </c>
      <c r="C94" s="1" t="s">
        <v>42</v>
      </c>
      <c r="D94" s="1" t="s">
        <v>3887</v>
      </c>
      <c r="E94" s="2" t="s">
        <v>981</v>
      </c>
      <c r="F94" s="2" t="s">
        <v>982</v>
      </c>
      <c r="G94" s="2" t="s">
        <v>296</v>
      </c>
      <c r="H94" s="2" t="s">
        <v>297</v>
      </c>
      <c r="I94" s="9">
        <v>5</v>
      </c>
      <c r="J94" s="4">
        <v>42.1</v>
      </c>
    </row>
    <row r="95" spans="1:23">
      <c r="A95" s="2" t="s">
        <v>182</v>
      </c>
      <c r="B95" s="3" t="s">
        <v>3870</v>
      </c>
      <c r="C95" s="1" t="s">
        <v>42</v>
      </c>
      <c r="D95" s="1" t="s">
        <v>3886</v>
      </c>
      <c r="E95" s="2" t="s">
        <v>288</v>
      </c>
      <c r="F95" s="2" t="s">
        <v>1928</v>
      </c>
      <c r="G95" s="2" t="s">
        <v>290</v>
      </c>
      <c r="H95" s="2" t="s">
        <v>291</v>
      </c>
      <c r="I95" s="9">
        <v>10</v>
      </c>
      <c r="J95" s="4">
        <v>84.2</v>
      </c>
    </row>
    <row r="96" spans="1:23">
      <c r="A96" s="2" t="s">
        <v>182</v>
      </c>
      <c r="B96" s="3" t="s">
        <v>3870</v>
      </c>
      <c r="C96" s="1" t="s">
        <v>42</v>
      </c>
      <c r="D96" s="1" t="s">
        <v>3888</v>
      </c>
      <c r="E96" s="2" t="s">
        <v>299</v>
      </c>
      <c r="F96" s="2" t="s">
        <v>300</v>
      </c>
      <c r="G96" s="2" t="s">
        <v>290</v>
      </c>
      <c r="H96" s="2" t="s">
        <v>291</v>
      </c>
      <c r="I96" s="9">
        <v>2</v>
      </c>
      <c r="J96" s="4">
        <v>16.84</v>
      </c>
    </row>
    <row r="97" spans="1:23">
      <c r="A97" s="2" t="s">
        <v>182</v>
      </c>
      <c r="B97" s="3" t="s">
        <v>3870</v>
      </c>
      <c r="C97" s="1" t="s">
        <v>42</v>
      </c>
      <c r="D97" s="1" t="s">
        <v>3885</v>
      </c>
      <c r="E97" s="2" t="s">
        <v>302</v>
      </c>
      <c r="F97" s="2" t="s">
        <v>303</v>
      </c>
      <c r="G97" s="2" t="s">
        <v>304</v>
      </c>
      <c r="H97" s="2" t="s">
        <v>305</v>
      </c>
      <c r="I97" s="9">
        <v>10</v>
      </c>
      <c r="J97" s="4">
        <v>84.2</v>
      </c>
    </row>
    <row r="98" spans="1:23">
      <c r="J98" s="5">
        <v>435.04</v>
      </c>
    </row>
    <row r="99" spans="1:23">
      <c r="A99" s="72" t="s">
        <v>309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>
      <c r="A100" s="2" t="s">
        <v>68</v>
      </c>
      <c r="B100" s="3" t="s">
        <v>3816</v>
      </c>
      <c r="C100" s="1" t="s">
        <v>42</v>
      </c>
      <c r="D100" s="1" t="s">
        <v>3889</v>
      </c>
      <c r="E100" s="2" t="s">
        <v>411</v>
      </c>
      <c r="F100" s="2" t="s">
        <v>412</v>
      </c>
      <c r="G100" s="2" t="s">
        <v>313</v>
      </c>
      <c r="H100" s="2" t="s">
        <v>314</v>
      </c>
      <c r="I100" s="9">
        <v>2</v>
      </c>
      <c r="J100" s="4">
        <v>15.8</v>
      </c>
    </row>
    <row r="101" spans="1:23">
      <c r="A101" s="2" t="s">
        <v>68</v>
      </c>
      <c r="B101" s="3" t="s">
        <v>3825</v>
      </c>
      <c r="C101" s="1" t="s">
        <v>42</v>
      </c>
      <c r="D101" s="1" t="s">
        <v>3890</v>
      </c>
      <c r="E101" s="2" t="s">
        <v>2476</v>
      </c>
      <c r="F101" s="2" t="s">
        <v>2477</v>
      </c>
      <c r="G101" s="2" t="s">
        <v>367</v>
      </c>
      <c r="H101" s="2" t="s">
        <v>368</v>
      </c>
      <c r="I101" s="9">
        <v>15</v>
      </c>
      <c r="J101" s="4">
        <v>118.5</v>
      </c>
    </row>
    <row r="102" spans="1:23">
      <c r="A102" s="2" t="s">
        <v>40</v>
      </c>
      <c r="B102" s="3" t="s">
        <v>3816</v>
      </c>
      <c r="C102" s="1" t="s">
        <v>42</v>
      </c>
      <c r="D102" s="1" t="s">
        <v>3891</v>
      </c>
      <c r="E102" s="2" t="s">
        <v>792</v>
      </c>
      <c r="F102" s="2" t="s">
        <v>793</v>
      </c>
      <c r="G102" s="2" t="s">
        <v>313</v>
      </c>
      <c r="H102" s="2" t="s">
        <v>314</v>
      </c>
      <c r="I102" s="9">
        <v>10</v>
      </c>
      <c r="J102" s="4">
        <v>102.2</v>
      </c>
    </row>
    <row r="103" spans="1:23">
      <c r="A103" s="2" t="s">
        <v>40</v>
      </c>
      <c r="B103" s="3" t="s">
        <v>3868</v>
      </c>
      <c r="C103" s="1" t="s">
        <v>42</v>
      </c>
      <c r="D103" s="1" t="s">
        <v>3892</v>
      </c>
      <c r="E103" s="2" t="s">
        <v>1231</v>
      </c>
      <c r="F103" s="2" t="s">
        <v>1232</v>
      </c>
      <c r="G103" s="2" t="s">
        <v>375</v>
      </c>
      <c r="H103" s="2" t="s">
        <v>376</v>
      </c>
      <c r="I103" s="9">
        <v>10</v>
      </c>
      <c r="J103" s="4">
        <v>102.2</v>
      </c>
    </row>
    <row r="104" spans="1:23">
      <c r="A104" s="2" t="s">
        <v>40</v>
      </c>
      <c r="B104" s="3" t="s">
        <v>3868</v>
      </c>
      <c r="C104" s="1" t="s">
        <v>42</v>
      </c>
      <c r="D104" s="1" t="s">
        <v>3893</v>
      </c>
      <c r="E104" s="2" t="s">
        <v>597</v>
      </c>
      <c r="F104" s="2" t="s">
        <v>598</v>
      </c>
      <c r="G104" s="2" t="s">
        <v>313</v>
      </c>
      <c r="H104" s="2" t="s">
        <v>314</v>
      </c>
      <c r="I104" s="9">
        <v>20</v>
      </c>
      <c r="J104" s="4">
        <v>204.4</v>
      </c>
    </row>
    <row r="105" spans="1:23">
      <c r="A105" s="2" t="s">
        <v>40</v>
      </c>
      <c r="B105" s="3" t="s">
        <v>3868</v>
      </c>
      <c r="C105" s="1" t="s">
        <v>42</v>
      </c>
      <c r="D105" s="1" t="s">
        <v>3894</v>
      </c>
      <c r="E105" s="2" t="s">
        <v>373</v>
      </c>
      <c r="F105" s="2" t="s">
        <v>374</v>
      </c>
      <c r="G105" s="2" t="s">
        <v>375</v>
      </c>
      <c r="H105" s="2" t="s">
        <v>376</v>
      </c>
      <c r="I105" s="9">
        <v>20</v>
      </c>
      <c r="J105" s="4">
        <v>204.4</v>
      </c>
    </row>
    <row r="106" spans="1:23">
      <c r="A106" s="2" t="s">
        <v>40</v>
      </c>
      <c r="B106" s="3" t="s">
        <v>3816</v>
      </c>
      <c r="C106" s="1" t="s">
        <v>42</v>
      </c>
      <c r="D106" s="1" t="s">
        <v>3895</v>
      </c>
      <c r="E106" s="2" t="s">
        <v>1002</v>
      </c>
      <c r="F106" s="2" t="s">
        <v>1003</v>
      </c>
      <c r="G106" s="2" t="s">
        <v>313</v>
      </c>
      <c r="H106" s="2" t="s">
        <v>314</v>
      </c>
      <c r="I106" s="9">
        <v>1</v>
      </c>
      <c r="J106" s="4">
        <v>10.220000000000001</v>
      </c>
    </row>
    <row r="107" spans="1:23">
      <c r="A107" s="2" t="s">
        <v>40</v>
      </c>
      <c r="B107" s="3" t="s">
        <v>3816</v>
      </c>
      <c r="C107" s="1" t="s">
        <v>42</v>
      </c>
      <c r="D107" s="1" t="s">
        <v>3896</v>
      </c>
      <c r="E107" s="2" t="s">
        <v>1006</v>
      </c>
      <c r="F107" s="2" t="s">
        <v>1007</v>
      </c>
      <c r="G107" s="2" t="s">
        <v>313</v>
      </c>
      <c r="H107" s="2" t="s">
        <v>314</v>
      </c>
      <c r="I107" s="9">
        <v>30</v>
      </c>
      <c r="J107" s="4">
        <v>306.60000000000002</v>
      </c>
    </row>
    <row r="108" spans="1:23">
      <c r="A108" s="2" t="s">
        <v>40</v>
      </c>
      <c r="B108" s="3" t="s">
        <v>3870</v>
      </c>
      <c r="C108" s="1" t="s">
        <v>42</v>
      </c>
      <c r="D108" s="1" t="s">
        <v>3897</v>
      </c>
      <c r="E108" s="2" t="s">
        <v>1006</v>
      </c>
      <c r="F108" s="2" t="s">
        <v>1007</v>
      </c>
      <c r="G108" s="2" t="s">
        <v>313</v>
      </c>
      <c r="H108" s="2" t="s">
        <v>314</v>
      </c>
      <c r="I108" s="9">
        <v>30</v>
      </c>
      <c r="J108" s="4">
        <v>306.60000000000002</v>
      </c>
    </row>
    <row r="109" spans="1:23">
      <c r="A109" s="2" t="s">
        <v>40</v>
      </c>
      <c r="B109" s="3" t="s">
        <v>3825</v>
      </c>
      <c r="C109" s="1" t="s">
        <v>42</v>
      </c>
      <c r="D109" s="1" t="s">
        <v>3898</v>
      </c>
      <c r="E109" s="2" t="s">
        <v>423</v>
      </c>
      <c r="F109" s="2" t="s">
        <v>424</v>
      </c>
      <c r="G109" s="2" t="s">
        <v>313</v>
      </c>
      <c r="H109" s="2" t="s">
        <v>314</v>
      </c>
      <c r="I109" s="9">
        <v>20</v>
      </c>
      <c r="J109" s="4">
        <v>204.4</v>
      </c>
    </row>
    <row r="110" spans="1:23">
      <c r="A110" s="2" t="s">
        <v>40</v>
      </c>
      <c r="B110" s="3" t="s">
        <v>3825</v>
      </c>
      <c r="C110" s="1" t="s">
        <v>42</v>
      </c>
      <c r="D110" s="1" t="s">
        <v>3899</v>
      </c>
      <c r="E110" s="2" t="s">
        <v>1452</v>
      </c>
      <c r="F110" s="2" t="s">
        <v>1453</v>
      </c>
      <c r="G110" s="2" t="s">
        <v>313</v>
      </c>
      <c r="H110" s="2" t="s">
        <v>314</v>
      </c>
      <c r="I110" s="9">
        <v>50</v>
      </c>
      <c r="J110" s="4">
        <v>511</v>
      </c>
    </row>
    <row r="111" spans="1:23">
      <c r="A111" s="2" t="s">
        <v>40</v>
      </c>
      <c r="B111" s="3" t="s">
        <v>3816</v>
      </c>
      <c r="C111" s="1" t="s">
        <v>42</v>
      </c>
      <c r="D111" s="1" t="s">
        <v>3900</v>
      </c>
      <c r="E111" s="2" t="s">
        <v>2117</v>
      </c>
      <c r="F111" s="2" t="s">
        <v>2118</v>
      </c>
      <c r="G111" s="2" t="s">
        <v>313</v>
      </c>
      <c r="H111" s="2" t="s">
        <v>314</v>
      </c>
      <c r="I111" s="9">
        <v>20</v>
      </c>
      <c r="J111" s="4">
        <v>204.4</v>
      </c>
    </row>
    <row r="112" spans="1:23">
      <c r="A112" s="2" t="s">
        <v>40</v>
      </c>
      <c r="B112" s="3" t="s">
        <v>3816</v>
      </c>
      <c r="C112" s="1" t="s">
        <v>42</v>
      </c>
      <c r="D112" s="1" t="s">
        <v>3901</v>
      </c>
      <c r="E112" s="2" t="s">
        <v>1577</v>
      </c>
      <c r="F112" s="2" t="s">
        <v>1578</v>
      </c>
      <c r="G112" s="2" t="s">
        <v>313</v>
      </c>
      <c r="H112" s="2" t="s">
        <v>314</v>
      </c>
      <c r="I112" s="9">
        <v>10</v>
      </c>
      <c r="J112" s="4">
        <v>102.2</v>
      </c>
    </row>
    <row r="113" spans="1:10">
      <c r="A113" s="2" t="s">
        <v>40</v>
      </c>
      <c r="B113" s="3" t="s">
        <v>3825</v>
      </c>
      <c r="C113" s="1" t="s">
        <v>42</v>
      </c>
      <c r="D113" s="1" t="s">
        <v>3902</v>
      </c>
      <c r="E113" s="2" t="s">
        <v>334</v>
      </c>
      <c r="F113" s="2" t="s">
        <v>335</v>
      </c>
      <c r="G113" s="2" t="s">
        <v>313</v>
      </c>
      <c r="H113" s="2" t="s">
        <v>314</v>
      </c>
      <c r="I113" s="9">
        <v>30</v>
      </c>
      <c r="J113" s="4">
        <v>306.60000000000002</v>
      </c>
    </row>
    <row r="114" spans="1:10">
      <c r="A114" s="2" t="s">
        <v>40</v>
      </c>
      <c r="B114" s="3" t="s">
        <v>3870</v>
      </c>
      <c r="C114" s="1" t="s">
        <v>42</v>
      </c>
      <c r="D114" s="1" t="s">
        <v>3903</v>
      </c>
      <c r="E114" s="2" t="s">
        <v>337</v>
      </c>
      <c r="F114" s="2" t="s">
        <v>338</v>
      </c>
      <c r="G114" s="2" t="s">
        <v>313</v>
      </c>
      <c r="H114" s="2" t="s">
        <v>314</v>
      </c>
      <c r="I114" s="9">
        <v>346</v>
      </c>
      <c r="J114" s="4">
        <v>3536.12</v>
      </c>
    </row>
    <row r="115" spans="1:10">
      <c r="A115" s="2" t="s">
        <v>40</v>
      </c>
      <c r="B115" s="3" t="s">
        <v>3823</v>
      </c>
      <c r="C115" s="1" t="s">
        <v>42</v>
      </c>
      <c r="D115" s="1" t="s">
        <v>3904</v>
      </c>
      <c r="E115" s="2" t="s">
        <v>1240</v>
      </c>
      <c r="F115" s="2" t="s">
        <v>1241</v>
      </c>
      <c r="G115" s="2" t="s">
        <v>313</v>
      </c>
      <c r="H115" s="2" t="s">
        <v>314</v>
      </c>
      <c r="I115" s="9">
        <v>10</v>
      </c>
      <c r="J115" s="4">
        <v>102.2</v>
      </c>
    </row>
    <row r="116" spans="1:10">
      <c r="A116" s="2" t="s">
        <v>40</v>
      </c>
      <c r="B116" s="3" t="s">
        <v>3823</v>
      </c>
      <c r="C116" s="1" t="s">
        <v>42</v>
      </c>
      <c r="D116" s="1" t="s">
        <v>3905</v>
      </c>
      <c r="E116" s="2" t="s">
        <v>349</v>
      </c>
      <c r="F116" s="2" t="s">
        <v>350</v>
      </c>
      <c r="G116" s="2" t="s">
        <v>351</v>
      </c>
      <c r="H116" s="2" t="s">
        <v>352</v>
      </c>
      <c r="I116" s="9">
        <v>10</v>
      </c>
      <c r="J116" s="4">
        <v>102.2</v>
      </c>
    </row>
    <row r="117" spans="1:10">
      <c r="A117" s="2" t="s">
        <v>40</v>
      </c>
      <c r="B117" s="3" t="s">
        <v>3823</v>
      </c>
      <c r="C117" s="1" t="s">
        <v>42</v>
      </c>
      <c r="D117" s="1" t="s">
        <v>3906</v>
      </c>
      <c r="E117" s="2" t="s">
        <v>360</v>
      </c>
      <c r="F117" s="2" t="s">
        <v>361</v>
      </c>
      <c r="G117" s="2" t="s">
        <v>362</v>
      </c>
      <c r="H117" s="2" t="s">
        <v>363</v>
      </c>
      <c r="I117" s="9">
        <v>5</v>
      </c>
      <c r="J117" s="4">
        <v>51.1</v>
      </c>
    </row>
    <row r="118" spans="1:10">
      <c r="A118" s="2" t="s">
        <v>40</v>
      </c>
      <c r="B118" s="3" t="s">
        <v>3816</v>
      </c>
      <c r="C118" s="1" t="s">
        <v>42</v>
      </c>
      <c r="D118" s="1" t="s">
        <v>3907</v>
      </c>
      <c r="E118" s="2" t="s">
        <v>322</v>
      </c>
      <c r="F118" s="2" t="s">
        <v>323</v>
      </c>
      <c r="G118" s="2" t="s">
        <v>313</v>
      </c>
      <c r="H118" s="2" t="s">
        <v>314</v>
      </c>
      <c r="I118" s="9">
        <v>20</v>
      </c>
      <c r="J118" s="4">
        <v>204.4</v>
      </c>
    </row>
    <row r="119" spans="1:10">
      <c r="A119" s="2" t="s">
        <v>40</v>
      </c>
      <c r="B119" s="3" t="s">
        <v>3870</v>
      </c>
      <c r="C119" s="1" t="s">
        <v>42</v>
      </c>
      <c r="D119" s="1" t="s">
        <v>3908</v>
      </c>
      <c r="E119" s="2" t="s">
        <v>1424</v>
      </c>
      <c r="F119" s="2" t="s">
        <v>1425</v>
      </c>
      <c r="G119" s="2" t="s">
        <v>313</v>
      </c>
      <c r="H119" s="2" t="s">
        <v>314</v>
      </c>
      <c r="I119" s="9">
        <v>15</v>
      </c>
      <c r="J119" s="4">
        <v>153.30000000000001</v>
      </c>
    </row>
    <row r="120" spans="1:10">
      <c r="A120" s="2" t="s">
        <v>40</v>
      </c>
      <c r="B120" s="3" t="s">
        <v>3870</v>
      </c>
      <c r="C120" s="1" t="s">
        <v>42</v>
      </c>
      <c r="D120" s="1" t="s">
        <v>3909</v>
      </c>
      <c r="E120" s="2" t="s">
        <v>399</v>
      </c>
      <c r="F120" s="2" t="s">
        <v>400</v>
      </c>
      <c r="G120" s="2" t="s">
        <v>401</v>
      </c>
      <c r="H120" s="2" t="s">
        <v>402</v>
      </c>
      <c r="I120" s="9">
        <v>4</v>
      </c>
      <c r="J120" s="4">
        <v>40.880000000000003</v>
      </c>
    </row>
    <row r="121" spans="1:10">
      <c r="A121" s="2" t="s">
        <v>40</v>
      </c>
      <c r="B121" s="3" t="s">
        <v>3823</v>
      </c>
      <c r="C121" s="1" t="s">
        <v>42</v>
      </c>
      <c r="D121" s="1" t="s">
        <v>3910</v>
      </c>
      <c r="E121" s="2" t="s">
        <v>589</v>
      </c>
      <c r="F121" s="2" t="s">
        <v>590</v>
      </c>
      <c r="G121" s="2" t="s">
        <v>313</v>
      </c>
      <c r="H121" s="2" t="s">
        <v>314</v>
      </c>
      <c r="I121" s="9">
        <v>5</v>
      </c>
      <c r="J121" s="4">
        <v>51.1</v>
      </c>
    </row>
    <row r="122" spans="1:10">
      <c r="A122" s="2" t="s">
        <v>40</v>
      </c>
      <c r="B122" s="3" t="s">
        <v>3823</v>
      </c>
      <c r="C122" s="1" t="s">
        <v>42</v>
      </c>
      <c r="D122" s="1" t="s">
        <v>3911</v>
      </c>
      <c r="E122" s="2" t="s">
        <v>396</v>
      </c>
      <c r="F122" s="2" t="s">
        <v>397</v>
      </c>
      <c r="G122" s="2" t="s">
        <v>313</v>
      </c>
      <c r="H122" s="2" t="s">
        <v>314</v>
      </c>
      <c r="I122" s="9">
        <v>10</v>
      </c>
      <c r="J122" s="4">
        <v>102.2</v>
      </c>
    </row>
    <row r="123" spans="1:10">
      <c r="A123" s="2" t="s">
        <v>40</v>
      </c>
      <c r="B123" s="3" t="s">
        <v>3816</v>
      </c>
      <c r="C123" s="1" t="s">
        <v>42</v>
      </c>
      <c r="D123" s="1" t="s">
        <v>3912</v>
      </c>
      <c r="E123" s="2" t="s">
        <v>319</v>
      </c>
      <c r="F123" s="2" t="s">
        <v>320</v>
      </c>
      <c r="G123" s="2" t="s">
        <v>313</v>
      </c>
      <c r="H123" s="2" t="s">
        <v>314</v>
      </c>
      <c r="I123" s="9">
        <v>15</v>
      </c>
      <c r="J123" s="4">
        <v>153.30000000000001</v>
      </c>
    </row>
    <row r="124" spans="1:10">
      <c r="A124" s="2" t="s">
        <v>40</v>
      </c>
      <c r="B124" s="3" t="s">
        <v>3825</v>
      </c>
      <c r="C124" s="1" t="s">
        <v>42</v>
      </c>
      <c r="D124" s="1" t="s">
        <v>3913</v>
      </c>
      <c r="E124" s="2" t="s">
        <v>1331</v>
      </c>
      <c r="F124" s="2" t="s">
        <v>1332</v>
      </c>
      <c r="G124" s="2" t="s">
        <v>313</v>
      </c>
      <c r="H124" s="2" t="s">
        <v>314</v>
      </c>
      <c r="I124" s="9">
        <v>10</v>
      </c>
      <c r="J124" s="4">
        <v>102.2</v>
      </c>
    </row>
    <row r="125" spans="1:10">
      <c r="A125" s="2" t="s">
        <v>40</v>
      </c>
      <c r="B125" s="3" t="s">
        <v>3816</v>
      </c>
      <c r="C125" s="1" t="s">
        <v>42</v>
      </c>
      <c r="D125" s="1" t="s">
        <v>3914</v>
      </c>
      <c r="E125" s="2" t="s">
        <v>381</v>
      </c>
      <c r="F125" s="2" t="s">
        <v>382</v>
      </c>
      <c r="G125" s="2" t="s">
        <v>313</v>
      </c>
      <c r="H125" s="2" t="s">
        <v>314</v>
      </c>
      <c r="I125" s="9">
        <v>25</v>
      </c>
      <c r="J125" s="4">
        <v>255.5</v>
      </c>
    </row>
    <row r="126" spans="1:10">
      <c r="A126" s="2" t="s">
        <v>40</v>
      </c>
      <c r="B126" s="3" t="s">
        <v>3870</v>
      </c>
      <c r="C126" s="1" t="s">
        <v>42</v>
      </c>
      <c r="D126" s="1" t="s">
        <v>3915</v>
      </c>
      <c r="E126" s="2" t="s">
        <v>578</v>
      </c>
      <c r="F126" s="2" t="s">
        <v>579</v>
      </c>
      <c r="G126" s="2" t="s">
        <v>313</v>
      </c>
      <c r="H126" s="2" t="s">
        <v>314</v>
      </c>
      <c r="I126" s="9">
        <v>20</v>
      </c>
      <c r="J126" s="4">
        <v>204.4</v>
      </c>
    </row>
    <row r="127" spans="1:10">
      <c r="A127" s="2" t="s">
        <v>40</v>
      </c>
      <c r="B127" s="3" t="s">
        <v>3916</v>
      </c>
      <c r="C127" s="1" t="s">
        <v>42</v>
      </c>
      <c r="D127" s="1" t="s">
        <v>3917</v>
      </c>
      <c r="E127" s="2" t="s">
        <v>558</v>
      </c>
      <c r="F127" s="2" t="s">
        <v>559</v>
      </c>
      <c r="G127" s="2" t="s">
        <v>367</v>
      </c>
      <c r="H127" s="2" t="s">
        <v>368</v>
      </c>
      <c r="I127" s="9">
        <v>10</v>
      </c>
      <c r="J127" s="4">
        <v>102.2</v>
      </c>
    </row>
    <row r="128" spans="1:10">
      <c r="A128" s="2" t="s">
        <v>40</v>
      </c>
      <c r="B128" s="3" t="s">
        <v>3870</v>
      </c>
      <c r="C128" s="1" t="s">
        <v>42</v>
      </c>
      <c r="D128" s="1" t="s">
        <v>3918</v>
      </c>
      <c r="E128" s="2" t="s">
        <v>337</v>
      </c>
      <c r="F128" s="2" t="s">
        <v>338</v>
      </c>
      <c r="G128" s="2" t="s">
        <v>313</v>
      </c>
      <c r="H128" s="2" t="s">
        <v>314</v>
      </c>
      <c r="I128" s="9">
        <v>17</v>
      </c>
      <c r="J128" s="4">
        <v>173.74</v>
      </c>
    </row>
    <row r="129" spans="1:10">
      <c r="A129" s="2" t="s">
        <v>40</v>
      </c>
      <c r="B129" s="3" t="s">
        <v>3916</v>
      </c>
      <c r="C129" s="1" t="s">
        <v>42</v>
      </c>
      <c r="D129" s="1" t="s">
        <v>3919</v>
      </c>
      <c r="E129" s="2" t="s">
        <v>1011</v>
      </c>
      <c r="F129" s="2" t="s">
        <v>1012</v>
      </c>
      <c r="G129" s="2" t="s">
        <v>313</v>
      </c>
      <c r="H129" s="2" t="s">
        <v>314</v>
      </c>
      <c r="I129" s="9">
        <v>5</v>
      </c>
      <c r="J129" s="4">
        <v>51.1</v>
      </c>
    </row>
    <row r="130" spans="1:10">
      <c r="A130" s="2" t="s">
        <v>40</v>
      </c>
      <c r="B130" s="3" t="s">
        <v>3916</v>
      </c>
      <c r="C130" s="1" t="s">
        <v>42</v>
      </c>
      <c r="D130" s="1" t="s">
        <v>3920</v>
      </c>
      <c r="E130" s="2" t="s">
        <v>354</v>
      </c>
      <c r="F130" s="2" t="s">
        <v>355</v>
      </c>
      <c r="G130" s="2" t="s">
        <v>351</v>
      </c>
      <c r="H130" s="2" t="s">
        <v>352</v>
      </c>
      <c r="I130" s="9">
        <v>5</v>
      </c>
      <c r="J130" s="4">
        <v>51.1</v>
      </c>
    </row>
    <row r="131" spans="1:10">
      <c r="A131" s="2" t="s">
        <v>40</v>
      </c>
      <c r="B131" s="3" t="s">
        <v>3825</v>
      </c>
      <c r="C131" s="1" t="s">
        <v>42</v>
      </c>
      <c r="D131" s="1" t="s">
        <v>3921</v>
      </c>
      <c r="E131" s="2" t="s">
        <v>578</v>
      </c>
      <c r="F131" s="2" t="s">
        <v>579</v>
      </c>
      <c r="G131" s="2" t="s">
        <v>313</v>
      </c>
      <c r="H131" s="2" t="s">
        <v>314</v>
      </c>
      <c r="I131" s="9">
        <v>20</v>
      </c>
      <c r="J131" s="4">
        <v>204.4</v>
      </c>
    </row>
    <row r="132" spans="1:10">
      <c r="A132" s="2" t="s">
        <v>40</v>
      </c>
      <c r="B132" s="3" t="s">
        <v>3916</v>
      </c>
      <c r="C132" s="1" t="s">
        <v>42</v>
      </c>
      <c r="D132" s="1" t="s">
        <v>3922</v>
      </c>
      <c r="E132" s="2" t="s">
        <v>341</v>
      </c>
      <c r="F132" s="2" t="s">
        <v>342</v>
      </c>
      <c r="G132" s="2" t="s">
        <v>343</v>
      </c>
      <c r="H132" s="2" t="s">
        <v>344</v>
      </c>
      <c r="I132" s="9">
        <v>20</v>
      </c>
      <c r="J132" s="4">
        <v>204.4</v>
      </c>
    </row>
    <row r="133" spans="1:10">
      <c r="A133" s="2" t="s">
        <v>40</v>
      </c>
      <c r="B133" s="3" t="s">
        <v>3816</v>
      </c>
      <c r="C133" s="1" t="s">
        <v>42</v>
      </c>
      <c r="D133" s="1" t="s">
        <v>3923</v>
      </c>
      <c r="E133" s="2" t="s">
        <v>1025</v>
      </c>
      <c r="F133" s="2" t="s">
        <v>1026</v>
      </c>
      <c r="G133" s="2" t="s">
        <v>313</v>
      </c>
      <c r="H133" s="2" t="s">
        <v>314</v>
      </c>
      <c r="I133" s="9">
        <v>8</v>
      </c>
      <c r="J133" s="4">
        <v>81.760000000000005</v>
      </c>
    </row>
    <row r="134" spans="1:10">
      <c r="A134" s="2" t="s">
        <v>40</v>
      </c>
      <c r="B134" s="3" t="s">
        <v>3870</v>
      </c>
      <c r="C134" s="1" t="s">
        <v>42</v>
      </c>
      <c r="D134" s="1" t="s">
        <v>3924</v>
      </c>
      <c r="E134" s="2" t="s">
        <v>816</v>
      </c>
      <c r="F134" s="2" t="s">
        <v>817</v>
      </c>
      <c r="G134" s="2" t="s">
        <v>313</v>
      </c>
      <c r="H134" s="2" t="s">
        <v>314</v>
      </c>
      <c r="I134" s="9">
        <v>20</v>
      </c>
      <c r="J134" s="4">
        <v>204.4</v>
      </c>
    </row>
    <row r="135" spans="1:10">
      <c r="A135" s="2" t="s">
        <v>40</v>
      </c>
      <c r="B135" s="3" t="s">
        <v>3823</v>
      </c>
      <c r="C135" s="1" t="s">
        <v>42</v>
      </c>
      <c r="D135" s="1" t="s">
        <v>3925</v>
      </c>
      <c r="E135" s="2" t="s">
        <v>1429</v>
      </c>
      <c r="F135" s="2" t="s">
        <v>1430</v>
      </c>
      <c r="G135" s="2" t="s">
        <v>367</v>
      </c>
      <c r="H135" s="2" t="s">
        <v>368</v>
      </c>
      <c r="I135" s="9">
        <v>20</v>
      </c>
      <c r="J135" s="4">
        <v>204.4</v>
      </c>
    </row>
    <row r="136" spans="1:10">
      <c r="A136" s="2" t="s">
        <v>40</v>
      </c>
      <c r="B136" s="3" t="s">
        <v>3823</v>
      </c>
      <c r="C136" s="1" t="s">
        <v>42</v>
      </c>
      <c r="D136" s="1" t="s">
        <v>3926</v>
      </c>
      <c r="E136" s="2" t="s">
        <v>393</v>
      </c>
      <c r="F136" s="2" t="s">
        <v>394</v>
      </c>
      <c r="G136" s="2" t="s">
        <v>375</v>
      </c>
      <c r="H136" s="2" t="s">
        <v>376</v>
      </c>
      <c r="I136" s="9">
        <v>5</v>
      </c>
      <c r="J136" s="4">
        <v>51.1</v>
      </c>
    </row>
    <row r="137" spans="1:10">
      <c r="A137" s="2" t="s">
        <v>40</v>
      </c>
      <c r="B137" s="3" t="s">
        <v>3816</v>
      </c>
      <c r="C137" s="1" t="s">
        <v>42</v>
      </c>
      <c r="D137" s="1" t="s">
        <v>3927</v>
      </c>
      <c r="E137" s="2" t="s">
        <v>365</v>
      </c>
      <c r="F137" s="2" t="s">
        <v>366</v>
      </c>
      <c r="G137" s="2" t="s">
        <v>367</v>
      </c>
      <c r="H137" s="2" t="s">
        <v>368</v>
      </c>
      <c r="I137" s="9">
        <v>15</v>
      </c>
      <c r="J137" s="4">
        <v>153.30000000000001</v>
      </c>
    </row>
    <row r="138" spans="1:10">
      <c r="A138" s="2" t="s">
        <v>40</v>
      </c>
      <c r="B138" s="3" t="s">
        <v>3823</v>
      </c>
      <c r="C138" s="1" t="s">
        <v>42</v>
      </c>
      <c r="D138" s="1" t="s">
        <v>3928</v>
      </c>
      <c r="E138" s="2" t="s">
        <v>570</v>
      </c>
      <c r="F138" s="2" t="s">
        <v>571</v>
      </c>
      <c r="G138" s="2" t="s">
        <v>313</v>
      </c>
      <c r="H138" s="2" t="s">
        <v>314</v>
      </c>
      <c r="I138" s="9">
        <v>10</v>
      </c>
      <c r="J138" s="4">
        <v>102.2</v>
      </c>
    </row>
    <row r="139" spans="1:10">
      <c r="A139" s="2" t="s">
        <v>48</v>
      </c>
      <c r="B139" s="3" t="s">
        <v>3816</v>
      </c>
      <c r="C139" s="1" t="s">
        <v>42</v>
      </c>
      <c r="D139" s="1" t="s">
        <v>3929</v>
      </c>
      <c r="E139" s="2" t="s">
        <v>357</v>
      </c>
      <c r="F139" s="2" t="s">
        <v>358</v>
      </c>
      <c r="G139" s="2" t="s">
        <v>313</v>
      </c>
      <c r="H139" s="2" t="s">
        <v>314</v>
      </c>
      <c r="I139" s="9">
        <v>3</v>
      </c>
      <c r="J139" s="4">
        <v>34.56</v>
      </c>
    </row>
    <row r="140" spans="1:10">
      <c r="A140" s="2" t="s">
        <v>48</v>
      </c>
      <c r="B140" s="3" t="s">
        <v>3816</v>
      </c>
      <c r="C140" s="1" t="s">
        <v>42</v>
      </c>
      <c r="D140" s="1" t="s">
        <v>3930</v>
      </c>
      <c r="E140" s="2" t="s">
        <v>1424</v>
      </c>
      <c r="F140" s="2" t="s">
        <v>1425</v>
      </c>
      <c r="G140" s="2" t="s">
        <v>313</v>
      </c>
      <c r="H140" s="2" t="s">
        <v>314</v>
      </c>
      <c r="I140" s="9">
        <v>10</v>
      </c>
      <c r="J140" s="4">
        <v>115.2</v>
      </c>
    </row>
    <row r="141" spans="1:10">
      <c r="A141" s="2" t="s">
        <v>48</v>
      </c>
      <c r="B141" s="3" t="s">
        <v>3816</v>
      </c>
      <c r="C141" s="1" t="s">
        <v>42</v>
      </c>
      <c r="D141" s="1" t="s">
        <v>3896</v>
      </c>
      <c r="E141" s="2" t="s">
        <v>1006</v>
      </c>
      <c r="F141" s="2" t="s">
        <v>1007</v>
      </c>
      <c r="G141" s="2" t="s">
        <v>313</v>
      </c>
      <c r="H141" s="2" t="s">
        <v>314</v>
      </c>
      <c r="I141" s="9">
        <v>20</v>
      </c>
      <c r="J141" s="4">
        <v>230.4</v>
      </c>
    </row>
    <row r="142" spans="1:10">
      <c r="A142" s="2" t="s">
        <v>48</v>
      </c>
      <c r="B142" s="3" t="s">
        <v>3816</v>
      </c>
      <c r="C142" s="1" t="s">
        <v>42</v>
      </c>
      <c r="D142" s="1" t="s">
        <v>3901</v>
      </c>
      <c r="E142" s="2" t="s">
        <v>1577</v>
      </c>
      <c r="F142" s="2" t="s">
        <v>1578</v>
      </c>
      <c r="G142" s="2" t="s">
        <v>313</v>
      </c>
      <c r="H142" s="2" t="s">
        <v>314</v>
      </c>
      <c r="I142" s="9">
        <v>1</v>
      </c>
      <c r="J142" s="4">
        <v>11.52</v>
      </c>
    </row>
    <row r="143" spans="1:10">
      <c r="A143" s="2" t="s">
        <v>48</v>
      </c>
      <c r="B143" s="3" t="s">
        <v>3816</v>
      </c>
      <c r="C143" s="1" t="s">
        <v>42</v>
      </c>
      <c r="D143" s="1" t="s">
        <v>3889</v>
      </c>
      <c r="E143" s="2" t="s">
        <v>411</v>
      </c>
      <c r="F143" s="2" t="s">
        <v>412</v>
      </c>
      <c r="G143" s="2" t="s">
        <v>313</v>
      </c>
      <c r="H143" s="2" t="s">
        <v>314</v>
      </c>
      <c r="I143" s="9">
        <v>10</v>
      </c>
      <c r="J143" s="4">
        <v>115.2</v>
      </c>
    </row>
    <row r="144" spans="1:10">
      <c r="A144" s="2" t="s">
        <v>48</v>
      </c>
      <c r="B144" s="3" t="s">
        <v>3816</v>
      </c>
      <c r="C144" s="1" t="s">
        <v>42</v>
      </c>
      <c r="D144" s="1" t="s">
        <v>3931</v>
      </c>
      <c r="E144" s="2" t="s">
        <v>763</v>
      </c>
      <c r="F144" s="2" t="s">
        <v>764</v>
      </c>
      <c r="G144" s="2" t="s">
        <v>313</v>
      </c>
      <c r="H144" s="2" t="s">
        <v>314</v>
      </c>
      <c r="I144" s="9">
        <v>3</v>
      </c>
      <c r="J144" s="4">
        <v>34.56</v>
      </c>
    </row>
    <row r="145" spans="1:23">
      <c r="A145" s="2" t="s">
        <v>48</v>
      </c>
      <c r="B145" s="3" t="s">
        <v>3870</v>
      </c>
      <c r="C145" s="1" t="s">
        <v>42</v>
      </c>
      <c r="D145" s="1" t="s">
        <v>3932</v>
      </c>
      <c r="E145" s="2" t="s">
        <v>1584</v>
      </c>
      <c r="F145" s="2" t="s">
        <v>1585</v>
      </c>
      <c r="G145" s="2" t="s">
        <v>313</v>
      </c>
      <c r="H145" s="2" t="s">
        <v>314</v>
      </c>
      <c r="I145" s="9">
        <v>4</v>
      </c>
      <c r="J145" s="4">
        <v>46.08</v>
      </c>
    </row>
    <row r="146" spans="1:23">
      <c r="A146" s="2" t="s">
        <v>48</v>
      </c>
      <c r="B146" s="3" t="s">
        <v>3916</v>
      </c>
      <c r="C146" s="1" t="s">
        <v>42</v>
      </c>
      <c r="D146" s="1" t="s">
        <v>3920</v>
      </c>
      <c r="E146" s="2" t="s">
        <v>354</v>
      </c>
      <c r="F146" s="2" t="s">
        <v>355</v>
      </c>
      <c r="G146" s="2" t="s">
        <v>351</v>
      </c>
      <c r="H146" s="2" t="s">
        <v>352</v>
      </c>
      <c r="I146" s="9">
        <v>5</v>
      </c>
      <c r="J146" s="4">
        <v>57.6</v>
      </c>
    </row>
    <row r="147" spans="1:23">
      <c r="A147" s="2" t="s">
        <v>48</v>
      </c>
      <c r="B147" s="3" t="s">
        <v>3825</v>
      </c>
      <c r="C147" s="1" t="s">
        <v>42</v>
      </c>
      <c r="D147" s="1" t="s">
        <v>3933</v>
      </c>
      <c r="E147" s="2" t="s">
        <v>773</v>
      </c>
      <c r="F147" s="2" t="s">
        <v>774</v>
      </c>
      <c r="G147" s="2" t="s">
        <v>313</v>
      </c>
      <c r="H147" s="2" t="s">
        <v>314</v>
      </c>
      <c r="I147" s="9">
        <v>1</v>
      </c>
      <c r="J147" s="4">
        <v>11.52</v>
      </c>
    </row>
    <row r="148" spans="1:23">
      <c r="A148" s="2" t="s">
        <v>48</v>
      </c>
      <c r="B148" s="3" t="s">
        <v>3916</v>
      </c>
      <c r="C148" s="1" t="s">
        <v>42</v>
      </c>
      <c r="D148" s="1" t="s">
        <v>3919</v>
      </c>
      <c r="E148" s="2" t="s">
        <v>1011</v>
      </c>
      <c r="F148" s="2" t="s">
        <v>1012</v>
      </c>
      <c r="G148" s="2" t="s">
        <v>313</v>
      </c>
      <c r="H148" s="2" t="s">
        <v>314</v>
      </c>
      <c r="I148" s="9">
        <v>3</v>
      </c>
      <c r="J148" s="4">
        <v>34.56</v>
      </c>
    </row>
    <row r="149" spans="1:23">
      <c r="A149" s="2" t="s">
        <v>48</v>
      </c>
      <c r="B149" s="3" t="s">
        <v>3825</v>
      </c>
      <c r="C149" s="1" t="s">
        <v>42</v>
      </c>
      <c r="D149" s="1" t="s">
        <v>3934</v>
      </c>
      <c r="E149" s="2" t="s">
        <v>325</v>
      </c>
      <c r="F149" s="2" t="s">
        <v>326</v>
      </c>
      <c r="G149" s="2" t="s">
        <v>313</v>
      </c>
      <c r="H149" s="2" t="s">
        <v>314</v>
      </c>
      <c r="I149" s="9">
        <v>20</v>
      </c>
      <c r="J149" s="4">
        <v>247.4</v>
      </c>
    </row>
    <row r="150" spans="1:23">
      <c r="A150" s="2" t="s">
        <v>48</v>
      </c>
      <c r="B150" s="3" t="s">
        <v>3823</v>
      </c>
      <c r="C150" s="1" t="s">
        <v>42</v>
      </c>
      <c r="D150" s="1" t="s">
        <v>3926</v>
      </c>
      <c r="E150" s="2" t="s">
        <v>393</v>
      </c>
      <c r="F150" s="2" t="s">
        <v>394</v>
      </c>
      <c r="G150" s="2" t="s">
        <v>375</v>
      </c>
      <c r="H150" s="2" t="s">
        <v>376</v>
      </c>
      <c r="I150" s="9">
        <v>2</v>
      </c>
      <c r="J150" s="4">
        <v>23.04</v>
      </c>
    </row>
    <row r="151" spans="1:23">
      <c r="A151" s="2" t="s">
        <v>48</v>
      </c>
      <c r="B151" s="3" t="s">
        <v>3825</v>
      </c>
      <c r="C151" s="1" t="s">
        <v>42</v>
      </c>
      <c r="D151" s="1" t="s">
        <v>3890</v>
      </c>
      <c r="E151" s="2" t="s">
        <v>2476</v>
      </c>
      <c r="F151" s="2" t="s">
        <v>2477</v>
      </c>
      <c r="G151" s="2" t="s">
        <v>367</v>
      </c>
      <c r="H151" s="2" t="s">
        <v>368</v>
      </c>
      <c r="I151" s="9">
        <v>10</v>
      </c>
      <c r="J151" s="4">
        <v>123.7</v>
      </c>
    </row>
    <row r="152" spans="1:23">
      <c r="A152" s="2" t="s">
        <v>48</v>
      </c>
      <c r="B152" s="3" t="s">
        <v>3870</v>
      </c>
      <c r="C152" s="1" t="s">
        <v>42</v>
      </c>
      <c r="D152" s="1" t="s">
        <v>3918</v>
      </c>
      <c r="E152" s="2" t="s">
        <v>337</v>
      </c>
      <c r="F152" s="2" t="s">
        <v>338</v>
      </c>
      <c r="G152" s="2" t="s">
        <v>313</v>
      </c>
      <c r="H152" s="2" t="s">
        <v>314</v>
      </c>
      <c r="I152" s="9">
        <v>24</v>
      </c>
      <c r="J152" s="4">
        <v>276.48</v>
      </c>
    </row>
    <row r="153" spans="1:23">
      <c r="A153" s="2" t="s">
        <v>48</v>
      </c>
      <c r="B153" s="3" t="s">
        <v>3870</v>
      </c>
      <c r="C153" s="1" t="s">
        <v>42</v>
      </c>
      <c r="D153" s="1" t="s">
        <v>3897</v>
      </c>
      <c r="E153" s="2" t="s">
        <v>1006</v>
      </c>
      <c r="F153" s="2" t="s">
        <v>1007</v>
      </c>
      <c r="G153" s="2" t="s">
        <v>313</v>
      </c>
      <c r="H153" s="2" t="s">
        <v>314</v>
      </c>
      <c r="I153" s="9">
        <v>10</v>
      </c>
      <c r="J153" s="4">
        <v>115.2</v>
      </c>
    </row>
    <row r="154" spans="1:23">
      <c r="A154" s="2" t="s">
        <v>48</v>
      </c>
      <c r="B154" s="3" t="s">
        <v>3823</v>
      </c>
      <c r="C154" s="1" t="s">
        <v>42</v>
      </c>
      <c r="D154" s="1" t="s">
        <v>3935</v>
      </c>
      <c r="E154" s="2" t="s">
        <v>357</v>
      </c>
      <c r="F154" s="2" t="s">
        <v>358</v>
      </c>
      <c r="G154" s="2" t="s">
        <v>313</v>
      </c>
      <c r="H154" s="2" t="s">
        <v>314</v>
      </c>
      <c r="I154" s="9">
        <v>4</v>
      </c>
      <c r="J154" s="4">
        <v>46.08</v>
      </c>
    </row>
    <row r="155" spans="1:23">
      <c r="A155" s="2" t="s">
        <v>48</v>
      </c>
      <c r="B155" s="3" t="s">
        <v>3870</v>
      </c>
      <c r="C155" s="1" t="s">
        <v>42</v>
      </c>
      <c r="D155" s="1" t="s">
        <v>3903</v>
      </c>
      <c r="E155" s="2" t="s">
        <v>337</v>
      </c>
      <c r="F155" s="2" t="s">
        <v>338</v>
      </c>
      <c r="G155" s="2" t="s">
        <v>313</v>
      </c>
      <c r="H155" s="2" t="s">
        <v>314</v>
      </c>
      <c r="I155" s="9">
        <v>173</v>
      </c>
      <c r="J155" s="4">
        <v>1992.96</v>
      </c>
    </row>
    <row r="156" spans="1:23">
      <c r="A156" s="2" t="s">
        <v>182</v>
      </c>
      <c r="B156" s="3" t="s">
        <v>3825</v>
      </c>
      <c r="C156" s="1" t="s">
        <v>42</v>
      </c>
      <c r="D156" s="1" t="s">
        <v>3890</v>
      </c>
      <c r="E156" s="2" t="s">
        <v>2476</v>
      </c>
      <c r="F156" s="2" t="s">
        <v>2477</v>
      </c>
      <c r="G156" s="2" t="s">
        <v>367</v>
      </c>
      <c r="H156" s="2" t="s">
        <v>368</v>
      </c>
      <c r="I156" s="9">
        <v>5</v>
      </c>
      <c r="J156" s="4">
        <v>47.2</v>
      </c>
    </row>
    <row r="157" spans="1:23">
      <c r="A157" s="2" t="s">
        <v>205</v>
      </c>
      <c r="B157" s="3" t="s">
        <v>3825</v>
      </c>
      <c r="C157" s="1" t="s">
        <v>42</v>
      </c>
      <c r="D157" s="1" t="s">
        <v>3890</v>
      </c>
      <c r="E157" s="2" t="s">
        <v>2476</v>
      </c>
      <c r="F157" s="2" t="s">
        <v>2477</v>
      </c>
      <c r="G157" s="2" t="s">
        <v>367</v>
      </c>
      <c r="H157" s="2" t="s">
        <v>368</v>
      </c>
      <c r="I157" s="9">
        <v>5</v>
      </c>
      <c r="J157" s="4">
        <v>47.75</v>
      </c>
    </row>
    <row r="158" spans="1:23">
      <c r="J158" s="5">
        <v>12953.53</v>
      </c>
    </row>
    <row r="159" spans="1:23">
      <c r="A159" s="72" t="s">
        <v>429</v>
      </c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</row>
    <row r="160" spans="1:23">
      <c r="A160" s="2" t="s">
        <v>48</v>
      </c>
      <c r="B160" s="3" t="s">
        <v>3870</v>
      </c>
      <c r="C160" s="1" t="s">
        <v>42</v>
      </c>
      <c r="D160" s="1" t="s">
        <v>3936</v>
      </c>
      <c r="E160" s="2" t="s">
        <v>1043</v>
      </c>
      <c r="F160" s="2" t="s">
        <v>1044</v>
      </c>
      <c r="G160" s="2" t="s">
        <v>433</v>
      </c>
      <c r="H160" s="2" t="s">
        <v>434</v>
      </c>
      <c r="I160" s="9">
        <v>4</v>
      </c>
      <c r="J160" s="4">
        <v>46.08</v>
      </c>
    </row>
    <row r="161" spans="1:23">
      <c r="A161" s="2" t="s">
        <v>182</v>
      </c>
      <c r="B161" s="3" t="s">
        <v>3870</v>
      </c>
      <c r="C161" s="1" t="s">
        <v>42</v>
      </c>
      <c r="D161" s="1" t="s">
        <v>3936</v>
      </c>
      <c r="E161" s="2" t="s">
        <v>1043</v>
      </c>
      <c r="F161" s="2" t="s">
        <v>1044</v>
      </c>
      <c r="G161" s="2" t="s">
        <v>433</v>
      </c>
      <c r="H161" s="2" t="s">
        <v>434</v>
      </c>
      <c r="I161" s="9">
        <v>1</v>
      </c>
      <c r="J161" s="4">
        <v>8.42</v>
      </c>
    </row>
    <row r="162" spans="1:23">
      <c r="J162" s="5">
        <v>54.5</v>
      </c>
    </row>
    <row r="163" spans="1:23">
      <c r="A163" s="72" t="s">
        <v>435</v>
      </c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</row>
    <row r="164" spans="1:23">
      <c r="A164" s="2" t="s">
        <v>48</v>
      </c>
      <c r="B164" s="3" t="s">
        <v>3825</v>
      </c>
      <c r="C164" s="1" t="s">
        <v>42</v>
      </c>
      <c r="D164" s="1" t="s">
        <v>3937</v>
      </c>
      <c r="E164" s="2" t="s">
        <v>1268</v>
      </c>
      <c r="F164" s="2" t="s">
        <v>1269</v>
      </c>
      <c r="G164" s="2" t="s">
        <v>1270</v>
      </c>
      <c r="H164" s="2" t="s">
        <v>1271</v>
      </c>
      <c r="I164" s="9">
        <v>10</v>
      </c>
      <c r="J164" s="4">
        <v>123.7</v>
      </c>
    </row>
    <row r="165" spans="1:23">
      <c r="A165" s="2" t="s">
        <v>48</v>
      </c>
      <c r="B165" s="3" t="s">
        <v>3825</v>
      </c>
      <c r="C165" s="1" t="s">
        <v>42</v>
      </c>
      <c r="D165" s="1" t="s">
        <v>3938</v>
      </c>
      <c r="E165" s="2" t="s">
        <v>1262</v>
      </c>
      <c r="F165" s="2" t="s">
        <v>1263</v>
      </c>
      <c r="G165" s="2" t="s">
        <v>439</v>
      </c>
      <c r="H165" s="2" t="s">
        <v>440</v>
      </c>
      <c r="I165" s="9">
        <v>5</v>
      </c>
      <c r="J165" s="4">
        <v>61.85</v>
      </c>
    </row>
    <row r="166" spans="1:23" ht="24">
      <c r="A166" s="2" t="s">
        <v>48</v>
      </c>
      <c r="B166" s="3" t="s">
        <v>3825</v>
      </c>
      <c r="C166" s="1" t="s">
        <v>42</v>
      </c>
      <c r="D166" s="1" t="s">
        <v>3939</v>
      </c>
      <c r="E166" s="2" t="s">
        <v>604</v>
      </c>
      <c r="F166" s="2" t="s">
        <v>605</v>
      </c>
      <c r="G166" s="2" t="s">
        <v>439</v>
      </c>
      <c r="H166" s="2" t="s">
        <v>440</v>
      </c>
      <c r="I166" s="9">
        <v>5</v>
      </c>
      <c r="J166" s="4">
        <v>61.85</v>
      </c>
    </row>
    <row r="167" spans="1:23">
      <c r="J167" s="5">
        <v>247.4</v>
      </c>
    </row>
    <row r="168" spans="1:23">
      <c r="A168" s="72" t="s">
        <v>444</v>
      </c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</row>
    <row r="169" spans="1:23">
      <c r="A169" s="2" t="s">
        <v>68</v>
      </c>
      <c r="B169" s="3" t="s">
        <v>3870</v>
      </c>
      <c r="C169" s="1" t="s">
        <v>42</v>
      </c>
      <c r="D169" s="1" t="s">
        <v>3940</v>
      </c>
      <c r="E169" s="2" t="s">
        <v>466</v>
      </c>
      <c r="F169" s="2" t="s">
        <v>467</v>
      </c>
      <c r="G169" s="2" t="s">
        <v>468</v>
      </c>
      <c r="H169" s="2" t="s">
        <v>469</v>
      </c>
      <c r="I169" s="9">
        <v>2</v>
      </c>
      <c r="J169" s="4">
        <v>16.8</v>
      </c>
    </row>
    <row r="170" spans="1:23">
      <c r="A170" s="2" t="s">
        <v>68</v>
      </c>
      <c r="B170" s="3" t="s">
        <v>3823</v>
      </c>
      <c r="C170" s="1" t="s">
        <v>42</v>
      </c>
      <c r="D170" s="1" t="s">
        <v>3941</v>
      </c>
      <c r="E170" s="2" t="s">
        <v>1364</v>
      </c>
      <c r="F170" s="2" t="s">
        <v>1365</v>
      </c>
      <c r="G170" s="2" t="s">
        <v>468</v>
      </c>
      <c r="H170" s="2" t="s">
        <v>469</v>
      </c>
      <c r="I170" s="9">
        <v>1</v>
      </c>
      <c r="J170" s="4">
        <v>8.4</v>
      </c>
    </row>
    <row r="171" spans="1:23">
      <c r="A171" s="2" t="s">
        <v>68</v>
      </c>
      <c r="B171" s="3" t="s">
        <v>3870</v>
      </c>
      <c r="C171" s="1" t="s">
        <v>42</v>
      </c>
      <c r="D171" s="1" t="s">
        <v>3942</v>
      </c>
      <c r="E171" s="2" t="s">
        <v>1487</v>
      </c>
      <c r="F171" s="2" t="s">
        <v>1488</v>
      </c>
      <c r="G171" s="2" t="s">
        <v>448</v>
      </c>
      <c r="H171" s="2" t="s">
        <v>449</v>
      </c>
      <c r="I171" s="9">
        <v>13</v>
      </c>
      <c r="J171" s="4">
        <v>109.2</v>
      </c>
    </row>
    <row r="172" spans="1:23">
      <c r="A172" s="2" t="s">
        <v>40</v>
      </c>
      <c r="B172" s="3" t="s">
        <v>3870</v>
      </c>
      <c r="C172" s="1" t="s">
        <v>42</v>
      </c>
      <c r="D172" s="1" t="s">
        <v>3943</v>
      </c>
      <c r="E172" s="2" t="s">
        <v>870</v>
      </c>
      <c r="F172" s="2" t="s">
        <v>871</v>
      </c>
      <c r="G172" s="2" t="s">
        <v>872</v>
      </c>
      <c r="H172" s="2" t="s">
        <v>873</v>
      </c>
      <c r="I172" s="9">
        <v>6</v>
      </c>
      <c r="J172" s="4">
        <v>61.32</v>
      </c>
    </row>
    <row r="173" spans="1:23">
      <c r="A173" s="2" t="s">
        <v>40</v>
      </c>
      <c r="B173" s="3" t="s">
        <v>3870</v>
      </c>
      <c r="C173" s="1" t="s">
        <v>42</v>
      </c>
      <c r="D173" s="1" t="s">
        <v>3944</v>
      </c>
      <c r="E173" s="2" t="s">
        <v>1662</v>
      </c>
      <c r="F173" s="2" t="s">
        <v>1663</v>
      </c>
      <c r="G173" s="2" t="s">
        <v>468</v>
      </c>
      <c r="H173" s="2" t="s">
        <v>469</v>
      </c>
      <c r="I173" s="9">
        <v>30</v>
      </c>
      <c r="J173" s="4">
        <v>306.60000000000002</v>
      </c>
    </row>
    <row r="174" spans="1:23">
      <c r="A174" s="2" t="s">
        <v>40</v>
      </c>
      <c r="B174" s="3" t="s">
        <v>3870</v>
      </c>
      <c r="C174" s="1" t="s">
        <v>42</v>
      </c>
      <c r="D174" s="1" t="s">
        <v>3940</v>
      </c>
      <c r="E174" s="2" t="s">
        <v>466</v>
      </c>
      <c r="F174" s="2" t="s">
        <v>467</v>
      </c>
      <c r="G174" s="2" t="s">
        <v>468</v>
      </c>
      <c r="H174" s="2" t="s">
        <v>469</v>
      </c>
      <c r="I174" s="9">
        <v>30</v>
      </c>
      <c r="J174" s="4">
        <v>306.60000000000002</v>
      </c>
    </row>
    <row r="175" spans="1:23">
      <c r="A175" s="2" t="s">
        <v>40</v>
      </c>
      <c r="B175" s="3" t="s">
        <v>3870</v>
      </c>
      <c r="C175" s="1" t="s">
        <v>42</v>
      </c>
      <c r="D175" s="1" t="s">
        <v>3942</v>
      </c>
      <c r="E175" s="2" t="s">
        <v>1487</v>
      </c>
      <c r="F175" s="2" t="s">
        <v>1488</v>
      </c>
      <c r="G175" s="2" t="s">
        <v>448</v>
      </c>
      <c r="H175" s="2" t="s">
        <v>449</v>
      </c>
      <c r="I175" s="9">
        <v>10</v>
      </c>
      <c r="J175" s="4">
        <v>102.2</v>
      </c>
    </row>
    <row r="176" spans="1:23">
      <c r="A176" s="2" t="s">
        <v>40</v>
      </c>
      <c r="B176" s="3" t="s">
        <v>3916</v>
      </c>
      <c r="C176" s="1" t="s">
        <v>42</v>
      </c>
      <c r="D176" s="1" t="s">
        <v>3945</v>
      </c>
      <c r="E176" s="2" t="s">
        <v>3946</v>
      </c>
      <c r="F176" s="2" t="s">
        <v>3947</v>
      </c>
      <c r="G176" s="2" t="s">
        <v>463</v>
      </c>
      <c r="H176" s="2" t="s">
        <v>464</v>
      </c>
      <c r="I176" s="9">
        <v>15</v>
      </c>
      <c r="J176" s="4">
        <v>153.30000000000001</v>
      </c>
    </row>
    <row r="177" spans="1:10">
      <c r="A177" s="2" t="s">
        <v>40</v>
      </c>
      <c r="B177" s="3" t="s">
        <v>3870</v>
      </c>
      <c r="C177" s="1" t="s">
        <v>42</v>
      </c>
      <c r="D177" s="1" t="s">
        <v>3948</v>
      </c>
      <c r="E177" s="2" t="s">
        <v>3458</v>
      </c>
      <c r="F177" s="2" t="s">
        <v>3459</v>
      </c>
      <c r="G177" s="2" t="s">
        <v>463</v>
      </c>
      <c r="H177" s="2" t="s">
        <v>464</v>
      </c>
      <c r="I177" s="9">
        <v>60</v>
      </c>
      <c r="J177" s="4">
        <v>613.20000000000005</v>
      </c>
    </row>
    <row r="178" spans="1:10">
      <c r="A178" s="2" t="s">
        <v>40</v>
      </c>
      <c r="B178" s="3" t="s">
        <v>3823</v>
      </c>
      <c r="C178" s="1" t="s">
        <v>42</v>
      </c>
      <c r="D178" s="1" t="s">
        <v>3949</v>
      </c>
      <c r="E178" s="2" t="s">
        <v>1644</v>
      </c>
      <c r="F178" s="2" t="s">
        <v>1645</v>
      </c>
      <c r="G178" s="2" t="s">
        <v>1646</v>
      </c>
      <c r="H178" s="2" t="s">
        <v>1647</v>
      </c>
      <c r="I178" s="9">
        <v>20</v>
      </c>
      <c r="J178" s="4">
        <v>204.4</v>
      </c>
    </row>
    <row r="179" spans="1:10">
      <c r="A179" s="2" t="s">
        <v>40</v>
      </c>
      <c r="B179" s="3" t="s">
        <v>3823</v>
      </c>
      <c r="C179" s="1" t="s">
        <v>42</v>
      </c>
      <c r="D179" s="1" t="s">
        <v>3950</v>
      </c>
      <c r="E179" s="2" t="s">
        <v>471</v>
      </c>
      <c r="F179" s="2" t="s">
        <v>472</v>
      </c>
      <c r="G179" s="2" t="s">
        <v>468</v>
      </c>
      <c r="H179" s="2" t="s">
        <v>469</v>
      </c>
      <c r="I179" s="9">
        <v>30</v>
      </c>
      <c r="J179" s="4">
        <v>306.60000000000002</v>
      </c>
    </row>
    <row r="180" spans="1:10">
      <c r="A180" s="2" t="s">
        <v>40</v>
      </c>
      <c r="B180" s="3" t="s">
        <v>3823</v>
      </c>
      <c r="C180" s="1" t="s">
        <v>42</v>
      </c>
      <c r="D180" s="1" t="s">
        <v>3951</v>
      </c>
      <c r="E180" s="2" t="s">
        <v>1484</v>
      </c>
      <c r="F180" s="2" t="s">
        <v>1485</v>
      </c>
      <c r="G180" s="2" t="s">
        <v>837</v>
      </c>
      <c r="H180" s="2" t="s">
        <v>838</v>
      </c>
      <c r="I180" s="9">
        <v>20</v>
      </c>
      <c r="J180" s="4">
        <v>204.4</v>
      </c>
    </row>
    <row r="181" spans="1:10">
      <c r="A181" s="2" t="s">
        <v>40</v>
      </c>
      <c r="B181" s="3" t="s">
        <v>3823</v>
      </c>
      <c r="C181" s="1" t="s">
        <v>42</v>
      </c>
      <c r="D181" s="1" t="s">
        <v>3952</v>
      </c>
      <c r="E181" s="2" t="s">
        <v>1649</v>
      </c>
      <c r="F181" s="2" t="s">
        <v>1650</v>
      </c>
      <c r="G181" s="2" t="s">
        <v>458</v>
      </c>
      <c r="H181" s="2" t="s">
        <v>459</v>
      </c>
      <c r="I181" s="9">
        <v>30</v>
      </c>
      <c r="J181" s="4">
        <v>306.60000000000002</v>
      </c>
    </row>
    <row r="182" spans="1:10">
      <c r="A182" s="2" t="s">
        <v>40</v>
      </c>
      <c r="B182" s="3" t="s">
        <v>3823</v>
      </c>
      <c r="C182" s="1" t="s">
        <v>42</v>
      </c>
      <c r="D182" s="1" t="s">
        <v>3953</v>
      </c>
      <c r="E182" s="2" t="s">
        <v>3954</v>
      </c>
      <c r="F182" s="2" t="s">
        <v>3955</v>
      </c>
      <c r="G182" s="2" t="s">
        <v>837</v>
      </c>
      <c r="H182" s="2" t="s">
        <v>838</v>
      </c>
      <c r="I182" s="9">
        <v>20</v>
      </c>
      <c r="J182" s="4">
        <v>204.4</v>
      </c>
    </row>
    <row r="183" spans="1:10">
      <c r="A183" s="2" t="s">
        <v>40</v>
      </c>
      <c r="B183" s="3" t="s">
        <v>3825</v>
      </c>
      <c r="C183" s="1" t="s">
        <v>42</v>
      </c>
      <c r="D183" s="1" t="s">
        <v>3956</v>
      </c>
      <c r="E183" s="2" t="s">
        <v>3957</v>
      </c>
      <c r="F183" s="2" t="s">
        <v>3958</v>
      </c>
      <c r="G183" s="2" t="s">
        <v>3959</v>
      </c>
      <c r="H183" s="2" t="s">
        <v>852</v>
      </c>
      <c r="I183" s="9">
        <v>20</v>
      </c>
      <c r="J183" s="4">
        <v>204.4</v>
      </c>
    </row>
    <row r="184" spans="1:10">
      <c r="A184" s="2" t="s">
        <v>40</v>
      </c>
      <c r="B184" s="3" t="s">
        <v>3816</v>
      </c>
      <c r="C184" s="1" t="s">
        <v>42</v>
      </c>
      <c r="D184" s="1" t="s">
        <v>3960</v>
      </c>
      <c r="E184" s="2" t="s">
        <v>3961</v>
      </c>
      <c r="F184" s="2" t="s">
        <v>3962</v>
      </c>
      <c r="G184" s="2" t="s">
        <v>872</v>
      </c>
      <c r="H184" s="2" t="s">
        <v>873</v>
      </c>
      <c r="I184" s="9">
        <v>30</v>
      </c>
      <c r="J184" s="4">
        <v>306.60000000000002</v>
      </c>
    </row>
    <row r="185" spans="1:10">
      <c r="A185" s="2" t="s">
        <v>40</v>
      </c>
      <c r="B185" s="3" t="s">
        <v>3825</v>
      </c>
      <c r="C185" s="1" t="s">
        <v>42</v>
      </c>
      <c r="D185" s="1" t="s">
        <v>3963</v>
      </c>
      <c r="E185" s="2" t="s">
        <v>1481</v>
      </c>
      <c r="F185" s="2" t="s">
        <v>1482</v>
      </c>
      <c r="G185" s="2" t="s">
        <v>872</v>
      </c>
      <c r="H185" s="2" t="s">
        <v>873</v>
      </c>
      <c r="I185" s="9">
        <v>10</v>
      </c>
      <c r="J185" s="4">
        <v>102.2</v>
      </c>
    </row>
    <row r="186" spans="1:10">
      <c r="A186" s="2" t="s">
        <v>40</v>
      </c>
      <c r="B186" s="3" t="s">
        <v>3823</v>
      </c>
      <c r="C186" s="1" t="s">
        <v>42</v>
      </c>
      <c r="D186" s="1" t="s">
        <v>3941</v>
      </c>
      <c r="E186" s="2" t="s">
        <v>1364</v>
      </c>
      <c r="F186" s="2" t="s">
        <v>1365</v>
      </c>
      <c r="G186" s="2" t="s">
        <v>468</v>
      </c>
      <c r="H186" s="2" t="s">
        <v>469</v>
      </c>
      <c r="I186" s="9">
        <v>8</v>
      </c>
      <c r="J186" s="4">
        <v>81.760000000000005</v>
      </c>
    </row>
    <row r="187" spans="1:10">
      <c r="A187" s="2" t="s">
        <v>40</v>
      </c>
      <c r="B187" s="3" t="s">
        <v>3870</v>
      </c>
      <c r="C187" s="1" t="s">
        <v>42</v>
      </c>
      <c r="D187" s="1" t="s">
        <v>3964</v>
      </c>
      <c r="E187" s="2" t="s">
        <v>3523</v>
      </c>
      <c r="F187" s="2" t="s">
        <v>3524</v>
      </c>
      <c r="G187" s="2" t="s">
        <v>1646</v>
      </c>
      <c r="H187" s="2" t="s">
        <v>1647</v>
      </c>
      <c r="I187" s="9">
        <v>15</v>
      </c>
      <c r="J187" s="4">
        <v>153.30000000000001</v>
      </c>
    </row>
    <row r="188" spans="1:10">
      <c r="A188" s="2" t="s">
        <v>40</v>
      </c>
      <c r="B188" s="3" t="s">
        <v>3825</v>
      </c>
      <c r="C188" s="1" t="s">
        <v>42</v>
      </c>
      <c r="D188" s="1" t="s">
        <v>3965</v>
      </c>
      <c r="E188" s="2" t="s">
        <v>3966</v>
      </c>
      <c r="F188" s="2" t="s">
        <v>3967</v>
      </c>
      <c r="G188" s="2" t="s">
        <v>463</v>
      </c>
      <c r="H188" s="2" t="s">
        <v>464</v>
      </c>
      <c r="I188" s="9">
        <v>20</v>
      </c>
      <c r="J188" s="4">
        <v>204.4</v>
      </c>
    </row>
    <row r="189" spans="1:10">
      <c r="A189" s="2" t="s">
        <v>40</v>
      </c>
      <c r="B189" s="3" t="s">
        <v>3870</v>
      </c>
      <c r="C189" s="1" t="s">
        <v>42</v>
      </c>
      <c r="D189" s="1" t="s">
        <v>3968</v>
      </c>
      <c r="E189" s="2" t="s">
        <v>3969</v>
      </c>
      <c r="F189" s="2" t="s">
        <v>3970</v>
      </c>
      <c r="G189" s="2" t="s">
        <v>867</v>
      </c>
      <c r="H189" s="2" t="s">
        <v>868</v>
      </c>
      <c r="I189" s="9">
        <v>5</v>
      </c>
      <c r="J189" s="4">
        <v>51.1</v>
      </c>
    </row>
    <row r="190" spans="1:10">
      <c r="A190" s="2" t="s">
        <v>48</v>
      </c>
      <c r="B190" s="3" t="s">
        <v>3870</v>
      </c>
      <c r="C190" s="1" t="s">
        <v>42</v>
      </c>
      <c r="D190" s="1" t="s">
        <v>3948</v>
      </c>
      <c r="E190" s="2" t="s">
        <v>3458</v>
      </c>
      <c r="F190" s="2" t="s">
        <v>3459</v>
      </c>
      <c r="G190" s="2" t="s">
        <v>463</v>
      </c>
      <c r="H190" s="2" t="s">
        <v>464</v>
      </c>
      <c r="I190" s="9">
        <v>3</v>
      </c>
      <c r="J190" s="4">
        <v>37.11</v>
      </c>
    </row>
    <row r="191" spans="1:10">
      <c r="A191" s="2" t="s">
        <v>48</v>
      </c>
      <c r="B191" s="3" t="s">
        <v>3825</v>
      </c>
      <c r="C191" s="1" t="s">
        <v>42</v>
      </c>
      <c r="D191" s="1" t="s">
        <v>3971</v>
      </c>
      <c r="E191" s="2" t="s">
        <v>3054</v>
      </c>
      <c r="F191" s="2" t="s">
        <v>3055</v>
      </c>
      <c r="G191" s="2" t="s">
        <v>867</v>
      </c>
      <c r="H191" s="2" t="s">
        <v>868</v>
      </c>
      <c r="I191" s="9">
        <v>3</v>
      </c>
      <c r="J191" s="4">
        <v>37.11</v>
      </c>
    </row>
    <row r="192" spans="1:10">
      <c r="A192" s="2" t="s">
        <v>48</v>
      </c>
      <c r="B192" s="3" t="s">
        <v>3870</v>
      </c>
      <c r="C192" s="1" t="s">
        <v>42</v>
      </c>
      <c r="D192" s="1" t="s">
        <v>3968</v>
      </c>
      <c r="E192" s="2" t="s">
        <v>3969</v>
      </c>
      <c r="F192" s="2" t="s">
        <v>3970</v>
      </c>
      <c r="G192" s="2" t="s">
        <v>867</v>
      </c>
      <c r="H192" s="2" t="s">
        <v>868</v>
      </c>
      <c r="I192" s="9">
        <v>15</v>
      </c>
      <c r="J192" s="4">
        <v>185.55</v>
      </c>
    </row>
    <row r="193" spans="1:10">
      <c r="A193" s="2" t="s">
        <v>48</v>
      </c>
      <c r="B193" s="3" t="s">
        <v>3825</v>
      </c>
      <c r="C193" s="1" t="s">
        <v>42</v>
      </c>
      <c r="D193" s="1" t="s">
        <v>3965</v>
      </c>
      <c r="E193" s="2" t="s">
        <v>3966</v>
      </c>
      <c r="F193" s="2" t="s">
        <v>3967</v>
      </c>
      <c r="G193" s="2" t="s">
        <v>463</v>
      </c>
      <c r="H193" s="2" t="s">
        <v>464</v>
      </c>
      <c r="I193" s="9">
        <v>2</v>
      </c>
      <c r="J193" s="4">
        <v>24.74</v>
      </c>
    </row>
    <row r="194" spans="1:10">
      <c r="A194" s="2" t="s">
        <v>48</v>
      </c>
      <c r="B194" s="3" t="s">
        <v>3825</v>
      </c>
      <c r="C194" s="1" t="s">
        <v>42</v>
      </c>
      <c r="D194" s="1" t="s">
        <v>3956</v>
      </c>
      <c r="E194" s="2" t="s">
        <v>3957</v>
      </c>
      <c r="F194" s="2" t="s">
        <v>3958</v>
      </c>
      <c r="G194" s="2" t="s">
        <v>3959</v>
      </c>
      <c r="H194" s="2" t="s">
        <v>852</v>
      </c>
      <c r="I194" s="9">
        <v>5</v>
      </c>
      <c r="J194" s="4">
        <v>61.85</v>
      </c>
    </row>
    <row r="195" spans="1:10">
      <c r="A195" s="2" t="s">
        <v>48</v>
      </c>
      <c r="B195" s="3" t="s">
        <v>3870</v>
      </c>
      <c r="C195" s="1" t="s">
        <v>42</v>
      </c>
      <c r="D195" s="1" t="s">
        <v>3943</v>
      </c>
      <c r="E195" s="2" t="s">
        <v>870</v>
      </c>
      <c r="F195" s="2" t="s">
        <v>871</v>
      </c>
      <c r="G195" s="2" t="s">
        <v>872</v>
      </c>
      <c r="H195" s="2" t="s">
        <v>873</v>
      </c>
      <c r="I195" s="9">
        <v>5</v>
      </c>
      <c r="J195" s="4">
        <v>61.85</v>
      </c>
    </row>
    <row r="196" spans="1:10">
      <c r="J196" s="5">
        <v>4415.99</v>
      </c>
    </row>
    <row r="197" spans="1:10">
      <c r="J197" s="5">
        <v>23312.240000000002</v>
      </c>
    </row>
  </sheetData>
  <autoFilter ref="A1:A197" xr:uid="{7987F84A-AF24-1B4E-BBAE-89C55ABF0D58}"/>
  <mergeCells count="11">
    <mergeCell ref="A91:W91"/>
    <mergeCell ref="A99:W99"/>
    <mergeCell ref="A159:W159"/>
    <mergeCell ref="A163:W163"/>
    <mergeCell ref="A168:W168"/>
    <mergeCell ref="A67:W67"/>
    <mergeCell ref="A2:W2"/>
    <mergeCell ref="A10:W10"/>
    <mergeCell ref="A46:W46"/>
    <mergeCell ref="A56:W56"/>
    <mergeCell ref="A60:W6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985-7C43-764F-9712-5C3B5A5369FC}">
  <dimension ref="A1:W85"/>
  <sheetViews>
    <sheetView workbookViewId="0"/>
    <sheetView workbookViewId="1"/>
  </sheetViews>
  <sheetFormatPr defaultColWidth="8.85546875" defaultRowHeight="12.95"/>
  <cols>
    <col min="1" max="1" width="36.85546875" customWidth="1"/>
    <col min="2" max="2" width="9" customWidth="1"/>
    <col min="3" max="3" width="7.42578125" customWidth="1"/>
    <col min="4" max="4" width="7" customWidth="1"/>
    <col min="5" max="5" width="41.7109375" customWidth="1"/>
    <col min="6" max="6" width="27.140625" customWidth="1"/>
    <col min="7" max="7" width="10.85546875" customWidth="1"/>
    <col min="8" max="8" width="15.85546875" customWidth="1"/>
    <col min="9" max="9" width="9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3972</v>
      </c>
      <c r="C3" s="1" t="s">
        <v>42</v>
      </c>
      <c r="D3" s="1" t="s">
        <v>3973</v>
      </c>
      <c r="E3" s="2" t="s">
        <v>877</v>
      </c>
      <c r="F3" s="2" t="s">
        <v>878</v>
      </c>
      <c r="G3" s="2" t="s">
        <v>622</v>
      </c>
      <c r="H3" s="2" t="s">
        <v>623</v>
      </c>
      <c r="I3" s="9">
        <v>3</v>
      </c>
      <c r="J3" s="4">
        <v>37.11</v>
      </c>
    </row>
    <row r="4" spans="1:23">
      <c r="J4" s="5">
        <v>37.11</v>
      </c>
    </row>
    <row r="5" spans="1:23">
      <c r="A5" s="72" t="s">
        <v>54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40</v>
      </c>
      <c r="B6" s="3" t="s">
        <v>3974</v>
      </c>
      <c r="C6" s="1" t="s">
        <v>42</v>
      </c>
      <c r="D6" s="1" t="s">
        <v>3975</v>
      </c>
      <c r="E6" s="2" t="s">
        <v>57</v>
      </c>
      <c r="F6" s="2" t="s">
        <v>58</v>
      </c>
      <c r="G6" s="2" t="s">
        <v>59</v>
      </c>
      <c r="H6" s="2" t="s">
        <v>60</v>
      </c>
      <c r="I6" s="9">
        <v>10</v>
      </c>
      <c r="J6" s="4">
        <v>102.2</v>
      </c>
    </row>
    <row r="7" spans="1:23">
      <c r="A7" s="2" t="s">
        <v>48</v>
      </c>
      <c r="B7" s="3" t="s">
        <v>3974</v>
      </c>
      <c r="C7" s="1" t="s">
        <v>42</v>
      </c>
      <c r="D7" s="1" t="s">
        <v>3976</v>
      </c>
      <c r="E7" s="2" t="s">
        <v>57</v>
      </c>
      <c r="F7" s="2" t="s">
        <v>58</v>
      </c>
      <c r="G7" s="2" t="s">
        <v>59</v>
      </c>
      <c r="H7" s="2" t="s">
        <v>60</v>
      </c>
      <c r="I7" s="9">
        <v>20</v>
      </c>
      <c r="J7" s="4">
        <v>230.4</v>
      </c>
    </row>
    <row r="8" spans="1:23">
      <c r="J8" s="5">
        <v>332.6</v>
      </c>
    </row>
    <row r="9" spans="1:23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40</v>
      </c>
      <c r="B10" s="3" t="s">
        <v>3974</v>
      </c>
      <c r="C10" s="1" t="s">
        <v>42</v>
      </c>
      <c r="D10" s="1" t="s">
        <v>3977</v>
      </c>
      <c r="E10" s="2" t="s">
        <v>3067</v>
      </c>
      <c r="F10" s="2" t="s">
        <v>3068</v>
      </c>
      <c r="G10" s="2" t="s">
        <v>82</v>
      </c>
      <c r="H10" s="2" t="s">
        <v>83</v>
      </c>
      <c r="I10" s="9">
        <v>5</v>
      </c>
      <c r="J10" s="4">
        <v>51.1</v>
      </c>
    </row>
    <row r="11" spans="1:23">
      <c r="A11" s="2" t="s">
        <v>40</v>
      </c>
      <c r="B11" s="3" t="s">
        <v>3974</v>
      </c>
      <c r="C11" s="1" t="s">
        <v>42</v>
      </c>
      <c r="D11" s="1" t="s">
        <v>3978</v>
      </c>
      <c r="E11" s="2" t="s">
        <v>1126</v>
      </c>
      <c r="F11" s="2" t="s">
        <v>1127</v>
      </c>
      <c r="G11" s="2" t="s">
        <v>82</v>
      </c>
      <c r="H11" s="2" t="s">
        <v>83</v>
      </c>
      <c r="I11" s="9">
        <v>2</v>
      </c>
      <c r="J11" s="4">
        <v>20.440000000000001</v>
      </c>
    </row>
    <row r="12" spans="1:23">
      <c r="A12" s="2" t="s">
        <v>40</v>
      </c>
      <c r="B12" s="3" t="s">
        <v>3974</v>
      </c>
      <c r="C12" s="1" t="s">
        <v>42</v>
      </c>
      <c r="D12" s="1" t="s">
        <v>3979</v>
      </c>
      <c r="E12" s="2" t="s">
        <v>3371</v>
      </c>
      <c r="F12" s="2" t="s">
        <v>3372</v>
      </c>
      <c r="G12" s="2" t="s">
        <v>127</v>
      </c>
      <c r="H12" s="2" t="s">
        <v>128</v>
      </c>
      <c r="I12" s="9">
        <v>2</v>
      </c>
      <c r="J12" s="4">
        <v>20.440000000000001</v>
      </c>
    </row>
    <row r="13" spans="1:23">
      <c r="A13" s="2" t="s">
        <v>40</v>
      </c>
      <c r="B13" s="3" t="s">
        <v>3974</v>
      </c>
      <c r="C13" s="1" t="s">
        <v>42</v>
      </c>
      <c r="D13" s="1" t="s">
        <v>3980</v>
      </c>
      <c r="E13" s="2" t="s">
        <v>1901</v>
      </c>
      <c r="F13" s="2" t="s">
        <v>1902</v>
      </c>
      <c r="G13" s="2" t="s">
        <v>77</v>
      </c>
      <c r="H13" s="2" t="s">
        <v>78</v>
      </c>
      <c r="I13" s="9">
        <v>10</v>
      </c>
      <c r="J13" s="4">
        <v>102.2</v>
      </c>
    </row>
    <row r="14" spans="1:23">
      <c r="A14" s="2" t="s">
        <v>40</v>
      </c>
      <c r="B14" s="3" t="s">
        <v>3974</v>
      </c>
      <c r="C14" s="1" t="s">
        <v>42</v>
      </c>
      <c r="D14" s="1" t="s">
        <v>3981</v>
      </c>
      <c r="E14" s="2" t="s">
        <v>663</v>
      </c>
      <c r="F14" s="2" t="s">
        <v>664</v>
      </c>
      <c r="G14" s="2" t="s">
        <v>82</v>
      </c>
      <c r="H14" s="2" t="s">
        <v>83</v>
      </c>
      <c r="I14" s="9">
        <v>4</v>
      </c>
      <c r="J14" s="4">
        <v>40.880000000000003</v>
      </c>
    </row>
    <row r="15" spans="1:23">
      <c r="A15" s="2" t="s">
        <v>40</v>
      </c>
      <c r="B15" s="3" t="s">
        <v>3974</v>
      </c>
      <c r="C15" s="1" t="s">
        <v>42</v>
      </c>
      <c r="D15" s="1" t="s">
        <v>3982</v>
      </c>
      <c r="E15" s="2" t="s">
        <v>1285</v>
      </c>
      <c r="F15" s="2" t="s">
        <v>1286</v>
      </c>
      <c r="G15" s="2" t="s">
        <v>82</v>
      </c>
      <c r="H15" s="2" t="s">
        <v>83</v>
      </c>
      <c r="I15" s="9">
        <v>5</v>
      </c>
      <c r="J15" s="4">
        <v>51.1</v>
      </c>
    </row>
    <row r="16" spans="1:23">
      <c r="A16" s="2" t="s">
        <v>40</v>
      </c>
      <c r="B16" s="3" t="s">
        <v>3974</v>
      </c>
      <c r="C16" s="1" t="s">
        <v>42</v>
      </c>
      <c r="D16" s="1" t="s">
        <v>3983</v>
      </c>
      <c r="E16" s="2" t="s">
        <v>480</v>
      </c>
      <c r="F16" s="2" t="s">
        <v>481</v>
      </c>
      <c r="G16" s="2" t="s">
        <v>82</v>
      </c>
      <c r="H16" s="2" t="s">
        <v>83</v>
      </c>
      <c r="I16" s="9">
        <v>1</v>
      </c>
      <c r="J16" s="4">
        <v>10.220000000000001</v>
      </c>
    </row>
    <row r="17" spans="1:23">
      <c r="A17" s="2" t="s">
        <v>48</v>
      </c>
      <c r="B17" s="3" t="s">
        <v>3974</v>
      </c>
      <c r="C17" s="1" t="s">
        <v>42</v>
      </c>
      <c r="D17" s="1" t="s">
        <v>3984</v>
      </c>
      <c r="E17" s="2" t="s">
        <v>528</v>
      </c>
      <c r="F17" s="2" t="s">
        <v>529</v>
      </c>
      <c r="G17" s="2" t="s">
        <v>93</v>
      </c>
      <c r="H17" s="2" t="s">
        <v>94</v>
      </c>
      <c r="I17" s="9">
        <v>10</v>
      </c>
      <c r="J17" s="4">
        <v>123.7</v>
      </c>
    </row>
    <row r="18" spans="1:23">
      <c r="A18" s="2" t="s">
        <v>48</v>
      </c>
      <c r="B18" s="3" t="s">
        <v>3974</v>
      </c>
      <c r="C18" s="1" t="s">
        <v>42</v>
      </c>
      <c r="D18" s="1" t="s">
        <v>3985</v>
      </c>
      <c r="E18" s="2" t="s">
        <v>1121</v>
      </c>
      <c r="F18" s="2" t="s">
        <v>1122</v>
      </c>
      <c r="G18" s="2" t="s">
        <v>82</v>
      </c>
      <c r="H18" s="2" t="s">
        <v>83</v>
      </c>
      <c r="I18" s="9">
        <v>2</v>
      </c>
      <c r="J18" s="4">
        <v>24.74</v>
      </c>
    </row>
    <row r="19" spans="1:23">
      <c r="A19" s="2" t="s">
        <v>48</v>
      </c>
      <c r="B19" s="3" t="s">
        <v>3974</v>
      </c>
      <c r="C19" s="1" t="s">
        <v>42</v>
      </c>
      <c r="D19" s="1" t="s">
        <v>3986</v>
      </c>
      <c r="E19" s="2" t="s">
        <v>916</v>
      </c>
      <c r="F19" s="2" t="s">
        <v>917</v>
      </c>
      <c r="G19" s="2" t="s">
        <v>82</v>
      </c>
      <c r="H19" s="2" t="s">
        <v>83</v>
      </c>
      <c r="I19" s="9">
        <v>50</v>
      </c>
      <c r="J19" s="4">
        <v>618.5</v>
      </c>
    </row>
    <row r="20" spans="1:23">
      <c r="A20" s="2" t="s">
        <v>48</v>
      </c>
      <c r="B20" s="3" t="s">
        <v>3974</v>
      </c>
      <c r="C20" s="1" t="s">
        <v>42</v>
      </c>
      <c r="D20" s="1" t="s">
        <v>3987</v>
      </c>
      <c r="E20" s="2" t="s">
        <v>122</v>
      </c>
      <c r="F20" s="2" t="s">
        <v>123</v>
      </c>
      <c r="G20" s="2" t="s">
        <v>82</v>
      </c>
      <c r="H20" s="2" t="s">
        <v>83</v>
      </c>
      <c r="I20" s="9">
        <v>15</v>
      </c>
      <c r="J20" s="4">
        <v>172.8</v>
      </c>
    </row>
    <row r="21" spans="1:23">
      <c r="A21" s="2" t="s">
        <v>48</v>
      </c>
      <c r="B21" s="3" t="s">
        <v>3974</v>
      </c>
      <c r="C21" s="1" t="s">
        <v>42</v>
      </c>
      <c r="D21" s="1" t="s">
        <v>3988</v>
      </c>
      <c r="E21" s="2" t="s">
        <v>1285</v>
      </c>
      <c r="F21" s="2" t="s">
        <v>1286</v>
      </c>
      <c r="G21" s="2" t="s">
        <v>82</v>
      </c>
      <c r="H21" s="2" t="s">
        <v>83</v>
      </c>
      <c r="I21" s="9">
        <v>30</v>
      </c>
      <c r="J21" s="4">
        <v>345.6</v>
      </c>
    </row>
    <row r="22" spans="1:23">
      <c r="A22" s="2" t="s">
        <v>48</v>
      </c>
      <c r="B22" s="3" t="s">
        <v>3974</v>
      </c>
      <c r="C22" s="1" t="s">
        <v>42</v>
      </c>
      <c r="D22" s="1" t="s">
        <v>3989</v>
      </c>
      <c r="E22" s="2" t="s">
        <v>643</v>
      </c>
      <c r="F22" s="2" t="s">
        <v>644</v>
      </c>
      <c r="G22" s="2" t="s">
        <v>82</v>
      </c>
      <c r="H22" s="2" t="s">
        <v>83</v>
      </c>
      <c r="I22" s="9">
        <v>20</v>
      </c>
      <c r="J22" s="4">
        <v>247.4</v>
      </c>
    </row>
    <row r="23" spans="1:23">
      <c r="A23" s="2" t="s">
        <v>48</v>
      </c>
      <c r="B23" s="3" t="s">
        <v>3974</v>
      </c>
      <c r="C23" s="1" t="s">
        <v>42</v>
      </c>
      <c r="D23" s="1" t="s">
        <v>3990</v>
      </c>
      <c r="E23" s="2" t="s">
        <v>646</v>
      </c>
      <c r="F23" s="2" t="s">
        <v>647</v>
      </c>
      <c r="G23" s="2" t="s">
        <v>82</v>
      </c>
      <c r="H23" s="2" t="s">
        <v>83</v>
      </c>
      <c r="I23" s="9">
        <v>10</v>
      </c>
      <c r="J23" s="4">
        <v>123.7</v>
      </c>
    </row>
    <row r="24" spans="1:23">
      <c r="A24" s="2" t="s">
        <v>48</v>
      </c>
      <c r="B24" s="3" t="s">
        <v>3974</v>
      </c>
      <c r="C24" s="1" t="s">
        <v>42</v>
      </c>
      <c r="D24" s="1" t="s">
        <v>3991</v>
      </c>
      <c r="E24" s="2" t="s">
        <v>505</v>
      </c>
      <c r="F24" s="2" t="s">
        <v>506</v>
      </c>
      <c r="G24" s="2" t="s">
        <v>93</v>
      </c>
      <c r="H24" s="2" t="s">
        <v>94</v>
      </c>
      <c r="I24" s="9">
        <v>5</v>
      </c>
      <c r="J24" s="4">
        <v>57.6</v>
      </c>
    </row>
    <row r="25" spans="1:23">
      <c r="A25" s="2" t="s">
        <v>48</v>
      </c>
      <c r="B25" s="3" t="s">
        <v>3974</v>
      </c>
      <c r="C25" s="1" t="s">
        <v>42</v>
      </c>
      <c r="D25" s="1" t="s">
        <v>3992</v>
      </c>
      <c r="E25" s="2" t="s">
        <v>522</v>
      </c>
      <c r="F25" s="2" t="s">
        <v>523</v>
      </c>
      <c r="G25" s="2" t="s">
        <v>93</v>
      </c>
      <c r="H25" s="2" t="s">
        <v>94</v>
      </c>
      <c r="I25" s="9">
        <v>5</v>
      </c>
      <c r="J25" s="4">
        <v>57.6</v>
      </c>
    </row>
    <row r="26" spans="1:23">
      <c r="A26" s="2" t="s">
        <v>48</v>
      </c>
      <c r="B26" s="3" t="s">
        <v>3974</v>
      </c>
      <c r="C26" s="1" t="s">
        <v>42</v>
      </c>
      <c r="D26" s="1" t="s">
        <v>3978</v>
      </c>
      <c r="E26" s="2" t="s">
        <v>1126</v>
      </c>
      <c r="F26" s="2" t="s">
        <v>1127</v>
      </c>
      <c r="G26" s="2" t="s">
        <v>82</v>
      </c>
      <c r="H26" s="2" t="s">
        <v>83</v>
      </c>
      <c r="I26" s="9">
        <v>10</v>
      </c>
      <c r="J26" s="4">
        <v>115.2</v>
      </c>
    </row>
    <row r="27" spans="1:23">
      <c r="A27" s="2" t="s">
        <v>48</v>
      </c>
      <c r="B27" s="3" t="s">
        <v>3974</v>
      </c>
      <c r="C27" s="1" t="s">
        <v>42</v>
      </c>
      <c r="D27" s="1" t="s">
        <v>3993</v>
      </c>
      <c r="E27" s="2" t="s">
        <v>663</v>
      </c>
      <c r="F27" s="2" t="s">
        <v>664</v>
      </c>
      <c r="G27" s="2" t="s">
        <v>82</v>
      </c>
      <c r="H27" s="2" t="s">
        <v>83</v>
      </c>
      <c r="I27" s="9">
        <v>10</v>
      </c>
      <c r="J27" s="4">
        <v>115.2</v>
      </c>
    </row>
    <row r="28" spans="1:23">
      <c r="A28" s="2" t="s">
        <v>48</v>
      </c>
      <c r="B28" s="3" t="s">
        <v>3974</v>
      </c>
      <c r="C28" s="1" t="s">
        <v>42</v>
      </c>
      <c r="D28" s="1" t="s">
        <v>3994</v>
      </c>
      <c r="E28" s="2" t="s">
        <v>650</v>
      </c>
      <c r="F28" s="2" t="s">
        <v>651</v>
      </c>
      <c r="G28" s="2" t="s">
        <v>72</v>
      </c>
      <c r="H28" s="2" t="s">
        <v>73</v>
      </c>
      <c r="I28" s="9">
        <v>10</v>
      </c>
      <c r="J28" s="4">
        <v>123.7</v>
      </c>
    </row>
    <row r="29" spans="1:23">
      <c r="A29" s="2" t="s">
        <v>48</v>
      </c>
      <c r="B29" s="3" t="s">
        <v>3974</v>
      </c>
      <c r="C29" s="1" t="s">
        <v>42</v>
      </c>
      <c r="D29" s="1" t="s">
        <v>3995</v>
      </c>
      <c r="E29" s="2" t="s">
        <v>88</v>
      </c>
      <c r="F29" s="2" t="s">
        <v>89</v>
      </c>
      <c r="G29" s="2" t="s">
        <v>82</v>
      </c>
      <c r="H29" s="2" t="s">
        <v>83</v>
      </c>
      <c r="I29" s="9">
        <v>10</v>
      </c>
      <c r="J29" s="4">
        <v>123.7</v>
      </c>
    </row>
    <row r="30" spans="1:23">
      <c r="A30" s="2" t="s">
        <v>182</v>
      </c>
      <c r="B30" s="3" t="s">
        <v>3974</v>
      </c>
      <c r="C30" s="1" t="s">
        <v>42</v>
      </c>
      <c r="D30" s="1" t="s">
        <v>3996</v>
      </c>
      <c r="E30" s="2" t="s">
        <v>519</v>
      </c>
      <c r="F30" s="2" t="s">
        <v>520</v>
      </c>
      <c r="G30" s="2" t="s">
        <v>93</v>
      </c>
      <c r="H30" s="2" t="s">
        <v>94</v>
      </c>
      <c r="I30" s="9">
        <v>3</v>
      </c>
      <c r="J30" s="4">
        <v>28.32</v>
      </c>
    </row>
    <row r="31" spans="1:23">
      <c r="J31" s="5">
        <v>2574.14</v>
      </c>
    </row>
    <row r="32" spans="1:23">
      <c r="A32" s="72" t="s">
        <v>141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23">
      <c r="A33" s="2" t="s">
        <v>40</v>
      </c>
      <c r="B33" s="3" t="s">
        <v>3997</v>
      </c>
      <c r="C33" s="1" t="s">
        <v>42</v>
      </c>
      <c r="D33" s="1" t="s">
        <v>3998</v>
      </c>
      <c r="E33" s="2" t="s">
        <v>1141</v>
      </c>
      <c r="F33" s="2" t="s">
        <v>1142</v>
      </c>
      <c r="G33" s="2" t="s">
        <v>167</v>
      </c>
      <c r="H33" s="2" t="s">
        <v>168</v>
      </c>
      <c r="I33" s="9">
        <v>5</v>
      </c>
      <c r="J33" s="4">
        <v>51.1</v>
      </c>
    </row>
    <row r="34" spans="1:23">
      <c r="A34" s="2" t="s">
        <v>40</v>
      </c>
      <c r="B34" s="3" t="s">
        <v>3997</v>
      </c>
      <c r="C34" s="1" t="s">
        <v>42</v>
      </c>
      <c r="D34" s="1" t="s">
        <v>3999</v>
      </c>
      <c r="E34" s="2" t="s">
        <v>175</v>
      </c>
      <c r="F34" s="2" t="s">
        <v>2616</v>
      </c>
      <c r="G34" s="2" t="s">
        <v>177</v>
      </c>
      <c r="H34" s="2" t="s">
        <v>178</v>
      </c>
      <c r="I34" s="9">
        <v>2</v>
      </c>
      <c r="J34" s="4">
        <v>20.440000000000001</v>
      </c>
    </row>
    <row r="35" spans="1:23">
      <c r="A35" s="2" t="s">
        <v>48</v>
      </c>
      <c r="B35" s="3" t="s">
        <v>3997</v>
      </c>
      <c r="C35" s="1" t="s">
        <v>42</v>
      </c>
      <c r="D35" s="1" t="s">
        <v>4000</v>
      </c>
      <c r="E35" s="2" t="s">
        <v>532</v>
      </c>
      <c r="F35" s="2" t="s">
        <v>533</v>
      </c>
      <c r="G35" s="2" t="s">
        <v>534</v>
      </c>
      <c r="H35" s="2" t="s">
        <v>535</v>
      </c>
      <c r="I35" s="9">
        <v>2</v>
      </c>
      <c r="J35" s="4">
        <v>23.04</v>
      </c>
    </row>
    <row r="36" spans="1:23">
      <c r="A36" s="2" t="s">
        <v>48</v>
      </c>
      <c r="B36" s="3" t="s">
        <v>3997</v>
      </c>
      <c r="C36" s="1" t="s">
        <v>42</v>
      </c>
      <c r="D36" s="1" t="s">
        <v>4001</v>
      </c>
      <c r="E36" s="2" t="s">
        <v>957</v>
      </c>
      <c r="F36" s="2" t="s">
        <v>958</v>
      </c>
      <c r="G36" s="2" t="s">
        <v>150</v>
      </c>
      <c r="H36" s="2" t="s">
        <v>151</v>
      </c>
      <c r="I36" s="9">
        <v>10</v>
      </c>
      <c r="J36" s="4">
        <v>115.2</v>
      </c>
    </row>
    <row r="37" spans="1:23">
      <c r="A37" s="2" t="s">
        <v>48</v>
      </c>
      <c r="B37" s="3" t="s">
        <v>3997</v>
      </c>
      <c r="C37" s="1" t="s">
        <v>42</v>
      </c>
      <c r="D37" s="1" t="s">
        <v>4002</v>
      </c>
      <c r="E37" s="2" t="s">
        <v>951</v>
      </c>
      <c r="F37" s="2" t="s">
        <v>952</v>
      </c>
      <c r="G37" s="2" t="s">
        <v>160</v>
      </c>
      <c r="H37" s="2" t="s">
        <v>161</v>
      </c>
      <c r="I37" s="9">
        <v>5</v>
      </c>
      <c r="J37" s="4">
        <v>57.6</v>
      </c>
    </row>
    <row r="38" spans="1:23">
      <c r="A38" s="2" t="s">
        <v>48</v>
      </c>
      <c r="B38" s="3" t="s">
        <v>3997</v>
      </c>
      <c r="C38" s="1" t="s">
        <v>42</v>
      </c>
      <c r="D38" s="1" t="s">
        <v>4003</v>
      </c>
      <c r="E38" s="2" t="s">
        <v>180</v>
      </c>
      <c r="F38" s="2" t="s">
        <v>181</v>
      </c>
      <c r="G38" s="2" t="s">
        <v>160</v>
      </c>
      <c r="H38" s="2" t="s">
        <v>161</v>
      </c>
      <c r="I38" s="9">
        <v>10</v>
      </c>
      <c r="J38" s="4">
        <v>115.2</v>
      </c>
    </row>
    <row r="39" spans="1:23">
      <c r="A39" s="2" t="s">
        <v>48</v>
      </c>
      <c r="B39" s="3" t="s">
        <v>3997</v>
      </c>
      <c r="C39" s="1" t="s">
        <v>42</v>
      </c>
      <c r="D39" s="1" t="s">
        <v>4004</v>
      </c>
      <c r="E39" s="2" t="s">
        <v>541</v>
      </c>
      <c r="F39" s="2" t="s">
        <v>542</v>
      </c>
      <c r="G39" s="2" t="s">
        <v>150</v>
      </c>
      <c r="H39" s="2" t="s">
        <v>151</v>
      </c>
      <c r="I39" s="9">
        <v>10</v>
      </c>
      <c r="J39" s="4">
        <v>115.2</v>
      </c>
    </row>
    <row r="40" spans="1:23">
      <c r="A40" s="2" t="s">
        <v>48</v>
      </c>
      <c r="B40" s="3" t="s">
        <v>3997</v>
      </c>
      <c r="C40" s="1" t="s">
        <v>42</v>
      </c>
      <c r="D40" s="1" t="s">
        <v>4005</v>
      </c>
      <c r="E40" s="2" t="s">
        <v>158</v>
      </c>
      <c r="F40" s="2" t="s">
        <v>159</v>
      </c>
      <c r="G40" s="2" t="s">
        <v>160</v>
      </c>
      <c r="H40" s="2" t="s">
        <v>161</v>
      </c>
      <c r="I40" s="9">
        <v>5</v>
      </c>
      <c r="J40" s="4">
        <v>57.6</v>
      </c>
    </row>
    <row r="41" spans="1:23">
      <c r="A41" s="2" t="s">
        <v>48</v>
      </c>
      <c r="B41" s="3" t="s">
        <v>3997</v>
      </c>
      <c r="C41" s="1" t="s">
        <v>42</v>
      </c>
      <c r="D41" s="1" t="s">
        <v>4006</v>
      </c>
      <c r="E41" s="2" t="s">
        <v>148</v>
      </c>
      <c r="F41" s="2" t="s">
        <v>149</v>
      </c>
      <c r="G41" s="2" t="s">
        <v>150</v>
      </c>
      <c r="H41" s="2" t="s">
        <v>151</v>
      </c>
      <c r="I41" s="9">
        <v>10</v>
      </c>
      <c r="J41" s="4">
        <v>115.2</v>
      </c>
    </row>
    <row r="42" spans="1:23">
      <c r="A42" s="2" t="s">
        <v>182</v>
      </c>
      <c r="B42" s="3" t="s">
        <v>3997</v>
      </c>
      <c r="C42" s="1" t="s">
        <v>42</v>
      </c>
      <c r="D42" s="1" t="s">
        <v>4000</v>
      </c>
      <c r="E42" s="2" t="s">
        <v>532</v>
      </c>
      <c r="F42" s="2" t="s">
        <v>533</v>
      </c>
      <c r="G42" s="2" t="s">
        <v>534</v>
      </c>
      <c r="H42" s="2" t="s">
        <v>535</v>
      </c>
      <c r="I42" s="9">
        <v>2</v>
      </c>
      <c r="J42" s="4">
        <v>16.84</v>
      </c>
    </row>
    <row r="43" spans="1:23">
      <c r="J43" s="5">
        <v>687.42</v>
      </c>
    </row>
    <row r="44" spans="1:23">
      <c r="A44" s="72" t="s">
        <v>189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>
      <c r="A45" s="2" t="s">
        <v>68</v>
      </c>
      <c r="B45" s="3" t="s">
        <v>3972</v>
      </c>
      <c r="C45" s="1" t="s">
        <v>42</v>
      </c>
      <c r="D45" s="1" t="s">
        <v>4007</v>
      </c>
      <c r="E45" s="2" t="s">
        <v>729</v>
      </c>
      <c r="F45" s="2" t="s">
        <v>730</v>
      </c>
      <c r="G45" s="2" t="s">
        <v>726</v>
      </c>
      <c r="H45" s="2" t="s">
        <v>727</v>
      </c>
      <c r="I45" s="9">
        <v>3</v>
      </c>
      <c r="J45" s="4">
        <v>25.2</v>
      </c>
    </row>
    <row r="46" spans="1:23">
      <c r="A46" s="2" t="s">
        <v>68</v>
      </c>
      <c r="B46" s="3" t="s">
        <v>3972</v>
      </c>
      <c r="C46" s="1" t="s">
        <v>42</v>
      </c>
      <c r="D46" s="1" t="s">
        <v>4008</v>
      </c>
      <c r="E46" s="2" t="s">
        <v>729</v>
      </c>
      <c r="F46" s="2" t="s">
        <v>730</v>
      </c>
      <c r="G46" s="2" t="s">
        <v>726</v>
      </c>
      <c r="H46" s="2" t="s">
        <v>727</v>
      </c>
      <c r="I46" s="9">
        <v>2</v>
      </c>
      <c r="J46" s="4">
        <v>16.8</v>
      </c>
    </row>
    <row r="47" spans="1:23">
      <c r="A47" s="2" t="s">
        <v>48</v>
      </c>
      <c r="B47" s="3" t="s">
        <v>3972</v>
      </c>
      <c r="C47" s="1" t="s">
        <v>42</v>
      </c>
      <c r="D47" s="1" t="s">
        <v>4009</v>
      </c>
      <c r="E47" s="2" t="s">
        <v>1161</v>
      </c>
      <c r="F47" s="2" t="s">
        <v>1162</v>
      </c>
      <c r="G47" s="2" t="s">
        <v>210</v>
      </c>
      <c r="H47" s="2" t="s">
        <v>211</v>
      </c>
      <c r="I47" s="9">
        <v>1</v>
      </c>
      <c r="J47" s="4">
        <v>12.37</v>
      </c>
    </row>
    <row r="48" spans="1:23">
      <c r="A48" s="2" t="s">
        <v>48</v>
      </c>
      <c r="B48" s="3" t="s">
        <v>3972</v>
      </c>
      <c r="C48" s="1" t="s">
        <v>42</v>
      </c>
      <c r="D48" s="1" t="s">
        <v>4010</v>
      </c>
      <c r="E48" s="2" t="s">
        <v>191</v>
      </c>
      <c r="F48" s="2" t="s">
        <v>192</v>
      </c>
      <c r="G48" s="2" t="s">
        <v>193</v>
      </c>
      <c r="H48" s="2" t="s">
        <v>194</v>
      </c>
      <c r="I48" s="9">
        <v>10</v>
      </c>
      <c r="J48" s="4">
        <v>123.7</v>
      </c>
    </row>
    <row r="49" spans="1:23">
      <c r="J49" s="5">
        <v>178.07</v>
      </c>
    </row>
    <row r="50" spans="1:23">
      <c r="A50" s="72" t="s">
        <v>309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</row>
    <row r="51" spans="1:23">
      <c r="A51" s="2" t="s">
        <v>40</v>
      </c>
      <c r="B51" s="3" t="s">
        <v>3974</v>
      </c>
      <c r="C51" s="1" t="s">
        <v>42</v>
      </c>
      <c r="D51" s="1" t="s">
        <v>4011</v>
      </c>
      <c r="E51" s="2" t="s">
        <v>1323</v>
      </c>
      <c r="F51" s="2" t="s">
        <v>1324</v>
      </c>
      <c r="G51" s="2" t="s">
        <v>1325</v>
      </c>
      <c r="H51" s="2" t="s">
        <v>1326</v>
      </c>
      <c r="I51" s="9">
        <v>20</v>
      </c>
      <c r="J51" s="4">
        <v>204.4</v>
      </c>
    </row>
    <row r="52" spans="1:23">
      <c r="A52" s="2" t="s">
        <v>40</v>
      </c>
      <c r="B52" s="3" t="s">
        <v>3974</v>
      </c>
      <c r="C52" s="1" t="s">
        <v>42</v>
      </c>
      <c r="D52" s="1" t="s">
        <v>4012</v>
      </c>
      <c r="E52" s="2" t="s">
        <v>357</v>
      </c>
      <c r="F52" s="2" t="s">
        <v>358</v>
      </c>
      <c r="G52" s="2" t="s">
        <v>313</v>
      </c>
      <c r="H52" s="2" t="s">
        <v>314</v>
      </c>
      <c r="I52" s="9">
        <v>12</v>
      </c>
      <c r="J52" s="4">
        <v>122.64</v>
      </c>
    </row>
    <row r="53" spans="1:23">
      <c r="A53" s="2" t="s">
        <v>40</v>
      </c>
      <c r="B53" s="3" t="s">
        <v>3974</v>
      </c>
      <c r="C53" s="1" t="s">
        <v>42</v>
      </c>
      <c r="D53" s="1" t="s">
        <v>4013</v>
      </c>
      <c r="E53" s="2" t="s">
        <v>2258</v>
      </c>
      <c r="F53" s="2" t="s">
        <v>2259</v>
      </c>
      <c r="G53" s="2" t="s">
        <v>313</v>
      </c>
      <c r="H53" s="2" t="s">
        <v>314</v>
      </c>
      <c r="I53" s="9">
        <v>10</v>
      </c>
      <c r="J53" s="4">
        <v>102.2</v>
      </c>
    </row>
    <row r="54" spans="1:23">
      <c r="A54" s="2" t="s">
        <v>40</v>
      </c>
      <c r="B54" s="3" t="s">
        <v>3974</v>
      </c>
      <c r="C54" s="1" t="s">
        <v>42</v>
      </c>
      <c r="D54" s="1" t="s">
        <v>4014</v>
      </c>
      <c r="E54" s="2" t="s">
        <v>1222</v>
      </c>
      <c r="F54" s="2" t="s">
        <v>1223</v>
      </c>
      <c r="G54" s="2" t="s">
        <v>313</v>
      </c>
      <c r="H54" s="2" t="s">
        <v>314</v>
      </c>
      <c r="I54" s="9">
        <v>20</v>
      </c>
      <c r="J54" s="4">
        <v>204.4</v>
      </c>
    </row>
    <row r="55" spans="1:23">
      <c r="A55" s="2" t="s">
        <v>40</v>
      </c>
      <c r="B55" s="3" t="s">
        <v>3974</v>
      </c>
      <c r="C55" s="1" t="s">
        <v>42</v>
      </c>
      <c r="D55" s="1" t="s">
        <v>4015</v>
      </c>
      <c r="E55" s="2" t="s">
        <v>3589</v>
      </c>
      <c r="F55" s="2" t="s">
        <v>3590</v>
      </c>
      <c r="G55" s="2" t="s">
        <v>313</v>
      </c>
      <c r="H55" s="2" t="s">
        <v>314</v>
      </c>
      <c r="I55" s="9">
        <v>10</v>
      </c>
      <c r="J55" s="4">
        <v>102.2</v>
      </c>
    </row>
    <row r="56" spans="1:23">
      <c r="A56" s="2" t="s">
        <v>40</v>
      </c>
      <c r="B56" s="3" t="s">
        <v>3997</v>
      </c>
      <c r="C56" s="1" t="s">
        <v>42</v>
      </c>
      <c r="D56" s="1" t="s">
        <v>4016</v>
      </c>
      <c r="E56" s="2" t="s">
        <v>341</v>
      </c>
      <c r="F56" s="2" t="s">
        <v>342</v>
      </c>
      <c r="G56" s="2" t="s">
        <v>343</v>
      </c>
      <c r="H56" s="2" t="s">
        <v>344</v>
      </c>
      <c r="I56" s="9">
        <v>10</v>
      </c>
      <c r="J56" s="4">
        <v>102.2</v>
      </c>
    </row>
    <row r="57" spans="1:23">
      <c r="A57" s="2" t="s">
        <v>40</v>
      </c>
      <c r="B57" s="3" t="s">
        <v>3974</v>
      </c>
      <c r="C57" s="1" t="s">
        <v>42</v>
      </c>
      <c r="D57" s="1" t="s">
        <v>4017</v>
      </c>
      <c r="E57" s="2" t="s">
        <v>420</v>
      </c>
      <c r="F57" s="2" t="s">
        <v>421</v>
      </c>
      <c r="G57" s="2" t="s">
        <v>313</v>
      </c>
      <c r="H57" s="2" t="s">
        <v>314</v>
      </c>
      <c r="I57" s="9">
        <v>20</v>
      </c>
      <c r="J57" s="4">
        <v>204.4</v>
      </c>
    </row>
    <row r="58" spans="1:23">
      <c r="A58" s="2" t="s">
        <v>40</v>
      </c>
      <c r="B58" s="3" t="s">
        <v>3997</v>
      </c>
      <c r="C58" s="1" t="s">
        <v>42</v>
      </c>
      <c r="D58" s="1" t="s">
        <v>4018</v>
      </c>
      <c r="E58" s="2" t="s">
        <v>1021</v>
      </c>
      <c r="F58" s="2" t="s">
        <v>1022</v>
      </c>
      <c r="G58" s="2" t="s">
        <v>367</v>
      </c>
      <c r="H58" s="2" t="s">
        <v>368</v>
      </c>
      <c r="I58" s="9">
        <v>3</v>
      </c>
      <c r="J58" s="4">
        <v>30.66</v>
      </c>
    </row>
    <row r="59" spans="1:23">
      <c r="A59" s="2" t="s">
        <v>40</v>
      </c>
      <c r="B59" s="3" t="s">
        <v>3997</v>
      </c>
      <c r="C59" s="1" t="s">
        <v>42</v>
      </c>
      <c r="D59" s="1" t="s">
        <v>4019</v>
      </c>
      <c r="E59" s="2" t="s">
        <v>1002</v>
      </c>
      <c r="F59" s="2" t="s">
        <v>1003</v>
      </c>
      <c r="G59" s="2" t="s">
        <v>313</v>
      </c>
      <c r="H59" s="2" t="s">
        <v>314</v>
      </c>
      <c r="I59" s="9">
        <v>3</v>
      </c>
      <c r="J59" s="4">
        <v>30.66</v>
      </c>
    </row>
    <row r="60" spans="1:23">
      <c r="A60" s="2" t="s">
        <v>40</v>
      </c>
      <c r="B60" s="3" t="s">
        <v>3974</v>
      </c>
      <c r="C60" s="1" t="s">
        <v>42</v>
      </c>
      <c r="D60" s="1" t="s">
        <v>4020</v>
      </c>
      <c r="E60" s="2" t="s">
        <v>754</v>
      </c>
      <c r="F60" s="2" t="s">
        <v>755</v>
      </c>
      <c r="G60" s="2" t="s">
        <v>313</v>
      </c>
      <c r="H60" s="2" t="s">
        <v>314</v>
      </c>
      <c r="I60" s="9">
        <v>50</v>
      </c>
      <c r="J60" s="4">
        <v>511</v>
      </c>
    </row>
    <row r="61" spans="1:23">
      <c r="A61" s="2" t="s">
        <v>40</v>
      </c>
      <c r="B61" s="3" t="s">
        <v>3997</v>
      </c>
      <c r="C61" s="1" t="s">
        <v>42</v>
      </c>
      <c r="D61" s="1" t="s">
        <v>4021</v>
      </c>
      <c r="E61" s="2" t="s">
        <v>773</v>
      </c>
      <c r="F61" s="2" t="s">
        <v>774</v>
      </c>
      <c r="G61" s="2" t="s">
        <v>313</v>
      </c>
      <c r="H61" s="2" t="s">
        <v>314</v>
      </c>
      <c r="I61" s="9">
        <v>5</v>
      </c>
      <c r="J61" s="4">
        <v>51.1</v>
      </c>
    </row>
    <row r="62" spans="1:23">
      <c r="A62" s="2" t="s">
        <v>40</v>
      </c>
      <c r="B62" s="3" t="s">
        <v>3974</v>
      </c>
      <c r="C62" s="1" t="s">
        <v>42</v>
      </c>
      <c r="D62" s="1" t="s">
        <v>4022</v>
      </c>
      <c r="E62" s="2" t="s">
        <v>316</v>
      </c>
      <c r="F62" s="2" t="s">
        <v>317</v>
      </c>
      <c r="G62" s="2" t="s">
        <v>313</v>
      </c>
      <c r="H62" s="2" t="s">
        <v>314</v>
      </c>
      <c r="I62" s="9">
        <v>10</v>
      </c>
      <c r="J62" s="4">
        <v>102.2</v>
      </c>
    </row>
    <row r="63" spans="1:23">
      <c r="A63" s="2" t="s">
        <v>40</v>
      </c>
      <c r="B63" s="3" t="s">
        <v>3997</v>
      </c>
      <c r="C63" s="1" t="s">
        <v>42</v>
      </c>
      <c r="D63" s="1" t="s">
        <v>4023</v>
      </c>
      <c r="E63" s="2" t="s">
        <v>1611</v>
      </c>
      <c r="F63" s="2" t="s">
        <v>1612</v>
      </c>
      <c r="G63" s="2" t="s">
        <v>351</v>
      </c>
      <c r="H63" s="2" t="s">
        <v>352</v>
      </c>
      <c r="I63" s="9">
        <v>5</v>
      </c>
      <c r="J63" s="4">
        <v>51.1</v>
      </c>
    </row>
    <row r="64" spans="1:23">
      <c r="A64" s="2" t="s">
        <v>40</v>
      </c>
      <c r="B64" s="3" t="s">
        <v>3997</v>
      </c>
      <c r="C64" s="1" t="s">
        <v>42</v>
      </c>
      <c r="D64" s="1" t="s">
        <v>4024</v>
      </c>
      <c r="E64" s="2" t="s">
        <v>998</v>
      </c>
      <c r="F64" s="2" t="s">
        <v>999</v>
      </c>
      <c r="G64" s="2" t="s">
        <v>313</v>
      </c>
      <c r="H64" s="2" t="s">
        <v>314</v>
      </c>
      <c r="I64" s="9">
        <v>3</v>
      </c>
      <c r="J64" s="4">
        <v>30.66</v>
      </c>
    </row>
    <row r="65" spans="1:23">
      <c r="A65" s="2" t="s">
        <v>48</v>
      </c>
      <c r="B65" s="3" t="s">
        <v>3974</v>
      </c>
      <c r="C65" s="1" t="s">
        <v>42</v>
      </c>
      <c r="D65" s="1" t="s">
        <v>4011</v>
      </c>
      <c r="E65" s="2" t="s">
        <v>1323</v>
      </c>
      <c r="F65" s="2" t="s">
        <v>1324</v>
      </c>
      <c r="G65" s="2" t="s">
        <v>1325</v>
      </c>
      <c r="H65" s="2" t="s">
        <v>1326</v>
      </c>
      <c r="I65" s="9">
        <v>4</v>
      </c>
      <c r="J65" s="4">
        <v>46.08</v>
      </c>
    </row>
    <row r="66" spans="1:23">
      <c r="A66" s="2" t="s">
        <v>48</v>
      </c>
      <c r="B66" s="3" t="s">
        <v>3997</v>
      </c>
      <c r="C66" s="1" t="s">
        <v>42</v>
      </c>
      <c r="D66" s="1" t="s">
        <v>4025</v>
      </c>
      <c r="E66" s="2" t="s">
        <v>322</v>
      </c>
      <c r="F66" s="2" t="s">
        <v>323</v>
      </c>
      <c r="G66" s="2" t="s">
        <v>313</v>
      </c>
      <c r="H66" s="2" t="s">
        <v>314</v>
      </c>
      <c r="I66" s="9">
        <v>3</v>
      </c>
      <c r="J66" s="4">
        <v>34.56</v>
      </c>
    </row>
    <row r="67" spans="1:23">
      <c r="A67" s="2" t="s">
        <v>48</v>
      </c>
      <c r="B67" s="3" t="s">
        <v>3974</v>
      </c>
      <c r="C67" s="1" t="s">
        <v>42</v>
      </c>
      <c r="D67" s="1" t="s">
        <v>4013</v>
      </c>
      <c r="E67" s="2" t="s">
        <v>2258</v>
      </c>
      <c r="F67" s="2" t="s">
        <v>2259</v>
      </c>
      <c r="G67" s="2" t="s">
        <v>313</v>
      </c>
      <c r="H67" s="2" t="s">
        <v>314</v>
      </c>
      <c r="I67" s="9">
        <v>2</v>
      </c>
      <c r="J67" s="4">
        <v>23.04</v>
      </c>
    </row>
    <row r="68" spans="1:23">
      <c r="A68" s="2" t="s">
        <v>48</v>
      </c>
      <c r="B68" s="3" t="s">
        <v>3997</v>
      </c>
      <c r="C68" s="1" t="s">
        <v>42</v>
      </c>
      <c r="D68" s="1" t="s">
        <v>4018</v>
      </c>
      <c r="E68" s="2" t="s">
        <v>1021</v>
      </c>
      <c r="F68" s="2" t="s">
        <v>1022</v>
      </c>
      <c r="G68" s="2" t="s">
        <v>367</v>
      </c>
      <c r="H68" s="2" t="s">
        <v>368</v>
      </c>
      <c r="I68" s="9">
        <v>5</v>
      </c>
      <c r="J68" s="4">
        <v>57.6</v>
      </c>
    </row>
    <row r="69" spans="1:23">
      <c r="J69" s="5">
        <v>2011.1</v>
      </c>
    </row>
    <row r="70" spans="1:23">
      <c r="A70" s="72" t="s">
        <v>429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1:23">
      <c r="A71" s="2" t="s">
        <v>40</v>
      </c>
      <c r="B71" s="3" t="s">
        <v>3997</v>
      </c>
      <c r="C71" s="1" t="s">
        <v>42</v>
      </c>
      <c r="D71" s="1" t="s">
        <v>4026</v>
      </c>
      <c r="E71" s="2" t="s">
        <v>1250</v>
      </c>
      <c r="F71" s="2" t="s">
        <v>1251</v>
      </c>
      <c r="G71" s="2" t="s">
        <v>1252</v>
      </c>
      <c r="H71" s="2" t="s">
        <v>1253</v>
      </c>
      <c r="I71" s="9">
        <v>5</v>
      </c>
      <c r="J71" s="4">
        <v>51.1</v>
      </c>
    </row>
    <row r="72" spans="1:23">
      <c r="A72" s="2" t="s">
        <v>48</v>
      </c>
      <c r="B72" s="3" t="s">
        <v>3997</v>
      </c>
      <c r="C72" s="1" t="s">
        <v>42</v>
      </c>
      <c r="D72" s="1" t="s">
        <v>4027</v>
      </c>
      <c r="E72" s="2" t="s">
        <v>1255</v>
      </c>
      <c r="F72" s="2" t="s">
        <v>1256</v>
      </c>
      <c r="G72" s="2" t="s">
        <v>1252</v>
      </c>
      <c r="H72" s="2" t="s">
        <v>1253</v>
      </c>
      <c r="I72" s="9">
        <v>10</v>
      </c>
      <c r="J72" s="4">
        <v>115.2</v>
      </c>
    </row>
    <row r="73" spans="1:23">
      <c r="A73" s="2" t="s">
        <v>48</v>
      </c>
      <c r="B73" s="3" t="s">
        <v>3997</v>
      </c>
      <c r="C73" s="1" t="s">
        <v>42</v>
      </c>
      <c r="D73" s="1" t="s">
        <v>4026</v>
      </c>
      <c r="E73" s="2" t="s">
        <v>1250</v>
      </c>
      <c r="F73" s="2" t="s">
        <v>1251</v>
      </c>
      <c r="G73" s="2" t="s">
        <v>1252</v>
      </c>
      <c r="H73" s="2" t="s">
        <v>1253</v>
      </c>
      <c r="I73" s="9">
        <v>20</v>
      </c>
      <c r="J73" s="4">
        <v>247.4</v>
      </c>
    </row>
    <row r="74" spans="1:23">
      <c r="J74" s="5">
        <v>413.7</v>
      </c>
    </row>
    <row r="75" spans="1:23">
      <c r="A75" s="72" t="s">
        <v>444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>
      <c r="A76" s="2" t="s">
        <v>40</v>
      </c>
      <c r="B76" s="3" t="s">
        <v>3972</v>
      </c>
      <c r="C76" s="1" t="s">
        <v>42</v>
      </c>
      <c r="D76" s="1" t="s">
        <v>4028</v>
      </c>
      <c r="E76" s="2" t="s">
        <v>446</v>
      </c>
      <c r="F76" s="2" t="s">
        <v>447</v>
      </c>
      <c r="G76" s="2" t="s">
        <v>448</v>
      </c>
      <c r="H76" s="2" t="s">
        <v>449</v>
      </c>
      <c r="I76" s="9">
        <v>30</v>
      </c>
      <c r="J76" s="4">
        <v>306.60000000000002</v>
      </c>
    </row>
    <row r="77" spans="1:23">
      <c r="A77" s="2" t="s">
        <v>40</v>
      </c>
      <c r="B77" s="3" t="s">
        <v>3974</v>
      </c>
      <c r="C77" s="1" t="s">
        <v>42</v>
      </c>
      <c r="D77" s="1" t="s">
        <v>4029</v>
      </c>
      <c r="E77" s="2" t="s">
        <v>2854</v>
      </c>
      <c r="F77" s="2" t="s">
        <v>2855</v>
      </c>
      <c r="G77" s="2" t="s">
        <v>851</v>
      </c>
      <c r="H77" s="2" t="s">
        <v>852</v>
      </c>
      <c r="I77" s="9">
        <v>10</v>
      </c>
      <c r="J77" s="4">
        <v>102.2</v>
      </c>
    </row>
    <row r="78" spans="1:23">
      <c r="A78" s="2" t="s">
        <v>40</v>
      </c>
      <c r="B78" s="3" t="s">
        <v>3974</v>
      </c>
      <c r="C78" s="1" t="s">
        <v>42</v>
      </c>
      <c r="D78" s="1" t="s">
        <v>4030</v>
      </c>
      <c r="E78" s="2" t="s">
        <v>4031</v>
      </c>
      <c r="F78" s="2" t="s">
        <v>4032</v>
      </c>
      <c r="G78" s="2" t="s">
        <v>468</v>
      </c>
      <c r="H78" s="2" t="s">
        <v>469</v>
      </c>
      <c r="I78" s="9">
        <v>20</v>
      </c>
      <c r="J78" s="4">
        <v>204.4</v>
      </c>
    </row>
    <row r="79" spans="1:23">
      <c r="A79" s="2" t="s">
        <v>40</v>
      </c>
      <c r="B79" s="3" t="s">
        <v>3972</v>
      </c>
      <c r="C79" s="1" t="s">
        <v>42</v>
      </c>
      <c r="D79" s="1" t="s">
        <v>4033</v>
      </c>
      <c r="E79" s="2" t="s">
        <v>859</v>
      </c>
      <c r="F79" s="2" t="s">
        <v>860</v>
      </c>
      <c r="G79" s="2" t="s">
        <v>861</v>
      </c>
      <c r="H79" s="2" t="s">
        <v>862</v>
      </c>
      <c r="I79" s="9">
        <v>20</v>
      </c>
      <c r="J79" s="4">
        <v>204.4</v>
      </c>
    </row>
    <row r="80" spans="1:23">
      <c r="A80" s="2" t="s">
        <v>40</v>
      </c>
      <c r="B80" s="3" t="s">
        <v>3997</v>
      </c>
      <c r="C80" s="1" t="s">
        <v>42</v>
      </c>
      <c r="D80" s="1" t="s">
        <v>4034</v>
      </c>
      <c r="E80" s="2" t="s">
        <v>3627</v>
      </c>
      <c r="F80" s="2" t="s">
        <v>3628</v>
      </c>
      <c r="G80" s="2" t="s">
        <v>1475</v>
      </c>
      <c r="H80" s="2" t="s">
        <v>1476</v>
      </c>
      <c r="I80" s="9">
        <v>30</v>
      </c>
      <c r="J80" s="4">
        <v>306.60000000000002</v>
      </c>
    </row>
    <row r="81" spans="1:10" ht="24">
      <c r="A81" s="2" t="s">
        <v>40</v>
      </c>
      <c r="B81" s="3" t="s">
        <v>3997</v>
      </c>
      <c r="C81" s="1" t="s">
        <v>42</v>
      </c>
      <c r="D81" s="1" t="s">
        <v>4035</v>
      </c>
      <c r="E81" s="2" t="s">
        <v>461</v>
      </c>
      <c r="F81" s="2" t="s">
        <v>462</v>
      </c>
      <c r="G81" s="2" t="s">
        <v>463</v>
      </c>
      <c r="H81" s="2" t="s">
        <v>464</v>
      </c>
      <c r="I81" s="9">
        <v>10</v>
      </c>
      <c r="J81" s="4">
        <v>102.2</v>
      </c>
    </row>
    <row r="82" spans="1:10">
      <c r="A82" s="2" t="s">
        <v>40</v>
      </c>
      <c r="B82" s="3" t="s">
        <v>3972</v>
      </c>
      <c r="C82" s="1" t="s">
        <v>42</v>
      </c>
      <c r="D82" s="1" t="s">
        <v>4036</v>
      </c>
      <c r="E82" s="2" t="s">
        <v>3954</v>
      </c>
      <c r="F82" s="2" t="s">
        <v>3955</v>
      </c>
      <c r="G82" s="2" t="s">
        <v>837</v>
      </c>
      <c r="H82" s="2" t="s">
        <v>838</v>
      </c>
      <c r="I82" s="9">
        <v>20</v>
      </c>
      <c r="J82" s="4">
        <v>204.4</v>
      </c>
    </row>
    <row r="83" spans="1:10">
      <c r="A83" s="2" t="s">
        <v>48</v>
      </c>
      <c r="B83" s="3" t="s">
        <v>3972</v>
      </c>
      <c r="C83" s="1" t="s">
        <v>42</v>
      </c>
      <c r="D83" s="1" t="s">
        <v>4028</v>
      </c>
      <c r="E83" s="2" t="s">
        <v>446</v>
      </c>
      <c r="F83" s="2" t="s">
        <v>447</v>
      </c>
      <c r="G83" s="2" t="s">
        <v>448</v>
      </c>
      <c r="H83" s="2" t="s">
        <v>449</v>
      </c>
      <c r="I83" s="9">
        <v>5</v>
      </c>
      <c r="J83" s="4">
        <v>61.85</v>
      </c>
    </row>
    <row r="84" spans="1:10">
      <c r="J84" s="5">
        <v>1492.65</v>
      </c>
    </row>
    <row r="85" spans="1:10">
      <c r="J85" s="5">
        <v>7726.79</v>
      </c>
    </row>
  </sheetData>
  <autoFilter ref="A1:A85" xr:uid="{D7A50985-7C43-764F-9712-5C3B5A5369FC}"/>
  <mergeCells count="8">
    <mergeCell ref="A70:W70"/>
    <mergeCell ref="A75:W75"/>
    <mergeCell ref="A2:W2"/>
    <mergeCell ref="A5:W5"/>
    <mergeCell ref="A9:W9"/>
    <mergeCell ref="A32:W32"/>
    <mergeCell ref="A44:W44"/>
    <mergeCell ref="A50:W5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B237-60CC-7A4F-8305-5036154C0C67}">
  <dimension ref="A1:W159"/>
  <sheetViews>
    <sheetView workbookViewId="0"/>
    <sheetView workbookViewId="1"/>
  </sheetViews>
  <sheetFormatPr defaultColWidth="8.85546875" defaultRowHeight="12.95"/>
  <cols>
    <col min="1" max="1" width="35.7109375" customWidth="1"/>
    <col min="2" max="2" width="8.7109375" customWidth="1"/>
    <col min="3" max="3" width="8" customWidth="1"/>
    <col min="4" max="4" width="7" customWidth="1"/>
    <col min="5" max="5" width="42.42578125" customWidth="1"/>
    <col min="6" max="6" width="27.42578125" customWidth="1"/>
    <col min="7" max="7" width="7.140625" customWidth="1"/>
    <col min="8" max="8" width="17.42578125" customWidth="1"/>
    <col min="9" max="9" width="7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4037</v>
      </c>
      <c r="C3" s="1" t="s">
        <v>42</v>
      </c>
      <c r="D3" s="1" t="s">
        <v>4038</v>
      </c>
      <c r="E3" s="2" t="s">
        <v>877</v>
      </c>
      <c r="F3" s="2" t="s">
        <v>878</v>
      </c>
      <c r="G3" s="2" t="s">
        <v>622</v>
      </c>
      <c r="H3" s="2" t="s">
        <v>623</v>
      </c>
      <c r="I3" s="9">
        <v>3</v>
      </c>
      <c r="J3" s="4">
        <v>30.66</v>
      </c>
    </row>
    <row r="4" spans="1:23">
      <c r="A4" s="2" t="s">
        <v>48</v>
      </c>
      <c r="B4" s="3" t="s">
        <v>4037</v>
      </c>
      <c r="C4" s="1" t="s">
        <v>42</v>
      </c>
      <c r="D4" s="1" t="s">
        <v>4039</v>
      </c>
      <c r="E4" s="2" t="s">
        <v>880</v>
      </c>
      <c r="F4" s="2" t="s">
        <v>881</v>
      </c>
      <c r="G4" s="2" t="s">
        <v>882</v>
      </c>
      <c r="H4" s="2" t="s">
        <v>883</v>
      </c>
      <c r="I4" s="9">
        <v>3</v>
      </c>
      <c r="J4" s="4">
        <v>37.11</v>
      </c>
    </row>
    <row r="5" spans="1:23">
      <c r="J5" s="5">
        <v>67.77</v>
      </c>
    </row>
    <row r="6" spans="1:23">
      <c r="A6" s="72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>
      <c r="A7" s="2" t="s">
        <v>40</v>
      </c>
      <c r="B7" s="3" t="s">
        <v>4040</v>
      </c>
      <c r="C7" s="1" t="s">
        <v>42</v>
      </c>
      <c r="D7" s="1" t="s">
        <v>4041</v>
      </c>
      <c r="E7" s="2" t="s">
        <v>4042</v>
      </c>
      <c r="F7" s="2" t="s">
        <v>58</v>
      </c>
      <c r="G7" s="2" t="s">
        <v>59</v>
      </c>
      <c r="H7" s="2" t="s">
        <v>60</v>
      </c>
      <c r="I7" s="9">
        <v>5</v>
      </c>
      <c r="J7" s="4">
        <v>51.1</v>
      </c>
    </row>
    <row r="8" spans="1:23">
      <c r="A8" s="2" t="s">
        <v>40</v>
      </c>
      <c r="B8" s="3" t="s">
        <v>4040</v>
      </c>
      <c r="C8" s="1" t="s">
        <v>42</v>
      </c>
      <c r="D8" s="1" t="s">
        <v>4043</v>
      </c>
      <c r="E8" s="2" t="s">
        <v>63</v>
      </c>
      <c r="F8" s="2" t="s">
        <v>64</v>
      </c>
      <c r="G8" s="2" t="s">
        <v>65</v>
      </c>
      <c r="H8" s="2" t="s">
        <v>66</v>
      </c>
      <c r="I8" s="9">
        <v>5</v>
      </c>
      <c r="J8" s="4">
        <v>51.1</v>
      </c>
    </row>
    <row r="9" spans="1:23">
      <c r="A9" s="2" t="s">
        <v>48</v>
      </c>
      <c r="B9" s="3" t="s">
        <v>4040</v>
      </c>
      <c r="C9" s="1" t="s">
        <v>42</v>
      </c>
      <c r="D9" s="1" t="s">
        <v>4044</v>
      </c>
      <c r="E9" s="2" t="s">
        <v>4042</v>
      </c>
      <c r="F9" s="2" t="s">
        <v>58</v>
      </c>
      <c r="G9" s="2" t="s">
        <v>59</v>
      </c>
      <c r="H9" s="2" t="s">
        <v>60</v>
      </c>
      <c r="I9" s="9">
        <v>10</v>
      </c>
      <c r="J9" s="4">
        <v>115.2</v>
      </c>
    </row>
    <row r="10" spans="1:23">
      <c r="A10" s="2" t="s">
        <v>48</v>
      </c>
      <c r="B10" s="3" t="s">
        <v>4040</v>
      </c>
      <c r="C10" s="1" t="s">
        <v>42</v>
      </c>
      <c r="D10" s="1" t="s">
        <v>4043</v>
      </c>
      <c r="E10" s="2" t="s">
        <v>63</v>
      </c>
      <c r="F10" s="2" t="s">
        <v>64</v>
      </c>
      <c r="G10" s="2" t="s">
        <v>65</v>
      </c>
      <c r="H10" s="2" t="s">
        <v>66</v>
      </c>
      <c r="I10" s="9">
        <v>5</v>
      </c>
      <c r="J10" s="4">
        <v>57.6</v>
      </c>
    </row>
    <row r="11" spans="1:23">
      <c r="J11" s="5">
        <v>275</v>
      </c>
    </row>
    <row r="12" spans="1:23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40</v>
      </c>
      <c r="B13" s="3" t="s">
        <v>4045</v>
      </c>
      <c r="C13" s="1" t="s">
        <v>42</v>
      </c>
      <c r="D13" s="1" t="s">
        <v>4046</v>
      </c>
      <c r="E13" s="2" t="s">
        <v>525</v>
      </c>
      <c r="F13" s="2" t="s">
        <v>526</v>
      </c>
      <c r="G13" s="2" t="s">
        <v>82</v>
      </c>
      <c r="H13" s="2" t="s">
        <v>83</v>
      </c>
      <c r="I13" s="9">
        <v>5</v>
      </c>
      <c r="J13" s="4">
        <v>51.1</v>
      </c>
    </row>
    <row r="14" spans="1:23">
      <c r="A14" s="2" t="s">
        <v>40</v>
      </c>
      <c r="B14" s="3" t="s">
        <v>4045</v>
      </c>
      <c r="C14" s="1" t="s">
        <v>42</v>
      </c>
      <c r="D14" s="1" t="s">
        <v>4047</v>
      </c>
      <c r="E14" s="2" t="s">
        <v>689</v>
      </c>
      <c r="F14" s="2" t="s">
        <v>690</v>
      </c>
      <c r="G14" s="2" t="s">
        <v>93</v>
      </c>
      <c r="H14" s="2" t="s">
        <v>94</v>
      </c>
      <c r="I14" s="9">
        <v>5</v>
      </c>
      <c r="J14" s="4">
        <v>51.1</v>
      </c>
    </row>
    <row r="15" spans="1:23">
      <c r="A15" s="2" t="s">
        <v>40</v>
      </c>
      <c r="B15" s="3" t="s">
        <v>4045</v>
      </c>
      <c r="C15" s="1" t="s">
        <v>42</v>
      </c>
      <c r="D15" s="1" t="s">
        <v>4048</v>
      </c>
      <c r="E15" s="2" t="s">
        <v>480</v>
      </c>
      <c r="F15" s="2" t="s">
        <v>481</v>
      </c>
      <c r="G15" s="2" t="s">
        <v>82</v>
      </c>
      <c r="H15" s="2" t="s">
        <v>83</v>
      </c>
      <c r="I15" s="9">
        <v>3</v>
      </c>
      <c r="J15" s="4">
        <v>30.66</v>
      </c>
    </row>
    <row r="16" spans="1:23">
      <c r="A16" s="2" t="s">
        <v>40</v>
      </c>
      <c r="B16" s="3" t="s">
        <v>4045</v>
      </c>
      <c r="C16" s="1" t="s">
        <v>42</v>
      </c>
      <c r="D16" s="1" t="s">
        <v>4049</v>
      </c>
      <c r="E16" s="2" t="s">
        <v>1071</v>
      </c>
      <c r="F16" s="2" t="s">
        <v>1072</v>
      </c>
      <c r="G16" s="2" t="s">
        <v>82</v>
      </c>
      <c r="H16" s="2" t="s">
        <v>83</v>
      </c>
      <c r="I16" s="9">
        <v>5</v>
      </c>
      <c r="J16" s="4">
        <v>51.1</v>
      </c>
    </row>
    <row r="17" spans="1:10">
      <c r="A17" s="2" t="s">
        <v>40</v>
      </c>
      <c r="B17" s="3" t="s">
        <v>4045</v>
      </c>
      <c r="C17" s="1" t="s">
        <v>42</v>
      </c>
      <c r="D17" s="1" t="s">
        <v>4050</v>
      </c>
      <c r="E17" s="2" t="s">
        <v>894</v>
      </c>
      <c r="F17" s="2" t="s">
        <v>895</v>
      </c>
      <c r="G17" s="2" t="s">
        <v>82</v>
      </c>
      <c r="H17" s="2" t="s">
        <v>83</v>
      </c>
      <c r="I17" s="9">
        <v>4</v>
      </c>
      <c r="J17" s="4">
        <v>40.880000000000003</v>
      </c>
    </row>
    <row r="18" spans="1:10">
      <c r="A18" s="2" t="s">
        <v>40</v>
      </c>
      <c r="B18" s="3" t="s">
        <v>4045</v>
      </c>
      <c r="C18" s="1" t="s">
        <v>42</v>
      </c>
      <c r="D18" s="1" t="s">
        <v>4051</v>
      </c>
      <c r="E18" s="2" t="s">
        <v>928</v>
      </c>
      <c r="F18" s="2" t="s">
        <v>929</v>
      </c>
      <c r="G18" s="2" t="s">
        <v>93</v>
      </c>
      <c r="H18" s="2" t="s">
        <v>94</v>
      </c>
      <c r="I18" s="9">
        <v>5</v>
      </c>
      <c r="J18" s="4">
        <v>51.1</v>
      </c>
    </row>
    <row r="19" spans="1:10">
      <c r="A19" s="2" t="s">
        <v>40</v>
      </c>
      <c r="B19" s="3" t="s">
        <v>4045</v>
      </c>
      <c r="C19" s="1" t="s">
        <v>42</v>
      </c>
      <c r="D19" s="1" t="s">
        <v>4052</v>
      </c>
      <c r="E19" s="2" t="s">
        <v>88</v>
      </c>
      <c r="F19" s="2" t="s">
        <v>89</v>
      </c>
      <c r="G19" s="2" t="s">
        <v>82</v>
      </c>
      <c r="H19" s="2" t="s">
        <v>83</v>
      </c>
      <c r="I19" s="9">
        <v>10</v>
      </c>
      <c r="J19" s="4">
        <v>102.2</v>
      </c>
    </row>
    <row r="20" spans="1:10">
      <c r="A20" s="2" t="s">
        <v>40</v>
      </c>
      <c r="B20" s="3" t="s">
        <v>4045</v>
      </c>
      <c r="C20" s="1" t="s">
        <v>42</v>
      </c>
      <c r="D20" s="1" t="s">
        <v>4053</v>
      </c>
      <c r="E20" s="2" t="s">
        <v>630</v>
      </c>
      <c r="F20" s="2" t="s">
        <v>631</v>
      </c>
      <c r="G20" s="2" t="s">
        <v>82</v>
      </c>
      <c r="H20" s="2" t="s">
        <v>83</v>
      </c>
      <c r="I20" s="9">
        <v>5</v>
      </c>
      <c r="J20" s="4">
        <v>51.1</v>
      </c>
    </row>
    <row r="21" spans="1:10">
      <c r="A21" s="2" t="s">
        <v>40</v>
      </c>
      <c r="B21" s="3" t="s">
        <v>4045</v>
      </c>
      <c r="C21" s="1" t="s">
        <v>42</v>
      </c>
      <c r="D21" s="1" t="s">
        <v>4054</v>
      </c>
      <c r="E21" s="2" t="s">
        <v>130</v>
      </c>
      <c r="F21" s="2" t="s">
        <v>131</v>
      </c>
      <c r="G21" s="2" t="s">
        <v>72</v>
      </c>
      <c r="H21" s="2" t="s">
        <v>73</v>
      </c>
      <c r="I21" s="9">
        <v>3</v>
      </c>
      <c r="J21" s="4">
        <v>30.66</v>
      </c>
    </row>
    <row r="22" spans="1:10">
      <c r="A22" s="2" t="s">
        <v>40</v>
      </c>
      <c r="B22" s="3" t="s">
        <v>4045</v>
      </c>
      <c r="C22" s="1" t="s">
        <v>42</v>
      </c>
      <c r="D22" s="1" t="s">
        <v>4055</v>
      </c>
      <c r="E22" s="2" t="s">
        <v>505</v>
      </c>
      <c r="F22" s="2" t="s">
        <v>506</v>
      </c>
      <c r="G22" s="2" t="s">
        <v>93</v>
      </c>
      <c r="H22" s="2" t="s">
        <v>94</v>
      </c>
      <c r="I22" s="9">
        <v>5</v>
      </c>
      <c r="J22" s="4">
        <v>51.1</v>
      </c>
    </row>
    <row r="23" spans="1:10">
      <c r="A23" s="2" t="s">
        <v>40</v>
      </c>
      <c r="B23" s="3" t="s">
        <v>4045</v>
      </c>
      <c r="C23" s="1" t="s">
        <v>42</v>
      </c>
      <c r="D23" s="1" t="s">
        <v>4056</v>
      </c>
      <c r="E23" s="2" t="s">
        <v>634</v>
      </c>
      <c r="F23" s="2" t="s">
        <v>635</v>
      </c>
      <c r="G23" s="2" t="s">
        <v>72</v>
      </c>
      <c r="H23" s="2" t="s">
        <v>73</v>
      </c>
      <c r="I23" s="9">
        <v>3</v>
      </c>
      <c r="J23" s="4">
        <v>30.66</v>
      </c>
    </row>
    <row r="24" spans="1:10">
      <c r="A24" s="2" t="s">
        <v>40</v>
      </c>
      <c r="B24" s="3" t="s">
        <v>4045</v>
      </c>
      <c r="C24" s="1" t="s">
        <v>42</v>
      </c>
      <c r="D24" s="1" t="s">
        <v>4057</v>
      </c>
      <c r="E24" s="2" t="s">
        <v>85</v>
      </c>
      <c r="F24" s="2" t="s">
        <v>86</v>
      </c>
      <c r="G24" s="2" t="s">
        <v>82</v>
      </c>
      <c r="H24" s="2" t="s">
        <v>83</v>
      </c>
      <c r="I24" s="9">
        <v>10</v>
      </c>
      <c r="J24" s="4">
        <v>102.2</v>
      </c>
    </row>
    <row r="25" spans="1:10">
      <c r="A25" s="2" t="s">
        <v>40</v>
      </c>
      <c r="B25" s="3" t="s">
        <v>4045</v>
      </c>
      <c r="C25" s="1" t="s">
        <v>42</v>
      </c>
      <c r="D25" s="1" t="s">
        <v>4058</v>
      </c>
      <c r="E25" s="2" t="s">
        <v>1512</v>
      </c>
      <c r="F25" s="2" t="s">
        <v>1513</v>
      </c>
      <c r="G25" s="2" t="s">
        <v>82</v>
      </c>
      <c r="H25" s="2" t="s">
        <v>83</v>
      </c>
      <c r="I25" s="9">
        <v>3</v>
      </c>
      <c r="J25" s="4">
        <v>30.66</v>
      </c>
    </row>
    <row r="26" spans="1:10">
      <c r="A26" s="2" t="s">
        <v>40</v>
      </c>
      <c r="B26" s="3" t="s">
        <v>4045</v>
      </c>
      <c r="C26" s="1" t="s">
        <v>42</v>
      </c>
      <c r="D26" s="1" t="s">
        <v>4048</v>
      </c>
      <c r="E26" s="2" t="s">
        <v>480</v>
      </c>
      <c r="F26" s="2" t="s">
        <v>481</v>
      </c>
      <c r="G26" s="2" t="s">
        <v>82</v>
      </c>
      <c r="H26" s="2" t="s">
        <v>83</v>
      </c>
      <c r="I26" s="9">
        <v>2</v>
      </c>
      <c r="J26" s="4">
        <v>20.440000000000001</v>
      </c>
    </row>
    <row r="27" spans="1:10">
      <c r="A27" s="2" t="s">
        <v>40</v>
      </c>
      <c r="B27" s="3" t="s">
        <v>4045</v>
      </c>
      <c r="C27" s="1" t="s">
        <v>42</v>
      </c>
      <c r="D27" s="1" t="s">
        <v>4059</v>
      </c>
      <c r="E27" s="2" t="s">
        <v>660</v>
      </c>
      <c r="F27" s="2" t="s">
        <v>661</v>
      </c>
      <c r="G27" s="2" t="s">
        <v>77</v>
      </c>
      <c r="H27" s="2" t="s">
        <v>78</v>
      </c>
      <c r="I27" s="9">
        <v>5</v>
      </c>
      <c r="J27" s="4">
        <v>51.1</v>
      </c>
    </row>
    <row r="28" spans="1:10">
      <c r="A28" s="2" t="s">
        <v>40</v>
      </c>
      <c r="B28" s="3" t="s">
        <v>4045</v>
      </c>
      <c r="C28" s="1" t="s">
        <v>42</v>
      </c>
      <c r="D28" s="1" t="s">
        <v>4060</v>
      </c>
      <c r="E28" s="2" t="s">
        <v>136</v>
      </c>
      <c r="F28" s="2" t="s">
        <v>137</v>
      </c>
      <c r="G28" s="2" t="s">
        <v>72</v>
      </c>
      <c r="H28" s="2" t="s">
        <v>73</v>
      </c>
      <c r="I28" s="9">
        <v>10</v>
      </c>
      <c r="J28" s="4">
        <v>102.2</v>
      </c>
    </row>
    <row r="29" spans="1:10">
      <c r="A29" s="2" t="s">
        <v>48</v>
      </c>
      <c r="B29" s="3" t="s">
        <v>4061</v>
      </c>
      <c r="C29" s="1" t="s">
        <v>42</v>
      </c>
      <c r="D29" s="1" t="s">
        <v>4062</v>
      </c>
      <c r="E29" s="2" t="s">
        <v>670</v>
      </c>
      <c r="F29" s="2" t="s">
        <v>671</v>
      </c>
      <c r="G29" s="2" t="s">
        <v>177</v>
      </c>
      <c r="H29" s="2" t="s">
        <v>178</v>
      </c>
      <c r="I29" s="9">
        <v>10</v>
      </c>
      <c r="J29" s="4">
        <v>115.2</v>
      </c>
    </row>
    <row r="30" spans="1:10">
      <c r="A30" s="2" t="s">
        <v>48</v>
      </c>
      <c r="B30" s="3" t="s">
        <v>4045</v>
      </c>
      <c r="C30" s="1" t="s">
        <v>42</v>
      </c>
      <c r="D30" s="1" t="s">
        <v>4063</v>
      </c>
      <c r="E30" s="2" t="s">
        <v>125</v>
      </c>
      <c r="F30" s="2" t="s">
        <v>126</v>
      </c>
      <c r="G30" s="2" t="s">
        <v>127</v>
      </c>
      <c r="H30" s="2" t="s">
        <v>128</v>
      </c>
      <c r="I30" s="9">
        <v>5</v>
      </c>
      <c r="J30" s="4">
        <v>61.85</v>
      </c>
    </row>
    <row r="31" spans="1:10">
      <c r="A31" s="2" t="s">
        <v>48</v>
      </c>
      <c r="B31" s="3" t="s">
        <v>4045</v>
      </c>
      <c r="C31" s="1" t="s">
        <v>42</v>
      </c>
      <c r="D31" s="1" t="s">
        <v>4064</v>
      </c>
      <c r="E31" s="2" t="s">
        <v>660</v>
      </c>
      <c r="F31" s="2" t="s">
        <v>661</v>
      </c>
      <c r="G31" s="2" t="s">
        <v>77</v>
      </c>
      <c r="H31" s="2" t="s">
        <v>78</v>
      </c>
      <c r="I31" s="9">
        <v>5</v>
      </c>
      <c r="J31" s="4">
        <v>57.6</v>
      </c>
    </row>
    <row r="32" spans="1:10">
      <c r="A32" s="2" t="s">
        <v>48</v>
      </c>
      <c r="B32" s="3" t="s">
        <v>4045</v>
      </c>
      <c r="C32" s="1" t="s">
        <v>42</v>
      </c>
      <c r="D32" s="1" t="s">
        <v>4065</v>
      </c>
      <c r="E32" s="2" t="s">
        <v>509</v>
      </c>
      <c r="F32" s="2" t="s">
        <v>510</v>
      </c>
      <c r="G32" s="2" t="s">
        <v>82</v>
      </c>
      <c r="H32" s="2" t="s">
        <v>83</v>
      </c>
      <c r="I32" s="9">
        <v>20</v>
      </c>
      <c r="J32" s="4">
        <v>247.4</v>
      </c>
    </row>
    <row r="33" spans="1:10">
      <c r="A33" s="2" t="s">
        <v>48</v>
      </c>
      <c r="B33" s="3" t="s">
        <v>4045</v>
      </c>
      <c r="C33" s="1" t="s">
        <v>42</v>
      </c>
      <c r="D33" s="1" t="s">
        <v>4066</v>
      </c>
      <c r="E33" s="2" t="s">
        <v>125</v>
      </c>
      <c r="F33" s="2" t="s">
        <v>126</v>
      </c>
      <c r="G33" s="2" t="s">
        <v>127</v>
      </c>
      <c r="H33" s="2" t="s">
        <v>128</v>
      </c>
      <c r="I33" s="9">
        <v>10</v>
      </c>
      <c r="J33" s="4">
        <v>115.2</v>
      </c>
    </row>
    <row r="34" spans="1:10">
      <c r="A34" s="2" t="s">
        <v>48</v>
      </c>
      <c r="B34" s="3" t="s">
        <v>4045</v>
      </c>
      <c r="C34" s="1" t="s">
        <v>42</v>
      </c>
      <c r="D34" s="1" t="s">
        <v>4052</v>
      </c>
      <c r="E34" s="2" t="s">
        <v>88</v>
      </c>
      <c r="F34" s="2" t="s">
        <v>89</v>
      </c>
      <c r="G34" s="2" t="s">
        <v>82</v>
      </c>
      <c r="H34" s="2" t="s">
        <v>83</v>
      </c>
      <c r="I34" s="9">
        <v>10</v>
      </c>
      <c r="J34" s="4">
        <v>123.7</v>
      </c>
    </row>
    <row r="35" spans="1:10">
      <c r="A35" s="2" t="s">
        <v>48</v>
      </c>
      <c r="B35" s="3" t="s">
        <v>4045</v>
      </c>
      <c r="C35" s="1" t="s">
        <v>42</v>
      </c>
      <c r="D35" s="1" t="s">
        <v>4067</v>
      </c>
      <c r="E35" s="2" t="s">
        <v>663</v>
      </c>
      <c r="F35" s="2" t="s">
        <v>664</v>
      </c>
      <c r="G35" s="2" t="s">
        <v>82</v>
      </c>
      <c r="H35" s="2" t="s">
        <v>83</v>
      </c>
      <c r="I35" s="9">
        <v>10</v>
      </c>
      <c r="J35" s="4">
        <v>115.2</v>
      </c>
    </row>
    <row r="36" spans="1:10">
      <c r="A36" s="2" t="s">
        <v>48</v>
      </c>
      <c r="B36" s="3" t="s">
        <v>4045</v>
      </c>
      <c r="C36" s="1" t="s">
        <v>42</v>
      </c>
      <c r="D36" s="1" t="s">
        <v>4049</v>
      </c>
      <c r="E36" s="2" t="s">
        <v>1071</v>
      </c>
      <c r="F36" s="2" t="s">
        <v>1072</v>
      </c>
      <c r="G36" s="2" t="s">
        <v>82</v>
      </c>
      <c r="H36" s="2" t="s">
        <v>83</v>
      </c>
      <c r="I36" s="9">
        <v>10</v>
      </c>
      <c r="J36" s="4">
        <v>123.7</v>
      </c>
    </row>
    <row r="37" spans="1:10">
      <c r="A37" s="2" t="s">
        <v>48</v>
      </c>
      <c r="B37" s="3" t="s">
        <v>4045</v>
      </c>
      <c r="C37" s="1" t="s">
        <v>42</v>
      </c>
      <c r="D37" s="1" t="s">
        <v>4068</v>
      </c>
      <c r="E37" s="2" t="s">
        <v>2509</v>
      </c>
      <c r="F37" s="2" t="s">
        <v>2510</v>
      </c>
      <c r="G37" s="2" t="s">
        <v>119</v>
      </c>
      <c r="H37" s="2" t="s">
        <v>120</v>
      </c>
      <c r="I37" s="9">
        <v>5</v>
      </c>
      <c r="J37" s="4">
        <v>61.85</v>
      </c>
    </row>
    <row r="38" spans="1:10">
      <c r="A38" s="2" t="s">
        <v>48</v>
      </c>
      <c r="B38" s="3" t="s">
        <v>4045</v>
      </c>
      <c r="C38" s="1" t="s">
        <v>42</v>
      </c>
      <c r="D38" s="1" t="s">
        <v>4046</v>
      </c>
      <c r="E38" s="2" t="s">
        <v>525</v>
      </c>
      <c r="F38" s="2" t="s">
        <v>526</v>
      </c>
      <c r="G38" s="2" t="s">
        <v>82</v>
      </c>
      <c r="H38" s="2" t="s">
        <v>83</v>
      </c>
      <c r="I38" s="9">
        <v>20</v>
      </c>
      <c r="J38" s="4">
        <v>247.4</v>
      </c>
    </row>
    <row r="39" spans="1:10">
      <c r="A39" s="2" t="s">
        <v>48</v>
      </c>
      <c r="B39" s="3" t="s">
        <v>4045</v>
      </c>
      <c r="C39" s="1" t="s">
        <v>42</v>
      </c>
      <c r="D39" s="1" t="s">
        <v>4048</v>
      </c>
      <c r="E39" s="2" t="s">
        <v>480</v>
      </c>
      <c r="F39" s="2" t="s">
        <v>481</v>
      </c>
      <c r="G39" s="2" t="s">
        <v>82</v>
      </c>
      <c r="H39" s="2" t="s">
        <v>83</v>
      </c>
      <c r="I39" s="9">
        <v>5</v>
      </c>
      <c r="J39" s="4">
        <v>61.85</v>
      </c>
    </row>
    <row r="40" spans="1:10">
      <c r="A40" s="2" t="s">
        <v>48</v>
      </c>
      <c r="B40" s="3" t="s">
        <v>4045</v>
      </c>
      <c r="C40" s="1" t="s">
        <v>42</v>
      </c>
      <c r="D40" s="1" t="s">
        <v>4069</v>
      </c>
      <c r="E40" s="2" t="s">
        <v>108</v>
      </c>
      <c r="F40" s="2" t="s">
        <v>109</v>
      </c>
      <c r="G40" s="2" t="s">
        <v>72</v>
      </c>
      <c r="H40" s="2" t="s">
        <v>73</v>
      </c>
      <c r="I40" s="9">
        <v>5</v>
      </c>
      <c r="J40" s="4">
        <v>57.6</v>
      </c>
    </row>
    <row r="41" spans="1:10">
      <c r="A41" s="2" t="s">
        <v>48</v>
      </c>
      <c r="B41" s="3" t="s">
        <v>4045</v>
      </c>
      <c r="C41" s="1" t="s">
        <v>42</v>
      </c>
      <c r="D41" s="1" t="s">
        <v>4070</v>
      </c>
      <c r="E41" s="2" t="s">
        <v>100</v>
      </c>
      <c r="F41" s="2" t="s">
        <v>101</v>
      </c>
      <c r="G41" s="2" t="s">
        <v>102</v>
      </c>
      <c r="H41" s="2" t="s">
        <v>103</v>
      </c>
      <c r="I41" s="9">
        <v>5</v>
      </c>
      <c r="J41" s="4">
        <v>57.6</v>
      </c>
    </row>
    <row r="42" spans="1:10">
      <c r="A42" s="2" t="s">
        <v>48</v>
      </c>
      <c r="B42" s="3" t="s">
        <v>4045</v>
      </c>
      <c r="C42" s="1" t="s">
        <v>42</v>
      </c>
      <c r="D42" s="1" t="s">
        <v>4071</v>
      </c>
      <c r="E42" s="2" t="s">
        <v>136</v>
      </c>
      <c r="F42" s="2" t="s">
        <v>137</v>
      </c>
      <c r="G42" s="2" t="s">
        <v>72</v>
      </c>
      <c r="H42" s="2" t="s">
        <v>73</v>
      </c>
      <c r="I42" s="9">
        <v>20</v>
      </c>
      <c r="J42" s="4">
        <v>230.4</v>
      </c>
    </row>
    <row r="43" spans="1:10">
      <c r="A43" s="2" t="s">
        <v>48</v>
      </c>
      <c r="B43" s="3" t="s">
        <v>4045</v>
      </c>
      <c r="C43" s="1" t="s">
        <v>42</v>
      </c>
      <c r="D43" s="1" t="s">
        <v>4072</v>
      </c>
      <c r="E43" s="2" t="s">
        <v>91</v>
      </c>
      <c r="F43" s="2" t="s">
        <v>92</v>
      </c>
      <c r="G43" s="2" t="s">
        <v>93</v>
      </c>
      <c r="H43" s="2" t="s">
        <v>94</v>
      </c>
      <c r="I43" s="9">
        <v>5</v>
      </c>
      <c r="J43" s="4">
        <v>57.6</v>
      </c>
    </row>
    <row r="44" spans="1:10">
      <c r="A44" s="2" t="s">
        <v>48</v>
      </c>
      <c r="B44" s="3" t="s">
        <v>4045</v>
      </c>
      <c r="C44" s="1" t="s">
        <v>42</v>
      </c>
      <c r="D44" s="1" t="s">
        <v>4073</v>
      </c>
      <c r="E44" s="2" t="s">
        <v>139</v>
      </c>
      <c r="F44" s="2" t="s">
        <v>140</v>
      </c>
      <c r="G44" s="2" t="s">
        <v>72</v>
      </c>
      <c r="H44" s="2" t="s">
        <v>73</v>
      </c>
      <c r="I44" s="9">
        <v>10</v>
      </c>
      <c r="J44" s="4">
        <v>115.2</v>
      </c>
    </row>
    <row r="45" spans="1:10">
      <c r="A45" s="2" t="s">
        <v>48</v>
      </c>
      <c r="B45" s="3" t="s">
        <v>4045</v>
      </c>
      <c r="C45" s="1" t="s">
        <v>42</v>
      </c>
      <c r="D45" s="1" t="s">
        <v>4074</v>
      </c>
      <c r="E45" s="2" t="s">
        <v>111</v>
      </c>
      <c r="F45" s="2" t="s">
        <v>112</v>
      </c>
      <c r="G45" s="2" t="s">
        <v>72</v>
      </c>
      <c r="H45" s="2" t="s">
        <v>73</v>
      </c>
      <c r="I45" s="9">
        <v>5</v>
      </c>
      <c r="J45" s="4">
        <v>57.6</v>
      </c>
    </row>
    <row r="46" spans="1:10">
      <c r="A46" s="2" t="s">
        <v>48</v>
      </c>
      <c r="B46" s="3" t="s">
        <v>4045</v>
      </c>
      <c r="C46" s="1" t="s">
        <v>42</v>
      </c>
      <c r="D46" s="1" t="s">
        <v>4075</v>
      </c>
      <c r="E46" s="2" t="s">
        <v>634</v>
      </c>
      <c r="F46" s="2" t="s">
        <v>635</v>
      </c>
      <c r="G46" s="2" t="s">
        <v>72</v>
      </c>
      <c r="H46" s="2" t="s">
        <v>73</v>
      </c>
      <c r="I46" s="9">
        <v>3</v>
      </c>
      <c r="J46" s="4">
        <v>34.56</v>
      </c>
    </row>
    <row r="47" spans="1:10">
      <c r="A47" s="2" t="s">
        <v>48</v>
      </c>
      <c r="B47" s="3" t="s">
        <v>4045</v>
      </c>
      <c r="C47" s="1" t="s">
        <v>42</v>
      </c>
      <c r="D47" s="1" t="s">
        <v>4076</v>
      </c>
      <c r="E47" s="2" t="s">
        <v>663</v>
      </c>
      <c r="F47" s="2" t="s">
        <v>664</v>
      </c>
      <c r="G47" s="2" t="s">
        <v>82</v>
      </c>
      <c r="H47" s="2" t="s">
        <v>83</v>
      </c>
      <c r="I47" s="9">
        <v>3</v>
      </c>
      <c r="J47" s="4">
        <v>37.11</v>
      </c>
    </row>
    <row r="48" spans="1:10">
      <c r="A48" s="2" t="s">
        <v>48</v>
      </c>
      <c r="B48" s="3" t="s">
        <v>4045</v>
      </c>
      <c r="C48" s="1" t="s">
        <v>42</v>
      </c>
      <c r="D48" s="1" t="s">
        <v>4077</v>
      </c>
      <c r="E48" s="2" t="s">
        <v>1728</v>
      </c>
      <c r="F48" s="2" t="s">
        <v>1729</v>
      </c>
      <c r="G48" s="2" t="s">
        <v>77</v>
      </c>
      <c r="H48" s="2" t="s">
        <v>78</v>
      </c>
      <c r="I48" s="9">
        <v>3</v>
      </c>
      <c r="J48" s="4">
        <v>37.11</v>
      </c>
    </row>
    <row r="49" spans="1:23">
      <c r="A49" s="2" t="s">
        <v>48</v>
      </c>
      <c r="B49" s="3" t="s">
        <v>4045</v>
      </c>
      <c r="C49" s="1" t="s">
        <v>42</v>
      </c>
      <c r="D49" s="1" t="s">
        <v>4078</v>
      </c>
      <c r="E49" s="2" t="s">
        <v>133</v>
      </c>
      <c r="F49" s="2" t="s">
        <v>134</v>
      </c>
      <c r="G49" s="2" t="s">
        <v>119</v>
      </c>
      <c r="H49" s="2" t="s">
        <v>120</v>
      </c>
      <c r="I49" s="9">
        <v>10</v>
      </c>
      <c r="J49" s="4">
        <v>115.2</v>
      </c>
    </row>
    <row r="50" spans="1:23">
      <c r="A50" s="2" t="s">
        <v>48</v>
      </c>
      <c r="B50" s="3" t="s">
        <v>4045</v>
      </c>
      <c r="C50" s="1" t="s">
        <v>42</v>
      </c>
      <c r="D50" s="1" t="s">
        <v>4050</v>
      </c>
      <c r="E50" s="2" t="s">
        <v>894</v>
      </c>
      <c r="F50" s="2" t="s">
        <v>895</v>
      </c>
      <c r="G50" s="2" t="s">
        <v>82</v>
      </c>
      <c r="H50" s="2" t="s">
        <v>83</v>
      </c>
      <c r="I50" s="9">
        <v>50</v>
      </c>
      <c r="J50" s="4">
        <v>618.5</v>
      </c>
    </row>
    <row r="51" spans="1:23">
      <c r="A51" s="2" t="s">
        <v>48</v>
      </c>
      <c r="B51" s="3" t="s">
        <v>4045</v>
      </c>
      <c r="C51" s="1" t="s">
        <v>42</v>
      </c>
      <c r="D51" s="1" t="s">
        <v>4079</v>
      </c>
      <c r="E51" s="2" t="s">
        <v>903</v>
      </c>
      <c r="F51" s="2" t="s">
        <v>904</v>
      </c>
      <c r="G51" s="2" t="s">
        <v>82</v>
      </c>
      <c r="H51" s="2" t="s">
        <v>83</v>
      </c>
      <c r="I51" s="9">
        <v>10</v>
      </c>
      <c r="J51" s="4">
        <v>115.2</v>
      </c>
    </row>
    <row r="52" spans="1:23">
      <c r="A52" s="2" t="s">
        <v>48</v>
      </c>
      <c r="B52" s="3" t="s">
        <v>4045</v>
      </c>
      <c r="C52" s="1" t="s">
        <v>42</v>
      </c>
      <c r="D52" s="1" t="s">
        <v>4080</v>
      </c>
      <c r="E52" s="2" t="s">
        <v>900</v>
      </c>
      <c r="F52" s="2" t="s">
        <v>901</v>
      </c>
      <c r="G52" s="2" t="s">
        <v>82</v>
      </c>
      <c r="H52" s="2" t="s">
        <v>83</v>
      </c>
      <c r="I52" s="9">
        <v>10</v>
      </c>
      <c r="J52" s="4">
        <v>115.2</v>
      </c>
    </row>
    <row r="53" spans="1:23">
      <c r="A53" s="2" t="s">
        <v>48</v>
      </c>
      <c r="B53" s="3" t="s">
        <v>4045</v>
      </c>
      <c r="C53" s="1" t="s">
        <v>42</v>
      </c>
      <c r="D53" s="1" t="s">
        <v>4081</v>
      </c>
      <c r="E53" s="2" t="s">
        <v>2174</v>
      </c>
      <c r="F53" s="2" t="s">
        <v>2175</v>
      </c>
      <c r="G53" s="2" t="s">
        <v>82</v>
      </c>
      <c r="H53" s="2" t="s">
        <v>83</v>
      </c>
      <c r="I53" s="9">
        <v>20</v>
      </c>
      <c r="J53" s="4">
        <v>230.4</v>
      </c>
    </row>
    <row r="54" spans="1:23">
      <c r="A54" s="2" t="s">
        <v>48</v>
      </c>
      <c r="B54" s="3" t="s">
        <v>4045</v>
      </c>
      <c r="C54" s="1" t="s">
        <v>42</v>
      </c>
      <c r="D54" s="1" t="s">
        <v>4082</v>
      </c>
      <c r="E54" s="2" t="s">
        <v>85</v>
      </c>
      <c r="F54" s="2" t="s">
        <v>86</v>
      </c>
      <c r="G54" s="2" t="s">
        <v>82</v>
      </c>
      <c r="H54" s="2" t="s">
        <v>83</v>
      </c>
      <c r="I54" s="9">
        <v>20</v>
      </c>
      <c r="J54" s="4">
        <v>230.4</v>
      </c>
    </row>
    <row r="55" spans="1:23">
      <c r="A55" s="2" t="s">
        <v>182</v>
      </c>
      <c r="B55" s="3" t="s">
        <v>4045</v>
      </c>
      <c r="C55" s="1" t="s">
        <v>42</v>
      </c>
      <c r="D55" s="1" t="s">
        <v>4083</v>
      </c>
      <c r="E55" s="2" t="s">
        <v>519</v>
      </c>
      <c r="F55" s="2" t="s">
        <v>520</v>
      </c>
      <c r="G55" s="2" t="s">
        <v>93</v>
      </c>
      <c r="H55" s="2" t="s">
        <v>94</v>
      </c>
      <c r="I55" s="9">
        <v>1</v>
      </c>
      <c r="J55" s="4">
        <v>9.44</v>
      </c>
    </row>
    <row r="56" spans="1:23">
      <c r="J56" s="5">
        <v>4298.33</v>
      </c>
    </row>
    <row r="57" spans="1:23">
      <c r="A57" s="72" t="s">
        <v>141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>
      <c r="A58" s="2" t="s">
        <v>40</v>
      </c>
      <c r="B58" s="3" t="s">
        <v>4061</v>
      </c>
      <c r="C58" s="1" t="s">
        <v>42</v>
      </c>
      <c r="D58" s="1" t="s">
        <v>4084</v>
      </c>
      <c r="E58" s="2" t="s">
        <v>170</v>
      </c>
      <c r="F58" s="2" t="s">
        <v>171</v>
      </c>
      <c r="G58" s="2" t="s">
        <v>150</v>
      </c>
      <c r="H58" s="2" t="s">
        <v>151</v>
      </c>
      <c r="I58" s="9">
        <v>3</v>
      </c>
      <c r="J58" s="4">
        <v>30.66</v>
      </c>
    </row>
    <row r="59" spans="1:23">
      <c r="A59" s="2" t="s">
        <v>40</v>
      </c>
      <c r="B59" s="3" t="s">
        <v>4061</v>
      </c>
      <c r="C59" s="1" t="s">
        <v>42</v>
      </c>
      <c r="D59" s="1" t="s">
        <v>4085</v>
      </c>
      <c r="E59" s="2" t="s">
        <v>538</v>
      </c>
      <c r="F59" s="2" t="s">
        <v>539</v>
      </c>
      <c r="G59" s="2" t="s">
        <v>150</v>
      </c>
      <c r="H59" s="2" t="s">
        <v>151</v>
      </c>
      <c r="I59" s="9">
        <v>3</v>
      </c>
      <c r="J59" s="4">
        <v>30.66</v>
      </c>
    </row>
    <row r="60" spans="1:23">
      <c r="A60" s="2" t="s">
        <v>48</v>
      </c>
      <c r="B60" s="3" t="s">
        <v>4061</v>
      </c>
      <c r="C60" s="1" t="s">
        <v>42</v>
      </c>
      <c r="D60" s="1" t="s">
        <v>4086</v>
      </c>
      <c r="E60" s="2" t="s">
        <v>954</v>
      </c>
      <c r="F60" s="2" t="s">
        <v>955</v>
      </c>
      <c r="G60" s="2" t="s">
        <v>150</v>
      </c>
      <c r="H60" s="2" t="s">
        <v>151</v>
      </c>
      <c r="I60" s="9">
        <v>5</v>
      </c>
      <c r="J60" s="4">
        <v>57.6</v>
      </c>
    </row>
    <row r="61" spans="1:23">
      <c r="A61" s="2" t="s">
        <v>48</v>
      </c>
      <c r="B61" s="3" t="s">
        <v>4061</v>
      </c>
      <c r="C61" s="1" t="s">
        <v>42</v>
      </c>
      <c r="D61" s="1" t="s">
        <v>4087</v>
      </c>
      <c r="E61" s="2" t="s">
        <v>936</v>
      </c>
      <c r="F61" s="2" t="s">
        <v>937</v>
      </c>
      <c r="G61" s="2" t="s">
        <v>150</v>
      </c>
      <c r="H61" s="2" t="s">
        <v>151</v>
      </c>
      <c r="I61" s="9">
        <v>20</v>
      </c>
      <c r="J61" s="4">
        <v>230.4</v>
      </c>
    </row>
    <row r="62" spans="1:23">
      <c r="A62" s="2" t="s">
        <v>48</v>
      </c>
      <c r="B62" s="3" t="s">
        <v>4061</v>
      </c>
      <c r="C62" s="1" t="s">
        <v>42</v>
      </c>
      <c r="D62" s="1" t="s">
        <v>4088</v>
      </c>
      <c r="E62" s="2" t="s">
        <v>148</v>
      </c>
      <c r="F62" s="2" t="s">
        <v>149</v>
      </c>
      <c r="G62" s="2" t="s">
        <v>150</v>
      </c>
      <c r="H62" s="2" t="s">
        <v>151</v>
      </c>
      <c r="I62" s="9">
        <v>20</v>
      </c>
      <c r="J62" s="4">
        <v>230.4</v>
      </c>
    </row>
    <row r="63" spans="1:23">
      <c r="A63" s="2" t="s">
        <v>48</v>
      </c>
      <c r="B63" s="3" t="s">
        <v>4061</v>
      </c>
      <c r="C63" s="1" t="s">
        <v>42</v>
      </c>
      <c r="D63" s="1" t="s">
        <v>4085</v>
      </c>
      <c r="E63" s="2" t="s">
        <v>538</v>
      </c>
      <c r="F63" s="2" t="s">
        <v>539</v>
      </c>
      <c r="G63" s="2" t="s">
        <v>150</v>
      </c>
      <c r="H63" s="2" t="s">
        <v>151</v>
      </c>
      <c r="I63" s="9">
        <v>20</v>
      </c>
      <c r="J63" s="4">
        <v>230.4</v>
      </c>
    </row>
    <row r="64" spans="1:23">
      <c r="A64" s="2" t="s">
        <v>48</v>
      </c>
      <c r="B64" s="3" t="s">
        <v>4061</v>
      </c>
      <c r="C64" s="1" t="s">
        <v>42</v>
      </c>
      <c r="D64" s="1" t="s">
        <v>4089</v>
      </c>
      <c r="E64" s="2" t="s">
        <v>957</v>
      </c>
      <c r="F64" s="2" t="s">
        <v>958</v>
      </c>
      <c r="G64" s="2" t="s">
        <v>150</v>
      </c>
      <c r="H64" s="2" t="s">
        <v>151</v>
      </c>
      <c r="I64" s="9">
        <v>10</v>
      </c>
      <c r="J64" s="4">
        <v>115.2</v>
      </c>
    </row>
    <row r="65" spans="1:23">
      <c r="A65" s="2" t="s">
        <v>48</v>
      </c>
      <c r="B65" s="3" t="s">
        <v>4061</v>
      </c>
      <c r="C65" s="1" t="s">
        <v>42</v>
      </c>
      <c r="D65" s="1" t="s">
        <v>4090</v>
      </c>
      <c r="E65" s="2" t="s">
        <v>158</v>
      </c>
      <c r="F65" s="2" t="s">
        <v>159</v>
      </c>
      <c r="G65" s="2" t="s">
        <v>160</v>
      </c>
      <c r="H65" s="2" t="s">
        <v>161</v>
      </c>
      <c r="I65" s="9">
        <v>10</v>
      </c>
      <c r="J65" s="4">
        <v>115.2</v>
      </c>
    </row>
    <row r="66" spans="1:23">
      <c r="A66" s="2" t="s">
        <v>48</v>
      </c>
      <c r="B66" s="3" t="s">
        <v>4061</v>
      </c>
      <c r="C66" s="1" t="s">
        <v>42</v>
      </c>
      <c r="D66" s="1" t="s">
        <v>4091</v>
      </c>
      <c r="E66" s="2" t="s">
        <v>541</v>
      </c>
      <c r="F66" s="2" t="s">
        <v>542</v>
      </c>
      <c r="G66" s="2" t="s">
        <v>150</v>
      </c>
      <c r="H66" s="2" t="s">
        <v>151</v>
      </c>
      <c r="I66" s="9">
        <v>10</v>
      </c>
      <c r="J66" s="4">
        <v>115.2</v>
      </c>
    </row>
    <row r="67" spans="1:23">
      <c r="A67" s="2" t="s">
        <v>48</v>
      </c>
      <c r="B67" s="3" t="s">
        <v>4061</v>
      </c>
      <c r="C67" s="1" t="s">
        <v>42</v>
      </c>
      <c r="D67" s="1" t="s">
        <v>4084</v>
      </c>
      <c r="E67" s="2" t="s">
        <v>170</v>
      </c>
      <c r="F67" s="2" t="s">
        <v>171</v>
      </c>
      <c r="G67" s="2" t="s">
        <v>150</v>
      </c>
      <c r="H67" s="2" t="s">
        <v>151</v>
      </c>
      <c r="I67" s="9">
        <v>10</v>
      </c>
      <c r="J67" s="4">
        <v>115.2</v>
      </c>
    </row>
    <row r="68" spans="1:23">
      <c r="A68" s="2" t="s">
        <v>48</v>
      </c>
      <c r="B68" s="3" t="s">
        <v>4061</v>
      </c>
      <c r="C68" s="1" t="s">
        <v>42</v>
      </c>
      <c r="D68" s="1" t="s">
        <v>4092</v>
      </c>
      <c r="E68" s="2" t="s">
        <v>936</v>
      </c>
      <c r="F68" s="2" t="s">
        <v>937</v>
      </c>
      <c r="G68" s="2" t="s">
        <v>150</v>
      </c>
      <c r="H68" s="2" t="s">
        <v>151</v>
      </c>
      <c r="I68" s="9">
        <v>5</v>
      </c>
      <c r="J68" s="4">
        <v>61.85</v>
      </c>
    </row>
    <row r="69" spans="1:23">
      <c r="A69" s="2" t="s">
        <v>182</v>
      </c>
      <c r="B69" s="3" t="s">
        <v>4061</v>
      </c>
      <c r="C69" s="1" t="s">
        <v>42</v>
      </c>
      <c r="D69" s="1" t="s">
        <v>4093</v>
      </c>
      <c r="E69" s="2" t="s">
        <v>175</v>
      </c>
      <c r="F69" s="2" t="s">
        <v>2616</v>
      </c>
      <c r="G69" s="2" t="s">
        <v>177</v>
      </c>
      <c r="H69" s="2" t="s">
        <v>178</v>
      </c>
      <c r="I69" s="9">
        <v>2</v>
      </c>
      <c r="J69" s="4">
        <v>16.84</v>
      </c>
    </row>
    <row r="70" spans="1:23">
      <c r="A70" s="2" t="s">
        <v>182</v>
      </c>
      <c r="B70" s="3" t="s">
        <v>4061</v>
      </c>
      <c r="C70" s="1" t="s">
        <v>42</v>
      </c>
      <c r="D70" s="1" t="s">
        <v>4086</v>
      </c>
      <c r="E70" s="2" t="s">
        <v>954</v>
      </c>
      <c r="F70" s="2" t="s">
        <v>955</v>
      </c>
      <c r="G70" s="2" t="s">
        <v>150</v>
      </c>
      <c r="H70" s="2" t="s">
        <v>151</v>
      </c>
      <c r="I70" s="9">
        <v>1</v>
      </c>
      <c r="J70" s="4">
        <v>8.42</v>
      </c>
    </row>
    <row r="71" spans="1:23">
      <c r="A71" s="2" t="s">
        <v>182</v>
      </c>
      <c r="B71" s="3" t="s">
        <v>4061</v>
      </c>
      <c r="C71" s="1" t="s">
        <v>42</v>
      </c>
      <c r="D71" s="1" t="s">
        <v>4089</v>
      </c>
      <c r="E71" s="2" t="s">
        <v>957</v>
      </c>
      <c r="F71" s="2" t="s">
        <v>958</v>
      </c>
      <c r="G71" s="2" t="s">
        <v>150</v>
      </c>
      <c r="H71" s="2" t="s">
        <v>151</v>
      </c>
      <c r="I71" s="9">
        <v>2</v>
      </c>
      <c r="J71" s="4">
        <v>16.84</v>
      </c>
    </row>
    <row r="72" spans="1:23">
      <c r="A72" s="2" t="s">
        <v>182</v>
      </c>
      <c r="B72" s="3" t="s">
        <v>4061</v>
      </c>
      <c r="C72" s="1" t="s">
        <v>42</v>
      </c>
      <c r="D72" s="1" t="s">
        <v>4094</v>
      </c>
      <c r="E72" s="2" t="s">
        <v>175</v>
      </c>
      <c r="F72" s="2" t="s">
        <v>2616</v>
      </c>
      <c r="G72" s="2" t="s">
        <v>177</v>
      </c>
      <c r="H72" s="2" t="s">
        <v>178</v>
      </c>
      <c r="I72" s="9">
        <v>1</v>
      </c>
      <c r="J72" s="4">
        <v>9.44</v>
      </c>
    </row>
    <row r="73" spans="1:23">
      <c r="A73" s="2" t="s">
        <v>205</v>
      </c>
      <c r="B73" s="3" t="s">
        <v>4061</v>
      </c>
      <c r="C73" s="1" t="s">
        <v>42</v>
      </c>
      <c r="D73" s="1" t="s">
        <v>4092</v>
      </c>
      <c r="E73" s="2" t="s">
        <v>936</v>
      </c>
      <c r="F73" s="2" t="s">
        <v>937</v>
      </c>
      <c r="G73" s="2" t="s">
        <v>150</v>
      </c>
      <c r="H73" s="2" t="s">
        <v>151</v>
      </c>
      <c r="I73" s="9">
        <v>2</v>
      </c>
      <c r="J73" s="4">
        <v>19.100000000000001</v>
      </c>
    </row>
    <row r="74" spans="1:23">
      <c r="J74" s="5">
        <v>1403.41</v>
      </c>
    </row>
    <row r="75" spans="1:23">
      <c r="A75" s="72" t="s">
        <v>183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>
      <c r="A76" s="2" t="s">
        <v>40</v>
      </c>
      <c r="B76" s="3" t="s">
        <v>4061</v>
      </c>
      <c r="C76" s="1" t="s">
        <v>42</v>
      </c>
      <c r="D76" s="1" t="s">
        <v>4095</v>
      </c>
      <c r="E76" s="2" t="s">
        <v>4096</v>
      </c>
      <c r="F76" s="2" t="s">
        <v>4097</v>
      </c>
      <c r="G76" s="2" t="s">
        <v>187</v>
      </c>
      <c r="H76" s="2" t="s">
        <v>188</v>
      </c>
      <c r="I76" s="9">
        <v>2</v>
      </c>
      <c r="J76" s="4">
        <v>20.440000000000001</v>
      </c>
    </row>
    <row r="77" spans="1:23">
      <c r="J77" s="5">
        <v>20.440000000000001</v>
      </c>
    </row>
    <row r="78" spans="1:23">
      <c r="A78" s="72" t="s">
        <v>189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</row>
    <row r="79" spans="1:23">
      <c r="A79" s="2" t="s">
        <v>40</v>
      </c>
      <c r="B79" s="3" t="s">
        <v>4037</v>
      </c>
      <c r="C79" s="1" t="s">
        <v>42</v>
      </c>
      <c r="D79" s="1" t="s">
        <v>4098</v>
      </c>
      <c r="E79" s="2" t="s">
        <v>710</v>
      </c>
      <c r="F79" s="2" t="s">
        <v>711</v>
      </c>
      <c r="G79" s="2" t="s">
        <v>712</v>
      </c>
      <c r="H79" s="2" t="s">
        <v>713</v>
      </c>
      <c r="I79" s="9">
        <v>5</v>
      </c>
      <c r="J79" s="4">
        <v>51.1</v>
      </c>
    </row>
    <row r="80" spans="1:23">
      <c r="A80" s="2" t="s">
        <v>48</v>
      </c>
      <c r="B80" s="3" t="s">
        <v>4037</v>
      </c>
      <c r="C80" s="1" t="s">
        <v>42</v>
      </c>
      <c r="D80" s="1" t="s">
        <v>4099</v>
      </c>
      <c r="E80" s="2" t="s">
        <v>729</v>
      </c>
      <c r="F80" s="2" t="s">
        <v>730</v>
      </c>
      <c r="G80" s="2" t="s">
        <v>726</v>
      </c>
      <c r="H80" s="2" t="s">
        <v>727</v>
      </c>
      <c r="I80" s="9">
        <v>6</v>
      </c>
      <c r="J80" s="4">
        <v>74.22</v>
      </c>
    </row>
    <row r="81" spans="1:23">
      <c r="A81" s="2" t="s">
        <v>182</v>
      </c>
      <c r="B81" s="3" t="s">
        <v>4037</v>
      </c>
      <c r="C81" s="1" t="s">
        <v>42</v>
      </c>
      <c r="D81" s="1" t="s">
        <v>4099</v>
      </c>
      <c r="E81" s="2" t="s">
        <v>729</v>
      </c>
      <c r="F81" s="2" t="s">
        <v>730</v>
      </c>
      <c r="G81" s="2" t="s">
        <v>726</v>
      </c>
      <c r="H81" s="2" t="s">
        <v>727</v>
      </c>
      <c r="I81" s="9">
        <v>3</v>
      </c>
      <c r="J81" s="4">
        <v>28.32</v>
      </c>
    </row>
    <row r="82" spans="1:23">
      <c r="A82" s="2" t="s">
        <v>182</v>
      </c>
      <c r="B82" s="3" t="s">
        <v>4037</v>
      </c>
      <c r="C82" s="1" t="s">
        <v>42</v>
      </c>
      <c r="D82" s="1" t="s">
        <v>4100</v>
      </c>
      <c r="E82" s="2" t="s">
        <v>729</v>
      </c>
      <c r="F82" s="2" t="s">
        <v>730</v>
      </c>
      <c r="G82" s="2" t="s">
        <v>726</v>
      </c>
      <c r="H82" s="2" t="s">
        <v>727</v>
      </c>
      <c r="I82" s="9">
        <v>2</v>
      </c>
      <c r="J82" s="4">
        <v>18.88</v>
      </c>
    </row>
    <row r="83" spans="1:23">
      <c r="J83" s="5">
        <v>172.52</v>
      </c>
    </row>
    <row r="84" spans="1:23">
      <c r="A84" s="72" t="s">
        <v>212</v>
      </c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</row>
    <row r="85" spans="1:23">
      <c r="A85" s="2" t="s">
        <v>40</v>
      </c>
      <c r="B85" s="3" t="s">
        <v>4040</v>
      </c>
      <c r="C85" s="1" t="s">
        <v>42</v>
      </c>
      <c r="D85" s="1" t="s">
        <v>4101</v>
      </c>
      <c r="E85" s="2" t="s">
        <v>246</v>
      </c>
      <c r="F85" s="2" t="s">
        <v>247</v>
      </c>
      <c r="G85" s="2" t="s">
        <v>243</v>
      </c>
      <c r="H85" s="2" t="s">
        <v>244</v>
      </c>
      <c r="I85" s="9">
        <v>5</v>
      </c>
      <c r="J85" s="4">
        <v>51.1</v>
      </c>
    </row>
    <row r="86" spans="1:23">
      <c r="A86" s="2" t="s">
        <v>40</v>
      </c>
      <c r="B86" s="3" t="s">
        <v>4040</v>
      </c>
      <c r="C86" s="1" t="s">
        <v>42</v>
      </c>
      <c r="D86" s="1" t="s">
        <v>4102</v>
      </c>
      <c r="E86" s="2" t="s">
        <v>249</v>
      </c>
      <c r="F86" s="2" t="s">
        <v>250</v>
      </c>
      <c r="G86" s="2" t="s">
        <v>251</v>
      </c>
      <c r="H86" s="2" t="s">
        <v>252</v>
      </c>
      <c r="I86" s="9">
        <v>20</v>
      </c>
      <c r="J86" s="4">
        <v>204.4</v>
      </c>
    </row>
    <row r="87" spans="1:23">
      <c r="A87" s="2" t="s">
        <v>40</v>
      </c>
      <c r="B87" s="3" t="s">
        <v>4040</v>
      </c>
      <c r="C87" s="1" t="s">
        <v>42</v>
      </c>
      <c r="D87" s="1" t="s">
        <v>4103</v>
      </c>
      <c r="E87" s="2" t="s">
        <v>2392</v>
      </c>
      <c r="F87" s="2" t="s">
        <v>2393</v>
      </c>
      <c r="G87" s="2" t="s">
        <v>232</v>
      </c>
      <c r="H87" s="2" t="s">
        <v>233</v>
      </c>
      <c r="I87" s="9">
        <v>2</v>
      </c>
      <c r="J87" s="4">
        <v>20.440000000000001</v>
      </c>
    </row>
    <row r="88" spans="1:23">
      <c r="A88" s="2" t="s">
        <v>48</v>
      </c>
      <c r="B88" s="3" t="s">
        <v>4040</v>
      </c>
      <c r="C88" s="1" t="s">
        <v>42</v>
      </c>
      <c r="D88" s="1" t="s">
        <v>4101</v>
      </c>
      <c r="E88" s="2" t="s">
        <v>246</v>
      </c>
      <c r="F88" s="2" t="s">
        <v>247</v>
      </c>
      <c r="G88" s="2" t="s">
        <v>243</v>
      </c>
      <c r="H88" s="2" t="s">
        <v>244</v>
      </c>
      <c r="I88" s="9">
        <v>3</v>
      </c>
      <c r="J88" s="4">
        <v>37.11</v>
      </c>
    </row>
    <row r="89" spans="1:23">
      <c r="A89" s="2" t="s">
        <v>48</v>
      </c>
      <c r="B89" s="3" t="s">
        <v>4040</v>
      </c>
      <c r="C89" s="1" t="s">
        <v>42</v>
      </c>
      <c r="D89" s="1" t="s">
        <v>4103</v>
      </c>
      <c r="E89" s="2" t="s">
        <v>2392</v>
      </c>
      <c r="F89" s="2" t="s">
        <v>2393</v>
      </c>
      <c r="G89" s="2" t="s">
        <v>232</v>
      </c>
      <c r="H89" s="2" t="s">
        <v>233</v>
      </c>
      <c r="I89" s="9">
        <v>5</v>
      </c>
      <c r="J89" s="4">
        <v>61.85</v>
      </c>
    </row>
    <row r="90" spans="1:23">
      <c r="A90" s="2" t="s">
        <v>48</v>
      </c>
      <c r="B90" s="3" t="s">
        <v>4040</v>
      </c>
      <c r="C90" s="1" t="s">
        <v>42</v>
      </c>
      <c r="D90" s="1" t="s">
        <v>4104</v>
      </c>
      <c r="E90" s="2" t="s">
        <v>263</v>
      </c>
      <c r="F90" s="2" t="s">
        <v>264</v>
      </c>
      <c r="G90" s="2" t="s">
        <v>216</v>
      </c>
      <c r="H90" s="2" t="s">
        <v>217</v>
      </c>
      <c r="I90" s="9">
        <v>3</v>
      </c>
      <c r="J90" s="4">
        <v>37.11</v>
      </c>
    </row>
    <row r="91" spans="1:23">
      <c r="A91" s="2" t="s">
        <v>48</v>
      </c>
      <c r="B91" s="3" t="s">
        <v>4040</v>
      </c>
      <c r="C91" s="1" t="s">
        <v>42</v>
      </c>
      <c r="D91" s="1" t="s">
        <v>4105</v>
      </c>
      <c r="E91" s="2" t="s">
        <v>266</v>
      </c>
      <c r="F91" s="2" t="s">
        <v>267</v>
      </c>
      <c r="G91" s="2" t="s">
        <v>216</v>
      </c>
      <c r="H91" s="2" t="s">
        <v>217</v>
      </c>
      <c r="I91" s="9">
        <v>3</v>
      </c>
      <c r="J91" s="4">
        <v>37.11</v>
      </c>
    </row>
    <row r="92" spans="1:23">
      <c r="A92" s="2" t="s">
        <v>48</v>
      </c>
      <c r="B92" s="3" t="s">
        <v>4040</v>
      </c>
      <c r="C92" s="1" t="s">
        <v>42</v>
      </c>
      <c r="D92" s="1" t="s">
        <v>4106</v>
      </c>
      <c r="E92" s="2" t="s">
        <v>272</v>
      </c>
      <c r="F92" s="2" t="s">
        <v>273</v>
      </c>
      <c r="G92" s="2" t="s">
        <v>216</v>
      </c>
      <c r="H92" s="2" t="s">
        <v>217</v>
      </c>
      <c r="I92" s="9">
        <v>6</v>
      </c>
      <c r="J92" s="4">
        <v>74.22</v>
      </c>
    </row>
    <row r="93" spans="1:23">
      <c r="A93" s="2" t="s">
        <v>48</v>
      </c>
      <c r="B93" s="3" t="s">
        <v>4040</v>
      </c>
      <c r="C93" s="1" t="s">
        <v>42</v>
      </c>
      <c r="D93" s="1" t="s">
        <v>4102</v>
      </c>
      <c r="E93" s="2" t="s">
        <v>249</v>
      </c>
      <c r="F93" s="2" t="s">
        <v>250</v>
      </c>
      <c r="G93" s="2" t="s">
        <v>251</v>
      </c>
      <c r="H93" s="2" t="s">
        <v>252</v>
      </c>
      <c r="I93" s="9">
        <v>15</v>
      </c>
      <c r="J93" s="4">
        <v>185.55</v>
      </c>
    </row>
    <row r="94" spans="1:23">
      <c r="A94" s="2" t="s">
        <v>182</v>
      </c>
      <c r="B94" s="3" t="s">
        <v>4040</v>
      </c>
      <c r="C94" s="1" t="s">
        <v>42</v>
      </c>
      <c r="D94" s="1" t="s">
        <v>4107</v>
      </c>
      <c r="E94" s="2" t="s">
        <v>280</v>
      </c>
      <c r="F94" s="2" t="s">
        <v>281</v>
      </c>
      <c r="G94" s="2" t="s">
        <v>216</v>
      </c>
      <c r="H94" s="2" t="s">
        <v>217</v>
      </c>
      <c r="I94" s="9">
        <v>10</v>
      </c>
      <c r="J94" s="4">
        <v>94.4</v>
      </c>
    </row>
    <row r="95" spans="1:23">
      <c r="A95" s="2" t="s">
        <v>182</v>
      </c>
      <c r="B95" s="3" t="s">
        <v>4040</v>
      </c>
      <c r="C95" s="1" t="s">
        <v>42</v>
      </c>
      <c r="D95" s="1" t="s">
        <v>4106</v>
      </c>
      <c r="E95" s="2" t="s">
        <v>272</v>
      </c>
      <c r="F95" s="2" t="s">
        <v>273</v>
      </c>
      <c r="G95" s="2" t="s">
        <v>216</v>
      </c>
      <c r="H95" s="2" t="s">
        <v>217</v>
      </c>
      <c r="I95" s="9">
        <v>5</v>
      </c>
      <c r="J95" s="4">
        <v>47.2</v>
      </c>
    </row>
    <row r="96" spans="1:23">
      <c r="A96" s="2" t="s">
        <v>182</v>
      </c>
      <c r="B96" s="3" t="s">
        <v>4040</v>
      </c>
      <c r="C96" s="1" t="s">
        <v>42</v>
      </c>
      <c r="D96" s="1" t="s">
        <v>4104</v>
      </c>
      <c r="E96" s="2" t="s">
        <v>263</v>
      </c>
      <c r="F96" s="2" t="s">
        <v>264</v>
      </c>
      <c r="G96" s="2" t="s">
        <v>216</v>
      </c>
      <c r="H96" s="2" t="s">
        <v>217</v>
      </c>
      <c r="I96" s="9">
        <v>3</v>
      </c>
      <c r="J96" s="4">
        <v>28.32</v>
      </c>
    </row>
    <row r="97" spans="1:23">
      <c r="A97" s="2" t="s">
        <v>182</v>
      </c>
      <c r="B97" s="3" t="s">
        <v>4040</v>
      </c>
      <c r="C97" s="1" t="s">
        <v>42</v>
      </c>
      <c r="D97" s="1" t="s">
        <v>4108</v>
      </c>
      <c r="E97" s="2" t="s">
        <v>255</v>
      </c>
      <c r="F97" s="2" t="s">
        <v>256</v>
      </c>
      <c r="G97" s="2" t="s">
        <v>257</v>
      </c>
      <c r="H97" s="2" t="s">
        <v>258</v>
      </c>
      <c r="I97" s="9">
        <v>1</v>
      </c>
      <c r="J97" s="4">
        <v>9.44</v>
      </c>
    </row>
    <row r="98" spans="1:23">
      <c r="A98" s="2" t="s">
        <v>205</v>
      </c>
      <c r="B98" s="3" t="s">
        <v>4040</v>
      </c>
      <c r="C98" s="1" t="s">
        <v>42</v>
      </c>
      <c r="D98" s="1" t="s">
        <v>4109</v>
      </c>
      <c r="E98" s="2" t="s">
        <v>238</v>
      </c>
      <c r="F98" s="2" t="s">
        <v>239</v>
      </c>
      <c r="G98" s="2" t="s">
        <v>216</v>
      </c>
      <c r="H98" s="2" t="s">
        <v>217</v>
      </c>
      <c r="I98" s="9">
        <v>2</v>
      </c>
      <c r="J98" s="4">
        <v>19.100000000000001</v>
      </c>
    </row>
    <row r="99" spans="1:23">
      <c r="J99" s="5">
        <v>907.35</v>
      </c>
    </row>
    <row r="100" spans="1:23">
      <c r="A100" s="72" t="s">
        <v>286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</row>
    <row r="101" spans="1:23">
      <c r="A101" s="2" t="s">
        <v>182</v>
      </c>
      <c r="B101" s="3" t="s">
        <v>4110</v>
      </c>
      <c r="C101" s="1" t="s">
        <v>1225</v>
      </c>
      <c r="D101" s="1" t="s">
        <v>4111</v>
      </c>
      <c r="E101" s="2" t="s">
        <v>981</v>
      </c>
      <c r="F101" s="2" t="s">
        <v>982</v>
      </c>
      <c r="G101" s="2" t="s">
        <v>296</v>
      </c>
      <c r="H101" s="2" t="s">
        <v>297</v>
      </c>
      <c r="I101" s="9">
        <v>-3</v>
      </c>
      <c r="J101" s="4">
        <v>-25.26</v>
      </c>
    </row>
    <row r="102" spans="1:23">
      <c r="A102" s="2" t="s">
        <v>182</v>
      </c>
      <c r="B102" s="3" t="s">
        <v>4040</v>
      </c>
      <c r="C102" s="1" t="s">
        <v>42</v>
      </c>
      <c r="D102" s="1" t="s">
        <v>4112</v>
      </c>
      <c r="E102" s="2" t="s">
        <v>302</v>
      </c>
      <c r="F102" s="2" t="s">
        <v>303</v>
      </c>
      <c r="G102" s="2" t="s">
        <v>304</v>
      </c>
      <c r="H102" s="2" t="s">
        <v>305</v>
      </c>
      <c r="I102" s="9">
        <v>20</v>
      </c>
      <c r="J102" s="4">
        <v>168.4</v>
      </c>
    </row>
    <row r="103" spans="1:23">
      <c r="A103" s="2" t="s">
        <v>182</v>
      </c>
      <c r="B103" s="3" t="s">
        <v>4040</v>
      </c>
      <c r="C103" s="1" t="s">
        <v>42</v>
      </c>
      <c r="D103" s="1" t="s">
        <v>4113</v>
      </c>
      <c r="E103" s="2" t="s">
        <v>981</v>
      </c>
      <c r="F103" s="2" t="s">
        <v>982</v>
      </c>
      <c r="G103" s="2" t="s">
        <v>296</v>
      </c>
      <c r="H103" s="2" t="s">
        <v>297</v>
      </c>
      <c r="I103" s="9">
        <v>3</v>
      </c>
      <c r="J103" s="4">
        <v>25.26</v>
      </c>
    </row>
    <row r="104" spans="1:23">
      <c r="A104" s="2" t="s">
        <v>182</v>
      </c>
      <c r="B104" s="3" t="s">
        <v>4040</v>
      </c>
      <c r="C104" s="1" t="s">
        <v>42</v>
      </c>
      <c r="D104" s="1" t="s">
        <v>4114</v>
      </c>
      <c r="E104" s="2" t="s">
        <v>288</v>
      </c>
      <c r="F104" s="2" t="s">
        <v>1928</v>
      </c>
      <c r="G104" s="2" t="s">
        <v>290</v>
      </c>
      <c r="H104" s="2" t="s">
        <v>291</v>
      </c>
      <c r="I104" s="9">
        <v>10</v>
      </c>
      <c r="J104" s="4">
        <v>84.2</v>
      </c>
    </row>
    <row r="105" spans="1:23">
      <c r="A105" s="2" t="s">
        <v>182</v>
      </c>
      <c r="B105" s="3" t="s">
        <v>4110</v>
      </c>
      <c r="C105" s="1" t="s">
        <v>42</v>
      </c>
      <c r="D105" s="1" t="s">
        <v>4115</v>
      </c>
      <c r="E105" s="2" t="s">
        <v>981</v>
      </c>
      <c r="F105" s="2" t="s">
        <v>982</v>
      </c>
      <c r="G105" s="2" t="s">
        <v>296</v>
      </c>
      <c r="H105" s="2" t="s">
        <v>297</v>
      </c>
      <c r="I105" s="9">
        <v>3</v>
      </c>
      <c r="J105" s="4">
        <v>25.26</v>
      </c>
    </row>
    <row r="106" spans="1:23">
      <c r="J106" s="5">
        <f>SUM(J101:J105)</f>
        <v>277.86</v>
      </c>
    </row>
    <row r="107" spans="1:23">
      <c r="A107" s="72" t="s">
        <v>309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</row>
    <row r="108" spans="1:23">
      <c r="A108" s="2" t="s">
        <v>68</v>
      </c>
      <c r="B108" s="3" t="s">
        <v>4037</v>
      </c>
      <c r="C108" s="1" t="s">
        <v>42</v>
      </c>
      <c r="D108" s="1" t="s">
        <v>4116</v>
      </c>
      <c r="E108" s="2" t="s">
        <v>995</v>
      </c>
      <c r="F108" s="2" t="s">
        <v>996</v>
      </c>
      <c r="G108" s="2" t="s">
        <v>313</v>
      </c>
      <c r="H108" s="2" t="s">
        <v>314</v>
      </c>
      <c r="I108" s="9">
        <v>3</v>
      </c>
      <c r="J108" s="4">
        <v>25.2</v>
      </c>
    </row>
    <row r="109" spans="1:23">
      <c r="A109" s="2" t="s">
        <v>68</v>
      </c>
      <c r="B109" s="3" t="s">
        <v>4061</v>
      </c>
      <c r="C109" s="1" t="s">
        <v>42</v>
      </c>
      <c r="D109" s="1" t="s">
        <v>4117</v>
      </c>
      <c r="E109" s="2" t="s">
        <v>328</v>
      </c>
      <c r="F109" s="2" t="s">
        <v>329</v>
      </c>
      <c r="G109" s="2" t="s">
        <v>313</v>
      </c>
      <c r="H109" s="2" t="s">
        <v>314</v>
      </c>
      <c r="I109" s="9">
        <v>1</v>
      </c>
      <c r="J109" s="4">
        <v>8.4</v>
      </c>
    </row>
    <row r="110" spans="1:23">
      <c r="A110" s="2" t="s">
        <v>68</v>
      </c>
      <c r="B110" s="3" t="s">
        <v>4040</v>
      </c>
      <c r="C110" s="1" t="s">
        <v>42</v>
      </c>
      <c r="D110" s="1" t="s">
        <v>4118</v>
      </c>
      <c r="E110" s="2" t="s">
        <v>328</v>
      </c>
      <c r="F110" s="2" t="s">
        <v>329</v>
      </c>
      <c r="G110" s="2" t="s">
        <v>313</v>
      </c>
      <c r="H110" s="2" t="s">
        <v>314</v>
      </c>
      <c r="I110" s="9">
        <v>1</v>
      </c>
      <c r="J110" s="4">
        <v>8.4</v>
      </c>
    </row>
    <row r="111" spans="1:23">
      <c r="A111" s="2" t="s">
        <v>40</v>
      </c>
      <c r="B111" s="3" t="s">
        <v>4045</v>
      </c>
      <c r="C111" s="1" t="s">
        <v>42</v>
      </c>
      <c r="D111" s="1" t="s">
        <v>4119</v>
      </c>
      <c r="E111" s="2" t="s">
        <v>789</v>
      </c>
      <c r="F111" s="2" t="s">
        <v>790</v>
      </c>
      <c r="G111" s="2" t="s">
        <v>313</v>
      </c>
      <c r="H111" s="2" t="s">
        <v>314</v>
      </c>
      <c r="I111" s="9">
        <v>15</v>
      </c>
      <c r="J111" s="4">
        <v>153.30000000000001</v>
      </c>
    </row>
    <row r="112" spans="1:23">
      <c r="A112" s="2" t="s">
        <v>40</v>
      </c>
      <c r="B112" s="3" t="s">
        <v>4045</v>
      </c>
      <c r="C112" s="1" t="s">
        <v>42</v>
      </c>
      <c r="D112" s="1" t="s">
        <v>4120</v>
      </c>
      <c r="E112" s="2" t="s">
        <v>584</v>
      </c>
      <c r="F112" s="2" t="s">
        <v>585</v>
      </c>
      <c r="G112" s="2" t="s">
        <v>586</v>
      </c>
      <c r="H112" s="2" t="s">
        <v>587</v>
      </c>
      <c r="I112" s="9">
        <v>10</v>
      </c>
      <c r="J112" s="4">
        <v>102.2</v>
      </c>
    </row>
    <row r="113" spans="1:10">
      <c r="A113" s="2" t="s">
        <v>40</v>
      </c>
      <c r="B113" s="3" t="s">
        <v>4045</v>
      </c>
      <c r="C113" s="1" t="s">
        <v>42</v>
      </c>
      <c r="D113" s="1" t="s">
        <v>4121</v>
      </c>
      <c r="E113" s="2" t="s">
        <v>1011</v>
      </c>
      <c r="F113" s="2" t="s">
        <v>1012</v>
      </c>
      <c r="G113" s="2" t="s">
        <v>313</v>
      </c>
      <c r="H113" s="2" t="s">
        <v>314</v>
      </c>
      <c r="I113" s="9">
        <v>5</v>
      </c>
      <c r="J113" s="4">
        <v>51.1</v>
      </c>
    </row>
    <row r="114" spans="1:10">
      <c r="A114" s="2" t="s">
        <v>40</v>
      </c>
      <c r="B114" s="3" t="s">
        <v>4061</v>
      </c>
      <c r="C114" s="1" t="s">
        <v>42</v>
      </c>
      <c r="D114" s="1" t="s">
        <v>4122</v>
      </c>
      <c r="E114" s="2" t="s">
        <v>804</v>
      </c>
      <c r="F114" s="2" t="s">
        <v>805</v>
      </c>
      <c r="G114" s="2" t="s">
        <v>313</v>
      </c>
      <c r="H114" s="2" t="s">
        <v>314</v>
      </c>
      <c r="I114" s="9">
        <v>10</v>
      </c>
      <c r="J114" s="4">
        <v>102.2</v>
      </c>
    </row>
    <row r="115" spans="1:10">
      <c r="A115" s="2" t="s">
        <v>40</v>
      </c>
      <c r="B115" s="3" t="s">
        <v>4045</v>
      </c>
      <c r="C115" s="1" t="s">
        <v>42</v>
      </c>
      <c r="D115" s="1" t="s">
        <v>4123</v>
      </c>
      <c r="E115" s="2" t="s">
        <v>581</v>
      </c>
      <c r="F115" s="2" t="s">
        <v>582</v>
      </c>
      <c r="G115" s="2" t="s">
        <v>313</v>
      </c>
      <c r="H115" s="2" t="s">
        <v>314</v>
      </c>
      <c r="I115" s="9">
        <v>20</v>
      </c>
      <c r="J115" s="4">
        <v>204.4</v>
      </c>
    </row>
    <row r="116" spans="1:10">
      <c r="A116" s="2" t="s">
        <v>40</v>
      </c>
      <c r="B116" s="3" t="s">
        <v>4040</v>
      </c>
      <c r="C116" s="1" t="s">
        <v>42</v>
      </c>
      <c r="D116" s="1" t="s">
        <v>4124</v>
      </c>
      <c r="E116" s="2" t="s">
        <v>1002</v>
      </c>
      <c r="F116" s="2" t="s">
        <v>1003</v>
      </c>
      <c r="G116" s="2" t="s">
        <v>313</v>
      </c>
      <c r="H116" s="2" t="s">
        <v>314</v>
      </c>
      <c r="I116" s="9">
        <v>4</v>
      </c>
      <c r="J116" s="4">
        <v>40.880000000000003</v>
      </c>
    </row>
    <row r="117" spans="1:10">
      <c r="A117" s="2" t="s">
        <v>40</v>
      </c>
      <c r="B117" s="3" t="s">
        <v>4040</v>
      </c>
      <c r="C117" s="1" t="s">
        <v>42</v>
      </c>
      <c r="D117" s="1" t="s">
        <v>4125</v>
      </c>
      <c r="E117" s="2" t="s">
        <v>808</v>
      </c>
      <c r="F117" s="2" t="s">
        <v>809</v>
      </c>
      <c r="G117" s="2" t="s">
        <v>313</v>
      </c>
      <c r="H117" s="2" t="s">
        <v>314</v>
      </c>
      <c r="I117" s="9">
        <v>8</v>
      </c>
      <c r="J117" s="4">
        <v>81.760000000000005</v>
      </c>
    </row>
    <row r="118" spans="1:10">
      <c r="A118" s="2" t="s">
        <v>40</v>
      </c>
      <c r="B118" s="3" t="s">
        <v>4037</v>
      </c>
      <c r="C118" s="1" t="s">
        <v>42</v>
      </c>
      <c r="D118" s="1" t="s">
        <v>4126</v>
      </c>
      <c r="E118" s="2" t="s">
        <v>404</v>
      </c>
      <c r="F118" s="2" t="s">
        <v>405</v>
      </c>
      <c r="G118" s="2" t="s">
        <v>351</v>
      </c>
      <c r="H118" s="2" t="s">
        <v>352</v>
      </c>
      <c r="I118" s="9">
        <v>10</v>
      </c>
      <c r="J118" s="4">
        <v>102.2</v>
      </c>
    </row>
    <row r="119" spans="1:10">
      <c r="A119" s="2" t="s">
        <v>40</v>
      </c>
      <c r="B119" s="3" t="s">
        <v>4037</v>
      </c>
      <c r="C119" s="1" t="s">
        <v>42</v>
      </c>
      <c r="D119" s="1" t="s">
        <v>4127</v>
      </c>
      <c r="E119" s="2" t="s">
        <v>393</v>
      </c>
      <c r="F119" s="2" t="s">
        <v>394</v>
      </c>
      <c r="G119" s="2" t="s">
        <v>375</v>
      </c>
      <c r="H119" s="2" t="s">
        <v>376</v>
      </c>
      <c r="I119" s="9">
        <v>5</v>
      </c>
      <c r="J119" s="4">
        <v>51.1</v>
      </c>
    </row>
    <row r="120" spans="1:10">
      <c r="A120" s="2" t="s">
        <v>40</v>
      </c>
      <c r="B120" s="3" t="s">
        <v>4110</v>
      </c>
      <c r="C120" s="1" t="s">
        <v>42</v>
      </c>
      <c r="D120" s="1" t="s">
        <v>4128</v>
      </c>
      <c r="E120" s="2" t="s">
        <v>396</v>
      </c>
      <c r="F120" s="2" t="s">
        <v>397</v>
      </c>
      <c r="G120" s="2" t="s">
        <v>313</v>
      </c>
      <c r="H120" s="2" t="s">
        <v>314</v>
      </c>
      <c r="I120" s="9">
        <v>10</v>
      </c>
      <c r="J120" s="4">
        <v>102.2</v>
      </c>
    </row>
    <row r="121" spans="1:10">
      <c r="A121" s="2" t="s">
        <v>40</v>
      </c>
      <c r="B121" s="3" t="s">
        <v>4110</v>
      </c>
      <c r="C121" s="1" t="s">
        <v>42</v>
      </c>
      <c r="D121" s="1" t="s">
        <v>4129</v>
      </c>
      <c r="E121" s="2" t="s">
        <v>404</v>
      </c>
      <c r="F121" s="2" t="s">
        <v>405</v>
      </c>
      <c r="G121" s="2" t="s">
        <v>351</v>
      </c>
      <c r="H121" s="2" t="s">
        <v>352</v>
      </c>
      <c r="I121" s="9">
        <v>10</v>
      </c>
      <c r="J121" s="4">
        <v>102.2</v>
      </c>
    </row>
    <row r="122" spans="1:10">
      <c r="A122" s="2" t="s">
        <v>40</v>
      </c>
      <c r="B122" s="3" t="s">
        <v>4110</v>
      </c>
      <c r="C122" s="1" t="s">
        <v>42</v>
      </c>
      <c r="D122" s="1" t="s">
        <v>4130</v>
      </c>
      <c r="E122" s="2" t="s">
        <v>360</v>
      </c>
      <c r="F122" s="2" t="s">
        <v>361</v>
      </c>
      <c r="G122" s="2" t="s">
        <v>362</v>
      </c>
      <c r="H122" s="2" t="s">
        <v>363</v>
      </c>
      <c r="I122" s="9">
        <v>10</v>
      </c>
      <c r="J122" s="4">
        <v>102.2</v>
      </c>
    </row>
    <row r="123" spans="1:10">
      <c r="A123" s="2" t="s">
        <v>40</v>
      </c>
      <c r="B123" s="3" t="s">
        <v>4040</v>
      </c>
      <c r="C123" s="1" t="s">
        <v>42</v>
      </c>
      <c r="D123" s="1" t="s">
        <v>4131</v>
      </c>
      <c r="E123" s="2" t="s">
        <v>1209</v>
      </c>
      <c r="F123" s="2" t="s">
        <v>1210</v>
      </c>
      <c r="G123" s="2" t="s">
        <v>313</v>
      </c>
      <c r="H123" s="2" t="s">
        <v>314</v>
      </c>
      <c r="I123" s="9">
        <v>10</v>
      </c>
      <c r="J123" s="4">
        <v>102.2</v>
      </c>
    </row>
    <row r="124" spans="1:10">
      <c r="A124" s="2" t="s">
        <v>40</v>
      </c>
      <c r="B124" s="3" t="s">
        <v>4110</v>
      </c>
      <c r="C124" s="1" t="s">
        <v>42</v>
      </c>
      <c r="D124" s="1" t="s">
        <v>4132</v>
      </c>
      <c r="E124" s="2" t="s">
        <v>1790</v>
      </c>
      <c r="F124" s="2" t="s">
        <v>1791</v>
      </c>
      <c r="G124" s="2" t="s">
        <v>313</v>
      </c>
      <c r="H124" s="2" t="s">
        <v>314</v>
      </c>
      <c r="I124" s="9">
        <v>10</v>
      </c>
      <c r="J124" s="4">
        <v>102.2</v>
      </c>
    </row>
    <row r="125" spans="1:10">
      <c r="A125" s="2" t="s">
        <v>40</v>
      </c>
      <c r="B125" s="3" t="s">
        <v>4045</v>
      </c>
      <c r="C125" s="1" t="s">
        <v>42</v>
      </c>
      <c r="D125" s="1" t="s">
        <v>4133</v>
      </c>
      <c r="E125" s="2" t="s">
        <v>408</v>
      </c>
      <c r="F125" s="2" t="s">
        <v>409</v>
      </c>
      <c r="G125" s="2" t="s">
        <v>313</v>
      </c>
      <c r="H125" s="2" t="s">
        <v>314</v>
      </c>
      <c r="I125" s="9">
        <v>5</v>
      </c>
      <c r="J125" s="4">
        <v>51.1</v>
      </c>
    </row>
    <row r="126" spans="1:10">
      <c r="A126" s="2" t="s">
        <v>40</v>
      </c>
      <c r="B126" s="3" t="s">
        <v>4045</v>
      </c>
      <c r="C126" s="1" t="s">
        <v>42</v>
      </c>
      <c r="D126" s="1" t="s">
        <v>4134</v>
      </c>
      <c r="E126" s="2" t="s">
        <v>1218</v>
      </c>
      <c r="F126" s="2" t="s">
        <v>1219</v>
      </c>
      <c r="G126" s="2" t="s">
        <v>367</v>
      </c>
      <c r="H126" s="2" t="s">
        <v>368</v>
      </c>
      <c r="I126" s="9">
        <v>10</v>
      </c>
      <c r="J126" s="4">
        <v>102.2</v>
      </c>
    </row>
    <row r="127" spans="1:10">
      <c r="A127" s="2" t="s">
        <v>40</v>
      </c>
      <c r="B127" s="3" t="s">
        <v>4037</v>
      </c>
      <c r="C127" s="1" t="s">
        <v>42</v>
      </c>
      <c r="D127" s="1" t="s">
        <v>4135</v>
      </c>
      <c r="E127" s="2" t="s">
        <v>1584</v>
      </c>
      <c r="F127" s="2" t="s">
        <v>1585</v>
      </c>
      <c r="G127" s="2" t="s">
        <v>313</v>
      </c>
      <c r="H127" s="2" t="s">
        <v>314</v>
      </c>
      <c r="I127" s="9">
        <v>10</v>
      </c>
      <c r="J127" s="4">
        <v>102.2</v>
      </c>
    </row>
    <row r="128" spans="1:10">
      <c r="A128" s="2" t="s">
        <v>40</v>
      </c>
      <c r="B128" s="3" t="s">
        <v>4045</v>
      </c>
      <c r="C128" s="1" t="s">
        <v>42</v>
      </c>
      <c r="D128" s="1" t="s">
        <v>4136</v>
      </c>
      <c r="E128" s="2" t="s">
        <v>3764</v>
      </c>
      <c r="F128" s="2" t="s">
        <v>385</v>
      </c>
      <c r="G128" s="2" t="s">
        <v>313</v>
      </c>
      <c r="H128" s="2" t="s">
        <v>314</v>
      </c>
      <c r="I128" s="9">
        <v>3</v>
      </c>
      <c r="J128" s="4">
        <v>30.66</v>
      </c>
    </row>
    <row r="129" spans="1:23">
      <c r="A129" s="2" t="s">
        <v>40</v>
      </c>
      <c r="B129" s="3" t="s">
        <v>4037</v>
      </c>
      <c r="C129" s="1" t="s">
        <v>42</v>
      </c>
      <c r="D129" s="1" t="s">
        <v>4137</v>
      </c>
      <c r="E129" s="2" t="s">
        <v>594</v>
      </c>
      <c r="F129" s="2" t="s">
        <v>595</v>
      </c>
      <c r="G129" s="2" t="s">
        <v>313</v>
      </c>
      <c r="H129" s="2" t="s">
        <v>314</v>
      </c>
      <c r="I129" s="9">
        <v>5</v>
      </c>
      <c r="J129" s="4">
        <v>51.1</v>
      </c>
    </row>
    <row r="130" spans="1:23">
      <c r="A130" s="2" t="s">
        <v>48</v>
      </c>
      <c r="B130" s="3" t="s">
        <v>4037</v>
      </c>
      <c r="C130" s="1" t="s">
        <v>1225</v>
      </c>
      <c r="D130" s="1" t="s">
        <v>4138</v>
      </c>
      <c r="E130" s="2" t="s">
        <v>789</v>
      </c>
      <c r="F130" s="2" t="s">
        <v>790</v>
      </c>
      <c r="G130" s="2" t="s">
        <v>313</v>
      </c>
      <c r="H130" s="2" t="s">
        <v>314</v>
      </c>
      <c r="I130" s="9">
        <v>-5</v>
      </c>
      <c r="J130" s="4">
        <v>-61.85</v>
      </c>
    </row>
    <row r="131" spans="1:23">
      <c r="A131" s="2" t="s">
        <v>48</v>
      </c>
      <c r="B131" s="3" t="s">
        <v>4037</v>
      </c>
      <c r="C131" s="1" t="s">
        <v>42</v>
      </c>
      <c r="D131" s="1" t="s">
        <v>4139</v>
      </c>
      <c r="E131" s="2" t="s">
        <v>816</v>
      </c>
      <c r="F131" s="2" t="s">
        <v>817</v>
      </c>
      <c r="G131" s="2" t="s">
        <v>313</v>
      </c>
      <c r="H131" s="2" t="s">
        <v>314</v>
      </c>
      <c r="I131" s="9">
        <v>10</v>
      </c>
      <c r="J131" s="4">
        <v>115.2</v>
      </c>
    </row>
    <row r="132" spans="1:23">
      <c r="A132" s="2" t="s">
        <v>48</v>
      </c>
      <c r="B132" s="3" t="s">
        <v>4037</v>
      </c>
      <c r="C132" s="1" t="s">
        <v>42</v>
      </c>
      <c r="D132" s="1" t="s">
        <v>4140</v>
      </c>
      <c r="E132" s="2" t="s">
        <v>594</v>
      </c>
      <c r="F132" s="2" t="s">
        <v>595</v>
      </c>
      <c r="G132" s="2" t="s">
        <v>313</v>
      </c>
      <c r="H132" s="2" t="s">
        <v>314</v>
      </c>
      <c r="I132" s="9">
        <v>3</v>
      </c>
      <c r="J132" s="4">
        <v>34.56</v>
      </c>
    </row>
    <row r="133" spans="1:23">
      <c r="A133" s="2" t="s">
        <v>48</v>
      </c>
      <c r="B133" s="3" t="s">
        <v>4110</v>
      </c>
      <c r="C133" s="1" t="s">
        <v>42</v>
      </c>
      <c r="D133" s="1" t="s">
        <v>4128</v>
      </c>
      <c r="E133" s="2" t="s">
        <v>396</v>
      </c>
      <c r="F133" s="2" t="s">
        <v>397</v>
      </c>
      <c r="G133" s="2" t="s">
        <v>313</v>
      </c>
      <c r="H133" s="2" t="s">
        <v>314</v>
      </c>
      <c r="I133" s="9">
        <v>5</v>
      </c>
      <c r="J133" s="4">
        <v>57.6</v>
      </c>
    </row>
    <row r="134" spans="1:23">
      <c r="A134" s="2" t="s">
        <v>48</v>
      </c>
      <c r="B134" s="3" t="s">
        <v>4061</v>
      </c>
      <c r="C134" s="1" t="s">
        <v>42</v>
      </c>
      <c r="D134" s="1" t="s">
        <v>4141</v>
      </c>
      <c r="E134" s="2" t="s">
        <v>420</v>
      </c>
      <c r="F134" s="2" t="s">
        <v>421</v>
      </c>
      <c r="G134" s="2" t="s">
        <v>313</v>
      </c>
      <c r="H134" s="2" t="s">
        <v>314</v>
      </c>
      <c r="I134" s="9">
        <v>3</v>
      </c>
      <c r="J134" s="4">
        <v>34.56</v>
      </c>
    </row>
    <row r="135" spans="1:23">
      <c r="A135" s="2" t="s">
        <v>48</v>
      </c>
      <c r="B135" s="3" t="s">
        <v>4045</v>
      </c>
      <c r="C135" s="1" t="s">
        <v>42</v>
      </c>
      <c r="D135" s="1" t="s">
        <v>4142</v>
      </c>
      <c r="E135" s="2" t="s">
        <v>1584</v>
      </c>
      <c r="F135" s="2" t="s">
        <v>1585</v>
      </c>
      <c r="G135" s="2" t="s">
        <v>313</v>
      </c>
      <c r="H135" s="2" t="s">
        <v>314</v>
      </c>
      <c r="I135" s="9">
        <v>3</v>
      </c>
      <c r="J135" s="4">
        <v>34.56</v>
      </c>
    </row>
    <row r="136" spans="1:23">
      <c r="A136" s="2" t="s">
        <v>48</v>
      </c>
      <c r="B136" s="3" t="s">
        <v>4045</v>
      </c>
      <c r="C136" s="1" t="s">
        <v>42</v>
      </c>
      <c r="D136" s="1" t="s">
        <v>4136</v>
      </c>
      <c r="E136" s="2" t="s">
        <v>3764</v>
      </c>
      <c r="F136" s="2" t="s">
        <v>385</v>
      </c>
      <c r="G136" s="2" t="s">
        <v>313</v>
      </c>
      <c r="H136" s="2" t="s">
        <v>314</v>
      </c>
      <c r="I136" s="9">
        <v>4</v>
      </c>
      <c r="J136" s="4">
        <v>46.08</v>
      </c>
    </row>
    <row r="137" spans="1:23">
      <c r="J137" s="5">
        <f>SUM(J108:J136)</f>
        <v>2040.1100000000001</v>
      </c>
    </row>
    <row r="138" spans="1:23">
      <c r="A138" s="72" t="s">
        <v>435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</row>
    <row r="139" spans="1:23">
      <c r="A139" s="2" t="s">
        <v>40</v>
      </c>
      <c r="B139" s="3" t="s">
        <v>4045</v>
      </c>
      <c r="C139" s="1" t="s">
        <v>42</v>
      </c>
      <c r="D139" s="1" t="s">
        <v>4143</v>
      </c>
      <c r="E139" s="2" t="s">
        <v>1262</v>
      </c>
      <c r="F139" s="2" t="s">
        <v>1263</v>
      </c>
      <c r="G139" s="2" t="s">
        <v>439</v>
      </c>
      <c r="H139" s="2" t="s">
        <v>440</v>
      </c>
      <c r="I139" s="9">
        <v>2</v>
      </c>
      <c r="J139" s="4">
        <v>20.440000000000001</v>
      </c>
    </row>
    <row r="140" spans="1:23">
      <c r="A140" s="2" t="s">
        <v>40</v>
      </c>
      <c r="B140" s="3" t="s">
        <v>4045</v>
      </c>
      <c r="C140" s="1" t="s">
        <v>42</v>
      </c>
      <c r="D140" s="1" t="s">
        <v>4144</v>
      </c>
      <c r="E140" s="2" t="s">
        <v>825</v>
      </c>
      <c r="F140" s="2" t="s">
        <v>826</v>
      </c>
      <c r="G140" s="2" t="s">
        <v>439</v>
      </c>
      <c r="H140" s="2" t="s">
        <v>440</v>
      </c>
      <c r="I140" s="9">
        <v>5</v>
      </c>
      <c r="J140" s="4">
        <v>51.1</v>
      </c>
    </row>
    <row r="141" spans="1:23">
      <c r="A141" s="2" t="s">
        <v>40</v>
      </c>
      <c r="B141" s="3" t="s">
        <v>4045</v>
      </c>
      <c r="C141" s="1" t="s">
        <v>42</v>
      </c>
      <c r="D141" s="1" t="s">
        <v>4145</v>
      </c>
      <c r="E141" s="2" t="s">
        <v>1268</v>
      </c>
      <c r="F141" s="2" t="s">
        <v>1269</v>
      </c>
      <c r="G141" s="2" t="s">
        <v>1270</v>
      </c>
      <c r="H141" s="2" t="s">
        <v>1271</v>
      </c>
      <c r="I141" s="9">
        <v>8</v>
      </c>
      <c r="J141" s="4">
        <v>81.760000000000005</v>
      </c>
    </row>
    <row r="142" spans="1:23" ht="24">
      <c r="A142" s="2" t="s">
        <v>40</v>
      </c>
      <c r="B142" s="3" t="s">
        <v>4045</v>
      </c>
      <c r="C142" s="1" t="s">
        <v>42</v>
      </c>
      <c r="D142" s="1" t="s">
        <v>4146</v>
      </c>
      <c r="E142" s="2" t="s">
        <v>604</v>
      </c>
      <c r="F142" s="2" t="s">
        <v>605</v>
      </c>
      <c r="G142" s="2" t="s">
        <v>439</v>
      </c>
      <c r="H142" s="2" t="s">
        <v>440</v>
      </c>
      <c r="I142" s="9">
        <v>5</v>
      </c>
      <c r="J142" s="4">
        <v>51.1</v>
      </c>
    </row>
    <row r="143" spans="1:23">
      <c r="A143" s="2" t="s">
        <v>48</v>
      </c>
      <c r="B143" s="3" t="s">
        <v>4045</v>
      </c>
      <c r="C143" s="1" t="s">
        <v>42</v>
      </c>
      <c r="D143" s="1" t="s">
        <v>4145</v>
      </c>
      <c r="E143" s="2" t="s">
        <v>1268</v>
      </c>
      <c r="F143" s="2" t="s">
        <v>1269</v>
      </c>
      <c r="G143" s="2" t="s">
        <v>1270</v>
      </c>
      <c r="H143" s="2" t="s">
        <v>1271</v>
      </c>
      <c r="I143" s="9">
        <v>1</v>
      </c>
      <c r="J143" s="4">
        <v>12.37</v>
      </c>
    </row>
    <row r="144" spans="1:23">
      <c r="J144" s="5">
        <v>216.77</v>
      </c>
    </row>
    <row r="145" spans="1:23">
      <c r="A145" s="72" t="s">
        <v>444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</row>
    <row r="146" spans="1:23">
      <c r="A146" s="2" t="s">
        <v>40</v>
      </c>
      <c r="B146" s="3" t="s">
        <v>4040</v>
      </c>
      <c r="C146" s="1" t="s">
        <v>42</v>
      </c>
      <c r="D146" s="1" t="s">
        <v>4147</v>
      </c>
      <c r="E146" s="2" t="s">
        <v>4148</v>
      </c>
      <c r="F146" s="2" t="s">
        <v>860</v>
      </c>
      <c r="G146" s="2" t="s">
        <v>3617</v>
      </c>
      <c r="H146" s="2" t="s">
        <v>3618</v>
      </c>
      <c r="I146" s="9">
        <v>50</v>
      </c>
      <c r="J146" s="4">
        <v>511</v>
      </c>
    </row>
    <row r="147" spans="1:23">
      <c r="A147" s="2" t="s">
        <v>40</v>
      </c>
      <c r="B147" s="3" t="s">
        <v>4110</v>
      </c>
      <c r="C147" s="1" t="s">
        <v>42</v>
      </c>
      <c r="D147" s="1" t="s">
        <v>4149</v>
      </c>
      <c r="E147" s="2" t="s">
        <v>2766</v>
      </c>
      <c r="F147" s="2" t="s">
        <v>2767</v>
      </c>
      <c r="G147" s="2" t="s">
        <v>468</v>
      </c>
      <c r="H147" s="2" t="s">
        <v>469</v>
      </c>
      <c r="I147" s="9">
        <v>20</v>
      </c>
      <c r="J147" s="4">
        <v>204.4</v>
      </c>
    </row>
    <row r="148" spans="1:23">
      <c r="A148" s="2" t="s">
        <v>40</v>
      </c>
      <c r="B148" s="3" t="s">
        <v>4110</v>
      </c>
      <c r="C148" s="1" t="s">
        <v>42</v>
      </c>
      <c r="D148" s="1" t="s">
        <v>4150</v>
      </c>
      <c r="E148" s="2" t="s">
        <v>3054</v>
      </c>
      <c r="F148" s="2" t="s">
        <v>3055</v>
      </c>
      <c r="G148" s="2" t="s">
        <v>867</v>
      </c>
      <c r="H148" s="2" t="s">
        <v>868</v>
      </c>
      <c r="I148" s="9">
        <v>5</v>
      </c>
      <c r="J148" s="4">
        <v>51.1</v>
      </c>
    </row>
    <row r="149" spans="1:23">
      <c r="A149" s="2" t="s">
        <v>40</v>
      </c>
      <c r="B149" s="3" t="s">
        <v>4110</v>
      </c>
      <c r="C149" s="1" t="s">
        <v>42</v>
      </c>
      <c r="D149" s="1" t="s">
        <v>4151</v>
      </c>
      <c r="E149" s="2" t="s">
        <v>1487</v>
      </c>
      <c r="F149" s="2" t="s">
        <v>1488</v>
      </c>
      <c r="G149" s="2" t="s">
        <v>448</v>
      </c>
      <c r="H149" s="2" t="s">
        <v>449</v>
      </c>
      <c r="I149" s="9">
        <v>30</v>
      </c>
      <c r="J149" s="4">
        <v>306.60000000000002</v>
      </c>
    </row>
    <row r="150" spans="1:23">
      <c r="A150" s="2" t="s">
        <v>40</v>
      </c>
      <c r="B150" s="3" t="s">
        <v>4110</v>
      </c>
      <c r="C150" s="1" t="s">
        <v>42</v>
      </c>
      <c r="D150" s="1" t="s">
        <v>4152</v>
      </c>
      <c r="E150" s="2" t="s">
        <v>4153</v>
      </c>
      <c r="F150" s="2" t="s">
        <v>4154</v>
      </c>
      <c r="G150" s="2" t="s">
        <v>4155</v>
      </c>
      <c r="H150" s="2" t="s">
        <v>4156</v>
      </c>
      <c r="I150" s="9">
        <v>14</v>
      </c>
      <c r="J150" s="4">
        <v>143.08000000000001</v>
      </c>
    </row>
    <row r="151" spans="1:23" ht="24">
      <c r="A151" s="2" t="s">
        <v>40</v>
      </c>
      <c r="B151" s="3" t="s">
        <v>4061</v>
      </c>
      <c r="C151" s="1" t="s">
        <v>42</v>
      </c>
      <c r="D151" s="1" t="s">
        <v>4157</v>
      </c>
      <c r="E151" s="2" t="s">
        <v>461</v>
      </c>
      <c r="F151" s="2" t="s">
        <v>462</v>
      </c>
      <c r="G151" s="2" t="s">
        <v>463</v>
      </c>
      <c r="H151" s="2" t="s">
        <v>464</v>
      </c>
      <c r="I151" s="9">
        <v>33</v>
      </c>
      <c r="J151" s="4">
        <v>337.26</v>
      </c>
    </row>
    <row r="152" spans="1:23">
      <c r="A152" s="2" t="s">
        <v>40</v>
      </c>
      <c r="B152" s="3" t="s">
        <v>4061</v>
      </c>
      <c r="C152" s="1" t="s">
        <v>42</v>
      </c>
      <c r="D152" s="1" t="s">
        <v>4158</v>
      </c>
      <c r="E152" s="2" t="s">
        <v>1639</v>
      </c>
      <c r="F152" s="2" t="s">
        <v>1640</v>
      </c>
      <c r="G152" s="2" t="s">
        <v>468</v>
      </c>
      <c r="H152" s="2" t="s">
        <v>469</v>
      </c>
      <c r="I152" s="9">
        <v>30</v>
      </c>
      <c r="J152" s="4">
        <v>306.60000000000002</v>
      </c>
    </row>
    <row r="153" spans="1:23">
      <c r="A153" s="2" t="s">
        <v>40</v>
      </c>
      <c r="B153" s="3" t="s">
        <v>4061</v>
      </c>
      <c r="C153" s="1" t="s">
        <v>42</v>
      </c>
      <c r="D153" s="1" t="s">
        <v>4159</v>
      </c>
      <c r="E153" s="2" t="s">
        <v>4160</v>
      </c>
      <c r="F153" s="2" t="s">
        <v>4161</v>
      </c>
      <c r="G153" s="2" t="s">
        <v>1654</v>
      </c>
      <c r="H153" s="2" t="s">
        <v>1655</v>
      </c>
      <c r="I153" s="9">
        <v>25</v>
      </c>
      <c r="J153" s="4">
        <v>255.5</v>
      </c>
    </row>
    <row r="154" spans="1:23">
      <c r="A154" s="2" t="s">
        <v>40</v>
      </c>
      <c r="B154" s="3" t="s">
        <v>4061</v>
      </c>
      <c r="C154" s="1" t="s">
        <v>42</v>
      </c>
      <c r="D154" s="1" t="s">
        <v>4162</v>
      </c>
      <c r="E154" s="2" t="s">
        <v>3812</v>
      </c>
      <c r="F154" s="2" t="s">
        <v>3813</v>
      </c>
      <c r="G154" s="2" t="s">
        <v>468</v>
      </c>
      <c r="H154" s="2" t="s">
        <v>469</v>
      </c>
      <c r="I154" s="9">
        <v>20</v>
      </c>
      <c r="J154" s="4">
        <v>204.4</v>
      </c>
    </row>
    <row r="155" spans="1:23" ht="24">
      <c r="A155" s="2" t="s">
        <v>40</v>
      </c>
      <c r="B155" s="3" t="s">
        <v>4061</v>
      </c>
      <c r="C155" s="1" t="s">
        <v>42</v>
      </c>
      <c r="D155" s="1" t="s">
        <v>4163</v>
      </c>
      <c r="E155" s="2" t="s">
        <v>4164</v>
      </c>
      <c r="F155" s="2" t="s">
        <v>4165</v>
      </c>
      <c r="G155" s="2" t="s">
        <v>4166</v>
      </c>
      <c r="H155" s="2" t="s">
        <v>4167</v>
      </c>
      <c r="I155" s="9">
        <v>10</v>
      </c>
      <c r="J155" s="4">
        <v>102.2</v>
      </c>
    </row>
    <row r="156" spans="1:23">
      <c r="A156" s="2" t="s">
        <v>48</v>
      </c>
      <c r="B156" s="3" t="s">
        <v>4110</v>
      </c>
      <c r="C156" s="1" t="s">
        <v>42</v>
      </c>
      <c r="D156" s="1" t="s">
        <v>4149</v>
      </c>
      <c r="E156" s="2" t="s">
        <v>2766</v>
      </c>
      <c r="F156" s="2" t="s">
        <v>2767</v>
      </c>
      <c r="G156" s="2" t="s">
        <v>468</v>
      </c>
      <c r="H156" s="2" t="s">
        <v>469</v>
      </c>
      <c r="I156" s="9">
        <v>5</v>
      </c>
      <c r="J156" s="4">
        <v>61.85</v>
      </c>
    </row>
    <row r="157" spans="1:23">
      <c r="A157" s="2" t="s">
        <v>48</v>
      </c>
      <c r="B157" s="3" t="s">
        <v>4110</v>
      </c>
      <c r="C157" s="1" t="s">
        <v>42</v>
      </c>
      <c r="D157" s="1" t="s">
        <v>4150</v>
      </c>
      <c r="E157" s="2" t="s">
        <v>3054</v>
      </c>
      <c r="F157" s="2" t="s">
        <v>3055</v>
      </c>
      <c r="G157" s="2" t="s">
        <v>867</v>
      </c>
      <c r="H157" s="2" t="s">
        <v>868</v>
      </c>
      <c r="I157" s="9">
        <v>5</v>
      </c>
      <c r="J157" s="4">
        <v>61.85</v>
      </c>
    </row>
    <row r="158" spans="1:23">
      <c r="J158" s="5">
        <v>2545.84</v>
      </c>
    </row>
    <row r="159" spans="1:23">
      <c r="J159" s="5">
        <v>12225.4</v>
      </c>
    </row>
  </sheetData>
  <autoFilter ref="A1:A159" xr:uid="{2D0AB237-60CC-7A4F-8305-5036154C0C67}"/>
  <mergeCells count="11">
    <mergeCell ref="A84:W84"/>
    <mergeCell ref="A100:W100"/>
    <mergeCell ref="A107:W107"/>
    <mergeCell ref="A138:W138"/>
    <mergeCell ref="A145:W145"/>
    <mergeCell ref="A78:W78"/>
    <mergeCell ref="A2:W2"/>
    <mergeCell ref="A6:W6"/>
    <mergeCell ref="A12:W12"/>
    <mergeCell ref="A57:W57"/>
    <mergeCell ref="A75:W7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74AD-1164-1243-A742-A4D4FABA06E7}">
  <dimension ref="A1:W155"/>
  <sheetViews>
    <sheetView workbookViewId="0"/>
    <sheetView workbookViewId="1"/>
  </sheetViews>
  <sheetFormatPr defaultColWidth="8.85546875" defaultRowHeight="12.95"/>
  <cols>
    <col min="1" max="1" width="30.42578125" customWidth="1"/>
    <col min="2" max="2" width="8.42578125" customWidth="1"/>
    <col min="3" max="3" width="6.7109375" customWidth="1"/>
    <col min="4" max="4" width="7" customWidth="1"/>
    <col min="5" max="5" width="41.28515625" customWidth="1"/>
    <col min="6" max="6" width="30.140625" customWidth="1"/>
    <col min="7" max="7" width="10.7109375" customWidth="1"/>
    <col min="8" max="8" width="18.42578125" customWidth="1"/>
    <col min="9" max="9" width="6.855468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4168</v>
      </c>
      <c r="C3" s="1" t="s">
        <v>42</v>
      </c>
      <c r="D3" s="1" t="s">
        <v>4169</v>
      </c>
      <c r="E3" s="2" t="s">
        <v>1813</v>
      </c>
      <c r="F3" s="2" t="s">
        <v>1814</v>
      </c>
      <c r="G3" s="2" t="s">
        <v>46</v>
      </c>
      <c r="H3" s="2" t="s">
        <v>47</v>
      </c>
      <c r="I3" s="9">
        <v>2</v>
      </c>
      <c r="J3" s="4">
        <v>20.440000000000001</v>
      </c>
    </row>
    <row r="4" spans="1:23">
      <c r="A4" s="2" t="s">
        <v>40</v>
      </c>
      <c r="B4" s="3" t="s">
        <v>4168</v>
      </c>
      <c r="C4" s="1" t="s">
        <v>42</v>
      </c>
      <c r="D4" s="1" t="s">
        <v>4170</v>
      </c>
      <c r="E4" s="2" t="s">
        <v>890</v>
      </c>
      <c r="F4" s="2" t="s">
        <v>891</v>
      </c>
      <c r="G4" s="2" t="s">
        <v>46</v>
      </c>
      <c r="H4" s="2" t="s">
        <v>47</v>
      </c>
      <c r="I4" s="9">
        <v>5</v>
      </c>
      <c r="J4" s="4">
        <v>51.1</v>
      </c>
    </row>
    <row r="5" spans="1:23">
      <c r="A5" s="2" t="s">
        <v>48</v>
      </c>
      <c r="B5" s="3" t="s">
        <v>4168</v>
      </c>
      <c r="C5" s="1" t="s">
        <v>42</v>
      </c>
      <c r="D5" s="1" t="s">
        <v>4171</v>
      </c>
      <c r="E5" s="2" t="s">
        <v>44</v>
      </c>
      <c r="F5" s="2" t="s">
        <v>45</v>
      </c>
      <c r="G5" s="2" t="s">
        <v>46</v>
      </c>
      <c r="H5" s="2" t="s">
        <v>47</v>
      </c>
      <c r="I5" s="9">
        <v>5</v>
      </c>
      <c r="J5" s="4">
        <v>61.85</v>
      </c>
    </row>
    <row r="6" spans="1:23">
      <c r="A6" s="2" t="s">
        <v>48</v>
      </c>
      <c r="B6" s="3" t="s">
        <v>4168</v>
      </c>
      <c r="C6" s="1" t="s">
        <v>42</v>
      </c>
      <c r="D6" s="1" t="s">
        <v>4170</v>
      </c>
      <c r="E6" s="2" t="s">
        <v>890</v>
      </c>
      <c r="F6" s="2" t="s">
        <v>891</v>
      </c>
      <c r="G6" s="2" t="s">
        <v>46</v>
      </c>
      <c r="H6" s="2" t="s">
        <v>47</v>
      </c>
      <c r="I6" s="9">
        <v>3</v>
      </c>
      <c r="J6" s="4">
        <v>37.11</v>
      </c>
    </row>
    <row r="7" spans="1:23">
      <c r="A7" s="2" t="s">
        <v>48</v>
      </c>
      <c r="B7" s="3" t="s">
        <v>4168</v>
      </c>
      <c r="C7" s="1" t="s">
        <v>42</v>
      </c>
      <c r="D7" s="1" t="s">
        <v>4172</v>
      </c>
      <c r="E7" s="2" t="s">
        <v>885</v>
      </c>
      <c r="F7" s="2" t="s">
        <v>886</v>
      </c>
      <c r="G7" s="2" t="s">
        <v>622</v>
      </c>
      <c r="H7" s="2" t="s">
        <v>623</v>
      </c>
      <c r="I7" s="9">
        <v>5</v>
      </c>
      <c r="J7" s="4">
        <v>61.85</v>
      </c>
    </row>
    <row r="8" spans="1:23">
      <c r="A8" s="2" t="s">
        <v>48</v>
      </c>
      <c r="B8" s="3" t="s">
        <v>4168</v>
      </c>
      <c r="C8" s="1" t="s">
        <v>42</v>
      </c>
      <c r="D8" s="1" t="s">
        <v>4173</v>
      </c>
      <c r="E8" s="2" t="s">
        <v>1875</v>
      </c>
      <c r="F8" s="2" t="s">
        <v>1876</v>
      </c>
      <c r="G8" s="2" t="s">
        <v>46</v>
      </c>
      <c r="H8" s="2" t="s">
        <v>47</v>
      </c>
      <c r="I8" s="9">
        <v>10</v>
      </c>
      <c r="J8" s="4">
        <v>123.7</v>
      </c>
    </row>
    <row r="9" spans="1:23">
      <c r="J9" s="5">
        <v>356.05</v>
      </c>
    </row>
    <row r="10" spans="1:23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68</v>
      </c>
      <c r="B11" s="3" t="s">
        <v>4174</v>
      </c>
      <c r="C11" s="1" t="s">
        <v>42</v>
      </c>
      <c r="D11" s="1" t="s">
        <v>4175</v>
      </c>
      <c r="E11" s="2" t="s">
        <v>480</v>
      </c>
      <c r="F11" s="2" t="s">
        <v>481</v>
      </c>
      <c r="G11" s="2" t="s">
        <v>82</v>
      </c>
      <c r="H11" s="2" t="s">
        <v>83</v>
      </c>
      <c r="I11" s="9">
        <v>1</v>
      </c>
      <c r="J11" s="4">
        <v>8.4</v>
      </c>
    </row>
    <row r="12" spans="1:23">
      <c r="A12" s="2" t="s">
        <v>40</v>
      </c>
      <c r="B12" s="3" t="s">
        <v>4174</v>
      </c>
      <c r="C12" s="1" t="s">
        <v>42</v>
      </c>
      <c r="D12" s="1" t="s">
        <v>4176</v>
      </c>
      <c r="E12" s="2" t="s">
        <v>480</v>
      </c>
      <c r="F12" s="2" t="s">
        <v>481</v>
      </c>
      <c r="G12" s="2" t="s">
        <v>82</v>
      </c>
      <c r="H12" s="2" t="s">
        <v>83</v>
      </c>
      <c r="I12" s="9">
        <v>10</v>
      </c>
      <c r="J12" s="4">
        <v>102.2</v>
      </c>
    </row>
    <row r="13" spans="1:23">
      <c r="A13" s="2" t="s">
        <v>40</v>
      </c>
      <c r="B13" s="3" t="s">
        <v>4174</v>
      </c>
      <c r="C13" s="1" t="s">
        <v>42</v>
      </c>
      <c r="D13" s="1" t="s">
        <v>4177</v>
      </c>
      <c r="E13" s="2" t="s">
        <v>689</v>
      </c>
      <c r="F13" s="2" t="s">
        <v>690</v>
      </c>
      <c r="G13" s="2" t="s">
        <v>93</v>
      </c>
      <c r="H13" s="2" t="s">
        <v>94</v>
      </c>
      <c r="I13" s="9">
        <v>5</v>
      </c>
      <c r="J13" s="4">
        <v>51.1</v>
      </c>
    </row>
    <row r="14" spans="1:23">
      <c r="A14" s="2" t="s">
        <v>40</v>
      </c>
      <c r="B14" s="3" t="s">
        <v>4174</v>
      </c>
      <c r="C14" s="1" t="s">
        <v>42</v>
      </c>
      <c r="D14" s="1" t="s">
        <v>4175</v>
      </c>
      <c r="E14" s="2" t="s">
        <v>480</v>
      </c>
      <c r="F14" s="2" t="s">
        <v>481</v>
      </c>
      <c r="G14" s="2" t="s">
        <v>82</v>
      </c>
      <c r="H14" s="2" t="s">
        <v>83</v>
      </c>
      <c r="I14" s="9">
        <v>10</v>
      </c>
      <c r="J14" s="4">
        <v>102.2</v>
      </c>
    </row>
    <row r="15" spans="1:23">
      <c r="A15" s="2" t="s">
        <v>40</v>
      </c>
      <c r="B15" s="3" t="s">
        <v>4174</v>
      </c>
      <c r="C15" s="1" t="s">
        <v>42</v>
      </c>
      <c r="D15" s="1" t="s">
        <v>4178</v>
      </c>
      <c r="E15" s="2" t="s">
        <v>522</v>
      </c>
      <c r="F15" s="2" t="s">
        <v>523</v>
      </c>
      <c r="G15" s="2" t="s">
        <v>93</v>
      </c>
      <c r="H15" s="2" t="s">
        <v>94</v>
      </c>
      <c r="I15" s="9">
        <v>1</v>
      </c>
      <c r="J15" s="4">
        <v>10.220000000000001</v>
      </c>
    </row>
    <row r="16" spans="1:23">
      <c r="A16" s="2" t="s">
        <v>40</v>
      </c>
      <c r="B16" s="3" t="s">
        <v>4174</v>
      </c>
      <c r="C16" s="1" t="s">
        <v>42</v>
      </c>
      <c r="D16" s="1" t="s">
        <v>4179</v>
      </c>
      <c r="E16" s="2" t="s">
        <v>493</v>
      </c>
      <c r="F16" s="2" t="s">
        <v>494</v>
      </c>
      <c r="G16" s="2" t="s">
        <v>82</v>
      </c>
      <c r="H16" s="2" t="s">
        <v>83</v>
      </c>
      <c r="I16" s="9">
        <v>2</v>
      </c>
      <c r="J16" s="4">
        <v>20.440000000000001</v>
      </c>
    </row>
    <row r="17" spans="1:10">
      <c r="A17" s="2" t="s">
        <v>40</v>
      </c>
      <c r="B17" s="3" t="s">
        <v>4174</v>
      </c>
      <c r="C17" s="1" t="s">
        <v>42</v>
      </c>
      <c r="D17" s="1" t="s">
        <v>4180</v>
      </c>
      <c r="E17" s="2" t="s">
        <v>496</v>
      </c>
      <c r="F17" s="2" t="s">
        <v>497</v>
      </c>
      <c r="G17" s="2" t="s">
        <v>498</v>
      </c>
      <c r="H17" s="2" t="s">
        <v>499</v>
      </c>
      <c r="I17" s="9">
        <v>7</v>
      </c>
      <c r="J17" s="4">
        <v>71.540000000000006</v>
      </c>
    </row>
    <row r="18" spans="1:10">
      <c r="A18" s="2" t="s">
        <v>40</v>
      </c>
      <c r="B18" s="3" t="s">
        <v>4174</v>
      </c>
      <c r="C18" s="1" t="s">
        <v>42</v>
      </c>
      <c r="D18" s="1" t="s">
        <v>4181</v>
      </c>
      <c r="E18" s="2" t="s">
        <v>1067</v>
      </c>
      <c r="F18" s="2" t="s">
        <v>1068</v>
      </c>
      <c r="G18" s="2" t="s">
        <v>82</v>
      </c>
      <c r="H18" s="2" t="s">
        <v>83</v>
      </c>
      <c r="I18" s="9">
        <v>4</v>
      </c>
      <c r="J18" s="4">
        <v>40.880000000000003</v>
      </c>
    </row>
    <row r="19" spans="1:10">
      <c r="A19" s="2" t="s">
        <v>40</v>
      </c>
      <c r="B19" s="3" t="s">
        <v>4174</v>
      </c>
      <c r="C19" s="1" t="s">
        <v>42</v>
      </c>
      <c r="D19" s="1" t="s">
        <v>4182</v>
      </c>
      <c r="E19" s="2" t="s">
        <v>2358</v>
      </c>
      <c r="F19" s="2" t="s">
        <v>2359</v>
      </c>
      <c r="G19" s="2" t="s">
        <v>82</v>
      </c>
      <c r="H19" s="2" t="s">
        <v>83</v>
      </c>
      <c r="I19" s="9">
        <v>2</v>
      </c>
      <c r="J19" s="4">
        <v>20.440000000000001</v>
      </c>
    </row>
    <row r="20" spans="1:10">
      <c r="A20" s="2" t="s">
        <v>40</v>
      </c>
      <c r="B20" s="3" t="s">
        <v>4174</v>
      </c>
      <c r="C20" s="1" t="s">
        <v>42</v>
      </c>
      <c r="D20" s="1" t="s">
        <v>4183</v>
      </c>
      <c r="E20" s="2" t="s">
        <v>525</v>
      </c>
      <c r="F20" s="2" t="s">
        <v>526</v>
      </c>
      <c r="G20" s="2" t="s">
        <v>82</v>
      </c>
      <c r="H20" s="2" t="s">
        <v>83</v>
      </c>
      <c r="I20" s="9">
        <v>2</v>
      </c>
      <c r="J20" s="4">
        <v>20.440000000000001</v>
      </c>
    </row>
    <row r="21" spans="1:10">
      <c r="A21" s="2" t="s">
        <v>40</v>
      </c>
      <c r="B21" s="3" t="s">
        <v>4174</v>
      </c>
      <c r="C21" s="1" t="s">
        <v>42</v>
      </c>
      <c r="D21" s="1" t="s">
        <v>4184</v>
      </c>
      <c r="E21" s="2" t="s">
        <v>117</v>
      </c>
      <c r="F21" s="2" t="s">
        <v>118</v>
      </c>
      <c r="G21" s="2" t="s">
        <v>119</v>
      </c>
      <c r="H21" s="2" t="s">
        <v>120</v>
      </c>
      <c r="I21" s="9">
        <v>10</v>
      </c>
      <c r="J21" s="4">
        <v>102.2</v>
      </c>
    </row>
    <row r="22" spans="1:10">
      <c r="A22" s="2" t="s">
        <v>40</v>
      </c>
      <c r="B22" s="3" t="s">
        <v>4174</v>
      </c>
      <c r="C22" s="1" t="s">
        <v>42</v>
      </c>
      <c r="D22" s="1" t="s">
        <v>4185</v>
      </c>
      <c r="E22" s="2" t="s">
        <v>1071</v>
      </c>
      <c r="F22" s="2" t="s">
        <v>1072</v>
      </c>
      <c r="G22" s="2" t="s">
        <v>82</v>
      </c>
      <c r="H22" s="2" t="s">
        <v>83</v>
      </c>
      <c r="I22" s="9">
        <v>2</v>
      </c>
      <c r="J22" s="4">
        <v>20.440000000000001</v>
      </c>
    </row>
    <row r="23" spans="1:10">
      <c r="A23" s="2" t="s">
        <v>40</v>
      </c>
      <c r="B23" s="3" t="s">
        <v>4174</v>
      </c>
      <c r="C23" s="1" t="s">
        <v>42</v>
      </c>
      <c r="D23" s="1" t="s">
        <v>4186</v>
      </c>
      <c r="E23" s="2" t="s">
        <v>486</v>
      </c>
      <c r="F23" s="2" t="s">
        <v>487</v>
      </c>
      <c r="G23" s="2" t="s">
        <v>102</v>
      </c>
      <c r="H23" s="2" t="s">
        <v>103</v>
      </c>
      <c r="I23" s="9">
        <v>10</v>
      </c>
      <c r="J23" s="4">
        <v>102.2</v>
      </c>
    </row>
    <row r="24" spans="1:10">
      <c r="A24" s="2" t="s">
        <v>48</v>
      </c>
      <c r="B24" s="3" t="s">
        <v>4174</v>
      </c>
      <c r="C24" s="1" t="s">
        <v>42</v>
      </c>
      <c r="D24" s="1" t="s">
        <v>4187</v>
      </c>
      <c r="E24" s="2" t="s">
        <v>105</v>
      </c>
      <c r="F24" s="2" t="s">
        <v>106</v>
      </c>
      <c r="G24" s="2" t="s">
        <v>93</v>
      </c>
      <c r="H24" s="2" t="s">
        <v>94</v>
      </c>
      <c r="I24" s="9">
        <v>4</v>
      </c>
      <c r="J24" s="4">
        <v>46.08</v>
      </c>
    </row>
    <row r="25" spans="1:10">
      <c r="A25" s="2" t="s">
        <v>48</v>
      </c>
      <c r="B25" s="3" t="s">
        <v>4174</v>
      </c>
      <c r="C25" s="1" t="s">
        <v>42</v>
      </c>
      <c r="D25" s="1" t="s">
        <v>4180</v>
      </c>
      <c r="E25" s="2" t="s">
        <v>496</v>
      </c>
      <c r="F25" s="2" t="s">
        <v>497</v>
      </c>
      <c r="G25" s="2" t="s">
        <v>498</v>
      </c>
      <c r="H25" s="2" t="s">
        <v>499</v>
      </c>
      <c r="I25" s="9">
        <v>15</v>
      </c>
      <c r="J25" s="4">
        <v>185.55</v>
      </c>
    </row>
    <row r="26" spans="1:10">
      <c r="A26" s="2" t="s">
        <v>48</v>
      </c>
      <c r="B26" s="3" t="s">
        <v>4174</v>
      </c>
      <c r="C26" s="1" t="s">
        <v>42</v>
      </c>
      <c r="D26" s="1" t="s">
        <v>4188</v>
      </c>
      <c r="E26" s="2" t="s">
        <v>643</v>
      </c>
      <c r="F26" s="2" t="s">
        <v>644</v>
      </c>
      <c r="G26" s="2" t="s">
        <v>82</v>
      </c>
      <c r="H26" s="2" t="s">
        <v>83</v>
      </c>
      <c r="I26" s="9">
        <v>10</v>
      </c>
      <c r="J26" s="4">
        <v>123.7</v>
      </c>
    </row>
    <row r="27" spans="1:10">
      <c r="A27" s="2" t="s">
        <v>48</v>
      </c>
      <c r="B27" s="3" t="s">
        <v>4189</v>
      </c>
      <c r="C27" s="1" t="s">
        <v>42</v>
      </c>
      <c r="D27" s="1" t="s">
        <v>4190</v>
      </c>
      <c r="E27" s="2" t="s">
        <v>1374</v>
      </c>
      <c r="F27" s="2" t="s">
        <v>1375</v>
      </c>
      <c r="G27" s="2" t="s">
        <v>1376</v>
      </c>
      <c r="H27" s="2" t="s">
        <v>1377</v>
      </c>
      <c r="I27" s="9">
        <v>20</v>
      </c>
      <c r="J27" s="4">
        <v>230.4</v>
      </c>
    </row>
    <row r="28" spans="1:10">
      <c r="A28" s="2" t="s">
        <v>48</v>
      </c>
      <c r="B28" s="3" t="s">
        <v>4189</v>
      </c>
      <c r="C28" s="1" t="s">
        <v>42</v>
      </c>
      <c r="D28" s="1" t="s">
        <v>4191</v>
      </c>
      <c r="E28" s="2" t="s">
        <v>1374</v>
      </c>
      <c r="F28" s="2" t="s">
        <v>1375</v>
      </c>
      <c r="G28" s="2" t="s">
        <v>1376</v>
      </c>
      <c r="H28" s="2" t="s">
        <v>1377</v>
      </c>
      <c r="I28" s="9">
        <v>3</v>
      </c>
      <c r="J28" s="4">
        <v>37.11</v>
      </c>
    </row>
    <row r="29" spans="1:10">
      <c r="A29" s="2" t="s">
        <v>48</v>
      </c>
      <c r="B29" s="3" t="s">
        <v>4174</v>
      </c>
      <c r="C29" s="1" t="s">
        <v>42</v>
      </c>
      <c r="D29" s="1" t="s">
        <v>4192</v>
      </c>
      <c r="E29" s="2" t="s">
        <v>679</v>
      </c>
      <c r="F29" s="2" t="s">
        <v>680</v>
      </c>
      <c r="G29" s="2" t="s">
        <v>82</v>
      </c>
      <c r="H29" s="2" t="s">
        <v>83</v>
      </c>
      <c r="I29" s="9">
        <v>10</v>
      </c>
      <c r="J29" s="4">
        <v>123.7</v>
      </c>
    </row>
    <row r="30" spans="1:10">
      <c r="A30" s="2" t="s">
        <v>48</v>
      </c>
      <c r="B30" s="3" t="s">
        <v>4174</v>
      </c>
      <c r="C30" s="1" t="s">
        <v>42</v>
      </c>
      <c r="D30" s="1" t="s">
        <v>4193</v>
      </c>
      <c r="E30" s="2" t="s">
        <v>75</v>
      </c>
      <c r="F30" s="2" t="s">
        <v>76</v>
      </c>
      <c r="G30" s="2" t="s">
        <v>77</v>
      </c>
      <c r="H30" s="2" t="s">
        <v>78</v>
      </c>
      <c r="I30" s="9">
        <v>20</v>
      </c>
      <c r="J30" s="4">
        <v>247.4</v>
      </c>
    </row>
    <row r="31" spans="1:10">
      <c r="A31" s="2" t="s">
        <v>48</v>
      </c>
      <c r="B31" s="3" t="s">
        <v>4174</v>
      </c>
      <c r="C31" s="1" t="s">
        <v>42</v>
      </c>
      <c r="D31" s="1" t="s">
        <v>4182</v>
      </c>
      <c r="E31" s="2" t="s">
        <v>2358</v>
      </c>
      <c r="F31" s="2" t="s">
        <v>2359</v>
      </c>
      <c r="G31" s="2" t="s">
        <v>82</v>
      </c>
      <c r="H31" s="2" t="s">
        <v>83</v>
      </c>
      <c r="I31" s="9">
        <v>4</v>
      </c>
      <c r="J31" s="4">
        <v>49.48</v>
      </c>
    </row>
    <row r="32" spans="1:10">
      <c r="A32" s="2" t="s">
        <v>48</v>
      </c>
      <c r="B32" s="3" t="s">
        <v>4174</v>
      </c>
      <c r="C32" s="1" t="s">
        <v>42</v>
      </c>
      <c r="D32" s="1" t="s">
        <v>4194</v>
      </c>
      <c r="E32" s="2" t="s">
        <v>512</v>
      </c>
      <c r="F32" s="2" t="s">
        <v>513</v>
      </c>
      <c r="G32" s="2" t="s">
        <v>514</v>
      </c>
      <c r="H32" s="2" t="s">
        <v>515</v>
      </c>
      <c r="I32" s="9">
        <v>30</v>
      </c>
      <c r="J32" s="4">
        <v>371.1</v>
      </c>
    </row>
    <row r="33" spans="1:23">
      <c r="A33" s="2" t="s">
        <v>48</v>
      </c>
      <c r="B33" s="3" t="s">
        <v>4174</v>
      </c>
      <c r="C33" s="1" t="s">
        <v>42</v>
      </c>
      <c r="D33" s="1" t="s">
        <v>4195</v>
      </c>
      <c r="E33" s="2" t="s">
        <v>1121</v>
      </c>
      <c r="F33" s="2" t="s">
        <v>1122</v>
      </c>
      <c r="G33" s="2" t="s">
        <v>82</v>
      </c>
      <c r="H33" s="2" t="s">
        <v>83</v>
      </c>
      <c r="I33" s="9">
        <v>3</v>
      </c>
      <c r="J33" s="4">
        <v>37.11</v>
      </c>
    </row>
    <row r="34" spans="1:23">
      <c r="A34" s="2" t="s">
        <v>48</v>
      </c>
      <c r="B34" s="3" t="s">
        <v>4174</v>
      </c>
      <c r="C34" s="1" t="s">
        <v>42</v>
      </c>
      <c r="D34" s="1" t="s">
        <v>4196</v>
      </c>
      <c r="E34" s="2" t="s">
        <v>1512</v>
      </c>
      <c r="F34" s="2" t="s">
        <v>1513</v>
      </c>
      <c r="G34" s="2" t="s">
        <v>82</v>
      </c>
      <c r="H34" s="2" t="s">
        <v>83</v>
      </c>
      <c r="I34" s="9">
        <v>10</v>
      </c>
      <c r="J34" s="4">
        <v>115.2</v>
      </c>
    </row>
    <row r="35" spans="1:23">
      <c r="A35" s="2" t="s">
        <v>48</v>
      </c>
      <c r="B35" s="3" t="s">
        <v>4174</v>
      </c>
      <c r="C35" s="1" t="s">
        <v>42</v>
      </c>
      <c r="D35" s="1" t="s">
        <v>4186</v>
      </c>
      <c r="E35" s="2" t="s">
        <v>486</v>
      </c>
      <c r="F35" s="2" t="s">
        <v>487</v>
      </c>
      <c r="G35" s="2" t="s">
        <v>102</v>
      </c>
      <c r="H35" s="2" t="s">
        <v>103</v>
      </c>
      <c r="I35" s="9">
        <v>30</v>
      </c>
      <c r="J35" s="4">
        <v>371.1</v>
      </c>
    </row>
    <row r="36" spans="1:23">
      <c r="A36" s="2" t="s">
        <v>182</v>
      </c>
      <c r="B36" s="3" t="s">
        <v>4174</v>
      </c>
      <c r="C36" s="1" t="s">
        <v>42</v>
      </c>
      <c r="D36" s="1" t="s">
        <v>4197</v>
      </c>
      <c r="E36" s="2" t="s">
        <v>916</v>
      </c>
      <c r="F36" s="2" t="s">
        <v>917</v>
      </c>
      <c r="G36" s="2" t="s">
        <v>82</v>
      </c>
      <c r="H36" s="2" t="s">
        <v>83</v>
      </c>
      <c r="I36" s="9">
        <v>1</v>
      </c>
      <c r="J36" s="4">
        <v>9.44</v>
      </c>
    </row>
    <row r="37" spans="1:23">
      <c r="J37" s="5">
        <v>2620.0700000000002</v>
      </c>
    </row>
    <row r="38" spans="1:23">
      <c r="A38" s="72" t="s">
        <v>141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>
      <c r="A39" s="2" t="s">
        <v>40</v>
      </c>
      <c r="B39" s="3" t="s">
        <v>4189</v>
      </c>
      <c r="C39" s="1" t="s">
        <v>42</v>
      </c>
      <c r="D39" s="1" t="s">
        <v>4198</v>
      </c>
      <c r="E39" s="2" t="s">
        <v>951</v>
      </c>
      <c r="F39" s="2" t="s">
        <v>952</v>
      </c>
      <c r="G39" s="2" t="s">
        <v>160</v>
      </c>
      <c r="H39" s="2" t="s">
        <v>161</v>
      </c>
      <c r="I39" s="9">
        <v>2</v>
      </c>
      <c r="J39" s="4">
        <v>20.440000000000001</v>
      </c>
    </row>
    <row r="40" spans="1:23">
      <c r="A40" s="2" t="s">
        <v>40</v>
      </c>
      <c r="B40" s="3" t="s">
        <v>4189</v>
      </c>
      <c r="C40" s="1" t="s">
        <v>42</v>
      </c>
      <c r="D40" s="1" t="s">
        <v>4199</v>
      </c>
      <c r="E40" s="2" t="s">
        <v>954</v>
      </c>
      <c r="F40" s="2" t="s">
        <v>955</v>
      </c>
      <c r="G40" s="2" t="s">
        <v>150</v>
      </c>
      <c r="H40" s="2" t="s">
        <v>151</v>
      </c>
      <c r="I40" s="9">
        <v>3</v>
      </c>
      <c r="J40" s="4">
        <v>30.66</v>
      </c>
    </row>
    <row r="41" spans="1:23">
      <c r="A41" s="2" t="s">
        <v>40</v>
      </c>
      <c r="B41" s="3" t="s">
        <v>4189</v>
      </c>
      <c r="C41" s="1" t="s">
        <v>42</v>
      </c>
      <c r="D41" s="1" t="s">
        <v>4200</v>
      </c>
      <c r="E41" s="2" t="s">
        <v>165</v>
      </c>
      <c r="F41" s="2" t="s">
        <v>166</v>
      </c>
      <c r="G41" s="2" t="s">
        <v>167</v>
      </c>
      <c r="H41" s="2" t="s">
        <v>168</v>
      </c>
      <c r="I41" s="9">
        <v>3</v>
      </c>
      <c r="J41" s="4">
        <v>30.66</v>
      </c>
    </row>
    <row r="42" spans="1:23">
      <c r="A42" s="2" t="s">
        <v>40</v>
      </c>
      <c r="B42" s="3" t="s">
        <v>4189</v>
      </c>
      <c r="C42" s="1" t="s">
        <v>42</v>
      </c>
      <c r="D42" s="1" t="s">
        <v>4201</v>
      </c>
      <c r="E42" s="2" t="s">
        <v>158</v>
      </c>
      <c r="F42" s="2" t="s">
        <v>159</v>
      </c>
      <c r="G42" s="2" t="s">
        <v>160</v>
      </c>
      <c r="H42" s="2" t="s">
        <v>161</v>
      </c>
      <c r="I42" s="9">
        <v>3</v>
      </c>
      <c r="J42" s="4">
        <v>30.66</v>
      </c>
    </row>
    <row r="43" spans="1:23">
      <c r="A43" s="2" t="s">
        <v>40</v>
      </c>
      <c r="B43" s="3" t="s">
        <v>4189</v>
      </c>
      <c r="C43" s="1" t="s">
        <v>42</v>
      </c>
      <c r="D43" s="1" t="s">
        <v>4202</v>
      </c>
      <c r="E43" s="2" t="s">
        <v>1141</v>
      </c>
      <c r="F43" s="2" t="s">
        <v>1142</v>
      </c>
      <c r="G43" s="2" t="s">
        <v>167</v>
      </c>
      <c r="H43" s="2" t="s">
        <v>168</v>
      </c>
      <c r="I43" s="9">
        <v>4</v>
      </c>
      <c r="J43" s="4">
        <v>40.880000000000003</v>
      </c>
    </row>
    <row r="44" spans="1:23">
      <c r="A44" s="2" t="s">
        <v>40</v>
      </c>
      <c r="B44" s="3" t="s">
        <v>4189</v>
      </c>
      <c r="C44" s="1" t="s">
        <v>42</v>
      </c>
      <c r="D44" s="1" t="s">
        <v>4203</v>
      </c>
      <c r="E44" s="2" t="s">
        <v>532</v>
      </c>
      <c r="F44" s="2" t="s">
        <v>533</v>
      </c>
      <c r="G44" s="2" t="s">
        <v>534</v>
      </c>
      <c r="H44" s="2" t="s">
        <v>535</v>
      </c>
      <c r="I44" s="9">
        <v>2</v>
      </c>
      <c r="J44" s="4">
        <v>20.440000000000001</v>
      </c>
    </row>
    <row r="45" spans="1:23">
      <c r="A45" s="2" t="s">
        <v>48</v>
      </c>
      <c r="B45" s="3" t="s">
        <v>4204</v>
      </c>
      <c r="C45" s="1" t="s">
        <v>42</v>
      </c>
      <c r="D45" s="1" t="s">
        <v>4205</v>
      </c>
      <c r="E45" s="2" t="s">
        <v>541</v>
      </c>
      <c r="F45" s="2" t="s">
        <v>542</v>
      </c>
      <c r="G45" s="2" t="s">
        <v>150</v>
      </c>
      <c r="H45" s="2" t="s">
        <v>151</v>
      </c>
      <c r="I45" s="9">
        <v>10</v>
      </c>
      <c r="J45" s="4">
        <v>115.2</v>
      </c>
    </row>
    <row r="46" spans="1:23">
      <c r="A46" s="2" t="s">
        <v>48</v>
      </c>
      <c r="B46" s="3" t="s">
        <v>4189</v>
      </c>
      <c r="C46" s="1" t="s">
        <v>42</v>
      </c>
      <c r="D46" s="1" t="s">
        <v>4206</v>
      </c>
      <c r="E46" s="2" t="s">
        <v>940</v>
      </c>
      <c r="F46" s="2" t="s">
        <v>941</v>
      </c>
      <c r="G46" s="2" t="s">
        <v>942</v>
      </c>
      <c r="H46" s="2" t="s">
        <v>943</v>
      </c>
      <c r="I46" s="9">
        <v>10</v>
      </c>
      <c r="J46" s="4">
        <v>123.7</v>
      </c>
    </row>
    <row r="47" spans="1:23">
      <c r="A47" s="2" t="s">
        <v>48</v>
      </c>
      <c r="B47" s="3" t="s">
        <v>4189</v>
      </c>
      <c r="C47" s="1" t="s">
        <v>42</v>
      </c>
      <c r="D47" s="1" t="s">
        <v>4207</v>
      </c>
      <c r="E47" s="2" t="s">
        <v>1148</v>
      </c>
      <c r="F47" s="2" t="s">
        <v>1149</v>
      </c>
      <c r="G47" s="2" t="s">
        <v>155</v>
      </c>
      <c r="H47" s="2" t="s">
        <v>156</v>
      </c>
      <c r="I47" s="9">
        <v>5</v>
      </c>
      <c r="J47" s="4">
        <v>57.6</v>
      </c>
    </row>
    <row r="48" spans="1:23">
      <c r="A48" s="2" t="s">
        <v>48</v>
      </c>
      <c r="B48" s="3" t="s">
        <v>4189</v>
      </c>
      <c r="C48" s="1" t="s">
        <v>42</v>
      </c>
      <c r="D48" s="1" t="s">
        <v>4208</v>
      </c>
      <c r="E48" s="2" t="s">
        <v>165</v>
      </c>
      <c r="F48" s="2" t="s">
        <v>166</v>
      </c>
      <c r="G48" s="2" t="s">
        <v>167</v>
      </c>
      <c r="H48" s="2" t="s">
        <v>168</v>
      </c>
      <c r="I48" s="9">
        <v>10</v>
      </c>
      <c r="J48" s="4">
        <v>115.2</v>
      </c>
    </row>
    <row r="49" spans="1:23">
      <c r="A49" s="2" t="s">
        <v>48</v>
      </c>
      <c r="B49" s="3" t="s">
        <v>4189</v>
      </c>
      <c r="C49" s="1" t="s">
        <v>42</v>
      </c>
      <c r="D49" s="1" t="s">
        <v>4200</v>
      </c>
      <c r="E49" s="2" t="s">
        <v>165</v>
      </c>
      <c r="F49" s="2" t="s">
        <v>166</v>
      </c>
      <c r="G49" s="2" t="s">
        <v>167</v>
      </c>
      <c r="H49" s="2" t="s">
        <v>168</v>
      </c>
      <c r="I49" s="9">
        <v>3</v>
      </c>
      <c r="J49" s="4">
        <v>37.11</v>
      </c>
    </row>
    <row r="50" spans="1:23">
      <c r="A50" s="2" t="s">
        <v>48</v>
      </c>
      <c r="B50" s="3" t="s">
        <v>4189</v>
      </c>
      <c r="C50" s="1" t="s">
        <v>42</v>
      </c>
      <c r="D50" s="1" t="s">
        <v>4209</v>
      </c>
      <c r="E50" s="2" t="s">
        <v>148</v>
      </c>
      <c r="F50" s="2" t="s">
        <v>149</v>
      </c>
      <c r="G50" s="2" t="s">
        <v>150</v>
      </c>
      <c r="H50" s="2" t="s">
        <v>151</v>
      </c>
      <c r="I50" s="9">
        <v>10</v>
      </c>
      <c r="J50" s="4">
        <v>115.2</v>
      </c>
    </row>
    <row r="51" spans="1:23">
      <c r="A51" s="2" t="s">
        <v>48</v>
      </c>
      <c r="B51" s="3" t="s">
        <v>4189</v>
      </c>
      <c r="C51" s="1" t="s">
        <v>42</v>
      </c>
      <c r="D51" s="1" t="s">
        <v>4203</v>
      </c>
      <c r="E51" s="2" t="s">
        <v>532</v>
      </c>
      <c r="F51" s="2" t="s">
        <v>533</v>
      </c>
      <c r="G51" s="2" t="s">
        <v>534</v>
      </c>
      <c r="H51" s="2" t="s">
        <v>535</v>
      </c>
      <c r="I51" s="9">
        <v>2</v>
      </c>
      <c r="J51" s="4">
        <v>23.04</v>
      </c>
    </row>
    <row r="52" spans="1:23">
      <c r="A52" s="2" t="s">
        <v>48</v>
      </c>
      <c r="B52" s="3" t="s">
        <v>4189</v>
      </c>
      <c r="C52" s="1" t="s">
        <v>42</v>
      </c>
      <c r="D52" s="1" t="s">
        <v>4210</v>
      </c>
      <c r="E52" s="2" t="s">
        <v>954</v>
      </c>
      <c r="F52" s="2" t="s">
        <v>955</v>
      </c>
      <c r="G52" s="2" t="s">
        <v>150</v>
      </c>
      <c r="H52" s="2" t="s">
        <v>151</v>
      </c>
      <c r="I52" s="9">
        <v>5</v>
      </c>
      <c r="J52" s="4">
        <v>57.6</v>
      </c>
    </row>
    <row r="53" spans="1:23">
      <c r="A53" s="2" t="s">
        <v>182</v>
      </c>
      <c r="B53" s="3" t="s">
        <v>4189</v>
      </c>
      <c r="C53" s="1" t="s">
        <v>42</v>
      </c>
      <c r="D53" s="1" t="s">
        <v>4203</v>
      </c>
      <c r="E53" s="2" t="s">
        <v>532</v>
      </c>
      <c r="F53" s="2" t="s">
        <v>533</v>
      </c>
      <c r="G53" s="2" t="s">
        <v>534</v>
      </c>
      <c r="H53" s="2" t="s">
        <v>535</v>
      </c>
      <c r="I53" s="9">
        <v>2</v>
      </c>
      <c r="J53" s="4">
        <v>18.88</v>
      </c>
    </row>
    <row r="54" spans="1:23">
      <c r="J54" s="5">
        <v>837.27</v>
      </c>
    </row>
    <row r="55" spans="1:23">
      <c r="A55" s="72" t="s">
        <v>189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>
      <c r="A56" s="2" t="s">
        <v>40</v>
      </c>
      <c r="B56" s="3" t="s">
        <v>4168</v>
      </c>
      <c r="C56" s="1" t="s">
        <v>42</v>
      </c>
      <c r="D56" s="1" t="s">
        <v>4211</v>
      </c>
      <c r="E56" s="2" t="s">
        <v>2383</v>
      </c>
      <c r="F56" s="2" t="s">
        <v>2384</v>
      </c>
      <c r="G56" s="2" t="s">
        <v>210</v>
      </c>
      <c r="H56" s="2" t="s">
        <v>211</v>
      </c>
      <c r="I56" s="9">
        <v>5</v>
      </c>
      <c r="J56" s="4">
        <v>51.1</v>
      </c>
    </row>
    <row r="57" spans="1:23">
      <c r="A57" s="2" t="s">
        <v>40</v>
      </c>
      <c r="B57" s="3" t="s">
        <v>4204</v>
      </c>
      <c r="C57" s="1" t="s">
        <v>42</v>
      </c>
      <c r="D57" s="1" t="s">
        <v>4212</v>
      </c>
      <c r="E57" s="2" t="s">
        <v>552</v>
      </c>
      <c r="F57" s="2" t="s">
        <v>553</v>
      </c>
      <c r="G57" s="2" t="s">
        <v>313</v>
      </c>
      <c r="H57" s="2" t="s">
        <v>314</v>
      </c>
      <c r="I57" s="9">
        <v>20</v>
      </c>
      <c r="J57" s="4">
        <v>204.4</v>
      </c>
    </row>
    <row r="58" spans="1:23">
      <c r="A58" s="2" t="s">
        <v>48</v>
      </c>
      <c r="B58" s="3" t="s">
        <v>4168</v>
      </c>
      <c r="C58" s="1" t="s">
        <v>42</v>
      </c>
      <c r="D58" s="1" t="s">
        <v>4213</v>
      </c>
      <c r="E58" s="2" t="s">
        <v>720</v>
      </c>
      <c r="F58" s="2" t="s">
        <v>721</v>
      </c>
      <c r="G58" s="2" t="s">
        <v>193</v>
      </c>
      <c r="H58" s="2" t="s">
        <v>194</v>
      </c>
      <c r="I58" s="9">
        <v>2</v>
      </c>
      <c r="J58" s="4">
        <v>24.74</v>
      </c>
    </row>
    <row r="59" spans="1:23">
      <c r="A59" s="2" t="s">
        <v>48</v>
      </c>
      <c r="B59" s="3" t="s">
        <v>4204</v>
      </c>
      <c r="C59" s="1" t="s">
        <v>42</v>
      </c>
      <c r="D59" s="1" t="s">
        <v>4212</v>
      </c>
      <c r="E59" s="2" t="s">
        <v>552</v>
      </c>
      <c r="F59" s="2" t="s">
        <v>553</v>
      </c>
      <c r="G59" s="2" t="s">
        <v>313</v>
      </c>
      <c r="H59" s="2" t="s">
        <v>314</v>
      </c>
      <c r="I59" s="9">
        <v>20</v>
      </c>
      <c r="J59" s="4">
        <v>230.4</v>
      </c>
    </row>
    <row r="60" spans="1:23">
      <c r="A60" s="2" t="s">
        <v>48</v>
      </c>
      <c r="B60" s="3" t="s">
        <v>4168</v>
      </c>
      <c r="C60" s="1" t="s">
        <v>42</v>
      </c>
      <c r="D60" s="1" t="s">
        <v>4214</v>
      </c>
      <c r="E60" s="2" t="s">
        <v>1165</v>
      </c>
      <c r="F60" s="2" t="s">
        <v>1166</v>
      </c>
      <c r="G60" s="2" t="s">
        <v>193</v>
      </c>
      <c r="H60" s="2" t="s">
        <v>194</v>
      </c>
      <c r="I60" s="9">
        <v>1</v>
      </c>
      <c r="J60" s="4">
        <v>12.37</v>
      </c>
    </row>
    <row r="61" spans="1:23">
      <c r="A61" s="2" t="s">
        <v>48</v>
      </c>
      <c r="B61" s="3" t="s">
        <v>4168</v>
      </c>
      <c r="C61" s="1" t="s">
        <v>42</v>
      </c>
      <c r="D61" s="1" t="s">
        <v>4211</v>
      </c>
      <c r="E61" s="2" t="s">
        <v>2383</v>
      </c>
      <c r="F61" s="2" t="s">
        <v>2384</v>
      </c>
      <c r="G61" s="2" t="s">
        <v>210</v>
      </c>
      <c r="H61" s="2" t="s">
        <v>211</v>
      </c>
      <c r="I61" s="9">
        <v>10</v>
      </c>
      <c r="J61" s="4">
        <v>115.2</v>
      </c>
    </row>
    <row r="62" spans="1:23">
      <c r="A62" s="2" t="s">
        <v>48</v>
      </c>
      <c r="B62" s="3" t="s">
        <v>4168</v>
      </c>
      <c r="C62" s="1" t="s">
        <v>42</v>
      </c>
      <c r="D62" s="1" t="s">
        <v>4215</v>
      </c>
      <c r="E62" s="2" t="s">
        <v>724</v>
      </c>
      <c r="F62" s="2" t="s">
        <v>725</v>
      </c>
      <c r="G62" s="2" t="s">
        <v>726</v>
      </c>
      <c r="H62" s="2" t="s">
        <v>727</v>
      </c>
      <c r="I62" s="9">
        <v>5</v>
      </c>
      <c r="J62" s="4">
        <v>61.85</v>
      </c>
    </row>
    <row r="63" spans="1:23">
      <c r="A63" s="2" t="s">
        <v>48</v>
      </c>
      <c r="B63" s="3" t="s">
        <v>4168</v>
      </c>
      <c r="C63" s="1" t="s">
        <v>42</v>
      </c>
      <c r="D63" s="1" t="s">
        <v>4216</v>
      </c>
      <c r="E63" s="2" t="s">
        <v>196</v>
      </c>
      <c r="F63" s="2" t="s">
        <v>197</v>
      </c>
      <c r="G63" s="2" t="s">
        <v>198</v>
      </c>
      <c r="H63" s="2" t="s">
        <v>199</v>
      </c>
      <c r="I63" s="9">
        <v>5</v>
      </c>
      <c r="J63" s="4">
        <v>61.85</v>
      </c>
    </row>
    <row r="64" spans="1:23">
      <c r="J64" s="5">
        <v>761.91</v>
      </c>
    </row>
    <row r="65" spans="1:23">
      <c r="A65" s="72" t="s">
        <v>212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1:23">
      <c r="A66" s="2" t="s">
        <v>40</v>
      </c>
      <c r="B66" s="3" t="s">
        <v>4204</v>
      </c>
      <c r="C66" s="1" t="s">
        <v>42</v>
      </c>
      <c r="D66" s="1" t="s">
        <v>4217</v>
      </c>
      <c r="E66" s="2" t="s">
        <v>738</v>
      </c>
      <c r="F66" s="2" t="s">
        <v>739</v>
      </c>
      <c r="G66" s="2" t="s">
        <v>251</v>
      </c>
      <c r="H66" s="2" t="s">
        <v>252</v>
      </c>
      <c r="I66" s="9">
        <v>10</v>
      </c>
      <c r="J66" s="4">
        <v>102.2</v>
      </c>
    </row>
    <row r="67" spans="1:23">
      <c r="A67" s="2" t="s">
        <v>48</v>
      </c>
      <c r="B67" s="3" t="s">
        <v>4204</v>
      </c>
      <c r="C67" s="1" t="s">
        <v>42</v>
      </c>
      <c r="D67" s="1" t="s">
        <v>4218</v>
      </c>
      <c r="E67" s="2" t="s">
        <v>2392</v>
      </c>
      <c r="F67" s="2" t="s">
        <v>2393</v>
      </c>
      <c r="G67" s="2" t="s">
        <v>232</v>
      </c>
      <c r="H67" s="2" t="s">
        <v>233</v>
      </c>
      <c r="I67" s="9">
        <v>2</v>
      </c>
      <c r="J67" s="4">
        <v>24.74</v>
      </c>
    </row>
    <row r="68" spans="1:23">
      <c r="A68" s="2" t="s">
        <v>48</v>
      </c>
      <c r="B68" s="3" t="s">
        <v>4204</v>
      </c>
      <c r="C68" s="1" t="s">
        <v>42</v>
      </c>
      <c r="D68" s="1" t="s">
        <v>4219</v>
      </c>
      <c r="E68" s="2" t="s">
        <v>238</v>
      </c>
      <c r="F68" s="2" t="s">
        <v>239</v>
      </c>
      <c r="G68" s="2" t="s">
        <v>216</v>
      </c>
      <c r="H68" s="2" t="s">
        <v>217</v>
      </c>
      <c r="I68" s="9">
        <v>10</v>
      </c>
      <c r="J68" s="4">
        <v>123.7</v>
      </c>
    </row>
    <row r="69" spans="1:23">
      <c r="A69" s="2" t="s">
        <v>48</v>
      </c>
      <c r="B69" s="3" t="s">
        <v>4204</v>
      </c>
      <c r="C69" s="1" t="s">
        <v>42</v>
      </c>
      <c r="D69" s="1" t="s">
        <v>4220</v>
      </c>
      <c r="E69" s="2" t="s">
        <v>742</v>
      </c>
      <c r="F69" s="2" t="s">
        <v>743</v>
      </c>
      <c r="G69" s="2" t="s">
        <v>216</v>
      </c>
      <c r="H69" s="2" t="s">
        <v>217</v>
      </c>
      <c r="I69" s="9">
        <v>5</v>
      </c>
      <c r="J69" s="4">
        <v>61.85</v>
      </c>
    </row>
    <row r="70" spans="1:23">
      <c r="A70" s="2" t="s">
        <v>48</v>
      </c>
      <c r="B70" s="3" t="s">
        <v>4204</v>
      </c>
      <c r="C70" s="1" t="s">
        <v>42</v>
      </c>
      <c r="D70" s="1" t="s">
        <v>4217</v>
      </c>
      <c r="E70" s="2" t="s">
        <v>738</v>
      </c>
      <c r="F70" s="2" t="s">
        <v>739</v>
      </c>
      <c r="G70" s="2" t="s">
        <v>251</v>
      </c>
      <c r="H70" s="2" t="s">
        <v>252</v>
      </c>
      <c r="I70" s="9">
        <v>10</v>
      </c>
      <c r="J70" s="4">
        <v>123.7</v>
      </c>
    </row>
    <row r="71" spans="1:23">
      <c r="A71" s="2" t="s">
        <v>48</v>
      </c>
      <c r="B71" s="3" t="s">
        <v>4204</v>
      </c>
      <c r="C71" s="1" t="s">
        <v>42</v>
      </c>
      <c r="D71" s="1" t="s">
        <v>4221</v>
      </c>
      <c r="E71" s="2" t="s">
        <v>227</v>
      </c>
      <c r="F71" s="2" t="s">
        <v>228</v>
      </c>
      <c r="G71" s="2" t="s">
        <v>216</v>
      </c>
      <c r="H71" s="2" t="s">
        <v>217</v>
      </c>
      <c r="I71" s="9">
        <v>20</v>
      </c>
      <c r="J71" s="4">
        <v>247.4</v>
      </c>
    </row>
    <row r="72" spans="1:23" ht="24">
      <c r="A72" s="2" t="s">
        <v>182</v>
      </c>
      <c r="B72" s="3" t="s">
        <v>4204</v>
      </c>
      <c r="C72" s="1" t="s">
        <v>42</v>
      </c>
      <c r="D72" s="1" t="s">
        <v>4222</v>
      </c>
      <c r="E72" s="2" t="s">
        <v>275</v>
      </c>
      <c r="F72" s="2" t="s">
        <v>276</v>
      </c>
      <c r="G72" s="2" t="s">
        <v>277</v>
      </c>
      <c r="H72" s="2" t="s">
        <v>278</v>
      </c>
      <c r="I72" s="9">
        <v>2</v>
      </c>
      <c r="J72" s="4">
        <v>16.84</v>
      </c>
    </row>
    <row r="73" spans="1:23">
      <c r="A73" s="2" t="s">
        <v>182</v>
      </c>
      <c r="B73" s="3" t="s">
        <v>4204</v>
      </c>
      <c r="C73" s="1" t="s">
        <v>42</v>
      </c>
      <c r="D73" s="1" t="s">
        <v>4223</v>
      </c>
      <c r="E73" s="2" t="s">
        <v>219</v>
      </c>
      <c r="F73" s="2" t="s">
        <v>220</v>
      </c>
      <c r="G73" s="2" t="s">
        <v>221</v>
      </c>
      <c r="H73" s="2" t="s">
        <v>222</v>
      </c>
      <c r="I73" s="9">
        <v>10</v>
      </c>
      <c r="J73" s="4">
        <v>94.4</v>
      </c>
    </row>
    <row r="74" spans="1:23">
      <c r="A74" s="2" t="s">
        <v>182</v>
      </c>
      <c r="B74" s="3" t="s">
        <v>4204</v>
      </c>
      <c r="C74" s="1" t="s">
        <v>42</v>
      </c>
      <c r="D74" s="1" t="s">
        <v>4219</v>
      </c>
      <c r="E74" s="2" t="s">
        <v>238</v>
      </c>
      <c r="F74" s="2" t="s">
        <v>239</v>
      </c>
      <c r="G74" s="2" t="s">
        <v>216</v>
      </c>
      <c r="H74" s="2" t="s">
        <v>217</v>
      </c>
      <c r="I74" s="9">
        <v>20</v>
      </c>
      <c r="J74" s="4">
        <v>188.8</v>
      </c>
    </row>
    <row r="75" spans="1:23">
      <c r="A75" s="2" t="s">
        <v>182</v>
      </c>
      <c r="B75" s="3" t="s">
        <v>4204</v>
      </c>
      <c r="C75" s="1" t="s">
        <v>42</v>
      </c>
      <c r="D75" s="1" t="s">
        <v>4224</v>
      </c>
      <c r="E75" s="2" t="s">
        <v>280</v>
      </c>
      <c r="F75" s="2" t="s">
        <v>281</v>
      </c>
      <c r="G75" s="2" t="s">
        <v>216</v>
      </c>
      <c r="H75" s="2" t="s">
        <v>217</v>
      </c>
      <c r="I75" s="9">
        <v>3</v>
      </c>
      <c r="J75" s="4">
        <v>28.32</v>
      </c>
    </row>
    <row r="76" spans="1:23">
      <c r="A76" s="2" t="s">
        <v>205</v>
      </c>
      <c r="B76" s="3" t="s">
        <v>4204</v>
      </c>
      <c r="C76" s="1" t="s">
        <v>42</v>
      </c>
      <c r="D76" s="1" t="s">
        <v>4219</v>
      </c>
      <c r="E76" s="2" t="s">
        <v>238</v>
      </c>
      <c r="F76" s="2" t="s">
        <v>239</v>
      </c>
      <c r="G76" s="2" t="s">
        <v>216</v>
      </c>
      <c r="H76" s="2" t="s">
        <v>217</v>
      </c>
      <c r="I76" s="9">
        <v>5</v>
      </c>
      <c r="J76" s="4">
        <v>47.75</v>
      </c>
    </row>
    <row r="77" spans="1:23">
      <c r="J77" s="5">
        <v>1059.7</v>
      </c>
    </row>
    <row r="78" spans="1:23">
      <c r="A78" s="72" t="s">
        <v>286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</row>
    <row r="79" spans="1:23">
      <c r="A79" s="2" t="s">
        <v>48</v>
      </c>
      <c r="B79" s="3" t="s">
        <v>4204</v>
      </c>
      <c r="C79" s="1" t="s">
        <v>42</v>
      </c>
      <c r="D79" s="1" t="s">
        <v>4225</v>
      </c>
      <c r="E79" s="2" t="s">
        <v>299</v>
      </c>
      <c r="F79" s="2" t="s">
        <v>300</v>
      </c>
      <c r="G79" s="2" t="s">
        <v>290</v>
      </c>
      <c r="H79" s="2" t="s">
        <v>291</v>
      </c>
      <c r="I79" s="9">
        <v>3</v>
      </c>
      <c r="J79" s="4">
        <v>37.11</v>
      </c>
    </row>
    <row r="80" spans="1:23">
      <c r="A80" s="2" t="s">
        <v>182</v>
      </c>
      <c r="B80" s="3" t="s">
        <v>4204</v>
      </c>
      <c r="C80" s="1" t="s">
        <v>42</v>
      </c>
      <c r="D80" s="1" t="s">
        <v>4226</v>
      </c>
      <c r="E80" s="2" t="s">
        <v>288</v>
      </c>
      <c r="F80" s="2" t="s">
        <v>1928</v>
      </c>
      <c r="G80" s="2" t="s">
        <v>290</v>
      </c>
      <c r="H80" s="2" t="s">
        <v>291</v>
      </c>
      <c r="I80" s="9">
        <v>10</v>
      </c>
      <c r="J80" s="4">
        <v>84.2</v>
      </c>
    </row>
    <row r="81" spans="1:23">
      <c r="A81" s="2" t="s">
        <v>182</v>
      </c>
      <c r="B81" s="3" t="s">
        <v>4204</v>
      </c>
      <c r="C81" s="1" t="s">
        <v>42</v>
      </c>
      <c r="D81" s="1" t="s">
        <v>4227</v>
      </c>
      <c r="E81" s="2" t="s">
        <v>981</v>
      </c>
      <c r="F81" s="2" t="s">
        <v>982</v>
      </c>
      <c r="G81" s="2" t="s">
        <v>296</v>
      </c>
      <c r="H81" s="2" t="s">
        <v>297</v>
      </c>
      <c r="I81" s="9">
        <v>3</v>
      </c>
      <c r="J81" s="4">
        <v>28.32</v>
      </c>
    </row>
    <row r="82" spans="1:23">
      <c r="A82" s="2" t="s">
        <v>182</v>
      </c>
      <c r="B82" s="3" t="s">
        <v>4204</v>
      </c>
      <c r="C82" s="1" t="s">
        <v>42</v>
      </c>
      <c r="D82" s="1" t="s">
        <v>4228</v>
      </c>
      <c r="E82" s="2" t="s">
        <v>307</v>
      </c>
      <c r="F82" s="2" t="s">
        <v>308</v>
      </c>
      <c r="G82" s="2" t="s">
        <v>304</v>
      </c>
      <c r="H82" s="2" t="s">
        <v>305</v>
      </c>
      <c r="I82" s="9">
        <v>2</v>
      </c>
      <c r="J82" s="4">
        <v>16.84</v>
      </c>
    </row>
    <row r="83" spans="1:23">
      <c r="J83" s="5">
        <v>166.47</v>
      </c>
    </row>
    <row r="84" spans="1:23">
      <c r="A84" s="72" t="s">
        <v>309</v>
      </c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</row>
    <row r="85" spans="1:23">
      <c r="A85" s="2" t="s">
        <v>68</v>
      </c>
      <c r="B85" s="3" t="s">
        <v>4174</v>
      </c>
      <c r="C85" s="1" t="s">
        <v>42</v>
      </c>
      <c r="D85" s="1" t="s">
        <v>4229</v>
      </c>
      <c r="E85" s="2" t="s">
        <v>328</v>
      </c>
      <c r="F85" s="2" t="s">
        <v>329</v>
      </c>
      <c r="G85" s="2" t="s">
        <v>313</v>
      </c>
      <c r="H85" s="2" t="s">
        <v>314</v>
      </c>
      <c r="I85" s="9">
        <v>1</v>
      </c>
      <c r="J85" s="4">
        <v>8.4</v>
      </c>
    </row>
    <row r="86" spans="1:23">
      <c r="A86" s="2" t="s">
        <v>40</v>
      </c>
      <c r="B86" s="3" t="s">
        <v>4230</v>
      </c>
      <c r="C86" s="1" t="s">
        <v>42</v>
      </c>
      <c r="D86" s="1" t="s">
        <v>4231</v>
      </c>
      <c r="E86" s="2" t="s">
        <v>408</v>
      </c>
      <c r="F86" s="2" t="s">
        <v>409</v>
      </c>
      <c r="G86" s="2" t="s">
        <v>313</v>
      </c>
      <c r="H86" s="2" t="s">
        <v>314</v>
      </c>
      <c r="I86" s="9">
        <v>5</v>
      </c>
      <c r="J86" s="4">
        <v>51.1</v>
      </c>
    </row>
    <row r="87" spans="1:23">
      <c r="A87" s="2" t="s">
        <v>40</v>
      </c>
      <c r="B87" s="3" t="s">
        <v>4168</v>
      </c>
      <c r="C87" s="1" t="s">
        <v>42</v>
      </c>
      <c r="D87" s="1" t="s">
        <v>4232</v>
      </c>
      <c r="E87" s="2" t="s">
        <v>378</v>
      </c>
      <c r="F87" s="2" t="s">
        <v>379</v>
      </c>
      <c r="G87" s="2" t="s">
        <v>313</v>
      </c>
      <c r="H87" s="2" t="s">
        <v>314</v>
      </c>
      <c r="I87" s="9">
        <v>15</v>
      </c>
      <c r="J87" s="4">
        <v>153.30000000000001</v>
      </c>
    </row>
    <row r="88" spans="1:23">
      <c r="A88" s="2" t="s">
        <v>40</v>
      </c>
      <c r="B88" s="3" t="s">
        <v>4168</v>
      </c>
      <c r="C88" s="1" t="s">
        <v>42</v>
      </c>
      <c r="D88" s="1" t="s">
        <v>4232</v>
      </c>
      <c r="E88" s="2" t="s">
        <v>378</v>
      </c>
      <c r="F88" s="2" t="s">
        <v>379</v>
      </c>
      <c r="G88" s="2" t="s">
        <v>313</v>
      </c>
      <c r="H88" s="2" t="s">
        <v>314</v>
      </c>
      <c r="I88" s="9">
        <v>5</v>
      </c>
      <c r="J88" s="4">
        <v>51.1</v>
      </c>
    </row>
    <row r="89" spans="1:23">
      <c r="A89" s="2" t="s">
        <v>40</v>
      </c>
      <c r="B89" s="3" t="s">
        <v>4174</v>
      </c>
      <c r="C89" s="1" t="s">
        <v>42</v>
      </c>
      <c r="D89" s="1" t="s">
        <v>4233</v>
      </c>
      <c r="E89" s="2" t="s">
        <v>396</v>
      </c>
      <c r="F89" s="2" t="s">
        <v>397</v>
      </c>
      <c r="G89" s="2" t="s">
        <v>313</v>
      </c>
      <c r="H89" s="2" t="s">
        <v>314</v>
      </c>
      <c r="I89" s="9">
        <v>10</v>
      </c>
      <c r="J89" s="4">
        <v>102.2</v>
      </c>
    </row>
    <row r="90" spans="1:23">
      <c r="A90" s="2" t="s">
        <v>40</v>
      </c>
      <c r="B90" s="3" t="s">
        <v>4174</v>
      </c>
      <c r="C90" s="1" t="s">
        <v>42</v>
      </c>
      <c r="D90" s="1" t="s">
        <v>4234</v>
      </c>
      <c r="E90" s="2" t="s">
        <v>1452</v>
      </c>
      <c r="F90" s="2" t="s">
        <v>1453</v>
      </c>
      <c r="G90" s="2" t="s">
        <v>313</v>
      </c>
      <c r="H90" s="2" t="s">
        <v>314</v>
      </c>
      <c r="I90" s="9">
        <v>30</v>
      </c>
      <c r="J90" s="4">
        <v>306.60000000000002</v>
      </c>
    </row>
    <row r="91" spans="1:23">
      <c r="A91" s="2" t="s">
        <v>40</v>
      </c>
      <c r="B91" s="3" t="s">
        <v>4168</v>
      </c>
      <c r="C91" s="1" t="s">
        <v>42</v>
      </c>
      <c r="D91" s="1" t="s">
        <v>4235</v>
      </c>
      <c r="E91" s="2" t="s">
        <v>1199</v>
      </c>
      <c r="F91" s="2" t="s">
        <v>1200</v>
      </c>
      <c r="G91" s="2" t="s">
        <v>367</v>
      </c>
      <c r="H91" s="2" t="s">
        <v>368</v>
      </c>
      <c r="I91" s="9">
        <v>20</v>
      </c>
      <c r="J91" s="4">
        <v>204.4</v>
      </c>
    </row>
    <row r="92" spans="1:23">
      <c r="A92" s="2" t="s">
        <v>40</v>
      </c>
      <c r="B92" s="3" t="s">
        <v>4174</v>
      </c>
      <c r="C92" s="1" t="s">
        <v>42</v>
      </c>
      <c r="D92" s="1" t="s">
        <v>4236</v>
      </c>
      <c r="E92" s="2" t="s">
        <v>754</v>
      </c>
      <c r="F92" s="2" t="s">
        <v>755</v>
      </c>
      <c r="G92" s="2" t="s">
        <v>313</v>
      </c>
      <c r="H92" s="2" t="s">
        <v>314</v>
      </c>
      <c r="I92" s="9">
        <v>20</v>
      </c>
      <c r="J92" s="4">
        <v>204.4</v>
      </c>
    </row>
    <row r="93" spans="1:23">
      <c r="A93" s="2" t="s">
        <v>40</v>
      </c>
      <c r="B93" s="3" t="s">
        <v>4174</v>
      </c>
      <c r="C93" s="1" t="s">
        <v>42</v>
      </c>
      <c r="D93" s="1" t="s">
        <v>4237</v>
      </c>
      <c r="E93" s="2" t="s">
        <v>311</v>
      </c>
      <c r="F93" s="2" t="s">
        <v>312</v>
      </c>
      <c r="G93" s="2" t="s">
        <v>313</v>
      </c>
      <c r="H93" s="2" t="s">
        <v>314</v>
      </c>
      <c r="I93" s="9">
        <v>50</v>
      </c>
      <c r="J93" s="4">
        <v>511</v>
      </c>
    </row>
    <row r="94" spans="1:23">
      <c r="A94" s="2" t="s">
        <v>40</v>
      </c>
      <c r="B94" s="3" t="s">
        <v>4174</v>
      </c>
      <c r="C94" s="1" t="s">
        <v>42</v>
      </c>
      <c r="D94" s="1" t="s">
        <v>4238</v>
      </c>
      <c r="E94" s="2" t="s">
        <v>393</v>
      </c>
      <c r="F94" s="2" t="s">
        <v>394</v>
      </c>
      <c r="G94" s="2" t="s">
        <v>375</v>
      </c>
      <c r="H94" s="2" t="s">
        <v>376</v>
      </c>
      <c r="I94" s="9">
        <v>5</v>
      </c>
      <c r="J94" s="4">
        <v>51.1</v>
      </c>
    </row>
    <row r="95" spans="1:23">
      <c r="A95" s="2" t="s">
        <v>40</v>
      </c>
      <c r="B95" s="3" t="s">
        <v>4174</v>
      </c>
      <c r="C95" s="1" t="s">
        <v>42</v>
      </c>
      <c r="D95" s="1" t="s">
        <v>4239</v>
      </c>
      <c r="E95" s="2" t="s">
        <v>1424</v>
      </c>
      <c r="F95" s="2" t="s">
        <v>1425</v>
      </c>
      <c r="G95" s="2" t="s">
        <v>313</v>
      </c>
      <c r="H95" s="2" t="s">
        <v>314</v>
      </c>
      <c r="I95" s="9">
        <v>30</v>
      </c>
      <c r="J95" s="4">
        <v>306.60000000000002</v>
      </c>
    </row>
    <row r="96" spans="1:23">
      <c r="A96" s="2" t="s">
        <v>40</v>
      </c>
      <c r="B96" s="3" t="s">
        <v>4174</v>
      </c>
      <c r="C96" s="1" t="s">
        <v>42</v>
      </c>
      <c r="D96" s="1" t="s">
        <v>4240</v>
      </c>
      <c r="E96" s="2" t="s">
        <v>574</v>
      </c>
      <c r="F96" s="2" t="s">
        <v>575</v>
      </c>
      <c r="G96" s="2" t="s">
        <v>313</v>
      </c>
      <c r="H96" s="2" t="s">
        <v>314</v>
      </c>
      <c r="I96" s="9">
        <v>10</v>
      </c>
      <c r="J96" s="4">
        <v>102.2</v>
      </c>
    </row>
    <row r="97" spans="1:10">
      <c r="A97" s="2" t="s">
        <v>40</v>
      </c>
      <c r="B97" s="3" t="s">
        <v>4174</v>
      </c>
      <c r="C97" s="1" t="s">
        <v>42</v>
      </c>
      <c r="D97" s="1" t="s">
        <v>4241</v>
      </c>
      <c r="E97" s="2" t="s">
        <v>387</v>
      </c>
      <c r="F97" s="2" t="s">
        <v>388</v>
      </c>
      <c r="G97" s="2" t="s">
        <v>313</v>
      </c>
      <c r="H97" s="2" t="s">
        <v>314</v>
      </c>
      <c r="I97" s="9">
        <v>6</v>
      </c>
      <c r="J97" s="4">
        <v>61.32</v>
      </c>
    </row>
    <row r="98" spans="1:10">
      <c r="A98" s="2" t="s">
        <v>40</v>
      </c>
      <c r="B98" s="3" t="s">
        <v>4168</v>
      </c>
      <c r="C98" s="1" t="s">
        <v>42</v>
      </c>
      <c r="D98" s="1" t="s">
        <v>4242</v>
      </c>
      <c r="E98" s="2" t="s">
        <v>420</v>
      </c>
      <c r="F98" s="2" t="s">
        <v>421</v>
      </c>
      <c r="G98" s="2" t="s">
        <v>313</v>
      </c>
      <c r="H98" s="2" t="s">
        <v>314</v>
      </c>
      <c r="I98" s="9">
        <v>20</v>
      </c>
      <c r="J98" s="4">
        <v>204.4</v>
      </c>
    </row>
    <row r="99" spans="1:10">
      <c r="A99" s="2" t="s">
        <v>40</v>
      </c>
      <c r="B99" s="3" t="s">
        <v>4174</v>
      </c>
      <c r="C99" s="1" t="s">
        <v>42</v>
      </c>
      <c r="D99" s="1" t="s">
        <v>4243</v>
      </c>
      <c r="E99" s="2" t="s">
        <v>1577</v>
      </c>
      <c r="F99" s="2" t="s">
        <v>1578</v>
      </c>
      <c r="G99" s="2" t="s">
        <v>313</v>
      </c>
      <c r="H99" s="2" t="s">
        <v>314</v>
      </c>
      <c r="I99" s="9">
        <v>3</v>
      </c>
      <c r="J99" s="4">
        <v>30.66</v>
      </c>
    </row>
    <row r="100" spans="1:10">
      <c r="A100" s="2" t="s">
        <v>40</v>
      </c>
      <c r="B100" s="3" t="s">
        <v>4174</v>
      </c>
      <c r="C100" s="1" t="s">
        <v>42</v>
      </c>
      <c r="D100" s="1" t="s">
        <v>4244</v>
      </c>
      <c r="E100" s="2" t="s">
        <v>816</v>
      </c>
      <c r="F100" s="2" t="s">
        <v>817</v>
      </c>
      <c r="G100" s="2" t="s">
        <v>313</v>
      </c>
      <c r="H100" s="2" t="s">
        <v>314</v>
      </c>
      <c r="I100" s="9">
        <v>10</v>
      </c>
      <c r="J100" s="4">
        <v>102.2</v>
      </c>
    </row>
    <row r="101" spans="1:10">
      <c r="A101" s="2" t="s">
        <v>40</v>
      </c>
      <c r="B101" s="3" t="s">
        <v>4189</v>
      </c>
      <c r="C101" s="1" t="s">
        <v>42</v>
      </c>
      <c r="D101" s="1" t="s">
        <v>4245</v>
      </c>
      <c r="E101" s="2" t="s">
        <v>589</v>
      </c>
      <c r="F101" s="2" t="s">
        <v>590</v>
      </c>
      <c r="G101" s="2" t="s">
        <v>313</v>
      </c>
      <c r="H101" s="2" t="s">
        <v>314</v>
      </c>
      <c r="I101" s="9">
        <v>10</v>
      </c>
      <c r="J101" s="4">
        <v>102.2</v>
      </c>
    </row>
    <row r="102" spans="1:10">
      <c r="A102" s="2" t="s">
        <v>40</v>
      </c>
      <c r="B102" s="3" t="s">
        <v>4189</v>
      </c>
      <c r="C102" s="1" t="s">
        <v>42</v>
      </c>
      <c r="D102" s="1" t="s">
        <v>4246</v>
      </c>
      <c r="E102" s="2" t="s">
        <v>773</v>
      </c>
      <c r="F102" s="2" t="s">
        <v>774</v>
      </c>
      <c r="G102" s="2" t="s">
        <v>313</v>
      </c>
      <c r="H102" s="2" t="s">
        <v>314</v>
      </c>
      <c r="I102" s="9">
        <v>10</v>
      </c>
      <c r="J102" s="4">
        <v>102.2</v>
      </c>
    </row>
    <row r="103" spans="1:10">
      <c r="A103" s="2" t="s">
        <v>40</v>
      </c>
      <c r="B103" s="3" t="s">
        <v>4168</v>
      </c>
      <c r="C103" s="1" t="s">
        <v>42</v>
      </c>
      <c r="D103" s="1" t="s">
        <v>4247</v>
      </c>
      <c r="E103" s="2" t="s">
        <v>1598</v>
      </c>
      <c r="F103" s="2" t="s">
        <v>1599</v>
      </c>
      <c r="G103" s="2" t="s">
        <v>198</v>
      </c>
      <c r="H103" s="2" t="s">
        <v>199</v>
      </c>
      <c r="I103" s="9">
        <v>5</v>
      </c>
      <c r="J103" s="4">
        <v>51.1</v>
      </c>
    </row>
    <row r="104" spans="1:10">
      <c r="A104" s="2" t="s">
        <v>40</v>
      </c>
      <c r="B104" s="3" t="s">
        <v>4230</v>
      </c>
      <c r="C104" s="1" t="s">
        <v>42</v>
      </c>
      <c r="D104" s="1" t="s">
        <v>4248</v>
      </c>
      <c r="E104" s="2" t="s">
        <v>373</v>
      </c>
      <c r="F104" s="2" t="s">
        <v>374</v>
      </c>
      <c r="G104" s="2" t="s">
        <v>375</v>
      </c>
      <c r="H104" s="2" t="s">
        <v>376</v>
      </c>
      <c r="I104" s="9">
        <v>20</v>
      </c>
      <c r="J104" s="4">
        <v>204.4</v>
      </c>
    </row>
    <row r="105" spans="1:10">
      <c r="A105" s="2" t="s">
        <v>40</v>
      </c>
      <c r="B105" s="3" t="s">
        <v>4189</v>
      </c>
      <c r="C105" s="1" t="s">
        <v>42</v>
      </c>
      <c r="D105" s="1" t="s">
        <v>4249</v>
      </c>
      <c r="E105" s="2" t="s">
        <v>578</v>
      </c>
      <c r="F105" s="2" t="s">
        <v>579</v>
      </c>
      <c r="G105" s="2" t="s">
        <v>313</v>
      </c>
      <c r="H105" s="2" t="s">
        <v>314</v>
      </c>
      <c r="I105" s="9">
        <v>10</v>
      </c>
      <c r="J105" s="4">
        <v>102.2</v>
      </c>
    </row>
    <row r="106" spans="1:10">
      <c r="A106" s="2" t="s">
        <v>40</v>
      </c>
      <c r="B106" s="3" t="s">
        <v>4204</v>
      </c>
      <c r="C106" s="1" t="s">
        <v>42</v>
      </c>
      <c r="D106" s="1" t="s">
        <v>4250</v>
      </c>
      <c r="E106" s="2" t="s">
        <v>1436</v>
      </c>
      <c r="F106" s="2" t="s">
        <v>1437</v>
      </c>
      <c r="G106" s="2" t="s">
        <v>313</v>
      </c>
      <c r="H106" s="2" t="s">
        <v>314</v>
      </c>
      <c r="I106" s="9">
        <v>10</v>
      </c>
      <c r="J106" s="4">
        <v>102.2</v>
      </c>
    </row>
    <row r="107" spans="1:10">
      <c r="A107" s="2" t="s">
        <v>40</v>
      </c>
      <c r="B107" s="3" t="s">
        <v>4174</v>
      </c>
      <c r="C107" s="1" t="s">
        <v>42</v>
      </c>
      <c r="D107" s="1" t="s">
        <v>4251</v>
      </c>
      <c r="E107" s="2" t="s">
        <v>594</v>
      </c>
      <c r="F107" s="2" t="s">
        <v>595</v>
      </c>
      <c r="G107" s="2" t="s">
        <v>313</v>
      </c>
      <c r="H107" s="2" t="s">
        <v>314</v>
      </c>
      <c r="I107" s="9">
        <v>15</v>
      </c>
      <c r="J107" s="4">
        <v>153.30000000000001</v>
      </c>
    </row>
    <row r="108" spans="1:10">
      <c r="A108" s="2" t="s">
        <v>40</v>
      </c>
      <c r="B108" s="3" t="s">
        <v>4168</v>
      </c>
      <c r="C108" s="1" t="s">
        <v>42</v>
      </c>
      <c r="D108" s="1" t="s">
        <v>4252</v>
      </c>
      <c r="E108" s="2" t="s">
        <v>322</v>
      </c>
      <c r="F108" s="2" t="s">
        <v>323</v>
      </c>
      <c r="G108" s="2" t="s">
        <v>313</v>
      </c>
      <c r="H108" s="2" t="s">
        <v>314</v>
      </c>
      <c r="I108" s="9">
        <v>20</v>
      </c>
      <c r="J108" s="4">
        <v>204.4</v>
      </c>
    </row>
    <row r="109" spans="1:10">
      <c r="A109" s="2" t="s">
        <v>40</v>
      </c>
      <c r="B109" s="3" t="s">
        <v>4174</v>
      </c>
      <c r="C109" s="1" t="s">
        <v>42</v>
      </c>
      <c r="D109" s="1" t="s">
        <v>4253</v>
      </c>
      <c r="E109" s="2" t="s">
        <v>3506</v>
      </c>
      <c r="F109" s="2" t="s">
        <v>3507</v>
      </c>
      <c r="G109" s="2" t="s">
        <v>313</v>
      </c>
      <c r="H109" s="2" t="s">
        <v>314</v>
      </c>
      <c r="I109" s="9">
        <v>10</v>
      </c>
      <c r="J109" s="4">
        <v>102.2</v>
      </c>
    </row>
    <row r="110" spans="1:10">
      <c r="A110" s="2" t="s">
        <v>40</v>
      </c>
      <c r="B110" s="3" t="s">
        <v>4174</v>
      </c>
      <c r="C110" s="1" t="s">
        <v>42</v>
      </c>
      <c r="D110" s="1" t="s">
        <v>4254</v>
      </c>
      <c r="E110" s="2" t="s">
        <v>411</v>
      </c>
      <c r="F110" s="2" t="s">
        <v>412</v>
      </c>
      <c r="G110" s="2" t="s">
        <v>313</v>
      </c>
      <c r="H110" s="2" t="s">
        <v>314</v>
      </c>
      <c r="I110" s="9">
        <v>20</v>
      </c>
      <c r="J110" s="4">
        <v>204.4</v>
      </c>
    </row>
    <row r="111" spans="1:10">
      <c r="A111" s="2" t="s">
        <v>40</v>
      </c>
      <c r="B111" s="3" t="s">
        <v>4168</v>
      </c>
      <c r="C111" s="1" t="s">
        <v>42</v>
      </c>
      <c r="D111" s="1" t="s">
        <v>4255</v>
      </c>
      <c r="E111" s="2" t="s">
        <v>316</v>
      </c>
      <c r="F111" s="2" t="s">
        <v>317</v>
      </c>
      <c r="G111" s="2" t="s">
        <v>313</v>
      </c>
      <c r="H111" s="2" t="s">
        <v>314</v>
      </c>
      <c r="I111" s="9">
        <v>10</v>
      </c>
      <c r="J111" s="4">
        <v>102.2</v>
      </c>
    </row>
    <row r="112" spans="1:10">
      <c r="A112" s="2" t="s">
        <v>40</v>
      </c>
      <c r="B112" s="3" t="s">
        <v>4168</v>
      </c>
      <c r="C112" s="1" t="s">
        <v>42</v>
      </c>
      <c r="D112" s="1" t="s">
        <v>4256</v>
      </c>
      <c r="E112" s="2" t="s">
        <v>763</v>
      </c>
      <c r="F112" s="2" t="s">
        <v>764</v>
      </c>
      <c r="G112" s="2" t="s">
        <v>313</v>
      </c>
      <c r="H112" s="2" t="s">
        <v>314</v>
      </c>
      <c r="I112" s="9">
        <v>1</v>
      </c>
      <c r="J112" s="4">
        <v>10.220000000000001</v>
      </c>
    </row>
    <row r="113" spans="1:23">
      <c r="A113" s="2" t="s">
        <v>48</v>
      </c>
      <c r="B113" s="3" t="s">
        <v>4230</v>
      </c>
      <c r="C113" s="1" t="s">
        <v>42</v>
      </c>
      <c r="D113" s="1" t="s">
        <v>4257</v>
      </c>
      <c r="E113" s="2" t="s">
        <v>773</v>
      </c>
      <c r="F113" s="2" t="s">
        <v>774</v>
      </c>
      <c r="G113" s="2" t="s">
        <v>313</v>
      </c>
      <c r="H113" s="2" t="s">
        <v>314</v>
      </c>
      <c r="I113" s="9">
        <v>1</v>
      </c>
      <c r="J113" s="4">
        <v>11.52</v>
      </c>
    </row>
    <row r="114" spans="1:23">
      <c r="A114" s="2" t="s">
        <v>48</v>
      </c>
      <c r="B114" s="3" t="s">
        <v>4168</v>
      </c>
      <c r="C114" s="1" t="s">
        <v>42</v>
      </c>
      <c r="D114" s="1" t="s">
        <v>4258</v>
      </c>
      <c r="E114" s="2" t="s">
        <v>789</v>
      </c>
      <c r="F114" s="2" t="s">
        <v>790</v>
      </c>
      <c r="G114" s="2" t="s">
        <v>313</v>
      </c>
      <c r="H114" s="2" t="s">
        <v>314</v>
      </c>
      <c r="I114" s="9">
        <v>5</v>
      </c>
      <c r="J114" s="4">
        <v>61.85</v>
      </c>
    </row>
    <row r="115" spans="1:23">
      <c r="A115" s="2" t="s">
        <v>48</v>
      </c>
      <c r="B115" s="3" t="s">
        <v>4230</v>
      </c>
      <c r="C115" s="1" t="s">
        <v>42</v>
      </c>
      <c r="D115" s="1" t="s">
        <v>4231</v>
      </c>
      <c r="E115" s="2" t="s">
        <v>408</v>
      </c>
      <c r="F115" s="2" t="s">
        <v>409</v>
      </c>
      <c r="G115" s="2" t="s">
        <v>313</v>
      </c>
      <c r="H115" s="2" t="s">
        <v>314</v>
      </c>
      <c r="I115" s="9">
        <v>5</v>
      </c>
      <c r="J115" s="4">
        <v>57.6</v>
      </c>
    </row>
    <row r="116" spans="1:23">
      <c r="A116" s="2" t="s">
        <v>48</v>
      </c>
      <c r="B116" s="3" t="s">
        <v>4174</v>
      </c>
      <c r="C116" s="1" t="s">
        <v>42</v>
      </c>
      <c r="D116" s="1" t="s">
        <v>4259</v>
      </c>
      <c r="E116" s="2" t="s">
        <v>789</v>
      </c>
      <c r="F116" s="2" t="s">
        <v>790</v>
      </c>
      <c r="G116" s="2" t="s">
        <v>313</v>
      </c>
      <c r="H116" s="2" t="s">
        <v>314</v>
      </c>
      <c r="I116" s="9">
        <v>5</v>
      </c>
      <c r="J116" s="4">
        <v>61.85</v>
      </c>
    </row>
    <row r="117" spans="1:23">
      <c r="A117" s="2" t="s">
        <v>48</v>
      </c>
      <c r="B117" s="3" t="s">
        <v>4189</v>
      </c>
      <c r="C117" s="1" t="s">
        <v>42</v>
      </c>
      <c r="D117" s="1" t="s">
        <v>4260</v>
      </c>
      <c r="E117" s="2" t="s">
        <v>1218</v>
      </c>
      <c r="F117" s="2" t="s">
        <v>1219</v>
      </c>
      <c r="G117" s="2" t="s">
        <v>367</v>
      </c>
      <c r="H117" s="2" t="s">
        <v>368</v>
      </c>
      <c r="I117" s="9">
        <v>2</v>
      </c>
      <c r="J117" s="4">
        <v>23.04</v>
      </c>
    </row>
    <row r="118" spans="1:23">
      <c r="J118" s="5">
        <v>4107.8599999999997</v>
      </c>
    </row>
    <row r="119" spans="1:23">
      <c r="A119" s="72" t="s">
        <v>429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</row>
    <row r="120" spans="1:23">
      <c r="A120" s="2" t="s">
        <v>48</v>
      </c>
      <c r="B120" s="3" t="s">
        <v>4204</v>
      </c>
      <c r="C120" s="1" t="s">
        <v>42</v>
      </c>
      <c r="D120" s="1" t="s">
        <v>4261</v>
      </c>
      <c r="E120" s="2" t="s">
        <v>431</v>
      </c>
      <c r="F120" s="2" t="s">
        <v>432</v>
      </c>
      <c r="G120" s="2" t="s">
        <v>433</v>
      </c>
      <c r="H120" s="2" t="s">
        <v>434</v>
      </c>
      <c r="I120" s="9">
        <v>3</v>
      </c>
      <c r="J120" s="4">
        <v>37.11</v>
      </c>
    </row>
    <row r="121" spans="1:23">
      <c r="A121" s="2" t="s">
        <v>182</v>
      </c>
      <c r="B121" s="3" t="s">
        <v>4204</v>
      </c>
      <c r="C121" s="1" t="s">
        <v>42</v>
      </c>
      <c r="D121" s="1" t="s">
        <v>4261</v>
      </c>
      <c r="E121" s="2" t="s">
        <v>431</v>
      </c>
      <c r="F121" s="2" t="s">
        <v>432</v>
      </c>
      <c r="G121" s="2" t="s">
        <v>433</v>
      </c>
      <c r="H121" s="2" t="s">
        <v>434</v>
      </c>
      <c r="I121" s="9">
        <v>3</v>
      </c>
      <c r="J121" s="4">
        <v>28.32</v>
      </c>
    </row>
    <row r="122" spans="1:23">
      <c r="A122" s="2" t="s">
        <v>182</v>
      </c>
      <c r="B122" s="3" t="s">
        <v>4204</v>
      </c>
      <c r="C122" s="1" t="s">
        <v>42</v>
      </c>
      <c r="D122" s="1" t="s">
        <v>4262</v>
      </c>
      <c r="E122" s="2" t="s">
        <v>1043</v>
      </c>
      <c r="F122" s="2" t="s">
        <v>1044</v>
      </c>
      <c r="G122" s="2" t="s">
        <v>433</v>
      </c>
      <c r="H122" s="2" t="s">
        <v>434</v>
      </c>
      <c r="I122" s="9">
        <v>2</v>
      </c>
      <c r="J122" s="4">
        <v>18.88</v>
      </c>
    </row>
    <row r="123" spans="1:23">
      <c r="J123" s="5">
        <v>84.31</v>
      </c>
    </row>
    <row r="124" spans="1:23">
      <c r="A124" s="72" t="s">
        <v>435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</row>
    <row r="125" spans="1:23">
      <c r="A125" s="2" t="s">
        <v>40</v>
      </c>
      <c r="B125" s="3" t="s">
        <v>4174</v>
      </c>
      <c r="C125" s="1" t="s">
        <v>42</v>
      </c>
      <c r="D125" s="1" t="s">
        <v>4263</v>
      </c>
      <c r="E125" s="2" t="s">
        <v>442</v>
      </c>
      <c r="F125" s="2" t="s">
        <v>443</v>
      </c>
      <c r="G125" s="2" t="s">
        <v>439</v>
      </c>
      <c r="H125" s="2" t="s">
        <v>440</v>
      </c>
      <c r="I125" s="9">
        <v>6</v>
      </c>
      <c r="J125" s="4">
        <v>61.32</v>
      </c>
    </row>
    <row r="126" spans="1:23">
      <c r="A126" s="2" t="s">
        <v>48</v>
      </c>
      <c r="B126" s="3" t="s">
        <v>4174</v>
      </c>
      <c r="C126" s="1" t="s">
        <v>42</v>
      </c>
      <c r="D126" s="1" t="s">
        <v>4264</v>
      </c>
      <c r="E126" s="2" t="s">
        <v>822</v>
      </c>
      <c r="F126" s="2" t="s">
        <v>823</v>
      </c>
      <c r="G126" s="2" t="s">
        <v>439</v>
      </c>
      <c r="H126" s="2" t="s">
        <v>440</v>
      </c>
      <c r="I126" s="9">
        <v>10</v>
      </c>
      <c r="J126" s="4">
        <v>123.7</v>
      </c>
    </row>
    <row r="127" spans="1:23">
      <c r="A127" s="2" t="s">
        <v>48</v>
      </c>
      <c r="B127" s="3" t="s">
        <v>4174</v>
      </c>
      <c r="C127" s="1" t="s">
        <v>42</v>
      </c>
      <c r="D127" s="1" t="s">
        <v>4263</v>
      </c>
      <c r="E127" s="2" t="s">
        <v>442</v>
      </c>
      <c r="F127" s="2" t="s">
        <v>443</v>
      </c>
      <c r="G127" s="2" t="s">
        <v>439</v>
      </c>
      <c r="H127" s="2" t="s">
        <v>440</v>
      </c>
      <c r="I127" s="9">
        <v>4</v>
      </c>
      <c r="J127" s="4">
        <v>49.48</v>
      </c>
    </row>
    <row r="128" spans="1:23">
      <c r="J128" s="5">
        <v>234.5</v>
      </c>
    </row>
    <row r="129" spans="1:23">
      <c r="A129" s="72" t="s">
        <v>444</v>
      </c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</row>
    <row r="130" spans="1:23">
      <c r="A130" s="2" t="s">
        <v>68</v>
      </c>
      <c r="B130" s="3" t="s">
        <v>4189</v>
      </c>
      <c r="C130" s="1" t="s">
        <v>42</v>
      </c>
      <c r="D130" s="1" t="s">
        <v>4265</v>
      </c>
      <c r="E130" s="2" t="s">
        <v>4266</v>
      </c>
      <c r="F130" s="2" t="s">
        <v>4267</v>
      </c>
      <c r="G130" s="2" t="s">
        <v>837</v>
      </c>
      <c r="H130" s="2" t="s">
        <v>838</v>
      </c>
      <c r="I130" s="9">
        <v>3</v>
      </c>
      <c r="J130" s="4">
        <v>25.2</v>
      </c>
    </row>
    <row r="131" spans="1:23">
      <c r="A131" s="2" t="s">
        <v>68</v>
      </c>
      <c r="B131" s="3" t="s">
        <v>4174</v>
      </c>
      <c r="C131" s="1" t="s">
        <v>42</v>
      </c>
      <c r="D131" s="1" t="s">
        <v>4268</v>
      </c>
      <c r="E131" s="2" t="s">
        <v>1467</v>
      </c>
      <c r="F131" s="2" t="s">
        <v>1468</v>
      </c>
      <c r="G131" s="2" t="s">
        <v>851</v>
      </c>
      <c r="H131" s="2" t="s">
        <v>852</v>
      </c>
      <c r="I131" s="9">
        <v>5</v>
      </c>
      <c r="J131" s="4">
        <v>42</v>
      </c>
    </row>
    <row r="132" spans="1:23">
      <c r="A132" s="2" t="s">
        <v>40</v>
      </c>
      <c r="B132" s="3" t="s">
        <v>4204</v>
      </c>
      <c r="C132" s="1" t="s">
        <v>42</v>
      </c>
      <c r="D132" s="1" t="s">
        <v>4269</v>
      </c>
      <c r="E132" s="2" t="s">
        <v>841</v>
      </c>
      <c r="F132" s="2" t="s">
        <v>842</v>
      </c>
      <c r="G132" s="2" t="s">
        <v>843</v>
      </c>
      <c r="H132" s="2" t="s">
        <v>844</v>
      </c>
      <c r="I132" s="9">
        <v>12</v>
      </c>
      <c r="J132" s="4">
        <v>122.64</v>
      </c>
    </row>
    <row r="133" spans="1:23">
      <c r="A133" s="2" t="s">
        <v>40</v>
      </c>
      <c r="B133" s="3" t="s">
        <v>4168</v>
      </c>
      <c r="C133" s="1" t="s">
        <v>42</v>
      </c>
      <c r="D133" s="1" t="s">
        <v>4270</v>
      </c>
      <c r="E133" s="2" t="s">
        <v>849</v>
      </c>
      <c r="F133" s="2" t="s">
        <v>850</v>
      </c>
      <c r="G133" s="2" t="s">
        <v>851</v>
      </c>
      <c r="H133" s="2" t="s">
        <v>852</v>
      </c>
      <c r="I133" s="9">
        <v>30</v>
      </c>
      <c r="J133" s="4">
        <v>306.60000000000002</v>
      </c>
    </row>
    <row r="134" spans="1:23">
      <c r="A134" s="2" t="s">
        <v>40</v>
      </c>
      <c r="B134" s="3" t="s">
        <v>4174</v>
      </c>
      <c r="C134" s="1" t="s">
        <v>42</v>
      </c>
      <c r="D134" s="1" t="s">
        <v>4271</v>
      </c>
      <c r="E134" s="2" t="s">
        <v>1359</v>
      </c>
      <c r="F134" s="2" t="s">
        <v>1360</v>
      </c>
      <c r="G134" s="2" t="s">
        <v>1361</v>
      </c>
      <c r="H134" s="2" t="s">
        <v>1362</v>
      </c>
      <c r="I134" s="9">
        <v>20</v>
      </c>
      <c r="J134" s="4">
        <v>204.4</v>
      </c>
    </row>
    <row r="135" spans="1:23">
      <c r="A135" s="2" t="s">
        <v>40</v>
      </c>
      <c r="B135" s="3" t="s">
        <v>4189</v>
      </c>
      <c r="C135" s="1" t="s">
        <v>42</v>
      </c>
      <c r="D135" s="1" t="s">
        <v>4265</v>
      </c>
      <c r="E135" s="2" t="s">
        <v>4266</v>
      </c>
      <c r="F135" s="2" t="s">
        <v>4267</v>
      </c>
      <c r="G135" s="2" t="s">
        <v>837</v>
      </c>
      <c r="H135" s="2" t="s">
        <v>838</v>
      </c>
      <c r="I135" s="9">
        <v>10</v>
      </c>
      <c r="J135" s="4">
        <v>102.2</v>
      </c>
    </row>
    <row r="136" spans="1:23" ht="24">
      <c r="A136" s="2" t="s">
        <v>40</v>
      </c>
      <c r="B136" s="3" t="s">
        <v>4174</v>
      </c>
      <c r="C136" s="1" t="s">
        <v>42</v>
      </c>
      <c r="D136" s="1" t="s">
        <v>4272</v>
      </c>
      <c r="E136" s="2" t="s">
        <v>461</v>
      </c>
      <c r="F136" s="2" t="s">
        <v>462</v>
      </c>
      <c r="G136" s="2" t="s">
        <v>463</v>
      </c>
      <c r="H136" s="2" t="s">
        <v>464</v>
      </c>
      <c r="I136" s="9">
        <v>11</v>
      </c>
      <c r="J136" s="4">
        <v>112.42</v>
      </c>
    </row>
    <row r="137" spans="1:23">
      <c r="A137" s="2" t="s">
        <v>40</v>
      </c>
      <c r="B137" s="3" t="s">
        <v>4230</v>
      </c>
      <c r="C137" s="1" t="s">
        <v>42</v>
      </c>
      <c r="D137" s="1" t="s">
        <v>4273</v>
      </c>
      <c r="E137" s="2" t="s">
        <v>4274</v>
      </c>
      <c r="F137" s="2" t="s">
        <v>4275</v>
      </c>
      <c r="G137" s="2" t="s">
        <v>872</v>
      </c>
      <c r="H137" s="2" t="s">
        <v>873</v>
      </c>
      <c r="I137" s="9">
        <v>15</v>
      </c>
      <c r="J137" s="4">
        <v>153.30000000000001</v>
      </c>
    </row>
    <row r="138" spans="1:23">
      <c r="A138" s="2" t="s">
        <v>40</v>
      </c>
      <c r="B138" s="3" t="s">
        <v>4189</v>
      </c>
      <c r="C138" s="1" t="s">
        <v>42</v>
      </c>
      <c r="D138" s="1" t="s">
        <v>4276</v>
      </c>
      <c r="E138" s="2" t="s">
        <v>4277</v>
      </c>
      <c r="F138" s="2" t="s">
        <v>4278</v>
      </c>
      <c r="G138" s="2" t="s">
        <v>468</v>
      </c>
      <c r="H138" s="2" t="s">
        <v>469</v>
      </c>
      <c r="I138" s="9">
        <v>20</v>
      </c>
      <c r="J138" s="4">
        <v>204.4</v>
      </c>
    </row>
    <row r="139" spans="1:23">
      <c r="A139" s="2" t="s">
        <v>40</v>
      </c>
      <c r="B139" s="3" t="s">
        <v>4189</v>
      </c>
      <c r="C139" s="1" t="s">
        <v>42</v>
      </c>
      <c r="D139" s="1" t="s">
        <v>4279</v>
      </c>
      <c r="E139" s="2" t="s">
        <v>1644</v>
      </c>
      <c r="F139" s="2" t="s">
        <v>1645</v>
      </c>
      <c r="G139" s="2" t="s">
        <v>1646</v>
      </c>
      <c r="H139" s="2" t="s">
        <v>1647</v>
      </c>
      <c r="I139" s="9">
        <v>10</v>
      </c>
      <c r="J139" s="4">
        <v>102.2</v>
      </c>
    </row>
    <row r="140" spans="1:23">
      <c r="A140" s="2" t="s">
        <v>40</v>
      </c>
      <c r="B140" s="3" t="s">
        <v>4168</v>
      </c>
      <c r="C140" s="1" t="s">
        <v>42</v>
      </c>
      <c r="D140" s="1" t="s">
        <v>4280</v>
      </c>
      <c r="E140" s="2" t="s">
        <v>1277</v>
      </c>
      <c r="F140" s="2" t="s">
        <v>1278</v>
      </c>
      <c r="G140" s="2" t="s">
        <v>851</v>
      </c>
      <c r="H140" s="2" t="s">
        <v>852</v>
      </c>
      <c r="I140" s="9">
        <v>10</v>
      </c>
      <c r="J140" s="4">
        <v>102.2</v>
      </c>
    </row>
    <row r="141" spans="1:23">
      <c r="A141" s="2" t="s">
        <v>40</v>
      </c>
      <c r="B141" s="3" t="s">
        <v>4168</v>
      </c>
      <c r="C141" s="1" t="s">
        <v>42</v>
      </c>
      <c r="D141" s="1" t="s">
        <v>4281</v>
      </c>
      <c r="E141" s="2" t="s">
        <v>4282</v>
      </c>
      <c r="F141" s="2" t="s">
        <v>4283</v>
      </c>
      <c r="G141" s="2" t="s">
        <v>468</v>
      </c>
      <c r="H141" s="2" t="s">
        <v>469</v>
      </c>
      <c r="I141" s="9">
        <v>5</v>
      </c>
      <c r="J141" s="4">
        <v>51.1</v>
      </c>
    </row>
    <row r="142" spans="1:23">
      <c r="A142" s="2" t="s">
        <v>40</v>
      </c>
      <c r="B142" s="3" t="s">
        <v>4174</v>
      </c>
      <c r="C142" s="1" t="s">
        <v>42</v>
      </c>
      <c r="D142" s="1" t="s">
        <v>4284</v>
      </c>
      <c r="E142" s="2" t="s">
        <v>1487</v>
      </c>
      <c r="F142" s="2" t="s">
        <v>1488</v>
      </c>
      <c r="G142" s="2" t="s">
        <v>448</v>
      </c>
      <c r="H142" s="2" t="s">
        <v>449</v>
      </c>
      <c r="I142" s="9">
        <v>40</v>
      </c>
      <c r="J142" s="4">
        <v>408.8</v>
      </c>
    </row>
    <row r="143" spans="1:23">
      <c r="A143" s="2" t="s">
        <v>40</v>
      </c>
      <c r="B143" s="3" t="s">
        <v>4174</v>
      </c>
      <c r="C143" s="1" t="s">
        <v>42</v>
      </c>
      <c r="D143" s="1" t="s">
        <v>4285</v>
      </c>
      <c r="E143" s="2" t="s">
        <v>1048</v>
      </c>
      <c r="F143" s="2" t="s">
        <v>1049</v>
      </c>
      <c r="G143" s="2" t="s">
        <v>468</v>
      </c>
      <c r="H143" s="2" t="s">
        <v>469</v>
      </c>
      <c r="I143" s="9">
        <v>10</v>
      </c>
      <c r="J143" s="4">
        <v>102.2</v>
      </c>
    </row>
    <row r="144" spans="1:23">
      <c r="A144" s="2" t="s">
        <v>40</v>
      </c>
      <c r="B144" s="3" t="s">
        <v>4168</v>
      </c>
      <c r="C144" s="1" t="s">
        <v>42</v>
      </c>
      <c r="D144" s="1" t="s">
        <v>4286</v>
      </c>
      <c r="E144" s="2" t="s">
        <v>4287</v>
      </c>
      <c r="F144" s="2" t="s">
        <v>4288</v>
      </c>
      <c r="G144" s="2" t="s">
        <v>468</v>
      </c>
      <c r="H144" s="2" t="s">
        <v>469</v>
      </c>
      <c r="I144" s="9">
        <v>40</v>
      </c>
      <c r="J144" s="4">
        <v>408.8</v>
      </c>
    </row>
    <row r="145" spans="1:10">
      <c r="A145" s="2" t="s">
        <v>48</v>
      </c>
      <c r="B145" s="3" t="s">
        <v>4168</v>
      </c>
      <c r="C145" s="1" t="s">
        <v>42</v>
      </c>
      <c r="D145" s="1" t="s">
        <v>4281</v>
      </c>
      <c r="E145" s="2" t="s">
        <v>4282</v>
      </c>
      <c r="F145" s="2" t="s">
        <v>4283</v>
      </c>
      <c r="G145" s="2" t="s">
        <v>468</v>
      </c>
      <c r="H145" s="2" t="s">
        <v>469</v>
      </c>
      <c r="I145" s="9">
        <v>2</v>
      </c>
      <c r="J145" s="4">
        <v>24.74</v>
      </c>
    </row>
    <row r="146" spans="1:10">
      <c r="A146" s="2" t="s">
        <v>48</v>
      </c>
      <c r="B146" s="3" t="s">
        <v>4174</v>
      </c>
      <c r="C146" s="1" t="s">
        <v>42</v>
      </c>
      <c r="D146" s="1" t="s">
        <v>4285</v>
      </c>
      <c r="E146" s="2" t="s">
        <v>1048</v>
      </c>
      <c r="F146" s="2" t="s">
        <v>1049</v>
      </c>
      <c r="G146" s="2" t="s">
        <v>468</v>
      </c>
      <c r="H146" s="2" t="s">
        <v>469</v>
      </c>
      <c r="I146" s="9">
        <v>15</v>
      </c>
      <c r="J146" s="4">
        <v>185.55</v>
      </c>
    </row>
    <row r="147" spans="1:10" ht="24">
      <c r="A147" s="2" t="s">
        <v>48</v>
      </c>
      <c r="B147" s="3" t="s">
        <v>4174</v>
      </c>
      <c r="C147" s="1" t="s">
        <v>42</v>
      </c>
      <c r="D147" s="1" t="s">
        <v>4272</v>
      </c>
      <c r="E147" s="2" t="s">
        <v>461</v>
      </c>
      <c r="F147" s="2" t="s">
        <v>462</v>
      </c>
      <c r="G147" s="2" t="s">
        <v>463</v>
      </c>
      <c r="H147" s="2" t="s">
        <v>464</v>
      </c>
      <c r="I147" s="9">
        <v>2</v>
      </c>
      <c r="J147" s="4">
        <v>24.74</v>
      </c>
    </row>
    <row r="148" spans="1:10">
      <c r="A148" s="2" t="s">
        <v>48</v>
      </c>
      <c r="B148" s="3" t="s">
        <v>4174</v>
      </c>
      <c r="C148" s="1" t="s">
        <v>42</v>
      </c>
      <c r="D148" s="1" t="s">
        <v>4289</v>
      </c>
      <c r="E148" s="2" t="s">
        <v>4290</v>
      </c>
      <c r="F148" s="2" t="s">
        <v>4291</v>
      </c>
      <c r="G148" s="2" t="s">
        <v>872</v>
      </c>
      <c r="H148" s="2" t="s">
        <v>873</v>
      </c>
      <c r="I148" s="9">
        <v>4</v>
      </c>
      <c r="J148" s="4">
        <v>49.48</v>
      </c>
    </row>
    <row r="149" spans="1:10">
      <c r="A149" s="2" t="s">
        <v>48</v>
      </c>
      <c r="B149" s="3" t="s">
        <v>4189</v>
      </c>
      <c r="C149" s="1" t="s">
        <v>42</v>
      </c>
      <c r="D149" s="1" t="s">
        <v>4292</v>
      </c>
      <c r="E149" s="2" t="s">
        <v>1473</v>
      </c>
      <c r="F149" s="2" t="s">
        <v>1474</v>
      </c>
      <c r="G149" s="2" t="s">
        <v>1475</v>
      </c>
      <c r="H149" s="2" t="s">
        <v>1476</v>
      </c>
      <c r="I149" s="9">
        <v>6</v>
      </c>
      <c r="J149" s="4">
        <v>74.22</v>
      </c>
    </row>
    <row r="150" spans="1:10">
      <c r="A150" s="2" t="s">
        <v>48</v>
      </c>
      <c r="B150" s="3" t="s">
        <v>4204</v>
      </c>
      <c r="C150" s="1" t="s">
        <v>42</v>
      </c>
      <c r="D150" s="1" t="s">
        <v>4293</v>
      </c>
      <c r="E150" s="2" t="s">
        <v>2264</v>
      </c>
      <c r="F150" s="2" t="s">
        <v>2265</v>
      </c>
      <c r="G150" s="2" t="s">
        <v>851</v>
      </c>
      <c r="H150" s="2" t="s">
        <v>852</v>
      </c>
      <c r="I150" s="9">
        <v>2</v>
      </c>
      <c r="J150" s="4">
        <v>24.74</v>
      </c>
    </row>
    <row r="151" spans="1:10">
      <c r="A151" s="2" t="s">
        <v>48</v>
      </c>
      <c r="B151" s="3" t="s">
        <v>4168</v>
      </c>
      <c r="C151" s="1" t="s">
        <v>42</v>
      </c>
      <c r="D151" s="1" t="s">
        <v>4270</v>
      </c>
      <c r="E151" s="2" t="s">
        <v>849</v>
      </c>
      <c r="F151" s="2" t="s">
        <v>850</v>
      </c>
      <c r="G151" s="2" t="s">
        <v>851</v>
      </c>
      <c r="H151" s="2" t="s">
        <v>852</v>
      </c>
      <c r="I151" s="9">
        <v>3</v>
      </c>
      <c r="J151" s="4">
        <v>37.11</v>
      </c>
    </row>
    <row r="152" spans="1:10">
      <c r="A152" s="2" t="s">
        <v>48</v>
      </c>
      <c r="B152" s="3" t="s">
        <v>4174</v>
      </c>
      <c r="C152" s="1" t="s">
        <v>42</v>
      </c>
      <c r="D152" s="1" t="s">
        <v>4271</v>
      </c>
      <c r="E152" s="2" t="s">
        <v>1359</v>
      </c>
      <c r="F152" s="2" t="s">
        <v>1360</v>
      </c>
      <c r="G152" s="2" t="s">
        <v>1361</v>
      </c>
      <c r="H152" s="2" t="s">
        <v>1362</v>
      </c>
      <c r="I152" s="9">
        <v>10</v>
      </c>
      <c r="J152" s="4">
        <v>123.7</v>
      </c>
    </row>
    <row r="153" spans="1:10">
      <c r="A153" s="2" t="s">
        <v>48</v>
      </c>
      <c r="B153" s="3" t="s">
        <v>4168</v>
      </c>
      <c r="C153" s="1" t="s">
        <v>42</v>
      </c>
      <c r="D153" s="1" t="s">
        <v>4280</v>
      </c>
      <c r="E153" s="2" t="s">
        <v>1277</v>
      </c>
      <c r="F153" s="2" t="s">
        <v>1278</v>
      </c>
      <c r="G153" s="2" t="s">
        <v>851</v>
      </c>
      <c r="H153" s="2" t="s">
        <v>852</v>
      </c>
      <c r="I153" s="9">
        <v>5</v>
      </c>
      <c r="J153" s="4">
        <v>61.85</v>
      </c>
    </row>
    <row r="154" spans="1:10">
      <c r="J154" s="5">
        <v>3054.59</v>
      </c>
    </row>
    <row r="155" spans="1:10">
      <c r="J155" s="5">
        <v>13282.73</v>
      </c>
    </row>
  </sheetData>
  <autoFilter ref="A1:A155" xr:uid="{F38174AD-1164-1243-A742-A4D4FABA06E7}"/>
  <mergeCells count="10">
    <mergeCell ref="A84:W84"/>
    <mergeCell ref="A119:W119"/>
    <mergeCell ref="A124:W124"/>
    <mergeCell ref="A129:W129"/>
    <mergeCell ref="A2:W2"/>
    <mergeCell ref="A10:W10"/>
    <mergeCell ref="A38:W38"/>
    <mergeCell ref="A55:W55"/>
    <mergeCell ref="A65:W65"/>
    <mergeCell ref="A78:W7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384-9A87-3A47-8AA3-DB2746E1422F}">
  <dimension ref="A1:W186"/>
  <sheetViews>
    <sheetView workbookViewId="0"/>
    <sheetView workbookViewId="1"/>
  </sheetViews>
  <sheetFormatPr defaultColWidth="8.85546875" defaultRowHeight="12.95"/>
  <cols>
    <col min="1" max="1" width="34.7109375" customWidth="1"/>
    <col min="2" max="2" width="9.28515625" customWidth="1"/>
    <col min="3" max="3" width="5.7109375" customWidth="1"/>
    <col min="4" max="4" width="7" customWidth="1"/>
    <col min="5" max="5" width="41.140625" customWidth="1"/>
    <col min="6" max="6" width="26.7109375" customWidth="1"/>
    <col min="7" max="7" width="8" customWidth="1"/>
    <col min="8" max="8" width="16.42578125" customWidth="1"/>
    <col min="9" max="9" width="7.855468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4294</v>
      </c>
      <c r="C3" s="1" t="s">
        <v>42</v>
      </c>
      <c r="D3" s="1" t="s">
        <v>4295</v>
      </c>
      <c r="E3" s="2" t="s">
        <v>4296</v>
      </c>
      <c r="F3" s="2" t="s">
        <v>4297</v>
      </c>
      <c r="G3" s="2" t="s">
        <v>882</v>
      </c>
      <c r="H3" s="2" t="s">
        <v>883</v>
      </c>
      <c r="I3" s="9">
        <v>10</v>
      </c>
      <c r="J3" s="4">
        <v>102.2</v>
      </c>
    </row>
    <row r="4" spans="1:23">
      <c r="A4" s="2" t="s">
        <v>40</v>
      </c>
      <c r="B4" s="3" t="s">
        <v>4294</v>
      </c>
      <c r="C4" s="1" t="s">
        <v>42</v>
      </c>
      <c r="D4" s="1" t="s">
        <v>4298</v>
      </c>
      <c r="E4" s="2" t="s">
        <v>3272</v>
      </c>
      <c r="F4" s="2" t="s">
        <v>3273</v>
      </c>
      <c r="G4" s="2" t="s">
        <v>52</v>
      </c>
      <c r="H4" s="2" t="s">
        <v>53</v>
      </c>
      <c r="I4" s="9">
        <v>10</v>
      </c>
      <c r="J4" s="4">
        <v>102.2</v>
      </c>
    </row>
    <row r="5" spans="1:23">
      <c r="A5" s="2" t="s">
        <v>40</v>
      </c>
      <c r="B5" s="3" t="s">
        <v>4294</v>
      </c>
      <c r="C5" s="1" t="s">
        <v>42</v>
      </c>
      <c r="D5" s="1" t="s">
        <v>4299</v>
      </c>
      <c r="E5" s="2" t="s">
        <v>877</v>
      </c>
      <c r="F5" s="2" t="s">
        <v>878</v>
      </c>
      <c r="G5" s="2" t="s">
        <v>622</v>
      </c>
      <c r="H5" s="2" t="s">
        <v>623</v>
      </c>
      <c r="I5" s="9">
        <v>4</v>
      </c>
      <c r="J5" s="4">
        <v>40.880000000000003</v>
      </c>
    </row>
    <row r="6" spans="1:23">
      <c r="A6" s="2" t="s">
        <v>48</v>
      </c>
      <c r="B6" s="3" t="s">
        <v>4294</v>
      </c>
      <c r="C6" s="1" t="s">
        <v>42</v>
      </c>
      <c r="D6" s="1" t="s">
        <v>4300</v>
      </c>
      <c r="E6" s="2" t="s">
        <v>1058</v>
      </c>
      <c r="F6" s="2" t="s">
        <v>1059</v>
      </c>
      <c r="G6" s="2" t="s">
        <v>46</v>
      </c>
      <c r="H6" s="2" t="s">
        <v>47</v>
      </c>
      <c r="I6" s="9">
        <v>10</v>
      </c>
      <c r="J6" s="4">
        <v>123.7</v>
      </c>
    </row>
    <row r="7" spans="1:23">
      <c r="A7" s="2" t="s">
        <v>48</v>
      </c>
      <c r="B7" s="3" t="s">
        <v>4294</v>
      </c>
      <c r="C7" s="1" t="s">
        <v>42</v>
      </c>
      <c r="D7" s="1" t="s">
        <v>4301</v>
      </c>
      <c r="E7" s="2" t="s">
        <v>885</v>
      </c>
      <c r="F7" s="2" t="s">
        <v>886</v>
      </c>
      <c r="G7" s="2" t="s">
        <v>622</v>
      </c>
      <c r="H7" s="2" t="s">
        <v>623</v>
      </c>
      <c r="I7" s="9">
        <v>2</v>
      </c>
      <c r="J7" s="4">
        <v>24.74</v>
      </c>
    </row>
    <row r="8" spans="1:23">
      <c r="A8" s="2" t="s">
        <v>48</v>
      </c>
      <c r="B8" s="3" t="s">
        <v>4294</v>
      </c>
      <c r="C8" s="1" t="s">
        <v>42</v>
      </c>
      <c r="D8" s="1" t="s">
        <v>4298</v>
      </c>
      <c r="E8" s="2" t="s">
        <v>3272</v>
      </c>
      <c r="F8" s="2" t="s">
        <v>3273</v>
      </c>
      <c r="G8" s="2" t="s">
        <v>52</v>
      </c>
      <c r="H8" s="2" t="s">
        <v>53</v>
      </c>
      <c r="I8" s="9">
        <v>10</v>
      </c>
      <c r="J8" s="4">
        <v>123.7</v>
      </c>
    </row>
    <row r="9" spans="1:23">
      <c r="A9" s="2" t="s">
        <v>48</v>
      </c>
      <c r="B9" s="3" t="s">
        <v>4294</v>
      </c>
      <c r="C9" s="1" t="s">
        <v>42</v>
      </c>
      <c r="D9" s="1" t="s">
        <v>4295</v>
      </c>
      <c r="E9" s="2" t="s">
        <v>4296</v>
      </c>
      <c r="F9" s="2" t="s">
        <v>4297</v>
      </c>
      <c r="G9" s="2" t="s">
        <v>882</v>
      </c>
      <c r="H9" s="2" t="s">
        <v>883</v>
      </c>
      <c r="I9" s="9">
        <v>10</v>
      </c>
      <c r="J9" s="4">
        <v>123.7</v>
      </c>
    </row>
    <row r="10" spans="1:23">
      <c r="A10" s="2" t="s">
        <v>48</v>
      </c>
      <c r="B10" s="3" t="s">
        <v>4294</v>
      </c>
      <c r="C10" s="1" t="s">
        <v>42</v>
      </c>
      <c r="D10" s="1" t="s">
        <v>4302</v>
      </c>
      <c r="E10" s="2" t="s">
        <v>880</v>
      </c>
      <c r="F10" s="2" t="s">
        <v>881</v>
      </c>
      <c r="G10" s="2" t="s">
        <v>882</v>
      </c>
      <c r="H10" s="2" t="s">
        <v>883</v>
      </c>
      <c r="I10" s="9">
        <v>3</v>
      </c>
      <c r="J10" s="4">
        <v>37.11</v>
      </c>
    </row>
    <row r="11" spans="1:23">
      <c r="J11" s="5">
        <v>678.23</v>
      </c>
    </row>
    <row r="12" spans="1:23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68</v>
      </c>
      <c r="B13" s="3" t="s">
        <v>4303</v>
      </c>
      <c r="C13" s="1" t="s">
        <v>42</v>
      </c>
      <c r="D13" s="1" t="s">
        <v>4304</v>
      </c>
      <c r="E13" s="2" t="s">
        <v>894</v>
      </c>
      <c r="F13" s="2" t="s">
        <v>895</v>
      </c>
      <c r="G13" s="2" t="s">
        <v>82</v>
      </c>
      <c r="H13" s="2" t="s">
        <v>83</v>
      </c>
      <c r="I13" s="9">
        <v>20</v>
      </c>
      <c r="J13" s="4">
        <v>168</v>
      </c>
    </row>
    <row r="14" spans="1:23">
      <c r="A14" s="2" t="s">
        <v>40</v>
      </c>
      <c r="B14" s="3" t="s">
        <v>4303</v>
      </c>
      <c r="C14" s="1" t="s">
        <v>42</v>
      </c>
      <c r="D14" s="1" t="s">
        <v>4305</v>
      </c>
      <c r="E14" s="2" t="s">
        <v>654</v>
      </c>
      <c r="F14" s="2" t="s">
        <v>655</v>
      </c>
      <c r="G14" s="2" t="s">
        <v>72</v>
      </c>
      <c r="H14" s="2" t="s">
        <v>73</v>
      </c>
      <c r="I14" s="9">
        <v>1</v>
      </c>
      <c r="J14" s="4">
        <v>10.220000000000001</v>
      </c>
    </row>
    <row r="15" spans="1:23">
      <c r="A15" s="2" t="s">
        <v>40</v>
      </c>
      <c r="B15" s="3" t="s">
        <v>4303</v>
      </c>
      <c r="C15" s="1" t="s">
        <v>42</v>
      </c>
      <c r="D15" s="1" t="s">
        <v>4305</v>
      </c>
      <c r="E15" s="2" t="s">
        <v>654</v>
      </c>
      <c r="F15" s="2" t="s">
        <v>655</v>
      </c>
      <c r="G15" s="2" t="s">
        <v>72</v>
      </c>
      <c r="H15" s="2" t="s">
        <v>73</v>
      </c>
      <c r="I15" s="9">
        <v>2</v>
      </c>
      <c r="J15" s="4">
        <v>20.440000000000001</v>
      </c>
    </row>
    <row r="16" spans="1:23">
      <c r="A16" s="2" t="s">
        <v>40</v>
      </c>
      <c r="B16" s="3" t="s">
        <v>4303</v>
      </c>
      <c r="C16" s="1" t="s">
        <v>42</v>
      </c>
      <c r="D16" s="1" t="s">
        <v>4306</v>
      </c>
      <c r="E16" s="2" t="s">
        <v>663</v>
      </c>
      <c r="F16" s="2" t="s">
        <v>664</v>
      </c>
      <c r="G16" s="2" t="s">
        <v>82</v>
      </c>
      <c r="H16" s="2" t="s">
        <v>83</v>
      </c>
      <c r="I16" s="9">
        <v>3</v>
      </c>
      <c r="J16" s="4">
        <v>30.66</v>
      </c>
    </row>
    <row r="17" spans="1:10">
      <c r="A17" s="2" t="s">
        <v>40</v>
      </c>
      <c r="B17" s="3" t="s">
        <v>4303</v>
      </c>
      <c r="C17" s="1" t="s">
        <v>42</v>
      </c>
      <c r="D17" s="1" t="s">
        <v>4307</v>
      </c>
      <c r="E17" s="2" t="s">
        <v>512</v>
      </c>
      <c r="F17" s="2" t="s">
        <v>513</v>
      </c>
      <c r="G17" s="2" t="s">
        <v>514</v>
      </c>
      <c r="H17" s="2" t="s">
        <v>515</v>
      </c>
      <c r="I17" s="9">
        <v>5</v>
      </c>
      <c r="J17" s="4">
        <v>51.1</v>
      </c>
    </row>
    <row r="18" spans="1:10">
      <c r="A18" s="2" t="s">
        <v>40</v>
      </c>
      <c r="B18" s="3" t="s">
        <v>4303</v>
      </c>
      <c r="C18" s="1" t="s">
        <v>42</v>
      </c>
      <c r="D18" s="1" t="s">
        <v>4308</v>
      </c>
      <c r="E18" s="2" t="s">
        <v>136</v>
      </c>
      <c r="F18" s="2" t="s">
        <v>137</v>
      </c>
      <c r="G18" s="2" t="s">
        <v>72</v>
      </c>
      <c r="H18" s="2" t="s">
        <v>73</v>
      </c>
      <c r="I18" s="9">
        <v>5</v>
      </c>
      <c r="J18" s="4">
        <v>51.1</v>
      </c>
    </row>
    <row r="19" spans="1:10">
      <c r="A19" s="2" t="s">
        <v>40</v>
      </c>
      <c r="B19" s="3" t="s">
        <v>4303</v>
      </c>
      <c r="C19" s="1" t="s">
        <v>42</v>
      </c>
      <c r="D19" s="1" t="s">
        <v>4309</v>
      </c>
      <c r="E19" s="2" t="s">
        <v>75</v>
      </c>
      <c r="F19" s="2" t="s">
        <v>76</v>
      </c>
      <c r="G19" s="2" t="s">
        <v>77</v>
      </c>
      <c r="H19" s="2" t="s">
        <v>78</v>
      </c>
      <c r="I19" s="9">
        <v>10</v>
      </c>
      <c r="J19" s="4">
        <v>102.2</v>
      </c>
    </row>
    <row r="20" spans="1:10">
      <c r="A20" s="2" t="s">
        <v>40</v>
      </c>
      <c r="B20" s="3" t="s">
        <v>4303</v>
      </c>
      <c r="C20" s="1" t="s">
        <v>42</v>
      </c>
      <c r="D20" s="1" t="s">
        <v>4310</v>
      </c>
      <c r="E20" s="2" t="s">
        <v>125</v>
      </c>
      <c r="F20" s="2" t="s">
        <v>126</v>
      </c>
      <c r="G20" s="2" t="s">
        <v>127</v>
      </c>
      <c r="H20" s="2" t="s">
        <v>128</v>
      </c>
      <c r="I20" s="9">
        <v>3</v>
      </c>
      <c r="J20" s="4">
        <v>30.66</v>
      </c>
    </row>
    <row r="21" spans="1:10">
      <c r="A21" s="2" t="s">
        <v>40</v>
      </c>
      <c r="B21" s="3" t="s">
        <v>4303</v>
      </c>
      <c r="C21" s="1" t="s">
        <v>42</v>
      </c>
      <c r="D21" s="1" t="s">
        <v>4311</v>
      </c>
      <c r="E21" s="2" t="s">
        <v>1113</v>
      </c>
      <c r="F21" s="2" t="s">
        <v>1114</v>
      </c>
      <c r="G21" s="2" t="s">
        <v>93</v>
      </c>
      <c r="H21" s="2" t="s">
        <v>94</v>
      </c>
      <c r="I21" s="9">
        <v>2</v>
      </c>
      <c r="J21" s="4">
        <v>20.440000000000001</v>
      </c>
    </row>
    <row r="22" spans="1:10">
      <c r="A22" s="2" t="s">
        <v>40</v>
      </c>
      <c r="B22" s="3" t="s">
        <v>4303</v>
      </c>
      <c r="C22" s="1" t="s">
        <v>42</v>
      </c>
      <c r="D22" s="1" t="s">
        <v>4312</v>
      </c>
      <c r="E22" s="2" t="s">
        <v>505</v>
      </c>
      <c r="F22" s="2" t="s">
        <v>506</v>
      </c>
      <c r="G22" s="2" t="s">
        <v>93</v>
      </c>
      <c r="H22" s="2" t="s">
        <v>94</v>
      </c>
      <c r="I22" s="9">
        <v>2</v>
      </c>
      <c r="J22" s="4">
        <v>20.440000000000001</v>
      </c>
    </row>
    <row r="23" spans="1:10">
      <c r="A23" s="2" t="s">
        <v>40</v>
      </c>
      <c r="B23" s="3" t="s">
        <v>4303</v>
      </c>
      <c r="C23" s="1" t="s">
        <v>42</v>
      </c>
      <c r="D23" s="1" t="s">
        <v>4313</v>
      </c>
      <c r="E23" s="2" t="s">
        <v>522</v>
      </c>
      <c r="F23" s="2" t="s">
        <v>523</v>
      </c>
      <c r="G23" s="2" t="s">
        <v>93</v>
      </c>
      <c r="H23" s="2" t="s">
        <v>94</v>
      </c>
      <c r="I23" s="9">
        <v>3</v>
      </c>
      <c r="J23" s="4">
        <v>30.66</v>
      </c>
    </row>
    <row r="24" spans="1:10">
      <c r="A24" s="2" t="s">
        <v>40</v>
      </c>
      <c r="B24" s="3" t="s">
        <v>4303</v>
      </c>
      <c r="C24" s="1" t="s">
        <v>42</v>
      </c>
      <c r="D24" s="1" t="s">
        <v>4314</v>
      </c>
      <c r="E24" s="2" t="s">
        <v>2694</v>
      </c>
      <c r="F24" s="2" t="s">
        <v>2695</v>
      </c>
      <c r="G24" s="2" t="s">
        <v>77</v>
      </c>
      <c r="H24" s="2" t="s">
        <v>78</v>
      </c>
      <c r="I24" s="9">
        <v>1</v>
      </c>
      <c r="J24" s="4">
        <v>10.220000000000001</v>
      </c>
    </row>
    <row r="25" spans="1:10">
      <c r="A25" s="2" t="s">
        <v>40</v>
      </c>
      <c r="B25" s="3" t="s">
        <v>4303</v>
      </c>
      <c r="C25" s="1" t="s">
        <v>42</v>
      </c>
      <c r="D25" s="1" t="s">
        <v>4315</v>
      </c>
      <c r="E25" s="2" t="s">
        <v>133</v>
      </c>
      <c r="F25" s="2" t="s">
        <v>134</v>
      </c>
      <c r="G25" s="2" t="s">
        <v>119</v>
      </c>
      <c r="H25" s="2" t="s">
        <v>120</v>
      </c>
      <c r="I25" s="9">
        <v>5</v>
      </c>
      <c r="J25" s="4">
        <v>51.1</v>
      </c>
    </row>
    <row r="26" spans="1:10">
      <c r="A26" s="2" t="s">
        <v>40</v>
      </c>
      <c r="B26" s="3" t="s">
        <v>4303</v>
      </c>
      <c r="C26" s="1" t="s">
        <v>42</v>
      </c>
      <c r="D26" s="1" t="s">
        <v>4316</v>
      </c>
      <c r="E26" s="2" t="s">
        <v>85</v>
      </c>
      <c r="F26" s="2" t="s">
        <v>86</v>
      </c>
      <c r="G26" s="2" t="s">
        <v>82</v>
      </c>
      <c r="H26" s="2" t="s">
        <v>83</v>
      </c>
      <c r="I26" s="9">
        <v>5</v>
      </c>
      <c r="J26" s="4">
        <v>51.1</v>
      </c>
    </row>
    <row r="27" spans="1:10">
      <c r="A27" s="2" t="s">
        <v>40</v>
      </c>
      <c r="B27" s="3" t="s">
        <v>4303</v>
      </c>
      <c r="C27" s="1" t="s">
        <v>42</v>
      </c>
      <c r="D27" s="1" t="s">
        <v>4317</v>
      </c>
      <c r="E27" s="2" t="s">
        <v>480</v>
      </c>
      <c r="F27" s="2" t="s">
        <v>481</v>
      </c>
      <c r="G27" s="2" t="s">
        <v>82</v>
      </c>
      <c r="H27" s="2" t="s">
        <v>83</v>
      </c>
      <c r="I27" s="9">
        <v>2</v>
      </c>
      <c r="J27" s="4">
        <v>20.440000000000001</v>
      </c>
    </row>
    <row r="28" spans="1:10">
      <c r="A28" s="2" t="s">
        <v>40</v>
      </c>
      <c r="B28" s="3" t="s">
        <v>4303</v>
      </c>
      <c r="C28" s="1" t="s">
        <v>42</v>
      </c>
      <c r="D28" s="1" t="s">
        <v>4318</v>
      </c>
      <c r="E28" s="2" t="s">
        <v>502</v>
      </c>
      <c r="F28" s="2" t="s">
        <v>503</v>
      </c>
      <c r="G28" s="2" t="s">
        <v>72</v>
      </c>
      <c r="H28" s="2" t="s">
        <v>73</v>
      </c>
      <c r="I28" s="9">
        <v>3</v>
      </c>
      <c r="J28" s="4">
        <v>30.66</v>
      </c>
    </row>
    <row r="29" spans="1:10">
      <c r="A29" s="2" t="s">
        <v>40</v>
      </c>
      <c r="B29" s="3" t="s">
        <v>4303</v>
      </c>
      <c r="C29" s="1" t="s">
        <v>42</v>
      </c>
      <c r="D29" s="1" t="s">
        <v>4319</v>
      </c>
      <c r="E29" s="2" t="s">
        <v>634</v>
      </c>
      <c r="F29" s="2" t="s">
        <v>635</v>
      </c>
      <c r="G29" s="2" t="s">
        <v>72</v>
      </c>
      <c r="H29" s="2" t="s">
        <v>73</v>
      </c>
      <c r="I29" s="9">
        <v>5</v>
      </c>
      <c r="J29" s="4">
        <v>51.1</v>
      </c>
    </row>
    <row r="30" spans="1:10">
      <c r="A30" s="2" t="s">
        <v>48</v>
      </c>
      <c r="B30" s="3" t="s">
        <v>4303</v>
      </c>
      <c r="C30" s="1" t="s">
        <v>42</v>
      </c>
      <c r="D30" s="1" t="s">
        <v>4320</v>
      </c>
      <c r="E30" s="2" t="s">
        <v>85</v>
      </c>
      <c r="F30" s="2" t="s">
        <v>86</v>
      </c>
      <c r="G30" s="2" t="s">
        <v>82</v>
      </c>
      <c r="H30" s="2" t="s">
        <v>83</v>
      </c>
      <c r="I30" s="9">
        <v>10</v>
      </c>
      <c r="J30" s="4">
        <v>115.2</v>
      </c>
    </row>
    <row r="31" spans="1:10">
      <c r="A31" s="2" t="s">
        <v>48</v>
      </c>
      <c r="B31" s="3" t="s">
        <v>4303</v>
      </c>
      <c r="C31" s="1" t="s">
        <v>42</v>
      </c>
      <c r="D31" s="1" t="s">
        <v>4321</v>
      </c>
      <c r="E31" s="2" t="s">
        <v>3371</v>
      </c>
      <c r="F31" s="2" t="s">
        <v>3372</v>
      </c>
      <c r="G31" s="2" t="s">
        <v>127</v>
      </c>
      <c r="H31" s="2" t="s">
        <v>128</v>
      </c>
      <c r="I31" s="9">
        <v>7</v>
      </c>
      <c r="J31" s="4">
        <v>80.64</v>
      </c>
    </row>
    <row r="32" spans="1:10">
      <c r="A32" s="2" t="s">
        <v>48</v>
      </c>
      <c r="B32" s="3" t="s">
        <v>4303</v>
      </c>
      <c r="C32" s="1" t="s">
        <v>42</v>
      </c>
      <c r="D32" s="1" t="s">
        <v>4322</v>
      </c>
      <c r="E32" s="2" t="s">
        <v>111</v>
      </c>
      <c r="F32" s="2" t="s">
        <v>112</v>
      </c>
      <c r="G32" s="2" t="s">
        <v>72</v>
      </c>
      <c r="H32" s="2" t="s">
        <v>73</v>
      </c>
      <c r="I32" s="9">
        <v>5</v>
      </c>
      <c r="J32" s="4">
        <v>57.6</v>
      </c>
    </row>
    <row r="33" spans="1:10">
      <c r="A33" s="2" t="s">
        <v>48</v>
      </c>
      <c r="B33" s="3" t="s">
        <v>4303</v>
      </c>
      <c r="C33" s="1" t="s">
        <v>42</v>
      </c>
      <c r="D33" s="1" t="s">
        <v>4323</v>
      </c>
      <c r="E33" s="2" t="s">
        <v>91</v>
      </c>
      <c r="F33" s="2" t="s">
        <v>92</v>
      </c>
      <c r="G33" s="2" t="s">
        <v>93</v>
      </c>
      <c r="H33" s="2" t="s">
        <v>94</v>
      </c>
      <c r="I33" s="9">
        <v>3</v>
      </c>
      <c r="J33" s="4">
        <v>37.11</v>
      </c>
    </row>
    <row r="34" spans="1:10">
      <c r="A34" s="2" t="s">
        <v>48</v>
      </c>
      <c r="B34" s="3" t="s">
        <v>4303</v>
      </c>
      <c r="C34" s="1" t="s">
        <v>42</v>
      </c>
      <c r="D34" s="1" t="s">
        <v>4324</v>
      </c>
      <c r="E34" s="2" t="s">
        <v>928</v>
      </c>
      <c r="F34" s="2" t="s">
        <v>929</v>
      </c>
      <c r="G34" s="2" t="s">
        <v>93</v>
      </c>
      <c r="H34" s="2" t="s">
        <v>94</v>
      </c>
      <c r="I34" s="9">
        <v>10</v>
      </c>
      <c r="J34" s="4">
        <v>123.7</v>
      </c>
    </row>
    <row r="35" spans="1:10">
      <c r="A35" s="2" t="s">
        <v>48</v>
      </c>
      <c r="B35" s="3" t="s">
        <v>4303</v>
      </c>
      <c r="C35" s="1" t="s">
        <v>42</v>
      </c>
      <c r="D35" s="1" t="s">
        <v>4325</v>
      </c>
      <c r="E35" s="2" t="s">
        <v>117</v>
      </c>
      <c r="F35" s="2" t="s">
        <v>118</v>
      </c>
      <c r="G35" s="2" t="s">
        <v>119</v>
      </c>
      <c r="H35" s="2" t="s">
        <v>120</v>
      </c>
      <c r="I35" s="9">
        <v>10</v>
      </c>
      <c r="J35" s="4">
        <v>123.7</v>
      </c>
    </row>
    <row r="36" spans="1:10">
      <c r="A36" s="2" t="s">
        <v>48</v>
      </c>
      <c r="B36" s="3" t="s">
        <v>4303</v>
      </c>
      <c r="C36" s="1" t="s">
        <v>42</v>
      </c>
      <c r="D36" s="1" t="s">
        <v>4326</v>
      </c>
      <c r="E36" s="2" t="s">
        <v>480</v>
      </c>
      <c r="F36" s="2" t="s">
        <v>481</v>
      </c>
      <c r="G36" s="2" t="s">
        <v>82</v>
      </c>
      <c r="H36" s="2" t="s">
        <v>83</v>
      </c>
      <c r="I36" s="9">
        <v>30</v>
      </c>
      <c r="J36" s="4">
        <v>371.1</v>
      </c>
    </row>
    <row r="37" spans="1:10">
      <c r="A37" s="2" t="s">
        <v>48</v>
      </c>
      <c r="B37" s="3" t="s">
        <v>4303</v>
      </c>
      <c r="C37" s="1" t="s">
        <v>42</v>
      </c>
      <c r="D37" s="1" t="s">
        <v>4327</v>
      </c>
      <c r="E37" s="2" t="s">
        <v>1071</v>
      </c>
      <c r="F37" s="2" t="s">
        <v>1072</v>
      </c>
      <c r="G37" s="2" t="s">
        <v>82</v>
      </c>
      <c r="H37" s="2" t="s">
        <v>83</v>
      </c>
      <c r="I37" s="9">
        <v>10</v>
      </c>
      <c r="J37" s="4">
        <v>123.7</v>
      </c>
    </row>
    <row r="38" spans="1:10">
      <c r="A38" s="2" t="s">
        <v>48</v>
      </c>
      <c r="B38" s="3" t="s">
        <v>4303</v>
      </c>
      <c r="C38" s="1" t="s">
        <v>42</v>
      </c>
      <c r="D38" s="1" t="s">
        <v>4328</v>
      </c>
      <c r="E38" s="2" t="s">
        <v>125</v>
      </c>
      <c r="F38" s="2" t="s">
        <v>126</v>
      </c>
      <c r="G38" s="2" t="s">
        <v>127</v>
      </c>
      <c r="H38" s="2" t="s">
        <v>128</v>
      </c>
      <c r="I38" s="9">
        <v>10</v>
      </c>
      <c r="J38" s="4">
        <v>115.2</v>
      </c>
    </row>
    <row r="39" spans="1:10">
      <c r="A39" s="2" t="s">
        <v>48</v>
      </c>
      <c r="B39" s="3" t="s">
        <v>4303</v>
      </c>
      <c r="C39" s="1" t="s">
        <v>42</v>
      </c>
      <c r="D39" s="1" t="s">
        <v>4310</v>
      </c>
      <c r="E39" s="2" t="s">
        <v>125</v>
      </c>
      <c r="F39" s="2" t="s">
        <v>126</v>
      </c>
      <c r="G39" s="2" t="s">
        <v>127</v>
      </c>
      <c r="H39" s="2" t="s">
        <v>128</v>
      </c>
      <c r="I39" s="9">
        <v>5</v>
      </c>
      <c r="J39" s="4">
        <v>61.85</v>
      </c>
    </row>
    <row r="40" spans="1:10">
      <c r="A40" s="2" t="s">
        <v>48</v>
      </c>
      <c r="B40" s="3" t="s">
        <v>4303</v>
      </c>
      <c r="C40" s="1" t="s">
        <v>42</v>
      </c>
      <c r="D40" s="1" t="s">
        <v>4329</v>
      </c>
      <c r="E40" s="2" t="s">
        <v>139</v>
      </c>
      <c r="F40" s="2" t="s">
        <v>140</v>
      </c>
      <c r="G40" s="2" t="s">
        <v>72</v>
      </c>
      <c r="H40" s="2" t="s">
        <v>73</v>
      </c>
      <c r="I40" s="9">
        <v>5</v>
      </c>
      <c r="J40" s="4">
        <v>57.6</v>
      </c>
    </row>
    <row r="41" spans="1:10">
      <c r="A41" s="2" t="s">
        <v>48</v>
      </c>
      <c r="B41" s="3" t="s">
        <v>4303</v>
      </c>
      <c r="C41" s="1" t="s">
        <v>42</v>
      </c>
      <c r="D41" s="1" t="s">
        <v>4330</v>
      </c>
      <c r="E41" s="2" t="s">
        <v>3067</v>
      </c>
      <c r="F41" s="2" t="s">
        <v>3068</v>
      </c>
      <c r="G41" s="2" t="s">
        <v>82</v>
      </c>
      <c r="H41" s="2" t="s">
        <v>83</v>
      </c>
      <c r="I41" s="9">
        <v>1</v>
      </c>
      <c r="J41" s="4">
        <v>12.37</v>
      </c>
    </row>
    <row r="42" spans="1:10">
      <c r="A42" s="2" t="s">
        <v>48</v>
      </c>
      <c r="B42" s="3" t="s">
        <v>4303</v>
      </c>
      <c r="C42" s="1" t="s">
        <v>42</v>
      </c>
      <c r="D42" s="1" t="s">
        <v>4331</v>
      </c>
      <c r="E42" s="2" t="s">
        <v>1285</v>
      </c>
      <c r="F42" s="2" t="s">
        <v>1286</v>
      </c>
      <c r="G42" s="2" t="s">
        <v>82</v>
      </c>
      <c r="H42" s="2" t="s">
        <v>83</v>
      </c>
      <c r="I42" s="9">
        <v>20</v>
      </c>
      <c r="J42" s="4">
        <v>230.4</v>
      </c>
    </row>
    <row r="43" spans="1:10">
      <c r="A43" s="2" t="s">
        <v>48</v>
      </c>
      <c r="B43" s="3" t="s">
        <v>4303</v>
      </c>
      <c r="C43" s="1" t="s">
        <v>42</v>
      </c>
      <c r="D43" s="1" t="s">
        <v>4332</v>
      </c>
      <c r="E43" s="2" t="s">
        <v>3067</v>
      </c>
      <c r="F43" s="2" t="s">
        <v>3068</v>
      </c>
      <c r="G43" s="2" t="s">
        <v>82</v>
      </c>
      <c r="H43" s="2" t="s">
        <v>83</v>
      </c>
      <c r="I43" s="9">
        <v>10</v>
      </c>
      <c r="J43" s="4">
        <v>115.2</v>
      </c>
    </row>
    <row r="44" spans="1:10">
      <c r="A44" s="2" t="s">
        <v>48</v>
      </c>
      <c r="B44" s="3" t="s">
        <v>4303</v>
      </c>
      <c r="C44" s="1" t="s">
        <v>42</v>
      </c>
      <c r="D44" s="1" t="s">
        <v>4333</v>
      </c>
      <c r="E44" s="2" t="s">
        <v>122</v>
      </c>
      <c r="F44" s="2" t="s">
        <v>123</v>
      </c>
      <c r="G44" s="2" t="s">
        <v>82</v>
      </c>
      <c r="H44" s="2" t="s">
        <v>83</v>
      </c>
      <c r="I44" s="9">
        <v>10</v>
      </c>
      <c r="J44" s="4">
        <v>115.2</v>
      </c>
    </row>
    <row r="45" spans="1:10">
      <c r="A45" s="2" t="s">
        <v>48</v>
      </c>
      <c r="B45" s="3" t="s">
        <v>4303</v>
      </c>
      <c r="C45" s="1" t="s">
        <v>42</v>
      </c>
      <c r="D45" s="1" t="s">
        <v>4306</v>
      </c>
      <c r="E45" s="2" t="s">
        <v>663</v>
      </c>
      <c r="F45" s="2" t="s">
        <v>664</v>
      </c>
      <c r="G45" s="2" t="s">
        <v>82</v>
      </c>
      <c r="H45" s="2" t="s">
        <v>83</v>
      </c>
      <c r="I45" s="9">
        <v>2</v>
      </c>
      <c r="J45" s="4">
        <v>24.74</v>
      </c>
    </row>
    <row r="46" spans="1:10">
      <c r="A46" s="2" t="s">
        <v>48</v>
      </c>
      <c r="B46" s="3" t="s">
        <v>4303</v>
      </c>
      <c r="C46" s="1" t="s">
        <v>42</v>
      </c>
      <c r="D46" s="1" t="s">
        <v>4313</v>
      </c>
      <c r="E46" s="2" t="s">
        <v>522</v>
      </c>
      <c r="F46" s="2" t="s">
        <v>523</v>
      </c>
      <c r="G46" s="2" t="s">
        <v>93</v>
      </c>
      <c r="H46" s="2" t="s">
        <v>94</v>
      </c>
      <c r="I46" s="9">
        <v>5</v>
      </c>
      <c r="J46" s="4">
        <v>57.6</v>
      </c>
    </row>
    <row r="47" spans="1:10">
      <c r="A47" s="2" t="s">
        <v>48</v>
      </c>
      <c r="B47" s="3" t="s">
        <v>4303</v>
      </c>
      <c r="C47" s="1" t="s">
        <v>42</v>
      </c>
      <c r="D47" s="1" t="s">
        <v>4314</v>
      </c>
      <c r="E47" s="2" t="s">
        <v>2694</v>
      </c>
      <c r="F47" s="2" t="s">
        <v>2695</v>
      </c>
      <c r="G47" s="2" t="s">
        <v>77</v>
      </c>
      <c r="H47" s="2" t="s">
        <v>78</v>
      </c>
      <c r="I47" s="9">
        <v>5</v>
      </c>
      <c r="J47" s="4">
        <v>57.6</v>
      </c>
    </row>
    <row r="48" spans="1:10">
      <c r="A48" s="2" t="s">
        <v>48</v>
      </c>
      <c r="B48" s="3" t="s">
        <v>4303</v>
      </c>
      <c r="C48" s="1" t="s">
        <v>42</v>
      </c>
      <c r="D48" s="1" t="s">
        <v>4334</v>
      </c>
      <c r="E48" s="2" t="s">
        <v>1118</v>
      </c>
      <c r="F48" s="2" t="s">
        <v>1119</v>
      </c>
      <c r="G48" s="2" t="s">
        <v>93</v>
      </c>
      <c r="H48" s="2" t="s">
        <v>94</v>
      </c>
      <c r="I48" s="9">
        <v>2</v>
      </c>
      <c r="J48" s="4">
        <v>23.04</v>
      </c>
    </row>
    <row r="49" spans="1:23">
      <c r="A49" s="2" t="s">
        <v>48</v>
      </c>
      <c r="B49" s="3" t="s">
        <v>4303</v>
      </c>
      <c r="C49" s="1" t="s">
        <v>42</v>
      </c>
      <c r="D49" s="1" t="s">
        <v>4335</v>
      </c>
      <c r="E49" s="2" t="s">
        <v>900</v>
      </c>
      <c r="F49" s="2" t="s">
        <v>901</v>
      </c>
      <c r="G49" s="2" t="s">
        <v>82</v>
      </c>
      <c r="H49" s="2" t="s">
        <v>83</v>
      </c>
      <c r="I49" s="9">
        <v>5</v>
      </c>
      <c r="J49" s="4">
        <v>57.6</v>
      </c>
    </row>
    <row r="50" spans="1:23">
      <c r="A50" s="2" t="s">
        <v>48</v>
      </c>
      <c r="B50" s="3" t="s">
        <v>4303</v>
      </c>
      <c r="C50" s="1" t="s">
        <v>42</v>
      </c>
      <c r="D50" s="1" t="s">
        <v>4336</v>
      </c>
      <c r="E50" s="2" t="s">
        <v>1076</v>
      </c>
      <c r="F50" s="2" t="s">
        <v>1077</v>
      </c>
      <c r="G50" s="2" t="s">
        <v>1078</v>
      </c>
      <c r="H50" s="2" t="s">
        <v>1079</v>
      </c>
      <c r="I50" s="9">
        <v>10</v>
      </c>
      <c r="J50" s="4">
        <v>115.2</v>
      </c>
    </row>
    <row r="51" spans="1:23">
      <c r="A51" s="2" t="s">
        <v>48</v>
      </c>
      <c r="B51" s="3" t="s">
        <v>4303</v>
      </c>
      <c r="C51" s="1" t="s">
        <v>42</v>
      </c>
      <c r="D51" s="1" t="s">
        <v>4337</v>
      </c>
      <c r="E51" s="2" t="s">
        <v>528</v>
      </c>
      <c r="F51" s="2" t="s">
        <v>529</v>
      </c>
      <c r="G51" s="2" t="s">
        <v>93</v>
      </c>
      <c r="H51" s="2" t="s">
        <v>94</v>
      </c>
      <c r="I51" s="9">
        <v>10</v>
      </c>
      <c r="J51" s="4">
        <v>123.7</v>
      </c>
    </row>
    <row r="52" spans="1:23">
      <c r="A52" s="2" t="s">
        <v>48</v>
      </c>
      <c r="B52" s="3" t="s">
        <v>4303</v>
      </c>
      <c r="C52" s="1" t="s">
        <v>42</v>
      </c>
      <c r="D52" s="1" t="s">
        <v>4338</v>
      </c>
      <c r="E52" s="2" t="s">
        <v>493</v>
      </c>
      <c r="F52" s="2" t="s">
        <v>494</v>
      </c>
      <c r="G52" s="2" t="s">
        <v>82</v>
      </c>
      <c r="H52" s="2" t="s">
        <v>83</v>
      </c>
      <c r="I52" s="9">
        <v>10</v>
      </c>
      <c r="J52" s="4">
        <v>115.2</v>
      </c>
    </row>
    <row r="53" spans="1:23">
      <c r="A53" s="2" t="s">
        <v>48</v>
      </c>
      <c r="B53" s="3" t="s">
        <v>4303</v>
      </c>
      <c r="C53" s="1" t="s">
        <v>42</v>
      </c>
      <c r="D53" s="1" t="s">
        <v>4339</v>
      </c>
      <c r="E53" s="2" t="s">
        <v>646</v>
      </c>
      <c r="F53" s="2" t="s">
        <v>647</v>
      </c>
      <c r="G53" s="2" t="s">
        <v>82</v>
      </c>
      <c r="H53" s="2" t="s">
        <v>83</v>
      </c>
      <c r="I53" s="9">
        <v>20</v>
      </c>
      <c r="J53" s="4">
        <v>247.4</v>
      </c>
    </row>
    <row r="54" spans="1:23">
      <c r="A54" s="2" t="s">
        <v>48</v>
      </c>
      <c r="B54" s="3" t="s">
        <v>4303</v>
      </c>
      <c r="C54" s="1" t="s">
        <v>42</v>
      </c>
      <c r="D54" s="1" t="s">
        <v>4316</v>
      </c>
      <c r="E54" s="2" t="s">
        <v>85</v>
      </c>
      <c r="F54" s="2" t="s">
        <v>86</v>
      </c>
      <c r="G54" s="2" t="s">
        <v>82</v>
      </c>
      <c r="H54" s="2" t="s">
        <v>83</v>
      </c>
      <c r="I54" s="9">
        <v>3</v>
      </c>
      <c r="J54" s="4">
        <v>37.11</v>
      </c>
    </row>
    <row r="55" spans="1:23">
      <c r="A55" s="2" t="s">
        <v>48</v>
      </c>
      <c r="B55" s="3" t="s">
        <v>4303</v>
      </c>
      <c r="C55" s="1" t="s">
        <v>42</v>
      </c>
      <c r="D55" s="1" t="s">
        <v>4340</v>
      </c>
      <c r="E55" s="2" t="s">
        <v>483</v>
      </c>
      <c r="F55" s="2" t="s">
        <v>484</v>
      </c>
      <c r="G55" s="2" t="s">
        <v>127</v>
      </c>
      <c r="H55" s="2" t="s">
        <v>128</v>
      </c>
      <c r="I55" s="9">
        <v>10</v>
      </c>
      <c r="J55" s="4">
        <v>123.7</v>
      </c>
    </row>
    <row r="56" spans="1:23">
      <c r="J56" s="5">
        <v>3474</v>
      </c>
    </row>
    <row r="57" spans="1:23">
      <c r="A57" s="72" t="s">
        <v>141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>
      <c r="A58" s="2" t="s">
        <v>40</v>
      </c>
      <c r="B58" s="3" t="s">
        <v>4341</v>
      </c>
      <c r="C58" s="1" t="s">
        <v>42</v>
      </c>
      <c r="D58" s="1" t="s">
        <v>4342</v>
      </c>
      <c r="E58" s="2" t="s">
        <v>538</v>
      </c>
      <c r="F58" s="2" t="s">
        <v>539</v>
      </c>
      <c r="G58" s="2" t="s">
        <v>150</v>
      </c>
      <c r="H58" s="2" t="s">
        <v>151</v>
      </c>
      <c r="I58" s="9">
        <v>5</v>
      </c>
      <c r="J58" s="4">
        <v>51.1</v>
      </c>
    </row>
    <row r="59" spans="1:23">
      <c r="A59" s="2" t="s">
        <v>40</v>
      </c>
      <c r="B59" s="3" t="s">
        <v>4341</v>
      </c>
      <c r="C59" s="1" t="s">
        <v>42</v>
      </c>
      <c r="D59" s="1" t="s">
        <v>4343</v>
      </c>
      <c r="E59" s="2" t="s">
        <v>954</v>
      </c>
      <c r="F59" s="2" t="s">
        <v>955</v>
      </c>
      <c r="G59" s="2" t="s">
        <v>150</v>
      </c>
      <c r="H59" s="2" t="s">
        <v>151</v>
      </c>
      <c r="I59" s="9">
        <v>2</v>
      </c>
      <c r="J59" s="4">
        <v>20.440000000000001</v>
      </c>
    </row>
    <row r="60" spans="1:23">
      <c r="A60" s="2" t="s">
        <v>40</v>
      </c>
      <c r="B60" s="3" t="s">
        <v>4341</v>
      </c>
      <c r="C60" s="1" t="s">
        <v>42</v>
      </c>
      <c r="D60" s="1" t="s">
        <v>4344</v>
      </c>
      <c r="E60" s="2" t="s">
        <v>541</v>
      </c>
      <c r="F60" s="2" t="s">
        <v>542</v>
      </c>
      <c r="G60" s="2" t="s">
        <v>150</v>
      </c>
      <c r="H60" s="2" t="s">
        <v>151</v>
      </c>
      <c r="I60" s="9">
        <v>3</v>
      </c>
      <c r="J60" s="4">
        <v>30.66</v>
      </c>
    </row>
    <row r="61" spans="1:23">
      <c r="A61" s="2" t="s">
        <v>40</v>
      </c>
      <c r="B61" s="3" t="s">
        <v>4341</v>
      </c>
      <c r="C61" s="1" t="s">
        <v>42</v>
      </c>
      <c r="D61" s="1" t="s">
        <v>4345</v>
      </c>
      <c r="E61" s="2" t="s">
        <v>951</v>
      </c>
      <c r="F61" s="2" t="s">
        <v>952</v>
      </c>
      <c r="G61" s="2" t="s">
        <v>160</v>
      </c>
      <c r="H61" s="2" t="s">
        <v>161</v>
      </c>
      <c r="I61" s="9">
        <v>3</v>
      </c>
      <c r="J61" s="4">
        <v>30.66</v>
      </c>
    </row>
    <row r="62" spans="1:23">
      <c r="A62" s="2" t="s">
        <v>48</v>
      </c>
      <c r="B62" s="3" t="s">
        <v>4341</v>
      </c>
      <c r="C62" s="1" t="s">
        <v>42</v>
      </c>
      <c r="D62" s="1" t="s">
        <v>4346</v>
      </c>
      <c r="E62" s="2" t="s">
        <v>547</v>
      </c>
      <c r="F62" s="2" t="s">
        <v>548</v>
      </c>
      <c r="G62" s="2" t="s">
        <v>150</v>
      </c>
      <c r="H62" s="2" t="s">
        <v>151</v>
      </c>
      <c r="I62" s="9">
        <v>10</v>
      </c>
      <c r="J62" s="4">
        <v>115.2</v>
      </c>
    </row>
    <row r="63" spans="1:23">
      <c r="A63" s="2" t="s">
        <v>48</v>
      </c>
      <c r="B63" s="3" t="s">
        <v>4341</v>
      </c>
      <c r="C63" s="1" t="s">
        <v>42</v>
      </c>
      <c r="D63" s="1" t="s">
        <v>4347</v>
      </c>
      <c r="E63" s="2" t="s">
        <v>175</v>
      </c>
      <c r="F63" s="2" t="s">
        <v>2616</v>
      </c>
      <c r="G63" s="2" t="s">
        <v>177</v>
      </c>
      <c r="H63" s="2" t="s">
        <v>178</v>
      </c>
      <c r="I63" s="9">
        <v>4</v>
      </c>
      <c r="J63" s="4">
        <v>46.08</v>
      </c>
    </row>
    <row r="64" spans="1:23">
      <c r="A64" s="2" t="s">
        <v>48</v>
      </c>
      <c r="B64" s="3" t="s">
        <v>4341</v>
      </c>
      <c r="C64" s="1" t="s">
        <v>42</v>
      </c>
      <c r="D64" s="1" t="s">
        <v>4348</v>
      </c>
      <c r="E64" s="2" t="s">
        <v>153</v>
      </c>
      <c r="F64" s="2" t="s">
        <v>154</v>
      </c>
      <c r="G64" s="2" t="s">
        <v>155</v>
      </c>
      <c r="H64" s="2" t="s">
        <v>156</v>
      </c>
      <c r="I64" s="9">
        <v>3</v>
      </c>
      <c r="J64" s="4">
        <v>34.56</v>
      </c>
    </row>
    <row r="65" spans="1:23">
      <c r="A65" s="2" t="s">
        <v>48</v>
      </c>
      <c r="B65" s="3" t="s">
        <v>4341</v>
      </c>
      <c r="C65" s="1" t="s">
        <v>42</v>
      </c>
      <c r="D65" s="1" t="s">
        <v>4349</v>
      </c>
      <c r="E65" s="2" t="s">
        <v>954</v>
      </c>
      <c r="F65" s="2" t="s">
        <v>955</v>
      </c>
      <c r="G65" s="2" t="s">
        <v>150</v>
      </c>
      <c r="H65" s="2" t="s">
        <v>151</v>
      </c>
      <c r="I65" s="9">
        <v>10</v>
      </c>
      <c r="J65" s="4">
        <v>115.2</v>
      </c>
    </row>
    <row r="66" spans="1:23">
      <c r="A66" s="2" t="s">
        <v>48</v>
      </c>
      <c r="B66" s="3" t="s">
        <v>4350</v>
      </c>
      <c r="C66" s="1" t="s">
        <v>42</v>
      </c>
      <c r="D66" s="1" t="s">
        <v>4351</v>
      </c>
      <c r="E66" s="2" t="s">
        <v>170</v>
      </c>
      <c r="F66" s="2" t="s">
        <v>171</v>
      </c>
      <c r="G66" s="2" t="s">
        <v>150</v>
      </c>
      <c r="H66" s="2" t="s">
        <v>151</v>
      </c>
      <c r="I66" s="9">
        <v>10</v>
      </c>
      <c r="J66" s="4">
        <v>115.2</v>
      </c>
    </row>
    <row r="67" spans="1:23">
      <c r="A67" s="2" t="s">
        <v>48</v>
      </c>
      <c r="B67" s="3" t="s">
        <v>4350</v>
      </c>
      <c r="C67" s="1" t="s">
        <v>42</v>
      </c>
      <c r="D67" s="1" t="s">
        <v>4352</v>
      </c>
      <c r="E67" s="2" t="s">
        <v>148</v>
      </c>
      <c r="F67" s="2" t="s">
        <v>149</v>
      </c>
      <c r="G67" s="2" t="s">
        <v>150</v>
      </c>
      <c r="H67" s="2" t="s">
        <v>151</v>
      </c>
      <c r="I67" s="9">
        <v>10</v>
      </c>
      <c r="J67" s="4">
        <v>115.2</v>
      </c>
    </row>
    <row r="68" spans="1:23">
      <c r="A68" s="2" t="s">
        <v>48</v>
      </c>
      <c r="B68" s="3" t="s">
        <v>4294</v>
      </c>
      <c r="C68" s="1" t="s">
        <v>42</v>
      </c>
      <c r="D68" s="1" t="s">
        <v>4353</v>
      </c>
      <c r="E68" s="2" t="s">
        <v>1527</v>
      </c>
      <c r="F68" s="2" t="s">
        <v>1528</v>
      </c>
      <c r="G68" s="2" t="s">
        <v>160</v>
      </c>
      <c r="H68" s="2" t="s">
        <v>161</v>
      </c>
      <c r="I68" s="9">
        <v>2</v>
      </c>
      <c r="J68" s="4">
        <v>23.04</v>
      </c>
    </row>
    <row r="69" spans="1:23">
      <c r="A69" s="2" t="s">
        <v>48</v>
      </c>
      <c r="B69" s="3" t="s">
        <v>4341</v>
      </c>
      <c r="C69" s="1" t="s">
        <v>42</v>
      </c>
      <c r="D69" s="1" t="s">
        <v>4354</v>
      </c>
      <c r="E69" s="2" t="s">
        <v>957</v>
      </c>
      <c r="F69" s="2" t="s">
        <v>958</v>
      </c>
      <c r="G69" s="2" t="s">
        <v>150</v>
      </c>
      <c r="H69" s="2" t="s">
        <v>151</v>
      </c>
      <c r="I69" s="9">
        <v>30</v>
      </c>
      <c r="J69" s="4">
        <v>345.6</v>
      </c>
    </row>
    <row r="70" spans="1:23">
      <c r="A70" s="2" t="s">
        <v>48</v>
      </c>
      <c r="B70" s="3" t="s">
        <v>4341</v>
      </c>
      <c r="C70" s="1" t="s">
        <v>42</v>
      </c>
      <c r="D70" s="1" t="s">
        <v>4355</v>
      </c>
      <c r="E70" s="2" t="s">
        <v>936</v>
      </c>
      <c r="F70" s="2" t="s">
        <v>937</v>
      </c>
      <c r="G70" s="2" t="s">
        <v>150</v>
      </c>
      <c r="H70" s="2" t="s">
        <v>151</v>
      </c>
      <c r="I70" s="9">
        <v>3</v>
      </c>
      <c r="J70" s="4">
        <v>37.11</v>
      </c>
    </row>
    <row r="71" spans="1:23">
      <c r="A71" s="2" t="s">
        <v>48</v>
      </c>
      <c r="B71" s="3" t="s">
        <v>4341</v>
      </c>
      <c r="C71" s="1" t="s">
        <v>42</v>
      </c>
      <c r="D71" s="1" t="s">
        <v>4356</v>
      </c>
      <c r="E71" s="2" t="s">
        <v>1141</v>
      </c>
      <c r="F71" s="2" t="s">
        <v>1142</v>
      </c>
      <c r="G71" s="2" t="s">
        <v>167</v>
      </c>
      <c r="H71" s="2" t="s">
        <v>168</v>
      </c>
      <c r="I71" s="9">
        <v>15</v>
      </c>
      <c r="J71" s="4">
        <v>172.8</v>
      </c>
    </row>
    <row r="72" spans="1:23">
      <c r="A72" s="2" t="s">
        <v>48</v>
      </c>
      <c r="B72" s="3" t="s">
        <v>4341</v>
      </c>
      <c r="C72" s="1" t="s">
        <v>42</v>
      </c>
      <c r="D72" s="1" t="s">
        <v>4344</v>
      </c>
      <c r="E72" s="2" t="s">
        <v>541</v>
      </c>
      <c r="F72" s="2" t="s">
        <v>542</v>
      </c>
      <c r="G72" s="2" t="s">
        <v>150</v>
      </c>
      <c r="H72" s="2" t="s">
        <v>151</v>
      </c>
      <c r="I72" s="9">
        <v>10</v>
      </c>
      <c r="J72" s="4">
        <v>115.2</v>
      </c>
    </row>
    <row r="73" spans="1:23">
      <c r="J73" s="5">
        <v>1368.05</v>
      </c>
    </row>
    <row r="74" spans="1:23">
      <c r="A74" s="72" t="s">
        <v>183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>
      <c r="A75" s="2" t="s">
        <v>40</v>
      </c>
      <c r="B75" s="3" t="s">
        <v>4350</v>
      </c>
      <c r="C75" s="1" t="s">
        <v>42</v>
      </c>
      <c r="D75" s="1" t="s">
        <v>4357</v>
      </c>
      <c r="E75" s="2" t="s">
        <v>702</v>
      </c>
      <c r="F75" s="2" t="s">
        <v>703</v>
      </c>
      <c r="G75" s="2" t="s">
        <v>187</v>
      </c>
      <c r="H75" s="2" t="s">
        <v>188</v>
      </c>
      <c r="I75" s="9">
        <v>4</v>
      </c>
      <c r="J75" s="4">
        <v>40.880000000000003</v>
      </c>
    </row>
    <row r="76" spans="1:23">
      <c r="A76" s="2" t="s">
        <v>40</v>
      </c>
      <c r="B76" s="3" t="s">
        <v>4303</v>
      </c>
      <c r="C76" s="1" t="s">
        <v>42</v>
      </c>
      <c r="D76" s="1" t="s">
        <v>4358</v>
      </c>
      <c r="E76" s="2" t="s">
        <v>185</v>
      </c>
      <c r="F76" s="2" t="s">
        <v>186</v>
      </c>
      <c r="G76" s="2" t="s">
        <v>187</v>
      </c>
      <c r="H76" s="2" t="s">
        <v>188</v>
      </c>
      <c r="I76" s="9">
        <v>3</v>
      </c>
      <c r="J76" s="4">
        <v>30.66</v>
      </c>
    </row>
    <row r="77" spans="1:23">
      <c r="A77" s="2" t="s">
        <v>48</v>
      </c>
      <c r="B77" s="3" t="s">
        <v>4350</v>
      </c>
      <c r="C77" s="1" t="s">
        <v>42</v>
      </c>
      <c r="D77" s="1" t="s">
        <v>4357</v>
      </c>
      <c r="E77" s="2" t="s">
        <v>702</v>
      </c>
      <c r="F77" s="2" t="s">
        <v>703</v>
      </c>
      <c r="G77" s="2" t="s">
        <v>187</v>
      </c>
      <c r="H77" s="2" t="s">
        <v>188</v>
      </c>
      <c r="I77" s="9">
        <v>6</v>
      </c>
      <c r="J77" s="4">
        <v>69.12</v>
      </c>
    </row>
    <row r="78" spans="1:23">
      <c r="A78" s="2" t="s">
        <v>48</v>
      </c>
      <c r="B78" s="3" t="s">
        <v>4303</v>
      </c>
      <c r="C78" s="1" t="s">
        <v>42</v>
      </c>
      <c r="D78" s="1" t="s">
        <v>4358</v>
      </c>
      <c r="E78" s="2" t="s">
        <v>185</v>
      </c>
      <c r="F78" s="2" t="s">
        <v>186</v>
      </c>
      <c r="G78" s="2" t="s">
        <v>187</v>
      </c>
      <c r="H78" s="2" t="s">
        <v>188</v>
      </c>
      <c r="I78" s="9">
        <v>2</v>
      </c>
      <c r="J78" s="4">
        <v>23.04</v>
      </c>
    </row>
    <row r="79" spans="1:23">
      <c r="J79" s="5">
        <v>163.69999999999999</v>
      </c>
    </row>
    <row r="80" spans="1:23">
      <c r="A80" s="72" t="s">
        <v>189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</row>
    <row r="81" spans="1:23">
      <c r="A81" s="2" t="s">
        <v>40</v>
      </c>
      <c r="B81" s="3" t="s">
        <v>4350</v>
      </c>
      <c r="C81" s="1" t="s">
        <v>42</v>
      </c>
      <c r="D81" s="1" t="s">
        <v>4359</v>
      </c>
      <c r="E81" s="2" t="s">
        <v>715</v>
      </c>
      <c r="F81" s="2" t="s">
        <v>716</v>
      </c>
      <c r="G81" s="2" t="s">
        <v>717</v>
      </c>
      <c r="H81" s="2" t="s">
        <v>718</v>
      </c>
      <c r="I81" s="9">
        <v>5</v>
      </c>
      <c r="J81" s="4">
        <v>51.1</v>
      </c>
    </row>
    <row r="82" spans="1:23">
      <c r="A82" s="2" t="s">
        <v>40</v>
      </c>
      <c r="B82" s="3" t="s">
        <v>4294</v>
      </c>
      <c r="C82" s="1" t="s">
        <v>42</v>
      </c>
      <c r="D82" s="1" t="s">
        <v>4360</v>
      </c>
      <c r="E82" s="2" t="s">
        <v>191</v>
      </c>
      <c r="F82" s="2" t="s">
        <v>192</v>
      </c>
      <c r="G82" s="2" t="s">
        <v>193</v>
      </c>
      <c r="H82" s="2" t="s">
        <v>194</v>
      </c>
      <c r="I82" s="9">
        <v>11</v>
      </c>
      <c r="J82" s="4">
        <v>112.42</v>
      </c>
    </row>
    <row r="83" spans="1:23">
      <c r="A83" s="2" t="s">
        <v>40</v>
      </c>
      <c r="B83" s="3" t="s">
        <v>4294</v>
      </c>
      <c r="C83" s="1" t="s">
        <v>42</v>
      </c>
      <c r="D83" s="1" t="s">
        <v>4361</v>
      </c>
      <c r="E83" s="2" t="s">
        <v>729</v>
      </c>
      <c r="F83" s="2" t="s">
        <v>730</v>
      </c>
      <c r="G83" s="2" t="s">
        <v>726</v>
      </c>
      <c r="H83" s="2" t="s">
        <v>727</v>
      </c>
      <c r="I83" s="9">
        <v>5</v>
      </c>
      <c r="J83" s="4">
        <v>51.1</v>
      </c>
    </row>
    <row r="84" spans="1:23">
      <c r="A84" s="2" t="s">
        <v>40</v>
      </c>
      <c r="B84" s="3" t="s">
        <v>4294</v>
      </c>
      <c r="C84" s="1" t="s">
        <v>42</v>
      </c>
      <c r="D84" s="1" t="s">
        <v>4362</v>
      </c>
      <c r="E84" s="2" t="s">
        <v>710</v>
      </c>
      <c r="F84" s="2" t="s">
        <v>711</v>
      </c>
      <c r="G84" s="2" t="s">
        <v>712</v>
      </c>
      <c r="H84" s="2" t="s">
        <v>713</v>
      </c>
      <c r="I84" s="9">
        <v>5</v>
      </c>
      <c r="J84" s="4">
        <v>51.1</v>
      </c>
    </row>
    <row r="85" spans="1:23">
      <c r="A85" s="2" t="s">
        <v>40</v>
      </c>
      <c r="B85" s="3" t="s">
        <v>4294</v>
      </c>
      <c r="C85" s="1" t="s">
        <v>42</v>
      </c>
      <c r="D85" s="1" t="s">
        <v>4363</v>
      </c>
      <c r="E85" s="2" t="s">
        <v>729</v>
      </c>
      <c r="F85" s="2" t="s">
        <v>730</v>
      </c>
      <c r="G85" s="2" t="s">
        <v>726</v>
      </c>
      <c r="H85" s="2" t="s">
        <v>727</v>
      </c>
      <c r="I85" s="9">
        <v>5</v>
      </c>
      <c r="J85" s="4">
        <v>51.1</v>
      </c>
    </row>
    <row r="86" spans="1:23" ht="24">
      <c r="A86" s="2" t="s">
        <v>48</v>
      </c>
      <c r="B86" s="3" t="s">
        <v>4294</v>
      </c>
      <c r="C86" s="1" t="s">
        <v>42</v>
      </c>
      <c r="D86" s="1" t="s">
        <v>4364</v>
      </c>
      <c r="E86" s="2" t="s">
        <v>201</v>
      </c>
      <c r="F86" s="2" t="s">
        <v>202</v>
      </c>
      <c r="G86" s="2" t="s">
        <v>203</v>
      </c>
      <c r="H86" s="2" t="s">
        <v>204</v>
      </c>
      <c r="I86" s="9">
        <v>4</v>
      </c>
      <c r="J86" s="4">
        <v>49.48</v>
      </c>
    </row>
    <row r="87" spans="1:23">
      <c r="A87" s="2" t="s">
        <v>48</v>
      </c>
      <c r="B87" s="3" t="s">
        <v>4350</v>
      </c>
      <c r="C87" s="1" t="s">
        <v>42</v>
      </c>
      <c r="D87" s="1" t="s">
        <v>4359</v>
      </c>
      <c r="E87" s="2" t="s">
        <v>715</v>
      </c>
      <c r="F87" s="2" t="s">
        <v>716</v>
      </c>
      <c r="G87" s="2" t="s">
        <v>717</v>
      </c>
      <c r="H87" s="2" t="s">
        <v>718</v>
      </c>
      <c r="I87" s="9">
        <v>5</v>
      </c>
      <c r="J87" s="4">
        <v>61.85</v>
      </c>
    </row>
    <row r="88" spans="1:23">
      <c r="A88" s="2" t="s">
        <v>48</v>
      </c>
      <c r="B88" s="3" t="s">
        <v>4294</v>
      </c>
      <c r="C88" s="1" t="s">
        <v>42</v>
      </c>
      <c r="D88" s="1" t="s">
        <v>4361</v>
      </c>
      <c r="E88" s="2" t="s">
        <v>729</v>
      </c>
      <c r="F88" s="2" t="s">
        <v>730</v>
      </c>
      <c r="G88" s="2" t="s">
        <v>726</v>
      </c>
      <c r="H88" s="2" t="s">
        <v>727</v>
      </c>
      <c r="I88" s="9">
        <v>5</v>
      </c>
      <c r="J88" s="4">
        <v>61.85</v>
      </c>
    </row>
    <row r="89" spans="1:23">
      <c r="J89" s="5">
        <f>SUM(J81:J88)</f>
        <v>490.00000000000011</v>
      </c>
    </row>
    <row r="90" spans="1:23">
      <c r="A90" s="72" t="s">
        <v>212</v>
      </c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</row>
    <row r="91" spans="1:23">
      <c r="A91" s="2" t="s">
        <v>40</v>
      </c>
      <c r="B91" s="3" t="s">
        <v>4350</v>
      </c>
      <c r="C91" s="1" t="s">
        <v>42</v>
      </c>
      <c r="D91" s="1" t="s">
        <v>4365</v>
      </c>
      <c r="E91" s="2" t="s">
        <v>2392</v>
      </c>
      <c r="F91" s="2" t="s">
        <v>2393</v>
      </c>
      <c r="G91" s="2" t="s">
        <v>232</v>
      </c>
      <c r="H91" s="2" t="s">
        <v>233</v>
      </c>
      <c r="I91" s="9">
        <v>2</v>
      </c>
      <c r="J91" s="4">
        <v>20.440000000000001</v>
      </c>
    </row>
    <row r="92" spans="1:23">
      <c r="A92" s="2" t="s">
        <v>40</v>
      </c>
      <c r="B92" s="3" t="s">
        <v>4350</v>
      </c>
      <c r="C92" s="1" t="s">
        <v>42</v>
      </c>
      <c r="D92" s="1" t="s">
        <v>4366</v>
      </c>
      <c r="E92" s="2" t="s">
        <v>3701</v>
      </c>
      <c r="F92" s="2" t="s">
        <v>261</v>
      </c>
      <c r="G92" s="2" t="s">
        <v>216</v>
      </c>
      <c r="H92" s="2" t="s">
        <v>217</v>
      </c>
      <c r="I92" s="9">
        <v>3</v>
      </c>
      <c r="J92" s="4">
        <v>30.66</v>
      </c>
    </row>
    <row r="93" spans="1:23">
      <c r="A93" s="2" t="s">
        <v>40</v>
      </c>
      <c r="B93" s="3" t="s">
        <v>4367</v>
      </c>
      <c r="C93" s="1" t="s">
        <v>42</v>
      </c>
      <c r="D93" s="1" t="s">
        <v>4368</v>
      </c>
      <c r="E93" s="2" t="s">
        <v>214</v>
      </c>
      <c r="F93" s="2" t="s">
        <v>215</v>
      </c>
      <c r="G93" s="2" t="s">
        <v>216</v>
      </c>
      <c r="H93" s="2" t="s">
        <v>217</v>
      </c>
      <c r="I93" s="9">
        <v>2</v>
      </c>
      <c r="J93" s="4">
        <v>20.440000000000001</v>
      </c>
    </row>
    <row r="94" spans="1:23">
      <c r="A94" s="2" t="s">
        <v>40</v>
      </c>
      <c r="B94" s="3" t="s">
        <v>4350</v>
      </c>
      <c r="C94" s="1" t="s">
        <v>42</v>
      </c>
      <c r="D94" s="1" t="s">
        <v>4369</v>
      </c>
      <c r="E94" s="2" t="s">
        <v>219</v>
      </c>
      <c r="F94" s="2" t="s">
        <v>220</v>
      </c>
      <c r="G94" s="2" t="s">
        <v>221</v>
      </c>
      <c r="H94" s="2" t="s">
        <v>222</v>
      </c>
      <c r="I94" s="9">
        <v>2</v>
      </c>
      <c r="J94" s="4">
        <v>20.440000000000001</v>
      </c>
    </row>
    <row r="95" spans="1:23">
      <c r="A95" s="2" t="s">
        <v>40</v>
      </c>
      <c r="B95" s="3" t="s">
        <v>4341</v>
      </c>
      <c r="C95" s="1" t="s">
        <v>42</v>
      </c>
      <c r="D95" s="1" t="s">
        <v>4370</v>
      </c>
      <c r="E95" s="2" t="s">
        <v>3320</v>
      </c>
      <c r="F95" s="2" t="s">
        <v>1184</v>
      </c>
      <c r="G95" s="2" t="s">
        <v>257</v>
      </c>
      <c r="H95" s="2" t="s">
        <v>258</v>
      </c>
      <c r="I95" s="9">
        <v>10</v>
      </c>
      <c r="J95" s="4">
        <v>102.2</v>
      </c>
    </row>
    <row r="96" spans="1:23">
      <c r="A96" s="2" t="s">
        <v>48</v>
      </c>
      <c r="B96" s="3" t="s">
        <v>4367</v>
      </c>
      <c r="C96" s="1" t="s">
        <v>42</v>
      </c>
      <c r="D96" s="1" t="s">
        <v>4371</v>
      </c>
      <c r="E96" s="2" t="s">
        <v>230</v>
      </c>
      <c r="F96" s="2" t="s">
        <v>231</v>
      </c>
      <c r="G96" s="2" t="s">
        <v>232</v>
      </c>
      <c r="H96" s="2" t="s">
        <v>233</v>
      </c>
      <c r="I96" s="9">
        <v>5</v>
      </c>
      <c r="J96" s="4">
        <v>61.85</v>
      </c>
    </row>
    <row r="97" spans="1:23">
      <c r="A97" s="2" t="s">
        <v>48</v>
      </c>
      <c r="B97" s="3" t="s">
        <v>4350</v>
      </c>
      <c r="C97" s="1" t="s">
        <v>42</v>
      </c>
      <c r="D97" s="1" t="s">
        <v>4365</v>
      </c>
      <c r="E97" s="2" t="s">
        <v>2392</v>
      </c>
      <c r="F97" s="2" t="s">
        <v>2393</v>
      </c>
      <c r="G97" s="2" t="s">
        <v>232</v>
      </c>
      <c r="H97" s="2" t="s">
        <v>233</v>
      </c>
      <c r="I97" s="9">
        <v>3</v>
      </c>
      <c r="J97" s="4">
        <v>37.11</v>
      </c>
    </row>
    <row r="98" spans="1:23">
      <c r="A98" s="2" t="s">
        <v>48</v>
      </c>
      <c r="B98" s="3" t="s">
        <v>4367</v>
      </c>
      <c r="C98" s="1" t="s">
        <v>42</v>
      </c>
      <c r="D98" s="1" t="s">
        <v>4372</v>
      </c>
      <c r="E98" s="2" t="s">
        <v>976</v>
      </c>
      <c r="F98" s="2" t="s">
        <v>977</v>
      </c>
      <c r="G98" s="2" t="s">
        <v>216</v>
      </c>
      <c r="H98" s="2" t="s">
        <v>217</v>
      </c>
      <c r="I98" s="9">
        <v>5</v>
      </c>
      <c r="J98" s="4">
        <v>61.85</v>
      </c>
    </row>
    <row r="99" spans="1:23">
      <c r="A99" s="2" t="s">
        <v>48</v>
      </c>
      <c r="B99" s="3" t="s">
        <v>4367</v>
      </c>
      <c r="C99" s="1" t="s">
        <v>42</v>
      </c>
      <c r="D99" s="1" t="s">
        <v>4373</v>
      </c>
      <c r="E99" s="2" t="s">
        <v>1173</v>
      </c>
      <c r="F99" s="2" t="s">
        <v>1174</v>
      </c>
      <c r="G99" s="2" t="s">
        <v>216</v>
      </c>
      <c r="H99" s="2" t="s">
        <v>217</v>
      </c>
      <c r="I99" s="9">
        <v>5</v>
      </c>
      <c r="J99" s="4">
        <v>61.85</v>
      </c>
    </row>
    <row r="100" spans="1:23">
      <c r="A100" s="2" t="s">
        <v>48</v>
      </c>
      <c r="B100" s="3" t="s">
        <v>4367</v>
      </c>
      <c r="C100" s="1" t="s">
        <v>42</v>
      </c>
      <c r="D100" s="1" t="s">
        <v>4368</v>
      </c>
      <c r="E100" s="2" t="s">
        <v>214</v>
      </c>
      <c r="F100" s="2" t="s">
        <v>215</v>
      </c>
      <c r="G100" s="2" t="s">
        <v>216</v>
      </c>
      <c r="H100" s="2" t="s">
        <v>217</v>
      </c>
      <c r="I100" s="9">
        <v>3</v>
      </c>
      <c r="J100" s="4">
        <v>37.11</v>
      </c>
    </row>
    <row r="101" spans="1:23">
      <c r="A101" s="2" t="s">
        <v>48</v>
      </c>
      <c r="B101" s="3" t="s">
        <v>4350</v>
      </c>
      <c r="C101" s="1" t="s">
        <v>42</v>
      </c>
      <c r="D101" s="1" t="s">
        <v>4369</v>
      </c>
      <c r="E101" s="2" t="s">
        <v>219</v>
      </c>
      <c r="F101" s="2" t="s">
        <v>220</v>
      </c>
      <c r="G101" s="2" t="s">
        <v>221</v>
      </c>
      <c r="H101" s="2" t="s">
        <v>222</v>
      </c>
      <c r="I101" s="9">
        <v>3</v>
      </c>
      <c r="J101" s="4">
        <v>37.11</v>
      </c>
    </row>
    <row r="102" spans="1:23">
      <c r="A102" s="2" t="s">
        <v>48</v>
      </c>
      <c r="B102" s="3" t="s">
        <v>4367</v>
      </c>
      <c r="C102" s="1" t="s">
        <v>42</v>
      </c>
      <c r="D102" s="1" t="s">
        <v>4374</v>
      </c>
      <c r="E102" s="2" t="s">
        <v>280</v>
      </c>
      <c r="F102" s="2" t="s">
        <v>281</v>
      </c>
      <c r="G102" s="2" t="s">
        <v>216</v>
      </c>
      <c r="H102" s="2" t="s">
        <v>217</v>
      </c>
      <c r="I102" s="9">
        <v>3</v>
      </c>
      <c r="J102" s="4">
        <v>37.11</v>
      </c>
    </row>
    <row r="103" spans="1:23">
      <c r="A103" s="2" t="s">
        <v>182</v>
      </c>
      <c r="B103" s="3" t="s">
        <v>4367</v>
      </c>
      <c r="C103" s="1" t="s">
        <v>42</v>
      </c>
      <c r="D103" s="1" t="s">
        <v>4371</v>
      </c>
      <c r="E103" s="2" t="s">
        <v>230</v>
      </c>
      <c r="F103" s="2" t="s">
        <v>231</v>
      </c>
      <c r="G103" s="2" t="s">
        <v>232</v>
      </c>
      <c r="H103" s="2" t="s">
        <v>233</v>
      </c>
      <c r="I103" s="9">
        <v>3</v>
      </c>
      <c r="J103" s="4">
        <v>28.32</v>
      </c>
    </row>
    <row r="104" spans="1:23">
      <c r="A104" s="2" t="s">
        <v>205</v>
      </c>
      <c r="B104" s="3" t="s">
        <v>4350</v>
      </c>
      <c r="C104" s="1" t="s">
        <v>42</v>
      </c>
      <c r="D104" s="1" t="s">
        <v>4375</v>
      </c>
      <c r="E104" s="2" t="s">
        <v>238</v>
      </c>
      <c r="F104" s="2" t="s">
        <v>239</v>
      </c>
      <c r="G104" s="2" t="s">
        <v>216</v>
      </c>
      <c r="H104" s="2" t="s">
        <v>217</v>
      </c>
      <c r="I104" s="9">
        <v>3</v>
      </c>
      <c r="J104" s="4">
        <v>28.65</v>
      </c>
    </row>
    <row r="105" spans="1:23">
      <c r="J105" s="5">
        <v>585.14</v>
      </c>
    </row>
    <row r="106" spans="1:23">
      <c r="A106" s="72" t="s">
        <v>286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</row>
    <row r="107" spans="1:23">
      <c r="A107" s="2" t="s">
        <v>48</v>
      </c>
      <c r="B107" s="3" t="s">
        <v>4350</v>
      </c>
      <c r="C107" s="1" t="s">
        <v>42</v>
      </c>
      <c r="D107" s="1" t="s">
        <v>4376</v>
      </c>
      <c r="E107" s="2" t="s">
        <v>288</v>
      </c>
      <c r="F107" s="2" t="s">
        <v>1928</v>
      </c>
      <c r="G107" s="2" t="s">
        <v>290</v>
      </c>
      <c r="H107" s="2" t="s">
        <v>291</v>
      </c>
      <c r="I107" s="9">
        <v>10</v>
      </c>
      <c r="J107" s="4">
        <v>123.7</v>
      </c>
    </row>
    <row r="108" spans="1:23">
      <c r="J108" s="5">
        <v>123.7</v>
      </c>
    </row>
    <row r="109" spans="1:23">
      <c r="A109" s="72" t="s">
        <v>309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</row>
    <row r="110" spans="1:23">
      <c r="A110" s="2" t="s">
        <v>40</v>
      </c>
      <c r="B110" s="3" t="s">
        <v>4341</v>
      </c>
      <c r="C110" s="1" t="s">
        <v>42</v>
      </c>
      <c r="D110" s="1" t="s">
        <v>4377</v>
      </c>
      <c r="E110" s="2" t="s">
        <v>3764</v>
      </c>
      <c r="F110" s="2" t="s">
        <v>385</v>
      </c>
      <c r="G110" s="2" t="s">
        <v>313</v>
      </c>
      <c r="H110" s="2" t="s">
        <v>314</v>
      </c>
      <c r="I110" s="9">
        <v>4</v>
      </c>
      <c r="J110" s="4">
        <v>40.880000000000003</v>
      </c>
    </row>
    <row r="111" spans="1:23">
      <c r="A111" s="2" t="s">
        <v>40</v>
      </c>
      <c r="B111" s="3" t="s">
        <v>4341</v>
      </c>
      <c r="C111" s="1" t="s">
        <v>42</v>
      </c>
      <c r="D111" s="1" t="s">
        <v>4378</v>
      </c>
      <c r="E111" s="2" t="s">
        <v>808</v>
      </c>
      <c r="F111" s="2" t="s">
        <v>809</v>
      </c>
      <c r="G111" s="2" t="s">
        <v>313</v>
      </c>
      <c r="H111" s="2" t="s">
        <v>314</v>
      </c>
      <c r="I111" s="9">
        <v>10</v>
      </c>
      <c r="J111" s="4">
        <v>102.2</v>
      </c>
    </row>
    <row r="112" spans="1:23">
      <c r="A112" s="2" t="s">
        <v>40</v>
      </c>
      <c r="B112" s="3" t="s">
        <v>4341</v>
      </c>
      <c r="C112" s="1" t="s">
        <v>42</v>
      </c>
      <c r="D112" s="1" t="s">
        <v>4379</v>
      </c>
      <c r="E112" s="2" t="s">
        <v>399</v>
      </c>
      <c r="F112" s="2" t="s">
        <v>400</v>
      </c>
      <c r="G112" s="2" t="s">
        <v>401</v>
      </c>
      <c r="H112" s="2" t="s">
        <v>402</v>
      </c>
      <c r="I112" s="9">
        <v>5</v>
      </c>
      <c r="J112" s="4">
        <v>51.1</v>
      </c>
    </row>
    <row r="113" spans="1:10">
      <c r="A113" s="2" t="s">
        <v>40</v>
      </c>
      <c r="B113" s="3" t="s">
        <v>4341</v>
      </c>
      <c r="C113" s="1" t="s">
        <v>42</v>
      </c>
      <c r="D113" s="1" t="s">
        <v>4380</v>
      </c>
      <c r="E113" s="2" t="s">
        <v>349</v>
      </c>
      <c r="F113" s="2" t="s">
        <v>350</v>
      </c>
      <c r="G113" s="2" t="s">
        <v>351</v>
      </c>
      <c r="H113" s="2" t="s">
        <v>352</v>
      </c>
      <c r="I113" s="9">
        <v>20</v>
      </c>
      <c r="J113" s="4">
        <v>204.4</v>
      </c>
    </row>
    <row r="114" spans="1:10">
      <c r="A114" s="2" t="s">
        <v>40</v>
      </c>
      <c r="B114" s="3" t="s">
        <v>4341</v>
      </c>
      <c r="C114" s="1" t="s">
        <v>42</v>
      </c>
      <c r="D114" s="1" t="s">
        <v>4381</v>
      </c>
      <c r="E114" s="2" t="s">
        <v>773</v>
      </c>
      <c r="F114" s="2" t="s">
        <v>774</v>
      </c>
      <c r="G114" s="2" t="s">
        <v>313</v>
      </c>
      <c r="H114" s="2" t="s">
        <v>314</v>
      </c>
      <c r="I114" s="9">
        <v>5</v>
      </c>
      <c r="J114" s="4">
        <v>51.1</v>
      </c>
    </row>
    <row r="115" spans="1:10">
      <c r="A115" s="2" t="s">
        <v>40</v>
      </c>
      <c r="B115" s="3" t="s">
        <v>4341</v>
      </c>
      <c r="C115" s="1" t="s">
        <v>42</v>
      </c>
      <c r="D115" s="1" t="s">
        <v>4382</v>
      </c>
      <c r="E115" s="2" t="s">
        <v>584</v>
      </c>
      <c r="F115" s="2" t="s">
        <v>585</v>
      </c>
      <c r="G115" s="2" t="s">
        <v>586</v>
      </c>
      <c r="H115" s="2" t="s">
        <v>587</v>
      </c>
      <c r="I115" s="9">
        <v>10</v>
      </c>
      <c r="J115" s="4">
        <v>102.2</v>
      </c>
    </row>
    <row r="116" spans="1:10">
      <c r="A116" s="2" t="s">
        <v>40</v>
      </c>
      <c r="B116" s="3" t="s">
        <v>4341</v>
      </c>
      <c r="C116" s="1" t="s">
        <v>42</v>
      </c>
      <c r="D116" s="1" t="s">
        <v>4383</v>
      </c>
      <c r="E116" s="2" t="s">
        <v>760</v>
      </c>
      <c r="F116" s="2" t="s">
        <v>761</v>
      </c>
      <c r="G116" s="2" t="s">
        <v>313</v>
      </c>
      <c r="H116" s="2" t="s">
        <v>314</v>
      </c>
      <c r="I116" s="9">
        <v>10</v>
      </c>
      <c r="J116" s="4">
        <v>102.2</v>
      </c>
    </row>
    <row r="117" spans="1:10">
      <c r="A117" s="2" t="s">
        <v>40</v>
      </c>
      <c r="B117" s="3" t="s">
        <v>4350</v>
      </c>
      <c r="C117" s="1" t="s">
        <v>42</v>
      </c>
      <c r="D117" s="1" t="s">
        <v>4384</v>
      </c>
      <c r="E117" s="2" t="s">
        <v>354</v>
      </c>
      <c r="F117" s="2" t="s">
        <v>355</v>
      </c>
      <c r="G117" s="2" t="s">
        <v>351</v>
      </c>
      <c r="H117" s="2" t="s">
        <v>352</v>
      </c>
      <c r="I117" s="9">
        <v>15</v>
      </c>
      <c r="J117" s="4">
        <v>153.30000000000001</v>
      </c>
    </row>
    <row r="118" spans="1:10">
      <c r="A118" s="2" t="s">
        <v>40</v>
      </c>
      <c r="B118" s="3" t="s">
        <v>4341</v>
      </c>
      <c r="C118" s="1" t="s">
        <v>42</v>
      </c>
      <c r="D118" s="1" t="s">
        <v>4385</v>
      </c>
      <c r="E118" s="2" t="s">
        <v>578</v>
      </c>
      <c r="F118" s="2" t="s">
        <v>579</v>
      </c>
      <c r="G118" s="2" t="s">
        <v>313</v>
      </c>
      <c r="H118" s="2" t="s">
        <v>314</v>
      </c>
      <c r="I118" s="9">
        <v>20</v>
      </c>
      <c r="J118" s="4">
        <v>204.4</v>
      </c>
    </row>
    <row r="119" spans="1:10">
      <c r="A119" s="2" t="s">
        <v>40</v>
      </c>
      <c r="B119" s="3" t="s">
        <v>4341</v>
      </c>
      <c r="C119" s="1" t="s">
        <v>42</v>
      </c>
      <c r="D119" s="1" t="s">
        <v>4386</v>
      </c>
      <c r="E119" s="2" t="s">
        <v>341</v>
      </c>
      <c r="F119" s="2" t="s">
        <v>342</v>
      </c>
      <c r="G119" s="2" t="s">
        <v>343</v>
      </c>
      <c r="H119" s="2" t="s">
        <v>344</v>
      </c>
      <c r="I119" s="9">
        <v>20</v>
      </c>
      <c r="J119" s="4">
        <v>204.4</v>
      </c>
    </row>
    <row r="120" spans="1:10">
      <c r="A120" s="2" t="s">
        <v>40</v>
      </c>
      <c r="B120" s="3" t="s">
        <v>4367</v>
      </c>
      <c r="C120" s="1" t="s">
        <v>42</v>
      </c>
      <c r="D120" s="1" t="s">
        <v>4387</v>
      </c>
      <c r="E120" s="2" t="s">
        <v>1584</v>
      </c>
      <c r="F120" s="2" t="s">
        <v>1585</v>
      </c>
      <c r="G120" s="2" t="s">
        <v>313</v>
      </c>
      <c r="H120" s="2" t="s">
        <v>314</v>
      </c>
      <c r="I120" s="9">
        <v>10</v>
      </c>
      <c r="J120" s="4">
        <v>102.2</v>
      </c>
    </row>
    <row r="121" spans="1:10">
      <c r="A121" s="2" t="s">
        <v>40</v>
      </c>
      <c r="B121" s="3" t="s">
        <v>4341</v>
      </c>
      <c r="C121" s="1" t="s">
        <v>42</v>
      </c>
      <c r="D121" s="1" t="s">
        <v>4388</v>
      </c>
      <c r="E121" s="2" t="s">
        <v>1436</v>
      </c>
      <c r="F121" s="2" t="s">
        <v>1437</v>
      </c>
      <c r="G121" s="2" t="s">
        <v>313</v>
      </c>
      <c r="H121" s="2" t="s">
        <v>314</v>
      </c>
      <c r="I121" s="9">
        <v>6</v>
      </c>
      <c r="J121" s="4">
        <v>61.32</v>
      </c>
    </row>
    <row r="122" spans="1:10">
      <c r="A122" s="2" t="s">
        <v>40</v>
      </c>
      <c r="B122" s="3" t="s">
        <v>4350</v>
      </c>
      <c r="C122" s="1" t="s">
        <v>42</v>
      </c>
      <c r="D122" s="1" t="s">
        <v>4389</v>
      </c>
      <c r="E122" s="2" t="s">
        <v>3003</v>
      </c>
      <c r="F122" s="2" t="s">
        <v>3004</v>
      </c>
      <c r="G122" s="2" t="s">
        <v>313</v>
      </c>
      <c r="H122" s="2" t="s">
        <v>314</v>
      </c>
      <c r="I122" s="9">
        <v>5</v>
      </c>
      <c r="J122" s="4">
        <v>51.1</v>
      </c>
    </row>
    <row r="123" spans="1:10">
      <c r="A123" s="2" t="s">
        <v>40</v>
      </c>
      <c r="B123" s="3" t="s">
        <v>4350</v>
      </c>
      <c r="C123" s="1" t="s">
        <v>42</v>
      </c>
      <c r="D123" s="1" t="s">
        <v>4390</v>
      </c>
      <c r="E123" s="2" t="s">
        <v>4391</v>
      </c>
      <c r="F123" s="2" t="s">
        <v>4392</v>
      </c>
      <c r="G123" s="2" t="s">
        <v>313</v>
      </c>
      <c r="H123" s="2" t="s">
        <v>314</v>
      </c>
      <c r="I123" s="9">
        <v>10</v>
      </c>
      <c r="J123" s="4">
        <v>102.2</v>
      </c>
    </row>
    <row r="124" spans="1:10">
      <c r="A124" s="2" t="s">
        <v>40</v>
      </c>
      <c r="B124" s="3" t="s">
        <v>4341</v>
      </c>
      <c r="C124" s="1" t="s">
        <v>42</v>
      </c>
      <c r="D124" s="1" t="s">
        <v>4393</v>
      </c>
      <c r="E124" s="2" t="s">
        <v>1331</v>
      </c>
      <c r="F124" s="2" t="s">
        <v>1332</v>
      </c>
      <c r="G124" s="2" t="s">
        <v>313</v>
      </c>
      <c r="H124" s="2" t="s">
        <v>314</v>
      </c>
      <c r="I124" s="9">
        <v>10</v>
      </c>
      <c r="J124" s="4">
        <v>102.2</v>
      </c>
    </row>
    <row r="125" spans="1:10">
      <c r="A125" s="2" t="s">
        <v>40</v>
      </c>
      <c r="B125" s="3" t="s">
        <v>4341</v>
      </c>
      <c r="C125" s="1" t="s">
        <v>42</v>
      </c>
      <c r="D125" s="1" t="s">
        <v>4394</v>
      </c>
      <c r="E125" s="2" t="s">
        <v>1619</v>
      </c>
      <c r="F125" s="2" t="s">
        <v>1620</v>
      </c>
      <c r="G125" s="2" t="s">
        <v>313</v>
      </c>
      <c r="H125" s="2" t="s">
        <v>314</v>
      </c>
      <c r="I125" s="9">
        <v>20</v>
      </c>
      <c r="J125" s="4">
        <v>204.4</v>
      </c>
    </row>
    <row r="126" spans="1:10">
      <c r="A126" s="2" t="s">
        <v>40</v>
      </c>
      <c r="B126" s="3" t="s">
        <v>4294</v>
      </c>
      <c r="C126" s="1" t="s">
        <v>42</v>
      </c>
      <c r="D126" s="1" t="s">
        <v>4395</v>
      </c>
      <c r="E126" s="2" t="s">
        <v>357</v>
      </c>
      <c r="F126" s="2" t="s">
        <v>358</v>
      </c>
      <c r="G126" s="2" t="s">
        <v>313</v>
      </c>
      <c r="H126" s="2" t="s">
        <v>314</v>
      </c>
      <c r="I126" s="9">
        <v>5</v>
      </c>
      <c r="J126" s="4">
        <v>51.1</v>
      </c>
    </row>
    <row r="127" spans="1:10">
      <c r="A127" s="2" t="s">
        <v>40</v>
      </c>
      <c r="B127" s="3" t="s">
        <v>4367</v>
      </c>
      <c r="C127" s="1" t="s">
        <v>42</v>
      </c>
      <c r="D127" s="1" t="s">
        <v>4396</v>
      </c>
      <c r="E127" s="2" t="s">
        <v>365</v>
      </c>
      <c r="F127" s="2" t="s">
        <v>366</v>
      </c>
      <c r="G127" s="2" t="s">
        <v>367</v>
      </c>
      <c r="H127" s="2" t="s">
        <v>368</v>
      </c>
      <c r="I127" s="9">
        <v>15</v>
      </c>
      <c r="J127" s="4">
        <v>153.30000000000001</v>
      </c>
    </row>
    <row r="128" spans="1:10">
      <c r="A128" s="2" t="s">
        <v>40</v>
      </c>
      <c r="B128" s="3" t="s">
        <v>4294</v>
      </c>
      <c r="C128" s="1" t="s">
        <v>42</v>
      </c>
      <c r="D128" s="1" t="s">
        <v>4397</v>
      </c>
      <c r="E128" s="2" t="s">
        <v>995</v>
      </c>
      <c r="F128" s="2" t="s">
        <v>996</v>
      </c>
      <c r="G128" s="2" t="s">
        <v>313</v>
      </c>
      <c r="H128" s="2" t="s">
        <v>314</v>
      </c>
      <c r="I128" s="9">
        <v>20</v>
      </c>
      <c r="J128" s="4">
        <v>204.4</v>
      </c>
    </row>
    <row r="129" spans="1:10">
      <c r="A129" s="2" t="s">
        <v>40</v>
      </c>
      <c r="B129" s="3" t="s">
        <v>4294</v>
      </c>
      <c r="C129" s="1" t="s">
        <v>42</v>
      </c>
      <c r="D129" s="1" t="s">
        <v>4398</v>
      </c>
      <c r="E129" s="2" t="s">
        <v>792</v>
      </c>
      <c r="F129" s="2" t="s">
        <v>793</v>
      </c>
      <c r="G129" s="2" t="s">
        <v>313</v>
      </c>
      <c r="H129" s="2" t="s">
        <v>314</v>
      </c>
      <c r="I129" s="9">
        <v>10</v>
      </c>
      <c r="J129" s="4">
        <v>102.2</v>
      </c>
    </row>
    <row r="130" spans="1:10">
      <c r="A130" s="2" t="s">
        <v>40</v>
      </c>
      <c r="B130" s="3" t="s">
        <v>4367</v>
      </c>
      <c r="C130" s="1" t="s">
        <v>42</v>
      </c>
      <c r="D130" s="1" t="s">
        <v>4399</v>
      </c>
      <c r="E130" s="2" t="s">
        <v>360</v>
      </c>
      <c r="F130" s="2" t="s">
        <v>361</v>
      </c>
      <c r="G130" s="2" t="s">
        <v>362</v>
      </c>
      <c r="H130" s="2" t="s">
        <v>363</v>
      </c>
      <c r="I130" s="9">
        <v>10</v>
      </c>
      <c r="J130" s="4">
        <v>102.2</v>
      </c>
    </row>
    <row r="131" spans="1:10">
      <c r="A131" s="2" t="s">
        <v>40</v>
      </c>
      <c r="B131" s="3" t="s">
        <v>4367</v>
      </c>
      <c r="C131" s="1" t="s">
        <v>42</v>
      </c>
      <c r="D131" s="1" t="s">
        <v>4400</v>
      </c>
      <c r="E131" s="2" t="s">
        <v>786</v>
      </c>
      <c r="F131" s="2" t="s">
        <v>787</v>
      </c>
      <c r="G131" s="2" t="s">
        <v>313</v>
      </c>
      <c r="H131" s="2" t="s">
        <v>314</v>
      </c>
      <c r="I131" s="9">
        <v>8</v>
      </c>
      <c r="J131" s="4">
        <v>81.760000000000005</v>
      </c>
    </row>
    <row r="132" spans="1:10">
      <c r="A132" s="2" t="s">
        <v>40</v>
      </c>
      <c r="B132" s="3" t="s">
        <v>4367</v>
      </c>
      <c r="C132" s="1" t="s">
        <v>42</v>
      </c>
      <c r="D132" s="1" t="s">
        <v>4401</v>
      </c>
      <c r="E132" s="2" t="s">
        <v>1331</v>
      </c>
      <c r="F132" s="2" t="s">
        <v>1332</v>
      </c>
      <c r="G132" s="2" t="s">
        <v>313</v>
      </c>
      <c r="H132" s="2" t="s">
        <v>314</v>
      </c>
      <c r="I132" s="9">
        <v>5</v>
      </c>
      <c r="J132" s="4">
        <v>51.1</v>
      </c>
    </row>
    <row r="133" spans="1:10">
      <c r="A133" s="2" t="s">
        <v>40</v>
      </c>
      <c r="B133" s="3" t="s">
        <v>4303</v>
      </c>
      <c r="C133" s="1" t="s">
        <v>42</v>
      </c>
      <c r="D133" s="1" t="s">
        <v>4402</v>
      </c>
      <c r="E133" s="2" t="s">
        <v>816</v>
      </c>
      <c r="F133" s="2" t="s">
        <v>817</v>
      </c>
      <c r="G133" s="2" t="s">
        <v>313</v>
      </c>
      <c r="H133" s="2" t="s">
        <v>314</v>
      </c>
      <c r="I133" s="9">
        <v>10</v>
      </c>
      <c r="J133" s="4">
        <v>102.2</v>
      </c>
    </row>
    <row r="134" spans="1:10">
      <c r="A134" s="2" t="s">
        <v>40</v>
      </c>
      <c r="B134" s="3" t="s">
        <v>4341</v>
      </c>
      <c r="C134" s="1" t="s">
        <v>42</v>
      </c>
      <c r="D134" s="1" t="s">
        <v>4403</v>
      </c>
      <c r="E134" s="2" t="s">
        <v>763</v>
      </c>
      <c r="F134" s="2" t="s">
        <v>764</v>
      </c>
      <c r="G134" s="2" t="s">
        <v>313</v>
      </c>
      <c r="H134" s="2" t="s">
        <v>314</v>
      </c>
      <c r="I134" s="9">
        <v>8</v>
      </c>
      <c r="J134" s="4">
        <v>81.760000000000005</v>
      </c>
    </row>
    <row r="135" spans="1:10">
      <c r="A135" s="2" t="s">
        <v>40</v>
      </c>
      <c r="B135" s="3" t="s">
        <v>4341</v>
      </c>
      <c r="C135" s="1" t="s">
        <v>42</v>
      </c>
      <c r="D135" s="1" t="s">
        <v>4404</v>
      </c>
      <c r="E135" s="2" t="s">
        <v>331</v>
      </c>
      <c r="F135" s="2" t="s">
        <v>332</v>
      </c>
      <c r="G135" s="2" t="s">
        <v>313</v>
      </c>
      <c r="H135" s="2" t="s">
        <v>314</v>
      </c>
      <c r="I135" s="9">
        <v>10</v>
      </c>
      <c r="J135" s="4">
        <v>102.2</v>
      </c>
    </row>
    <row r="136" spans="1:10">
      <c r="A136" s="2" t="s">
        <v>40</v>
      </c>
      <c r="B136" s="3" t="s">
        <v>4341</v>
      </c>
      <c r="C136" s="1" t="s">
        <v>42</v>
      </c>
      <c r="D136" s="1" t="s">
        <v>4405</v>
      </c>
      <c r="E136" s="2" t="s">
        <v>1231</v>
      </c>
      <c r="F136" s="2" t="s">
        <v>1232</v>
      </c>
      <c r="G136" s="2" t="s">
        <v>375</v>
      </c>
      <c r="H136" s="2" t="s">
        <v>376</v>
      </c>
      <c r="I136" s="9">
        <v>10</v>
      </c>
      <c r="J136" s="4">
        <v>102.2</v>
      </c>
    </row>
    <row r="137" spans="1:10">
      <c r="A137" s="2" t="s">
        <v>40</v>
      </c>
      <c r="B137" s="3" t="s">
        <v>4341</v>
      </c>
      <c r="C137" s="1" t="s">
        <v>42</v>
      </c>
      <c r="D137" s="1" t="s">
        <v>4406</v>
      </c>
      <c r="E137" s="2" t="s">
        <v>1218</v>
      </c>
      <c r="F137" s="2" t="s">
        <v>1219</v>
      </c>
      <c r="G137" s="2" t="s">
        <v>367</v>
      </c>
      <c r="H137" s="2" t="s">
        <v>368</v>
      </c>
      <c r="I137" s="9">
        <v>5</v>
      </c>
      <c r="J137" s="4">
        <v>51.1</v>
      </c>
    </row>
    <row r="138" spans="1:10">
      <c r="A138" s="2" t="s">
        <v>40</v>
      </c>
      <c r="B138" s="3" t="s">
        <v>4367</v>
      </c>
      <c r="C138" s="1" t="s">
        <v>42</v>
      </c>
      <c r="D138" s="1" t="s">
        <v>4407</v>
      </c>
      <c r="E138" s="2" t="s">
        <v>597</v>
      </c>
      <c r="F138" s="2" t="s">
        <v>598</v>
      </c>
      <c r="G138" s="2" t="s">
        <v>313</v>
      </c>
      <c r="H138" s="2" t="s">
        <v>314</v>
      </c>
      <c r="I138" s="9">
        <v>20</v>
      </c>
      <c r="J138" s="4">
        <v>204.4</v>
      </c>
    </row>
    <row r="139" spans="1:10">
      <c r="A139" s="2" t="s">
        <v>40</v>
      </c>
      <c r="B139" s="3" t="s">
        <v>4294</v>
      </c>
      <c r="C139" s="1" t="s">
        <v>42</v>
      </c>
      <c r="D139" s="1" t="s">
        <v>4408</v>
      </c>
      <c r="E139" s="2" t="s">
        <v>766</v>
      </c>
      <c r="F139" s="2" t="s">
        <v>767</v>
      </c>
      <c r="G139" s="2" t="s">
        <v>362</v>
      </c>
      <c r="H139" s="2" t="s">
        <v>363</v>
      </c>
      <c r="I139" s="9">
        <v>10</v>
      </c>
      <c r="J139" s="4">
        <v>102.2</v>
      </c>
    </row>
    <row r="140" spans="1:10">
      <c r="A140" s="2" t="s">
        <v>40</v>
      </c>
      <c r="B140" s="3" t="s">
        <v>4303</v>
      </c>
      <c r="C140" s="1" t="s">
        <v>42</v>
      </c>
      <c r="D140" s="1" t="s">
        <v>4409</v>
      </c>
      <c r="E140" s="2" t="s">
        <v>325</v>
      </c>
      <c r="F140" s="2" t="s">
        <v>326</v>
      </c>
      <c r="G140" s="2" t="s">
        <v>313</v>
      </c>
      <c r="H140" s="2" t="s">
        <v>314</v>
      </c>
      <c r="I140" s="9">
        <v>10</v>
      </c>
      <c r="J140" s="4">
        <v>102.2</v>
      </c>
    </row>
    <row r="141" spans="1:10">
      <c r="A141" s="2" t="s">
        <v>48</v>
      </c>
      <c r="B141" s="3" t="s">
        <v>4367</v>
      </c>
      <c r="C141" s="1" t="s">
        <v>42</v>
      </c>
      <c r="D141" s="1" t="s">
        <v>4410</v>
      </c>
      <c r="E141" s="2" t="s">
        <v>404</v>
      </c>
      <c r="F141" s="2" t="s">
        <v>405</v>
      </c>
      <c r="G141" s="2" t="s">
        <v>351</v>
      </c>
      <c r="H141" s="2" t="s">
        <v>352</v>
      </c>
      <c r="I141" s="9">
        <v>2</v>
      </c>
      <c r="J141" s="4">
        <v>23.04</v>
      </c>
    </row>
    <row r="142" spans="1:10">
      <c r="A142" s="2" t="s">
        <v>48</v>
      </c>
      <c r="B142" s="3" t="s">
        <v>4350</v>
      </c>
      <c r="C142" s="1" t="s">
        <v>42</v>
      </c>
      <c r="D142" s="1" t="s">
        <v>4384</v>
      </c>
      <c r="E142" s="2" t="s">
        <v>354</v>
      </c>
      <c r="F142" s="2" t="s">
        <v>355</v>
      </c>
      <c r="G142" s="2" t="s">
        <v>351</v>
      </c>
      <c r="H142" s="2" t="s">
        <v>352</v>
      </c>
      <c r="I142" s="9">
        <v>3</v>
      </c>
      <c r="J142" s="4">
        <v>34.56</v>
      </c>
    </row>
    <row r="143" spans="1:10">
      <c r="A143" s="2" t="s">
        <v>48</v>
      </c>
      <c r="B143" s="3" t="s">
        <v>4367</v>
      </c>
      <c r="C143" s="1" t="s">
        <v>42</v>
      </c>
      <c r="D143" s="1" t="s">
        <v>4411</v>
      </c>
      <c r="E143" s="2" t="s">
        <v>1218</v>
      </c>
      <c r="F143" s="2" t="s">
        <v>1219</v>
      </c>
      <c r="G143" s="2" t="s">
        <v>367</v>
      </c>
      <c r="H143" s="2" t="s">
        <v>368</v>
      </c>
      <c r="I143" s="9">
        <v>2</v>
      </c>
      <c r="J143" s="4">
        <v>23.04</v>
      </c>
    </row>
    <row r="144" spans="1:10">
      <c r="A144" s="2" t="s">
        <v>48</v>
      </c>
      <c r="B144" s="3" t="s">
        <v>4303</v>
      </c>
      <c r="C144" s="1" t="s">
        <v>42</v>
      </c>
      <c r="D144" s="1" t="s">
        <v>4412</v>
      </c>
      <c r="E144" s="2" t="s">
        <v>1424</v>
      </c>
      <c r="F144" s="2" t="s">
        <v>1425</v>
      </c>
      <c r="G144" s="2" t="s">
        <v>313</v>
      </c>
      <c r="H144" s="2" t="s">
        <v>314</v>
      </c>
      <c r="I144" s="9">
        <v>10</v>
      </c>
      <c r="J144" s="4">
        <v>115.2</v>
      </c>
    </row>
    <row r="145" spans="1:23">
      <c r="A145" s="2" t="s">
        <v>48</v>
      </c>
      <c r="B145" s="3" t="s">
        <v>4303</v>
      </c>
      <c r="C145" s="1" t="s">
        <v>42</v>
      </c>
      <c r="D145" s="1" t="s">
        <v>4413</v>
      </c>
      <c r="E145" s="2" t="s">
        <v>600</v>
      </c>
      <c r="F145" s="2" t="s">
        <v>601</v>
      </c>
      <c r="G145" s="2" t="s">
        <v>313</v>
      </c>
      <c r="H145" s="2" t="s">
        <v>314</v>
      </c>
      <c r="I145" s="9">
        <v>10</v>
      </c>
      <c r="J145" s="4">
        <v>123.7</v>
      </c>
    </row>
    <row r="146" spans="1:23">
      <c r="A146" s="2" t="s">
        <v>48</v>
      </c>
      <c r="B146" s="3" t="s">
        <v>4303</v>
      </c>
      <c r="C146" s="1" t="s">
        <v>42</v>
      </c>
      <c r="D146" s="1" t="s">
        <v>4409</v>
      </c>
      <c r="E146" s="2" t="s">
        <v>325</v>
      </c>
      <c r="F146" s="2" t="s">
        <v>326</v>
      </c>
      <c r="G146" s="2" t="s">
        <v>313</v>
      </c>
      <c r="H146" s="2" t="s">
        <v>314</v>
      </c>
      <c r="I146" s="9">
        <v>10</v>
      </c>
      <c r="J146" s="4">
        <v>115.2</v>
      </c>
    </row>
    <row r="147" spans="1:23">
      <c r="A147" s="2" t="s">
        <v>48</v>
      </c>
      <c r="B147" s="3" t="s">
        <v>4294</v>
      </c>
      <c r="C147" s="1" t="s">
        <v>42</v>
      </c>
      <c r="D147" s="1" t="s">
        <v>4395</v>
      </c>
      <c r="E147" s="2" t="s">
        <v>357</v>
      </c>
      <c r="F147" s="2" t="s">
        <v>358</v>
      </c>
      <c r="G147" s="2" t="s">
        <v>313</v>
      </c>
      <c r="H147" s="2" t="s">
        <v>314</v>
      </c>
      <c r="I147" s="9">
        <v>2</v>
      </c>
      <c r="J147" s="4">
        <v>23.04</v>
      </c>
    </row>
    <row r="148" spans="1:23">
      <c r="A148" s="2" t="s">
        <v>48</v>
      </c>
      <c r="B148" s="3" t="s">
        <v>4367</v>
      </c>
      <c r="C148" s="1" t="s">
        <v>42</v>
      </c>
      <c r="D148" s="1" t="s">
        <v>4387</v>
      </c>
      <c r="E148" s="2" t="s">
        <v>1584</v>
      </c>
      <c r="F148" s="2" t="s">
        <v>1585</v>
      </c>
      <c r="G148" s="2" t="s">
        <v>313</v>
      </c>
      <c r="H148" s="2" t="s">
        <v>314</v>
      </c>
      <c r="I148" s="9">
        <v>5</v>
      </c>
      <c r="J148" s="4">
        <v>57.6</v>
      </c>
    </row>
    <row r="149" spans="1:23">
      <c r="A149" s="2" t="s">
        <v>48</v>
      </c>
      <c r="B149" s="3" t="s">
        <v>4294</v>
      </c>
      <c r="C149" s="1" t="s">
        <v>42</v>
      </c>
      <c r="D149" s="1" t="s">
        <v>4414</v>
      </c>
      <c r="E149" s="2" t="s">
        <v>1011</v>
      </c>
      <c r="F149" s="2" t="s">
        <v>1012</v>
      </c>
      <c r="G149" s="2" t="s">
        <v>313</v>
      </c>
      <c r="H149" s="2" t="s">
        <v>314</v>
      </c>
      <c r="I149" s="9">
        <v>5</v>
      </c>
      <c r="J149" s="4">
        <v>57.6</v>
      </c>
    </row>
    <row r="150" spans="1:23">
      <c r="A150" s="2" t="s">
        <v>48</v>
      </c>
      <c r="B150" s="3" t="s">
        <v>4303</v>
      </c>
      <c r="C150" s="1" t="s">
        <v>42</v>
      </c>
      <c r="D150" s="1" t="s">
        <v>4415</v>
      </c>
      <c r="E150" s="2" t="s">
        <v>387</v>
      </c>
      <c r="F150" s="2" t="s">
        <v>388</v>
      </c>
      <c r="G150" s="2" t="s">
        <v>313</v>
      </c>
      <c r="H150" s="2" t="s">
        <v>314</v>
      </c>
      <c r="I150" s="9">
        <v>3</v>
      </c>
      <c r="J150" s="4">
        <v>34.56</v>
      </c>
    </row>
    <row r="151" spans="1:23">
      <c r="A151" s="2" t="s">
        <v>48</v>
      </c>
      <c r="B151" s="3" t="s">
        <v>4341</v>
      </c>
      <c r="C151" s="1" t="s">
        <v>42</v>
      </c>
      <c r="D151" s="1" t="s">
        <v>4386</v>
      </c>
      <c r="E151" s="2" t="s">
        <v>341</v>
      </c>
      <c r="F151" s="2" t="s">
        <v>342</v>
      </c>
      <c r="G151" s="2" t="s">
        <v>343</v>
      </c>
      <c r="H151" s="2" t="s">
        <v>344</v>
      </c>
      <c r="I151" s="9">
        <v>5</v>
      </c>
      <c r="J151" s="4">
        <v>61.85</v>
      </c>
    </row>
    <row r="152" spans="1:23">
      <c r="A152" s="2" t="s">
        <v>48</v>
      </c>
      <c r="B152" s="3" t="s">
        <v>4341</v>
      </c>
      <c r="C152" s="1" t="s">
        <v>42</v>
      </c>
      <c r="D152" s="1" t="s">
        <v>4388</v>
      </c>
      <c r="E152" s="2" t="s">
        <v>1436</v>
      </c>
      <c r="F152" s="2" t="s">
        <v>1437</v>
      </c>
      <c r="G152" s="2" t="s">
        <v>313</v>
      </c>
      <c r="H152" s="2" t="s">
        <v>314</v>
      </c>
      <c r="I152" s="9">
        <v>4</v>
      </c>
      <c r="J152" s="4">
        <v>46.08</v>
      </c>
    </row>
    <row r="153" spans="1:23">
      <c r="A153" s="2" t="s">
        <v>48</v>
      </c>
      <c r="B153" s="3" t="s">
        <v>4350</v>
      </c>
      <c r="C153" s="1" t="s">
        <v>42</v>
      </c>
      <c r="D153" s="1" t="s">
        <v>4389</v>
      </c>
      <c r="E153" s="2" t="s">
        <v>3003</v>
      </c>
      <c r="F153" s="2" t="s">
        <v>3004</v>
      </c>
      <c r="G153" s="2" t="s">
        <v>313</v>
      </c>
      <c r="H153" s="2" t="s">
        <v>314</v>
      </c>
      <c r="I153" s="9">
        <v>5</v>
      </c>
      <c r="J153" s="4">
        <v>57.6</v>
      </c>
    </row>
    <row r="154" spans="1:23">
      <c r="A154" s="2" t="s">
        <v>48</v>
      </c>
      <c r="B154" s="3" t="s">
        <v>4341</v>
      </c>
      <c r="C154" s="1" t="s">
        <v>42</v>
      </c>
      <c r="D154" s="1" t="s">
        <v>4416</v>
      </c>
      <c r="E154" s="2" t="s">
        <v>396</v>
      </c>
      <c r="F154" s="2" t="s">
        <v>397</v>
      </c>
      <c r="G154" s="2" t="s">
        <v>313</v>
      </c>
      <c r="H154" s="2" t="s">
        <v>314</v>
      </c>
      <c r="I154" s="9">
        <v>5</v>
      </c>
      <c r="J154" s="4">
        <v>57.6</v>
      </c>
    </row>
    <row r="155" spans="1:23">
      <c r="A155" s="2" t="s">
        <v>48</v>
      </c>
      <c r="B155" s="3" t="s">
        <v>4341</v>
      </c>
      <c r="C155" s="1" t="s">
        <v>42</v>
      </c>
      <c r="D155" s="1" t="s">
        <v>4417</v>
      </c>
      <c r="E155" s="2" t="s">
        <v>1002</v>
      </c>
      <c r="F155" s="2" t="s">
        <v>1003</v>
      </c>
      <c r="G155" s="2" t="s">
        <v>313</v>
      </c>
      <c r="H155" s="2" t="s">
        <v>314</v>
      </c>
      <c r="I155" s="9">
        <v>2</v>
      </c>
      <c r="J155" s="4">
        <v>23.04</v>
      </c>
    </row>
    <row r="156" spans="1:23">
      <c r="A156" s="2" t="s">
        <v>182</v>
      </c>
      <c r="B156" s="3" t="s">
        <v>4294</v>
      </c>
      <c r="C156" s="1" t="s">
        <v>42</v>
      </c>
      <c r="D156" s="1" t="s">
        <v>4418</v>
      </c>
      <c r="E156" s="2" t="s">
        <v>1421</v>
      </c>
      <c r="F156" s="2" t="s">
        <v>1422</v>
      </c>
      <c r="G156" s="2" t="s">
        <v>362</v>
      </c>
      <c r="H156" s="2" t="s">
        <v>363</v>
      </c>
      <c r="I156" s="9">
        <v>20</v>
      </c>
      <c r="J156" s="4">
        <v>188.8</v>
      </c>
    </row>
    <row r="157" spans="1:23">
      <c r="J157" s="5">
        <v>4476.43</v>
      </c>
    </row>
    <row r="158" spans="1:23">
      <c r="A158" s="72" t="s">
        <v>435</v>
      </c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</row>
    <row r="159" spans="1:23">
      <c r="A159" s="2" t="s">
        <v>40</v>
      </c>
      <c r="B159" s="3" t="s">
        <v>4303</v>
      </c>
      <c r="C159" s="1" t="s">
        <v>42</v>
      </c>
      <c r="D159" s="1" t="s">
        <v>4419</v>
      </c>
      <c r="E159" s="2" t="s">
        <v>1262</v>
      </c>
      <c r="F159" s="2" t="s">
        <v>1263</v>
      </c>
      <c r="G159" s="2" t="s">
        <v>439</v>
      </c>
      <c r="H159" s="2" t="s">
        <v>440</v>
      </c>
      <c r="I159" s="9">
        <v>3</v>
      </c>
      <c r="J159" s="4">
        <v>30.66</v>
      </c>
    </row>
    <row r="160" spans="1:23">
      <c r="A160" s="2" t="s">
        <v>48</v>
      </c>
      <c r="B160" s="3" t="s">
        <v>4303</v>
      </c>
      <c r="C160" s="1" t="s">
        <v>42</v>
      </c>
      <c r="D160" s="1" t="s">
        <v>4419</v>
      </c>
      <c r="E160" s="2" t="s">
        <v>1262</v>
      </c>
      <c r="F160" s="2" t="s">
        <v>1263</v>
      </c>
      <c r="G160" s="2" t="s">
        <v>439</v>
      </c>
      <c r="H160" s="2" t="s">
        <v>440</v>
      </c>
      <c r="I160" s="9">
        <v>3</v>
      </c>
      <c r="J160" s="4">
        <v>37.11</v>
      </c>
    </row>
    <row r="161" spans="1:23">
      <c r="J161" s="5">
        <v>67.77</v>
      </c>
    </row>
    <row r="162" spans="1:23">
      <c r="A162" s="72" t="s">
        <v>444</v>
      </c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</row>
    <row r="163" spans="1:23">
      <c r="A163" s="2" t="s">
        <v>68</v>
      </c>
      <c r="B163" s="3" t="s">
        <v>4303</v>
      </c>
      <c r="C163" s="1" t="s">
        <v>42</v>
      </c>
      <c r="D163" s="1" t="s">
        <v>4420</v>
      </c>
      <c r="E163" s="2" t="s">
        <v>451</v>
      </c>
      <c r="F163" s="2" t="s">
        <v>452</v>
      </c>
      <c r="G163" s="2" t="s">
        <v>453</v>
      </c>
      <c r="H163" s="2" t="s">
        <v>454</v>
      </c>
      <c r="I163" s="9">
        <v>5</v>
      </c>
      <c r="J163" s="4">
        <v>42</v>
      </c>
    </row>
    <row r="164" spans="1:23">
      <c r="A164" s="2" t="s">
        <v>40</v>
      </c>
      <c r="B164" s="3" t="s">
        <v>4350</v>
      </c>
      <c r="C164" s="1" t="s">
        <v>42</v>
      </c>
      <c r="D164" s="1" t="s">
        <v>4421</v>
      </c>
      <c r="E164" s="2" t="s">
        <v>2857</v>
      </c>
      <c r="F164" s="2" t="s">
        <v>2858</v>
      </c>
      <c r="G164" s="2" t="s">
        <v>851</v>
      </c>
      <c r="H164" s="2" t="s">
        <v>852</v>
      </c>
      <c r="I164" s="9">
        <v>10</v>
      </c>
      <c r="J164" s="4">
        <v>102.2</v>
      </c>
    </row>
    <row r="165" spans="1:23">
      <c r="A165" s="2" t="s">
        <v>40</v>
      </c>
      <c r="B165" s="3" t="s">
        <v>4341</v>
      </c>
      <c r="C165" s="1" t="s">
        <v>42</v>
      </c>
      <c r="D165" s="1" t="s">
        <v>4422</v>
      </c>
      <c r="E165" s="2" t="s">
        <v>3627</v>
      </c>
      <c r="F165" s="2" t="s">
        <v>3628</v>
      </c>
      <c r="G165" s="2" t="s">
        <v>1475</v>
      </c>
      <c r="H165" s="2" t="s">
        <v>1476</v>
      </c>
      <c r="I165" s="9">
        <v>40</v>
      </c>
      <c r="J165" s="4">
        <v>408.8</v>
      </c>
    </row>
    <row r="166" spans="1:23">
      <c r="A166" s="2" t="s">
        <v>40</v>
      </c>
      <c r="B166" s="3" t="s">
        <v>4303</v>
      </c>
      <c r="C166" s="1" t="s">
        <v>42</v>
      </c>
      <c r="D166" s="1" t="s">
        <v>4420</v>
      </c>
      <c r="E166" s="2" t="s">
        <v>451</v>
      </c>
      <c r="F166" s="2" t="s">
        <v>452</v>
      </c>
      <c r="G166" s="2" t="s">
        <v>453</v>
      </c>
      <c r="H166" s="2" t="s">
        <v>454</v>
      </c>
      <c r="I166" s="9">
        <v>10</v>
      </c>
      <c r="J166" s="4">
        <v>102.2</v>
      </c>
    </row>
    <row r="167" spans="1:23">
      <c r="A167" s="2" t="s">
        <v>40</v>
      </c>
      <c r="B167" s="3" t="s">
        <v>4341</v>
      </c>
      <c r="C167" s="1" t="s">
        <v>42</v>
      </c>
      <c r="D167" s="1" t="s">
        <v>4423</v>
      </c>
      <c r="E167" s="2" t="s">
        <v>4424</v>
      </c>
      <c r="F167" s="2" t="s">
        <v>4425</v>
      </c>
      <c r="G167" s="2" t="s">
        <v>468</v>
      </c>
      <c r="H167" s="2" t="s">
        <v>469</v>
      </c>
      <c r="I167" s="9">
        <v>20</v>
      </c>
      <c r="J167" s="4">
        <v>204.4</v>
      </c>
    </row>
    <row r="168" spans="1:23">
      <c r="A168" s="2" t="s">
        <v>40</v>
      </c>
      <c r="B168" s="3" t="s">
        <v>4350</v>
      </c>
      <c r="C168" s="1" t="s">
        <v>42</v>
      </c>
      <c r="D168" s="1" t="s">
        <v>4426</v>
      </c>
      <c r="E168" s="2" t="s">
        <v>1652</v>
      </c>
      <c r="F168" s="2" t="s">
        <v>1653</v>
      </c>
      <c r="G168" s="2" t="s">
        <v>1654</v>
      </c>
      <c r="H168" s="2" t="s">
        <v>1655</v>
      </c>
      <c r="I168" s="9">
        <v>15</v>
      </c>
      <c r="J168" s="4">
        <v>153.30000000000001</v>
      </c>
    </row>
    <row r="169" spans="1:23" ht="24">
      <c r="A169" s="2" t="s">
        <v>40</v>
      </c>
      <c r="B169" s="3" t="s">
        <v>4350</v>
      </c>
      <c r="C169" s="1" t="s">
        <v>42</v>
      </c>
      <c r="D169" s="1" t="s">
        <v>4427</v>
      </c>
      <c r="E169" s="2" t="s">
        <v>461</v>
      </c>
      <c r="F169" s="2" t="s">
        <v>462</v>
      </c>
      <c r="G169" s="2" t="s">
        <v>463</v>
      </c>
      <c r="H169" s="2" t="s">
        <v>464</v>
      </c>
      <c r="I169" s="9">
        <v>10</v>
      </c>
      <c r="J169" s="4">
        <v>102.2</v>
      </c>
    </row>
    <row r="170" spans="1:23" ht="24">
      <c r="A170" s="2" t="s">
        <v>40</v>
      </c>
      <c r="B170" s="3" t="s">
        <v>4367</v>
      </c>
      <c r="C170" s="1" t="s">
        <v>42</v>
      </c>
      <c r="D170" s="1" t="s">
        <v>4428</v>
      </c>
      <c r="E170" s="2" t="s">
        <v>3458</v>
      </c>
      <c r="F170" s="2" t="s">
        <v>3459</v>
      </c>
      <c r="G170" s="2" t="s">
        <v>463</v>
      </c>
      <c r="H170" s="2" t="s">
        <v>464</v>
      </c>
      <c r="I170" s="9">
        <v>20</v>
      </c>
      <c r="J170" s="4">
        <v>204.4</v>
      </c>
    </row>
    <row r="171" spans="1:23">
      <c r="A171" s="2" t="s">
        <v>40</v>
      </c>
      <c r="B171" s="3" t="s">
        <v>4341</v>
      </c>
      <c r="C171" s="1" t="s">
        <v>42</v>
      </c>
      <c r="D171" s="1" t="s">
        <v>4429</v>
      </c>
      <c r="E171" s="2" t="s">
        <v>1484</v>
      </c>
      <c r="F171" s="2" t="s">
        <v>1485</v>
      </c>
      <c r="G171" s="2" t="s">
        <v>837</v>
      </c>
      <c r="H171" s="2" t="s">
        <v>838</v>
      </c>
      <c r="I171" s="9">
        <v>20</v>
      </c>
      <c r="J171" s="4">
        <v>204.4</v>
      </c>
    </row>
    <row r="172" spans="1:23">
      <c r="A172" s="2" t="s">
        <v>40</v>
      </c>
      <c r="B172" s="3" t="s">
        <v>4294</v>
      </c>
      <c r="C172" s="1" t="s">
        <v>42</v>
      </c>
      <c r="D172" s="1" t="s">
        <v>4430</v>
      </c>
      <c r="E172" s="2" t="s">
        <v>607</v>
      </c>
      <c r="F172" s="2" t="s">
        <v>608</v>
      </c>
      <c r="G172" s="2" t="s">
        <v>609</v>
      </c>
      <c r="H172" s="2" t="s">
        <v>610</v>
      </c>
      <c r="I172" s="9">
        <v>100</v>
      </c>
      <c r="J172" s="4">
        <v>1022</v>
      </c>
    </row>
    <row r="173" spans="1:23">
      <c r="A173" s="2" t="s">
        <v>40</v>
      </c>
      <c r="B173" s="3" t="s">
        <v>4294</v>
      </c>
      <c r="C173" s="1" t="s">
        <v>42</v>
      </c>
      <c r="D173" s="1" t="s">
        <v>4431</v>
      </c>
      <c r="E173" s="2" t="s">
        <v>832</v>
      </c>
      <c r="F173" s="2" t="s">
        <v>833</v>
      </c>
      <c r="G173" s="2" t="s">
        <v>448</v>
      </c>
      <c r="H173" s="2" t="s">
        <v>449</v>
      </c>
      <c r="I173" s="9">
        <v>20</v>
      </c>
      <c r="J173" s="4">
        <v>204.4</v>
      </c>
    </row>
    <row r="174" spans="1:23">
      <c r="A174" s="2" t="s">
        <v>40</v>
      </c>
      <c r="B174" s="3" t="s">
        <v>4367</v>
      </c>
      <c r="C174" s="1" t="s">
        <v>42</v>
      </c>
      <c r="D174" s="1" t="s">
        <v>4432</v>
      </c>
      <c r="E174" s="2" t="s">
        <v>3803</v>
      </c>
      <c r="F174" s="2" t="s">
        <v>3804</v>
      </c>
      <c r="G174" s="2" t="s">
        <v>468</v>
      </c>
      <c r="H174" s="2" t="s">
        <v>469</v>
      </c>
      <c r="I174" s="9">
        <v>20</v>
      </c>
      <c r="J174" s="4">
        <v>204.4</v>
      </c>
    </row>
    <row r="175" spans="1:23">
      <c r="A175" s="2" t="s">
        <v>40</v>
      </c>
      <c r="B175" s="3" t="s">
        <v>4294</v>
      </c>
      <c r="C175" s="1" t="s">
        <v>42</v>
      </c>
      <c r="D175" s="1" t="s">
        <v>4433</v>
      </c>
      <c r="E175" s="2" t="s">
        <v>4434</v>
      </c>
      <c r="F175" s="2" t="s">
        <v>4435</v>
      </c>
      <c r="G175" s="2" t="s">
        <v>468</v>
      </c>
      <c r="H175" s="2" t="s">
        <v>469</v>
      </c>
      <c r="I175" s="9">
        <v>20</v>
      </c>
      <c r="J175" s="4">
        <v>204.4</v>
      </c>
    </row>
    <row r="176" spans="1:23">
      <c r="A176" s="2" t="s">
        <v>40</v>
      </c>
      <c r="B176" s="3" t="s">
        <v>4350</v>
      </c>
      <c r="C176" s="1" t="s">
        <v>42</v>
      </c>
      <c r="D176" s="1" t="s">
        <v>4436</v>
      </c>
      <c r="E176" s="2" t="s">
        <v>466</v>
      </c>
      <c r="F176" s="2" t="s">
        <v>467</v>
      </c>
      <c r="G176" s="2" t="s">
        <v>468</v>
      </c>
      <c r="H176" s="2" t="s">
        <v>469</v>
      </c>
      <c r="I176" s="9">
        <v>10</v>
      </c>
      <c r="J176" s="4">
        <v>102.2</v>
      </c>
    </row>
    <row r="177" spans="1:10">
      <c r="A177" s="2" t="s">
        <v>40</v>
      </c>
      <c r="B177" s="3" t="s">
        <v>4294</v>
      </c>
      <c r="C177" s="1" t="s">
        <v>42</v>
      </c>
      <c r="D177" s="1" t="s">
        <v>4437</v>
      </c>
      <c r="E177" s="2" t="s">
        <v>3453</v>
      </c>
      <c r="F177" s="2" t="s">
        <v>3454</v>
      </c>
      <c r="G177" s="2" t="s">
        <v>1646</v>
      </c>
      <c r="H177" s="2" t="s">
        <v>1647</v>
      </c>
      <c r="I177" s="9">
        <v>30</v>
      </c>
      <c r="J177" s="4">
        <v>306.60000000000002</v>
      </c>
    </row>
    <row r="178" spans="1:10">
      <c r="A178" s="2" t="s">
        <v>40</v>
      </c>
      <c r="B178" s="3" t="s">
        <v>4367</v>
      </c>
      <c r="C178" s="1" t="s">
        <v>42</v>
      </c>
      <c r="D178" s="1" t="s">
        <v>4438</v>
      </c>
      <c r="E178" s="2" t="s">
        <v>865</v>
      </c>
      <c r="F178" s="2" t="s">
        <v>866</v>
      </c>
      <c r="G178" s="2" t="s">
        <v>867</v>
      </c>
      <c r="H178" s="2" t="s">
        <v>868</v>
      </c>
      <c r="I178" s="9">
        <v>10</v>
      </c>
      <c r="J178" s="4">
        <v>102.2</v>
      </c>
    </row>
    <row r="179" spans="1:10">
      <c r="A179" s="2" t="s">
        <v>40</v>
      </c>
      <c r="B179" s="3" t="s">
        <v>4367</v>
      </c>
      <c r="C179" s="1" t="s">
        <v>42</v>
      </c>
      <c r="D179" s="1" t="s">
        <v>4439</v>
      </c>
      <c r="E179" s="2" t="s">
        <v>3797</v>
      </c>
      <c r="F179" s="2" t="s">
        <v>3798</v>
      </c>
      <c r="G179" s="2" t="s">
        <v>3799</v>
      </c>
      <c r="H179" s="2" t="s">
        <v>3800</v>
      </c>
      <c r="I179" s="9">
        <v>30</v>
      </c>
      <c r="J179" s="4">
        <v>306.60000000000002</v>
      </c>
    </row>
    <row r="180" spans="1:10">
      <c r="A180" s="2" t="s">
        <v>48</v>
      </c>
      <c r="B180" s="3" t="s">
        <v>4303</v>
      </c>
      <c r="C180" s="1" t="s">
        <v>42</v>
      </c>
      <c r="D180" s="1" t="s">
        <v>4420</v>
      </c>
      <c r="E180" s="2" t="s">
        <v>451</v>
      </c>
      <c r="F180" s="2" t="s">
        <v>452</v>
      </c>
      <c r="G180" s="2" t="s">
        <v>453</v>
      </c>
      <c r="H180" s="2" t="s">
        <v>454</v>
      </c>
      <c r="I180" s="9">
        <v>10</v>
      </c>
      <c r="J180" s="4">
        <v>123.7</v>
      </c>
    </row>
    <row r="181" spans="1:10">
      <c r="A181" s="2" t="s">
        <v>48</v>
      </c>
      <c r="B181" s="3" t="s">
        <v>4350</v>
      </c>
      <c r="C181" s="1" t="s">
        <v>42</v>
      </c>
      <c r="D181" s="1" t="s">
        <v>4426</v>
      </c>
      <c r="E181" s="2" t="s">
        <v>1652</v>
      </c>
      <c r="F181" s="2" t="s">
        <v>1653</v>
      </c>
      <c r="G181" s="2" t="s">
        <v>1654</v>
      </c>
      <c r="H181" s="2" t="s">
        <v>1655</v>
      </c>
      <c r="I181" s="9">
        <v>10</v>
      </c>
      <c r="J181" s="4">
        <v>123.7</v>
      </c>
    </row>
    <row r="182" spans="1:10">
      <c r="A182" s="2" t="s">
        <v>48</v>
      </c>
      <c r="B182" s="3" t="s">
        <v>4350</v>
      </c>
      <c r="C182" s="1" t="s">
        <v>42</v>
      </c>
      <c r="D182" s="1" t="s">
        <v>4421</v>
      </c>
      <c r="E182" s="2" t="s">
        <v>2857</v>
      </c>
      <c r="F182" s="2" t="s">
        <v>2858</v>
      </c>
      <c r="G182" s="2" t="s">
        <v>851</v>
      </c>
      <c r="H182" s="2" t="s">
        <v>852</v>
      </c>
      <c r="I182" s="9">
        <v>3</v>
      </c>
      <c r="J182" s="4">
        <v>37.11</v>
      </c>
    </row>
    <row r="183" spans="1:10" ht="24">
      <c r="A183" s="2" t="s">
        <v>48</v>
      </c>
      <c r="B183" s="3" t="s">
        <v>4367</v>
      </c>
      <c r="C183" s="1" t="s">
        <v>42</v>
      </c>
      <c r="D183" s="1" t="s">
        <v>4428</v>
      </c>
      <c r="E183" s="2" t="s">
        <v>3458</v>
      </c>
      <c r="F183" s="2" t="s">
        <v>3459</v>
      </c>
      <c r="G183" s="2" t="s">
        <v>463</v>
      </c>
      <c r="H183" s="2" t="s">
        <v>464</v>
      </c>
      <c r="I183" s="9">
        <v>10</v>
      </c>
      <c r="J183" s="4">
        <v>123.7</v>
      </c>
    </row>
    <row r="184" spans="1:10">
      <c r="A184" s="2" t="s">
        <v>48</v>
      </c>
      <c r="B184" s="3" t="s">
        <v>4350</v>
      </c>
      <c r="C184" s="1" t="s">
        <v>42</v>
      </c>
      <c r="D184" s="1" t="s">
        <v>4436</v>
      </c>
      <c r="E184" s="2" t="s">
        <v>466</v>
      </c>
      <c r="F184" s="2" t="s">
        <v>467</v>
      </c>
      <c r="G184" s="2" t="s">
        <v>468</v>
      </c>
      <c r="H184" s="2" t="s">
        <v>469</v>
      </c>
      <c r="I184" s="9">
        <v>6</v>
      </c>
      <c r="J184" s="4">
        <v>74.22</v>
      </c>
    </row>
    <row r="185" spans="1:10">
      <c r="J185" s="5">
        <v>4459.13</v>
      </c>
    </row>
    <row r="186" spans="1:10">
      <c r="J186" s="5">
        <v>15886.15</v>
      </c>
    </row>
  </sheetData>
  <autoFilter ref="A1:W186" xr:uid="{CE183384-9A87-3A47-8AA3-DB2746E1422F}"/>
  <mergeCells count="10">
    <mergeCell ref="A106:W106"/>
    <mergeCell ref="A109:W109"/>
    <mergeCell ref="A158:W158"/>
    <mergeCell ref="A162:W162"/>
    <mergeCell ref="A2:W2"/>
    <mergeCell ref="A12:W12"/>
    <mergeCell ref="A57:W57"/>
    <mergeCell ref="A74:W74"/>
    <mergeCell ref="A80:W80"/>
    <mergeCell ref="A90:W9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5232-B3F8-2047-827E-9D0FEE68677C}">
  <dimension ref="A1:W114"/>
  <sheetViews>
    <sheetView workbookViewId="0"/>
    <sheetView workbookViewId="1"/>
  </sheetViews>
  <sheetFormatPr defaultColWidth="8.85546875" defaultRowHeight="12.95"/>
  <cols>
    <col min="1" max="1" width="37" customWidth="1"/>
    <col min="2" max="2" width="8.42578125" customWidth="1"/>
    <col min="3" max="3" width="7.42578125" customWidth="1"/>
    <col min="4" max="4" width="7" customWidth="1"/>
    <col min="5" max="5" width="41" customWidth="1"/>
    <col min="6" max="6" width="24.7109375" customWidth="1"/>
    <col min="7" max="7" width="11.42578125" customWidth="1"/>
    <col min="8" max="8" width="11.85546875" customWidth="1"/>
    <col min="9" max="9" width="8.2851562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>
      <c r="A3" s="30" t="s">
        <v>40</v>
      </c>
      <c r="B3" s="32" t="s">
        <v>4440</v>
      </c>
      <c r="C3" s="31" t="s">
        <v>42</v>
      </c>
      <c r="D3" s="31" t="s">
        <v>4441</v>
      </c>
      <c r="E3" s="30" t="s">
        <v>1813</v>
      </c>
      <c r="F3" s="30" t="s">
        <v>1814</v>
      </c>
      <c r="G3" s="30" t="s">
        <v>46</v>
      </c>
      <c r="H3" s="30" t="s">
        <v>47</v>
      </c>
      <c r="I3" s="33">
        <v>2</v>
      </c>
      <c r="J3" s="33">
        <v>20.440000000000001</v>
      </c>
    </row>
    <row r="4" spans="1:23">
      <c r="J4" s="34">
        <v>20.440000000000001</v>
      </c>
    </row>
    <row r="5" spans="1:23">
      <c r="A5" s="73" t="s">
        <v>141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</row>
    <row r="6" spans="1:23">
      <c r="A6" s="30" t="s">
        <v>40</v>
      </c>
      <c r="B6" s="32" t="s">
        <v>4442</v>
      </c>
      <c r="C6" s="31" t="s">
        <v>42</v>
      </c>
      <c r="D6" s="31" t="s">
        <v>4443</v>
      </c>
      <c r="E6" s="30" t="s">
        <v>158</v>
      </c>
      <c r="F6" s="30" t="s">
        <v>159</v>
      </c>
      <c r="G6" s="30" t="s">
        <v>160</v>
      </c>
      <c r="H6" s="30" t="s">
        <v>161</v>
      </c>
      <c r="I6" s="33">
        <v>5</v>
      </c>
      <c r="J6" s="33">
        <v>51.1</v>
      </c>
    </row>
    <row r="7" spans="1:23">
      <c r="A7" s="30" t="s">
        <v>48</v>
      </c>
      <c r="B7" s="32" t="s">
        <v>4442</v>
      </c>
      <c r="C7" s="31" t="s">
        <v>42</v>
      </c>
      <c r="D7" s="31" t="s">
        <v>4444</v>
      </c>
      <c r="E7" s="30" t="s">
        <v>170</v>
      </c>
      <c r="F7" s="30" t="s">
        <v>171</v>
      </c>
      <c r="G7" s="30" t="s">
        <v>150</v>
      </c>
      <c r="H7" s="30" t="s">
        <v>151</v>
      </c>
      <c r="I7" s="33">
        <v>10</v>
      </c>
      <c r="J7" s="33">
        <v>115.2</v>
      </c>
    </row>
    <row r="8" spans="1:23">
      <c r="A8" s="30" t="s">
        <v>48</v>
      </c>
      <c r="B8" s="32" t="s">
        <v>4442</v>
      </c>
      <c r="C8" s="31" t="s">
        <v>42</v>
      </c>
      <c r="D8" s="31" t="s">
        <v>4445</v>
      </c>
      <c r="E8" s="30" t="s">
        <v>936</v>
      </c>
      <c r="F8" s="30" t="s">
        <v>937</v>
      </c>
      <c r="G8" s="30" t="s">
        <v>150</v>
      </c>
      <c r="H8" s="30" t="s">
        <v>151</v>
      </c>
      <c r="I8" s="33">
        <v>5</v>
      </c>
      <c r="J8" s="33">
        <v>61.85</v>
      </c>
    </row>
    <row r="9" spans="1:23">
      <c r="A9" s="30" t="s">
        <v>48</v>
      </c>
      <c r="B9" s="32" t="s">
        <v>4442</v>
      </c>
      <c r="C9" s="31" t="s">
        <v>42</v>
      </c>
      <c r="D9" s="31" t="s">
        <v>4446</v>
      </c>
      <c r="E9" s="30" t="s">
        <v>936</v>
      </c>
      <c r="F9" s="30" t="s">
        <v>937</v>
      </c>
      <c r="G9" s="30" t="s">
        <v>150</v>
      </c>
      <c r="H9" s="30" t="s">
        <v>151</v>
      </c>
      <c r="I9" s="33">
        <v>15</v>
      </c>
      <c r="J9" s="33">
        <v>172.8</v>
      </c>
    </row>
    <row r="10" spans="1:23">
      <c r="A10" s="30" t="s">
        <v>205</v>
      </c>
      <c r="B10" s="32" t="s">
        <v>4442</v>
      </c>
      <c r="C10" s="31" t="s">
        <v>42</v>
      </c>
      <c r="D10" s="31" t="s">
        <v>4443</v>
      </c>
      <c r="E10" s="30" t="s">
        <v>158</v>
      </c>
      <c r="F10" s="30" t="s">
        <v>159</v>
      </c>
      <c r="G10" s="30" t="s">
        <v>160</v>
      </c>
      <c r="H10" s="30" t="s">
        <v>161</v>
      </c>
      <c r="I10" s="33">
        <v>1</v>
      </c>
      <c r="J10" s="33">
        <v>9.5500000000000007</v>
      </c>
    </row>
    <row r="11" spans="1:23">
      <c r="J11" s="34">
        <v>410.5</v>
      </c>
    </row>
    <row r="12" spans="1:23">
      <c r="A12" s="73" t="s">
        <v>183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</row>
    <row r="13" spans="1:23">
      <c r="A13" s="30" t="s">
        <v>48</v>
      </c>
      <c r="B13" s="32" t="s">
        <v>4447</v>
      </c>
      <c r="C13" s="31" t="s">
        <v>42</v>
      </c>
      <c r="D13" s="31" t="s">
        <v>4448</v>
      </c>
      <c r="E13" s="30" t="s">
        <v>2811</v>
      </c>
      <c r="F13" s="30" t="s">
        <v>2812</v>
      </c>
      <c r="G13" s="30" t="s">
        <v>187</v>
      </c>
      <c r="H13" s="30" t="s">
        <v>188</v>
      </c>
      <c r="I13" s="33">
        <v>4</v>
      </c>
      <c r="J13" s="33">
        <v>49.48</v>
      </c>
    </row>
    <row r="14" spans="1:23">
      <c r="J14" s="34">
        <v>49.48</v>
      </c>
    </row>
    <row r="15" spans="1:23">
      <c r="A15" s="73" t="s">
        <v>189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</row>
    <row r="16" spans="1:23">
      <c r="A16" s="30" t="s">
        <v>40</v>
      </c>
      <c r="B16" s="32" t="s">
        <v>4440</v>
      </c>
      <c r="C16" s="31" t="s">
        <v>42</v>
      </c>
      <c r="D16" s="31" t="s">
        <v>4449</v>
      </c>
      <c r="E16" s="30" t="s">
        <v>1168</v>
      </c>
      <c r="F16" s="30" t="s">
        <v>1169</v>
      </c>
      <c r="G16" s="30" t="s">
        <v>712</v>
      </c>
      <c r="H16" s="30" t="s">
        <v>713</v>
      </c>
      <c r="I16" s="33">
        <v>6</v>
      </c>
      <c r="J16" s="33">
        <v>61.32</v>
      </c>
    </row>
    <row r="17" spans="1:23">
      <c r="A17" s="30" t="s">
        <v>40</v>
      </c>
      <c r="B17" s="32" t="s">
        <v>4440</v>
      </c>
      <c r="C17" s="31" t="s">
        <v>42</v>
      </c>
      <c r="D17" s="31" t="s">
        <v>4450</v>
      </c>
      <c r="E17" s="30" t="s">
        <v>710</v>
      </c>
      <c r="F17" s="30" t="s">
        <v>711</v>
      </c>
      <c r="G17" s="30" t="s">
        <v>712</v>
      </c>
      <c r="H17" s="30" t="s">
        <v>713</v>
      </c>
      <c r="I17" s="33">
        <v>5</v>
      </c>
      <c r="J17" s="33">
        <v>51.1</v>
      </c>
    </row>
    <row r="18" spans="1:23">
      <c r="A18" s="30" t="s">
        <v>48</v>
      </c>
      <c r="B18" s="32" t="s">
        <v>4440</v>
      </c>
      <c r="C18" s="31" t="s">
        <v>42</v>
      </c>
      <c r="D18" s="31" t="s">
        <v>4450</v>
      </c>
      <c r="E18" s="30" t="s">
        <v>710</v>
      </c>
      <c r="F18" s="30" t="s">
        <v>711</v>
      </c>
      <c r="G18" s="30" t="s">
        <v>712</v>
      </c>
      <c r="H18" s="30" t="s">
        <v>713</v>
      </c>
      <c r="I18" s="33">
        <v>5</v>
      </c>
      <c r="J18" s="33">
        <v>61.85</v>
      </c>
    </row>
    <row r="19" spans="1:23">
      <c r="J19" s="34">
        <v>174.27</v>
      </c>
    </row>
    <row r="20" spans="1:23">
      <c r="A20" s="73" t="s">
        <v>212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</row>
    <row r="21" spans="1:23">
      <c r="A21" s="30" t="s">
        <v>40</v>
      </c>
      <c r="B21" s="32" t="s">
        <v>4442</v>
      </c>
      <c r="C21" s="31" t="s">
        <v>42</v>
      </c>
      <c r="D21" s="31" t="s">
        <v>4451</v>
      </c>
      <c r="E21" s="30" t="s">
        <v>284</v>
      </c>
      <c r="F21" s="30" t="s">
        <v>285</v>
      </c>
      <c r="G21" s="30" t="s">
        <v>216</v>
      </c>
      <c r="H21" s="30" t="s">
        <v>217</v>
      </c>
      <c r="I21" s="33">
        <v>2</v>
      </c>
      <c r="J21" s="33">
        <v>20.440000000000001</v>
      </c>
    </row>
    <row r="22" spans="1:23">
      <c r="A22" s="30" t="s">
        <v>48</v>
      </c>
      <c r="B22" s="32" t="s">
        <v>4442</v>
      </c>
      <c r="C22" s="31" t="s">
        <v>42</v>
      </c>
      <c r="D22" s="31" t="s">
        <v>4452</v>
      </c>
      <c r="E22" s="30" t="s">
        <v>235</v>
      </c>
      <c r="F22" s="30" t="s">
        <v>236</v>
      </c>
      <c r="G22" s="30" t="s">
        <v>216</v>
      </c>
      <c r="H22" s="30" t="s">
        <v>217</v>
      </c>
      <c r="I22" s="33">
        <v>5</v>
      </c>
      <c r="J22" s="33">
        <v>61.85</v>
      </c>
    </row>
    <row r="23" spans="1:23">
      <c r="A23" s="30" t="s">
        <v>48</v>
      </c>
      <c r="B23" s="32" t="s">
        <v>4442</v>
      </c>
      <c r="C23" s="31" t="s">
        <v>42</v>
      </c>
      <c r="D23" s="31" t="s">
        <v>4453</v>
      </c>
      <c r="E23" s="30" t="s">
        <v>976</v>
      </c>
      <c r="F23" s="30" t="s">
        <v>977</v>
      </c>
      <c r="G23" s="30" t="s">
        <v>216</v>
      </c>
      <c r="H23" s="30" t="s">
        <v>217</v>
      </c>
      <c r="I23" s="33">
        <v>5</v>
      </c>
      <c r="J23" s="33">
        <v>61.85</v>
      </c>
    </row>
    <row r="24" spans="1:23">
      <c r="A24" s="30" t="s">
        <v>48</v>
      </c>
      <c r="B24" s="32" t="s">
        <v>4442</v>
      </c>
      <c r="C24" s="31" t="s">
        <v>42</v>
      </c>
      <c r="D24" s="31" t="s">
        <v>4454</v>
      </c>
      <c r="E24" s="30" t="s">
        <v>263</v>
      </c>
      <c r="F24" s="30" t="s">
        <v>264</v>
      </c>
      <c r="G24" s="30" t="s">
        <v>216</v>
      </c>
      <c r="H24" s="30" t="s">
        <v>217</v>
      </c>
      <c r="I24" s="33">
        <v>5</v>
      </c>
      <c r="J24" s="33">
        <v>61.85</v>
      </c>
    </row>
    <row r="25" spans="1:23">
      <c r="A25" s="30" t="s">
        <v>48</v>
      </c>
      <c r="B25" s="32" t="s">
        <v>4442</v>
      </c>
      <c r="C25" s="31" t="s">
        <v>42</v>
      </c>
      <c r="D25" s="31" t="s">
        <v>4455</v>
      </c>
      <c r="E25" s="30" t="s">
        <v>2392</v>
      </c>
      <c r="F25" s="30" t="s">
        <v>2393</v>
      </c>
      <c r="G25" s="30" t="s">
        <v>232</v>
      </c>
      <c r="H25" s="30" t="s">
        <v>233</v>
      </c>
      <c r="I25" s="33">
        <v>3</v>
      </c>
      <c r="J25" s="33">
        <v>37.11</v>
      </c>
    </row>
    <row r="26" spans="1:23">
      <c r="A26" s="30" t="s">
        <v>48</v>
      </c>
      <c r="B26" s="32" t="s">
        <v>4442</v>
      </c>
      <c r="C26" s="31" t="s">
        <v>42</v>
      </c>
      <c r="D26" s="31" t="s">
        <v>4456</v>
      </c>
      <c r="E26" s="30" t="s">
        <v>238</v>
      </c>
      <c r="F26" s="30" t="s">
        <v>239</v>
      </c>
      <c r="G26" s="30" t="s">
        <v>216</v>
      </c>
      <c r="H26" s="30" t="s">
        <v>217</v>
      </c>
      <c r="I26" s="33">
        <v>5</v>
      </c>
      <c r="J26" s="33">
        <v>61.85</v>
      </c>
    </row>
    <row r="27" spans="1:23">
      <c r="A27" s="30" t="s">
        <v>48</v>
      </c>
      <c r="B27" s="32" t="s">
        <v>4442</v>
      </c>
      <c r="C27" s="31" t="s">
        <v>42</v>
      </c>
      <c r="D27" s="31" t="s">
        <v>4451</v>
      </c>
      <c r="E27" s="30" t="s">
        <v>284</v>
      </c>
      <c r="F27" s="30" t="s">
        <v>285</v>
      </c>
      <c r="G27" s="30" t="s">
        <v>216</v>
      </c>
      <c r="H27" s="30" t="s">
        <v>217</v>
      </c>
      <c r="I27" s="33">
        <v>10</v>
      </c>
      <c r="J27" s="33">
        <v>123.7</v>
      </c>
    </row>
    <row r="28" spans="1:23">
      <c r="J28" s="34">
        <v>428.65</v>
      </c>
    </row>
    <row r="29" spans="1:23">
      <c r="A29" s="73" t="s">
        <v>286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</row>
    <row r="30" spans="1:23">
      <c r="A30" s="30" t="s">
        <v>40</v>
      </c>
      <c r="B30" s="32" t="s">
        <v>4442</v>
      </c>
      <c r="C30" s="31" t="s">
        <v>42</v>
      </c>
      <c r="D30" s="31" t="s">
        <v>4457</v>
      </c>
      <c r="E30" s="30" t="s">
        <v>3708</v>
      </c>
      <c r="F30" s="30" t="s">
        <v>3709</v>
      </c>
      <c r="G30" s="30" t="s">
        <v>296</v>
      </c>
      <c r="H30" s="30" t="s">
        <v>297</v>
      </c>
      <c r="I30" s="33">
        <v>2</v>
      </c>
      <c r="J30" s="33">
        <v>20.440000000000001</v>
      </c>
    </row>
    <row r="31" spans="1:23">
      <c r="A31" s="30" t="s">
        <v>48</v>
      </c>
      <c r="B31" s="32" t="s">
        <v>4442</v>
      </c>
      <c r="C31" s="31" t="s">
        <v>42</v>
      </c>
      <c r="D31" s="31" t="s">
        <v>4457</v>
      </c>
      <c r="E31" s="30" t="s">
        <v>3708</v>
      </c>
      <c r="F31" s="30" t="s">
        <v>3709</v>
      </c>
      <c r="G31" s="30" t="s">
        <v>296</v>
      </c>
      <c r="H31" s="30" t="s">
        <v>297</v>
      </c>
      <c r="I31" s="33">
        <v>2</v>
      </c>
      <c r="J31" s="33">
        <v>24.74</v>
      </c>
    </row>
    <row r="32" spans="1:23">
      <c r="A32" s="30" t="s">
        <v>48</v>
      </c>
      <c r="B32" s="32" t="s">
        <v>4442</v>
      </c>
      <c r="C32" s="31" t="s">
        <v>42</v>
      </c>
      <c r="D32" s="31" t="s">
        <v>4458</v>
      </c>
      <c r="E32" s="30" t="s">
        <v>302</v>
      </c>
      <c r="F32" s="30" t="s">
        <v>303</v>
      </c>
      <c r="G32" s="30" t="s">
        <v>304</v>
      </c>
      <c r="H32" s="30" t="s">
        <v>305</v>
      </c>
      <c r="I32" s="33">
        <v>1</v>
      </c>
      <c r="J32" s="33">
        <v>12.37</v>
      </c>
    </row>
    <row r="33" spans="1:23">
      <c r="J33" s="34">
        <v>57.55</v>
      </c>
    </row>
    <row r="34" spans="1:23">
      <c r="A34" s="73" t="s">
        <v>309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</row>
    <row r="35" spans="1:23">
      <c r="A35" s="30" t="s">
        <v>68</v>
      </c>
      <c r="B35" s="32" t="s">
        <v>4447</v>
      </c>
      <c r="C35" s="31" t="s">
        <v>42</v>
      </c>
      <c r="D35" s="31" t="s">
        <v>4459</v>
      </c>
      <c r="E35" s="30" t="s">
        <v>1340</v>
      </c>
      <c r="F35" s="30" t="s">
        <v>1341</v>
      </c>
      <c r="G35" s="30" t="s">
        <v>313</v>
      </c>
      <c r="H35" s="30" t="s">
        <v>314</v>
      </c>
      <c r="I35" s="33">
        <v>2</v>
      </c>
      <c r="J35" s="33">
        <v>16.8</v>
      </c>
    </row>
    <row r="36" spans="1:23">
      <c r="A36" s="30" t="s">
        <v>40</v>
      </c>
      <c r="B36" s="32" t="s">
        <v>4440</v>
      </c>
      <c r="C36" s="31" t="s">
        <v>42</v>
      </c>
      <c r="D36" s="31" t="s">
        <v>4460</v>
      </c>
      <c r="E36" s="30" t="s">
        <v>1209</v>
      </c>
      <c r="F36" s="30" t="s">
        <v>1210</v>
      </c>
      <c r="G36" s="30" t="s">
        <v>313</v>
      </c>
      <c r="H36" s="30" t="s">
        <v>314</v>
      </c>
      <c r="I36" s="33">
        <v>10</v>
      </c>
      <c r="J36" s="33">
        <v>102.2</v>
      </c>
    </row>
    <row r="37" spans="1:23">
      <c r="A37" s="30" t="s">
        <v>40</v>
      </c>
      <c r="B37" s="32" t="s">
        <v>4442</v>
      </c>
      <c r="C37" s="31" t="s">
        <v>42</v>
      </c>
      <c r="D37" s="31" t="s">
        <v>4461</v>
      </c>
      <c r="E37" s="30" t="s">
        <v>337</v>
      </c>
      <c r="F37" s="30" t="s">
        <v>338</v>
      </c>
      <c r="G37" s="30" t="s">
        <v>313</v>
      </c>
      <c r="H37" s="30" t="s">
        <v>314</v>
      </c>
      <c r="I37" s="33">
        <v>10</v>
      </c>
      <c r="J37" s="33">
        <v>102.2</v>
      </c>
    </row>
    <row r="38" spans="1:23">
      <c r="A38" s="30" t="s">
        <v>40</v>
      </c>
      <c r="B38" s="32" t="s">
        <v>4442</v>
      </c>
      <c r="C38" s="31" t="s">
        <v>42</v>
      </c>
      <c r="D38" s="31" t="s">
        <v>4462</v>
      </c>
      <c r="E38" s="30" t="s">
        <v>337</v>
      </c>
      <c r="F38" s="30" t="s">
        <v>338</v>
      </c>
      <c r="G38" s="30" t="s">
        <v>313</v>
      </c>
      <c r="H38" s="30" t="s">
        <v>314</v>
      </c>
      <c r="I38" s="33">
        <v>357</v>
      </c>
      <c r="J38" s="33">
        <v>3648.54</v>
      </c>
    </row>
    <row r="39" spans="1:23">
      <c r="A39" s="30" t="s">
        <v>40</v>
      </c>
      <c r="B39" s="32" t="s">
        <v>4442</v>
      </c>
      <c r="C39" s="31" t="s">
        <v>42</v>
      </c>
      <c r="D39" s="31" t="s">
        <v>4463</v>
      </c>
      <c r="E39" s="30" t="s">
        <v>3572</v>
      </c>
      <c r="F39" s="30" t="s">
        <v>3573</v>
      </c>
      <c r="G39" s="30" t="s">
        <v>313</v>
      </c>
      <c r="H39" s="30" t="s">
        <v>314</v>
      </c>
      <c r="I39" s="33">
        <v>40</v>
      </c>
      <c r="J39" s="33">
        <v>408.8</v>
      </c>
    </row>
    <row r="40" spans="1:23">
      <c r="A40" s="30" t="s">
        <v>40</v>
      </c>
      <c r="B40" s="32" t="s">
        <v>4440</v>
      </c>
      <c r="C40" s="31" t="s">
        <v>42</v>
      </c>
      <c r="D40" s="31" t="s">
        <v>4464</v>
      </c>
      <c r="E40" s="30" t="s">
        <v>4465</v>
      </c>
      <c r="F40" s="30" t="s">
        <v>4466</v>
      </c>
      <c r="G40" s="30" t="s">
        <v>313</v>
      </c>
      <c r="H40" s="30" t="s">
        <v>314</v>
      </c>
      <c r="I40" s="33">
        <v>50</v>
      </c>
      <c r="J40" s="33">
        <v>511</v>
      </c>
    </row>
    <row r="41" spans="1:23">
      <c r="A41" s="30" t="s">
        <v>40</v>
      </c>
      <c r="B41" s="32" t="s">
        <v>4442</v>
      </c>
      <c r="C41" s="31" t="s">
        <v>42</v>
      </c>
      <c r="D41" s="31" t="s">
        <v>4467</v>
      </c>
      <c r="E41" s="30" t="s">
        <v>1006</v>
      </c>
      <c r="F41" s="30" t="s">
        <v>1007</v>
      </c>
      <c r="G41" s="30" t="s">
        <v>313</v>
      </c>
      <c r="H41" s="30" t="s">
        <v>314</v>
      </c>
      <c r="I41" s="33">
        <v>20</v>
      </c>
      <c r="J41" s="33">
        <v>204.4</v>
      </c>
    </row>
    <row r="42" spans="1:23">
      <c r="A42" s="30" t="s">
        <v>40</v>
      </c>
      <c r="B42" s="32" t="s">
        <v>4440</v>
      </c>
      <c r="C42" s="31" t="s">
        <v>42</v>
      </c>
      <c r="D42" s="31" t="s">
        <v>4468</v>
      </c>
      <c r="E42" s="30" t="s">
        <v>365</v>
      </c>
      <c r="F42" s="30" t="s">
        <v>366</v>
      </c>
      <c r="G42" s="30" t="s">
        <v>367</v>
      </c>
      <c r="H42" s="30" t="s">
        <v>368</v>
      </c>
      <c r="I42" s="33">
        <v>10</v>
      </c>
      <c r="J42" s="33">
        <v>102.2</v>
      </c>
    </row>
    <row r="43" spans="1:23">
      <c r="A43" s="30" t="s">
        <v>40</v>
      </c>
      <c r="B43" s="32" t="s">
        <v>4440</v>
      </c>
      <c r="C43" s="31" t="s">
        <v>42</v>
      </c>
      <c r="D43" s="31" t="s">
        <v>4469</v>
      </c>
      <c r="E43" s="30" t="s">
        <v>396</v>
      </c>
      <c r="F43" s="30" t="s">
        <v>397</v>
      </c>
      <c r="G43" s="30" t="s">
        <v>313</v>
      </c>
      <c r="H43" s="30" t="s">
        <v>314</v>
      </c>
      <c r="I43" s="33">
        <v>15</v>
      </c>
      <c r="J43" s="33">
        <v>153.30000000000001</v>
      </c>
    </row>
    <row r="44" spans="1:23">
      <c r="A44" s="30" t="s">
        <v>40</v>
      </c>
      <c r="B44" s="32" t="s">
        <v>4442</v>
      </c>
      <c r="C44" s="31" t="s">
        <v>42</v>
      </c>
      <c r="D44" s="31" t="s">
        <v>4470</v>
      </c>
      <c r="E44" s="30" t="s">
        <v>600</v>
      </c>
      <c r="F44" s="30" t="s">
        <v>601</v>
      </c>
      <c r="G44" s="30" t="s">
        <v>313</v>
      </c>
      <c r="H44" s="30" t="s">
        <v>314</v>
      </c>
      <c r="I44" s="33">
        <v>50</v>
      </c>
      <c r="J44" s="33">
        <v>511</v>
      </c>
    </row>
    <row r="45" spans="1:23">
      <c r="A45" s="30" t="s">
        <v>40</v>
      </c>
      <c r="B45" s="32" t="s">
        <v>4442</v>
      </c>
      <c r="C45" s="31" t="s">
        <v>42</v>
      </c>
      <c r="D45" s="31" t="s">
        <v>4471</v>
      </c>
      <c r="E45" s="30" t="s">
        <v>998</v>
      </c>
      <c r="F45" s="30" t="s">
        <v>999</v>
      </c>
      <c r="G45" s="30" t="s">
        <v>313</v>
      </c>
      <c r="H45" s="30" t="s">
        <v>314</v>
      </c>
      <c r="I45" s="33">
        <v>10</v>
      </c>
      <c r="J45" s="33">
        <v>102.2</v>
      </c>
    </row>
    <row r="46" spans="1:23">
      <c r="A46" s="30" t="s">
        <v>40</v>
      </c>
      <c r="B46" s="32" t="s">
        <v>4442</v>
      </c>
      <c r="C46" s="31" t="s">
        <v>42</v>
      </c>
      <c r="D46" s="31" t="s">
        <v>4472</v>
      </c>
      <c r="E46" s="30" t="s">
        <v>578</v>
      </c>
      <c r="F46" s="30" t="s">
        <v>579</v>
      </c>
      <c r="G46" s="30" t="s">
        <v>313</v>
      </c>
      <c r="H46" s="30" t="s">
        <v>314</v>
      </c>
      <c r="I46" s="33">
        <v>5</v>
      </c>
      <c r="J46" s="33">
        <v>51.1</v>
      </c>
    </row>
    <row r="47" spans="1:23">
      <c r="A47" s="30" t="s">
        <v>40</v>
      </c>
      <c r="B47" s="32" t="s">
        <v>4442</v>
      </c>
      <c r="C47" s="31" t="s">
        <v>42</v>
      </c>
      <c r="D47" s="31" t="s">
        <v>4473</v>
      </c>
      <c r="E47" s="30" t="s">
        <v>423</v>
      </c>
      <c r="F47" s="30" t="s">
        <v>424</v>
      </c>
      <c r="G47" s="30" t="s">
        <v>313</v>
      </c>
      <c r="H47" s="30" t="s">
        <v>314</v>
      </c>
      <c r="I47" s="33">
        <v>20</v>
      </c>
      <c r="J47" s="33">
        <v>204.4</v>
      </c>
    </row>
    <row r="48" spans="1:23">
      <c r="A48" s="30" t="s">
        <v>40</v>
      </c>
      <c r="B48" s="32" t="s">
        <v>4447</v>
      </c>
      <c r="C48" s="31" t="s">
        <v>42</v>
      </c>
      <c r="D48" s="31" t="s">
        <v>4474</v>
      </c>
      <c r="E48" s="30" t="s">
        <v>1577</v>
      </c>
      <c r="F48" s="30" t="s">
        <v>1578</v>
      </c>
      <c r="G48" s="30" t="s">
        <v>313</v>
      </c>
      <c r="H48" s="30" t="s">
        <v>314</v>
      </c>
      <c r="I48" s="33">
        <v>7</v>
      </c>
      <c r="J48" s="33">
        <v>71.540000000000006</v>
      </c>
    </row>
    <row r="49" spans="1:10">
      <c r="A49" s="30" t="s">
        <v>40</v>
      </c>
      <c r="B49" s="32" t="s">
        <v>4447</v>
      </c>
      <c r="C49" s="31" t="s">
        <v>42</v>
      </c>
      <c r="D49" s="31" t="s">
        <v>4459</v>
      </c>
      <c r="E49" s="30" t="s">
        <v>1340</v>
      </c>
      <c r="F49" s="30" t="s">
        <v>1341</v>
      </c>
      <c r="G49" s="30" t="s">
        <v>313</v>
      </c>
      <c r="H49" s="30" t="s">
        <v>314</v>
      </c>
      <c r="I49" s="33">
        <v>15</v>
      </c>
      <c r="J49" s="33">
        <v>153.30000000000001</v>
      </c>
    </row>
    <row r="50" spans="1:10">
      <c r="A50" s="30" t="s">
        <v>40</v>
      </c>
      <c r="B50" s="32" t="s">
        <v>4440</v>
      </c>
      <c r="C50" s="31" t="s">
        <v>42</v>
      </c>
      <c r="D50" s="31" t="s">
        <v>4475</v>
      </c>
      <c r="E50" s="30" t="s">
        <v>3589</v>
      </c>
      <c r="F50" s="30" t="s">
        <v>3590</v>
      </c>
      <c r="G50" s="30" t="s">
        <v>313</v>
      </c>
      <c r="H50" s="30" t="s">
        <v>314</v>
      </c>
      <c r="I50" s="33">
        <v>12</v>
      </c>
      <c r="J50" s="33">
        <v>122.64</v>
      </c>
    </row>
    <row r="51" spans="1:10">
      <c r="A51" s="30" t="s">
        <v>40</v>
      </c>
      <c r="B51" s="32" t="s">
        <v>4440</v>
      </c>
      <c r="C51" s="31" t="s">
        <v>42</v>
      </c>
      <c r="D51" s="31" t="s">
        <v>4476</v>
      </c>
      <c r="E51" s="30" t="s">
        <v>373</v>
      </c>
      <c r="F51" s="30" t="s">
        <v>374</v>
      </c>
      <c r="G51" s="30" t="s">
        <v>375</v>
      </c>
      <c r="H51" s="30" t="s">
        <v>376</v>
      </c>
      <c r="I51" s="33">
        <v>20</v>
      </c>
      <c r="J51" s="33">
        <v>204.4</v>
      </c>
    </row>
    <row r="52" spans="1:10">
      <c r="A52" s="30" t="s">
        <v>40</v>
      </c>
      <c r="B52" s="32" t="s">
        <v>4440</v>
      </c>
      <c r="C52" s="31" t="s">
        <v>42</v>
      </c>
      <c r="D52" s="31" t="s">
        <v>4477</v>
      </c>
      <c r="E52" s="30" t="s">
        <v>420</v>
      </c>
      <c r="F52" s="30" t="s">
        <v>421</v>
      </c>
      <c r="G52" s="30" t="s">
        <v>313</v>
      </c>
      <c r="H52" s="30" t="s">
        <v>314</v>
      </c>
      <c r="I52" s="33">
        <v>30</v>
      </c>
      <c r="J52" s="33">
        <v>306.60000000000002</v>
      </c>
    </row>
    <row r="53" spans="1:10">
      <c r="A53" s="30" t="s">
        <v>40</v>
      </c>
      <c r="B53" s="32" t="s">
        <v>4440</v>
      </c>
      <c r="C53" s="31" t="s">
        <v>42</v>
      </c>
      <c r="D53" s="31" t="s">
        <v>4478</v>
      </c>
      <c r="E53" s="30" t="s">
        <v>1011</v>
      </c>
      <c r="F53" s="30" t="s">
        <v>1012</v>
      </c>
      <c r="G53" s="30" t="s">
        <v>313</v>
      </c>
      <c r="H53" s="30" t="s">
        <v>314</v>
      </c>
      <c r="I53" s="33">
        <v>5</v>
      </c>
      <c r="J53" s="33">
        <v>51.1</v>
      </c>
    </row>
    <row r="54" spans="1:10">
      <c r="A54" s="30" t="s">
        <v>40</v>
      </c>
      <c r="B54" s="32" t="s">
        <v>4447</v>
      </c>
      <c r="C54" s="31" t="s">
        <v>42</v>
      </c>
      <c r="D54" s="31" t="s">
        <v>4479</v>
      </c>
      <c r="E54" s="30" t="s">
        <v>414</v>
      </c>
      <c r="F54" s="30" t="s">
        <v>415</v>
      </c>
      <c r="G54" s="30" t="s">
        <v>313</v>
      </c>
      <c r="H54" s="30" t="s">
        <v>314</v>
      </c>
      <c r="I54" s="33">
        <v>5</v>
      </c>
      <c r="J54" s="33">
        <v>51.1</v>
      </c>
    </row>
    <row r="55" spans="1:10">
      <c r="A55" s="30" t="s">
        <v>40</v>
      </c>
      <c r="B55" s="32" t="s">
        <v>4440</v>
      </c>
      <c r="C55" s="31" t="s">
        <v>42</v>
      </c>
      <c r="D55" s="31" t="s">
        <v>4480</v>
      </c>
      <c r="E55" s="30" t="s">
        <v>760</v>
      </c>
      <c r="F55" s="30" t="s">
        <v>761</v>
      </c>
      <c r="G55" s="30" t="s">
        <v>313</v>
      </c>
      <c r="H55" s="30" t="s">
        <v>314</v>
      </c>
      <c r="I55" s="33">
        <v>10</v>
      </c>
      <c r="J55" s="33">
        <v>102.2</v>
      </c>
    </row>
    <row r="56" spans="1:10">
      <c r="A56" s="30" t="s">
        <v>40</v>
      </c>
      <c r="B56" s="32" t="s">
        <v>4447</v>
      </c>
      <c r="C56" s="31" t="s">
        <v>42</v>
      </c>
      <c r="D56" s="31" t="s">
        <v>4481</v>
      </c>
      <c r="E56" s="30" t="s">
        <v>322</v>
      </c>
      <c r="F56" s="30" t="s">
        <v>323</v>
      </c>
      <c r="G56" s="30" t="s">
        <v>313</v>
      </c>
      <c r="H56" s="30" t="s">
        <v>314</v>
      </c>
      <c r="I56" s="33">
        <v>10</v>
      </c>
      <c r="J56" s="33">
        <v>102.2</v>
      </c>
    </row>
    <row r="57" spans="1:10">
      <c r="A57" s="30" t="s">
        <v>40</v>
      </c>
      <c r="B57" s="32" t="s">
        <v>4447</v>
      </c>
      <c r="C57" s="31" t="s">
        <v>42</v>
      </c>
      <c r="D57" s="31" t="s">
        <v>4482</v>
      </c>
      <c r="E57" s="30" t="s">
        <v>1025</v>
      </c>
      <c r="F57" s="30" t="s">
        <v>1026</v>
      </c>
      <c r="G57" s="30" t="s">
        <v>313</v>
      </c>
      <c r="H57" s="30" t="s">
        <v>314</v>
      </c>
      <c r="I57" s="33">
        <v>4</v>
      </c>
      <c r="J57" s="33">
        <v>40.880000000000003</v>
      </c>
    </row>
    <row r="58" spans="1:10">
      <c r="A58" s="30" t="s">
        <v>40</v>
      </c>
      <c r="B58" s="32" t="s">
        <v>4447</v>
      </c>
      <c r="C58" s="31" t="s">
        <v>42</v>
      </c>
      <c r="D58" s="31" t="s">
        <v>4483</v>
      </c>
      <c r="E58" s="30" t="s">
        <v>1021</v>
      </c>
      <c r="F58" s="30" t="s">
        <v>1022</v>
      </c>
      <c r="G58" s="30" t="s">
        <v>367</v>
      </c>
      <c r="H58" s="30" t="s">
        <v>368</v>
      </c>
      <c r="I58" s="33">
        <v>3</v>
      </c>
      <c r="J58" s="33">
        <v>30.66</v>
      </c>
    </row>
    <row r="59" spans="1:10">
      <c r="A59" s="30" t="s">
        <v>40</v>
      </c>
      <c r="B59" s="32" t="s">
        <v>4440</v>
      </c>
      <c r="C59" s="31" t="s">
        <v>42</v>
      </c>
      <c r="D59" s="31" t="s">
        <v>4484</v>
      </c>
      <c r="E59" s="30" t="s">
        <v>4485</v>
      </c>
      <c r="F59" s="30" t="s">
        <v>4486</v>
      </c>
      <c r="G59" s="30" t="s">
        <v>313</v>
      </c>
      <c r="H59" s="30" t="s">
        <v>314</v>
      </c>
      <c r="I59" s="33">
        <v>13</v>
      </c>
      <c r="J59" s="33">
        <v>132.86000000000001</v>
      </c>
    </row>
    <row r="60" spans="1:10">
      <c r="A60" s="30" t="s">
        <v>40</v>
      </c>
      <c r="B60" s="32" t="s">
        <v>4440</v>
      </c>
      <c r="C60" s="31" t="s">
        <v>42</v>
      </c>
      <c r="D60" s="31" t="s">
        <v>4487</v>
      </c>
      <c r="E60" s="30" t="s">
        <v>328</v>
      </c>
      <c r="F60" s="30" t="s">
        <v>329</v>
      </c>
      <c r="G60" s="30" t="s">
        <v>313</v>
      </c>
      <c r="H60" s="30" t="s">
        <v>314</v>
      </c>
      <c r="I60" s="33">
        <v>10</v>
      </c>
      <c r="J60" s="33">
        <v>102.2</v>
      </c>
    </row>
    <row r="61" spans="1:10">
      <c r="A61" s="30" t="s">
        <v>40</v>
      </c>
      <c r="B61" s="32" t="s">
        <v>4447</v>
      </c>
      <c r="C61" s="31" t="s">
        <v>42</v>
      </c>
      <c r="D61" s="31" t="s">
        <v>4488</v>
      </c>
      <c r="E61" s="30" t="s">
        <v>2117</v>
      </c>
      <c r="F61" s="30" t="s">
        <v>2118</v>
      </c>
      <c r="G61" s="30" t="s">
        <v>313</v>
      </c>
      <c r="H61" s="30" t="s">
        <v>314</v>
      </c>
      <c r="I61" s="33">
        <v>30</v>
      </c>
      <c r="J61" s="33">
        <v>306.60000000000002</v>
      </c>
    </row>
    <row r="62" spans="1:10">
      <c r="A62" s="30" t="s">
        <v>40</v>
      </c>
      <c r="B62" s="32" t="s">
        <v>4447</v>
      </c>
      <c r="C62" s="31" t="s">
        <v>42</v>
      </c>
      <c r="D62" s="31" t="s">
        <v>4489</v>
      </c>
      <c r="E62" s="30" t="s">
        <v>319</v>
      </c>
      <c r="F62" s="30" t="s">
        <v>320</v>
      </c>
      <c r="G62" s="30" t="s">
        <v>313</v>
      </c>
      <c r="H62" s="30" t="s">
        <v>314</v>
      </c>
      <c r="I62" s="33">
        <v>10</v>
      </c>
      <c r="J62" s="33">
        <v>102.2</v>
      </c>
    </row>
    <row r="63" spans="1:10">
      <c r="A63" s="30" t="s">
        <v>40</v>
      </c>
      <c r="B63" s="32" t="s">
        <v>4440</v>
      </c>
      <c r="C63" s="31" t="s">
        <v>42</v>
      </c>
      <c r="D63" s="31" t="s">
        <v>4490</v>
      </c>
      <c r="E63" s="30" t="s">
        <v>799</v>
      </c>
      <c r="F63" s="30" t="s">
        <v>800</v>
      </c>
      <c r="G63" s="30" t="s">
        <v>313</v>
      </c>
      <c r="H63" s="30" t="s">
        <v>314</v>
      </c>
      <c r="I63" s="33">
        <v>50</v>
      </c>
      <c r="J63" s="33">
        <v>511</v>
      </c>
    </row>
    <row r="64" spans="1:10">
      <c r="A64" s="30" t="s">
        <v>40</v>
      </c>
      <c r="B64" s="32" t="s">
        <v>4440</v>
      </c>
      <c r="C64" s="31" t="s">
        <v>42</v>
      </c>
      <c r="D64" s="31" t="s">
        <v>4491</v>
      </c>
      <c r="E64" s="30" t="s">
        <v>1240</v>
      </c>
      <c r="F64" s="30" t="s">
        <v>1241</v>
      </c>
      <c r="G64" s="30" t="s">
        <v>313</v>
      </c>
      <c r="H64" s="30" t="s">
        <v>314</v>
      </c>
      <c r="I64" s="33">
        <v>7</v>
      </c>
      <c r="J64" s="33">
        <v>71.540000000000006</v>
      </c>
    </row>
    <row r="65" spans="1:10">
      <c r="A65" s="30" t="s">
        <v>40</v>
      </c>
      <c r="B65" s="32" t="s">
        <v>4447</v>
      </c>
      <c r="C65" s="31" t="s">
        <v>42</v>
      </c>
      <c r="D65" s="31" t="s">
        <v>4492</v>
      </c>
      <c r="E65" s="30" t="s">
        <v>558</v>
      </c>
      <c r="F65" s="30" t="s">
        <v>559</v>
      </c>
      <c r="G65" s="30" t="s">
        <v>367</v>
      </c>
      <c r="H65" s="30" t="s">
        <v>368</v>
      </c>
      <c r="I65" s="33">
        <v>10</v>
      </c>
      <c r="J65" s="33">
        <v>102.2</v>
      </c>
    </row>
    <row r="66" spans="1:10">
      <c r="A66" s="30" t="s">
        <v>40</v>
      </c>
      <c r="B66" s="32" t="s">
        <v>4447</v>
      </c>
      <c r="C66" s="31" t="s">
        <v>42</v>
      </c>
      <c r="D66" s="31" t="s">
        <v>4493</v>
      </c>
      <c r="E66" s="30" t="s">
        <v>581</v>
      </c>
      <c r="F66" s="30" t="s">
        <v>582</v>
      </c>
      <c r="G66" s="30" t="s">
        <v>313</v>
      </c>
      <c r="H66" s="30" t="s">
        <v>314</v>
      </c>
      <c r="I66" s="33">
        <v>20</v>
      </c>
      <c r="J66" s="33">
        <v>204.4</v>
      </c>
    </row>
    <row r="67" spans="1:10">
      <c r="A67" s="30" t="s">
        <v>40</v>
      </c>
      <c r="B67" s="32" t="s">
        <v>4440</v>
      </c>
      <c r="C67" s="31" t="s">
        <v>42</v>
      </c>
      <c r="D67" s="31" t="s">
        <v>4494</v>
      </c>
      <c r="E67" s="30" t="s">
        <v>426</v>
      </c>
      <c r="F67" s="30" t="s">
        <v>427</v>
      </c>
      <c r="G67" s="30" t="s">
        <v>313</v>
      </c>
      <c r="H67" s="30" t="s">
        <v>314</v>
      </c>
      <c r="I67" s="33">
        <v>12</v>
      </c>
      <c r="J67" s="33">
        <v>122.64</v>
      </c>
    </row>
    <row r="68" spans="1:10">
      <c r="A68" s="30" t="s">
        <v>40</v>
      </c>
      <c r="B68" s="32" t="s">
        <v>4440</v>
      </c>
      <c r="C68" s="31" t="s">
        <v>42</v>
      </c>
      <c r="D68" s="31" t="s">
        <v>4495</v>
      </c>
      <c r="E68" s="30" t="s">
        <v>381</v>
      </c>
      <c r="F68" s="30" t="s">
        <v>382</v>
      </c>
      <c r="G68" s="30" t="s">
        <v>313</v>
      </c>
      <c r="H68" s="30" t="s">
        <v>314</v>
      </c>
      <c r="I68" s="33">
        <v>20</v>
      </c>
      <c r="J68" s="33">
        <v>204.4</v>
      </c>
    </row>
    <row r="69" spans="1:10">
      <c r="A69" s="30" t="s">
        <v>40</v>
      </c>
      <c r="B69" s="32" t="s">
        <v>4440</v>
      </c>
      <c r="C69" s="31" t="s">
        <v>42</v>
      </c>
      <c r="D69" s="31" t="s">
        <v>4496</v>
      </c>
      <c r="E69" s="30" t="s">
        <v>357</v>
      </c>
      <c r="F69" s="30" t="s">
        <v>358</v>
      </c>
      <c r="G69" s="30" t="s">
        <v>313</v>
      </c>
      <c r="H69" s="30" t="s">
        <v>314</v>
      </c>
      <c r="I69" s="33">
        <v>10</v>
      </c>
      <c r="J69" s="33">
        <v>102.2</v>
      </c>
    </row>
    <row r="70" spans="1:10">
      <c r="A70" s="30" t="s">
        <v>40</v>
      </c>
      <c r="B70" s="32" t="s">
        <v>4440</v>
      </c>
      <c r="C70" s="31" t="s">
        <v>42</v>
      </c>
      <c r="D70" s="31" t="s">
        <v>4497</v>
      </c>
      <c r="E70" s="30" t="s">
        <v>597</v>
      </c>
      <c r="F70" s="30" t="s">
        <v>598</v>
      </c>
      <c r="G70" s="30" t="s">
        <v>313</v>
      </c>
      <c r="H70" s="30" t="s">
        <v>314</v>
      </c>
      <c r="I70" s="33">
        <v>20</v>
      </c>
      <c r="J70" s="33">
        <v>204.4</v>
      </c>
    </row>
    <row r="71" spans="1:10">
      <c r="A71" s="30" t="s">
        <v>48</v>
      </c>
      <c r="B71" s="32" t="s">
        <v>4447</v>
      </c>
      <c r="C71" s="31" t="s">
        <v>42</v>
      </c>
      <c r="D71" s="31" t="s">
        <v>4483</v>
      </c>
      <c r="E71" s="30" t="s">
        <v>1021</v>
      </c>
      <c r="F71" s="30" t="s">
        <v>1022</v>
      </c>
      <c r="G71" s="30" t="s">
        <v>367</v>
      </c>
      <c r="H71" s="30" t="s">
        <v>368</v>
      </c>
      <c r="I71" s="33">
        <v>1</v>
      </c>
      <c r="J71" s="33">
        <v>11.52</v>
      </c>
    </row>
    <row r="72" spans="1:10">
      <c r="A72" s="30" t="s">
        <v>48</v>
      </c>
      <c r="B72" s="32" t="s">
        <v>4447</v>
      </c>
      <c r="C72" s="31" t="s">
        <v>42</v>
      </c>
      <c r="D72" s="31" t="s">
        <v>4498</v>
      </c>
      <c r="E72" s="30" t="s">
        <v>581</v>
      </c>
      <c r="F72" s="30" t="s">
        <v>582</v>
      </c>
      <c r="G72" s="30" t="s">
        <v>313</v>
      </c>
      <c r="H72" s="30" t="s">
        <v>314</v>
      </c>
      <c r="I72" s="33">
        <v>5</v>
      </c>
      <c r="J72" s="33">
        <v>57.6</v>
      </c>
    </row>
    <row r="73" spans="1:10">
      <c r="A73" s="30" t="s">
        <v>48</v>
      </c>
      <c r="B73" s="32" t="s">
        <v>4447</v>
      </c>
      <c r="C73" s="31" t="s">
        <v>42</v>
      </c>
      <c r="D73" s="31" t="s">
        <v>4499</v>
      </c>
      <c r="E73" s="30" t="s">
        <v>789</v>
      </c>
      <c r="F73" s="30" t="s">
        <v>790</v>
      </c>
      <c r="G73" s="30" t="s">
        <v>313</v>
      </c>
      <c r="H73" s="30" t="s">
        <v>314</v>
      </c>
      <c r="I73" s="33">
        <v>8</v>
      </c>
      <c r="J73" s="33">
        <v>92.16</v>
      </c>
    </row>
    <row r="74" spans="1:10">
      <c r="A74" s="30" t="s">
        <v>48</v>
      </c>
      <c r="B74" s="32" t="s">
        <v>4442</v>
      </c>
      <c r="C74" s="31" t="s">
        <v>42</v>
      </c>
      <c r="D74" s="31" t="s">
        <v>4500</v>
      </c>
      <c r="E74" s="30" t="s">
        <v>411</v>
      </c>
      <c r="F74" s="30" t="s">
        <v>412</v>
      </c>
      <c r="G74" s="30" t="s">
        <v>313</v>
      </c>
      <c r="H74" s="30" t="s">
        <v>314</v>
      </c>
      <c r="I74" s="33">
        <v>10</v>
      </c>
      <c r="J74" s="33">
        <v>115.2</v>
      </c>
    </row>
    <row r="75" spans="1:10">
      <c r="A75" s="30" t="s">
        <v>48</v>
      </c>
      <c r="B75" s="32" t="s">
        <v>4440</v>
      </c>
      <c r="C75" s="31" t="s">
        <v>42</v>
      </c>
      <c r="D75" s="31" t="s">
        <v>4490</v>
      </c>
      <c r="E75" s="30" t="s">
        <v>799</v>
      </c>
      <c r="F75" s="30" t="s">
        <v>800</v>
      </c>
      <c r="G75" s="30" t="s">
        <v>313</v>
      </c>
      <c r="H75" s="30" t="s">
        <v>314</v>
      </c>
      <c r="I75" s="33">
        <v>15</v>
      </c>
      <c r="J75" s="33">
        <v>172.8</v>
      </c>
    </row>
    <row r="76" spans="1:10">
      <c r="A76" s="30" t="s">
        <v>48</v>
      </c>
      <c r="B76" s="32" t="s">
        <v>4447</v>
      </c>
      <c r="C76" s="31" t="s">
        <v>42</v>
      </c>
      <c r="D76" s="31" t="s">
        <v>4501</v>
      </c>
      <c r="E76" s="30" t="s">
        <v>783</v>
      </c>
      <c r="F76" s="30" t="s">
        <v>784</v>
      </c>
      <c r="G76" s="30" t="s">
        <v>313</v>
      </c>
      <c r="H76" s="30" t="s">
        <v>314</v>
      </c>
      <c r="I76" s="33">
        <v>3</v>
      </c>
      <c r="J76" s="33">
        <v>34.56</v>
      </c>
    </row>
    <row r="77" spans="1:10">
      <c r="A77" s="30" t="s">
        <v>48</v>
      </c>
      <c r="B77" s="32" t="s">
        <v>4442</v>
      </c>
      <c r="C77" s="31" t="s">
        <v>42</v>
      </c>
      <c r="D77" s="31" t="s">
        <v>4462</v>
      </c>
      <c r="E77" s="30" t="s">
        <v>337</v>
      </c>
      <c r="F77" s="30" t="s">
        <v>338</v>
      </c>
      <c r="G77" s="30" t="s">
        <v>313</v>
      </c>
      <c r="H77" s="30" t="s">
        <v>314</v>
      </c>
      <c r="I77" s="33">
        <v>144</v>
      </c>
      <c r="J77" s="33">
        <v>1658.88</v>
      </c>
    </row>
    <row r="78" spans="1:10">
      <c r="A78" s="30" t="s">
        <v>48</v>
      </c>
      <c r="B78" s="32" t="s">
        <v>4440</v>
      </c>
      <c r="C78" s="31" t="s">
        <v>42</v>
      </c>
      <c r="D78" s="31" t="s">
        <v>4460</v>
      </c>
      <c r="E78" s="30" t="s">
        <v>1209</v>
      </c>
      <c r="F78" s="30" t="s">
        <v>1210</v>
      </c>
      <c r="G78" s="30" t="s">
        <v>313</v>
      </c>
      <c r="H78" s="30" t="s">
        <v>314</v>
      </c>
      <c r="I78" s="33">
        <v>5</v>
      </c>
      <c r="J78" s="33">
        <v>57.6</v>
      </c>
    </row>
    <row r="79" spans="1:10">
      <c r="A79" s="30" t="s">
        <v>48</v>
      </c>
      <c r="B79" s="32" t="s">
        <v>4440</v>
      </c>
      <c r="C79" s="31" t="s">
        <v>42</v>
      </c>
      <c r="D79" s="31" t="s">
        <v>4478</v>
      </c>
      <c r="E79" s="30" t="s">
        <v>1011</v>
      </c>
      <c r="F79" s="30" t="s">
        <v>1012</v>
      </c>
      <c r="G79" s="30" t="s">
        <v>313</v>
      </c>
      <c r="H79" s="30" t="s">
        <v>314</v>
      </c>
      <c r="I79" s="33">
        <v>3</v>
      </c>
      <c r="J79" s="33">
        <v>34.56</v>
      </c>
    </row>
    <row r="80" spans="1:10">
      <c r="A80" s="30" t="s">
        <v>48</v>
      </c>
      <c r="B80" s="32" t="s">
        <v>4442</v>
      </c>
      <c r="C80" s="31" t="s">
        <v>42</v>
      </c>
      <c r="D80" s="31" t="s">
        <v>4461</v>
      </c>
      <c r="E80" s="30" t="s">
        <v>337</v>
      </c>
      <c r="F80" s="30" t="s">
        <v>338</v>
      </c>
      <c r="G80" s="30" t="s">
        <v>313</v>
      </c>
      <c r="H80" s="30" t="s">
        <v>314</v>
      </c>
      <c r="I80" s="33">
        <v>24</v>
      </c>
      <c r="J80" s="33">
        <v>276.48</v>
      </c>
    </row>
    <row r="81" spans="1:23">
      <c r="A81" s="30" t="s">
        <v>48</v>
      </c>
      <c r="B81" s="32" t="s">
        <v>4442</v>
      </c>
      <c r="C81" s="31" t="s">
        <v>42</v>
      </c>
      <c r="D81" s="31" t="s">
        <v>4473</v>
      </c>
      <c r="E81" s="30" t="s">
        <v>423</v>
      </c>
      <c r="F81" s="30" t="s">
        <v>424</v>
      </c>
      <c r="G81" s="30" t="s">
        <v>313</v>
      </c>
      <c r="H81" s="30" t="s">
        <v>314</v>
      </c>
      <c r="I81" s="33">
        <v>2</v>
      </c>
      <c r="J81" s="33">
        <v>24.74</v>
      </c>
    </row>
    <row r="82" spans="1:23">
      <c r="A82" s="30" t="s">
        <v>48</v>
      </c>
      <c r="B82" s="32" t="s">
        <v>4440</v>
      </c>
      <c r="C82" s="31" t="s">
        <v>42</v>
      </c>
      <c r="D82" s="31" t="s">
        <v>4502</v>
      </c>
      <c r="E82" s="30" t="s">
        <v>349</v>
      </c>
      <c r="F82" s="30" t="s">
        <v>350</v>
      </c>
      <c r="G82" s="30" t="s">
        <v>351</v>
      </c>
      <c r="H82" s="30" t="s">
        <v>352</v>
      </c>
      <c r="I82" s="33">
        <v>2</v>
      </c>
      <c r="J82" s="33">
        <v>23.04</v>
      </c>
    </row>
    <row r="83" spans="1:23">
      <c r="A83" s="30" t="s">
        <v>48</v>
      </c>
      <c r="B83" s="32" t="s">
        <v>4440</v>
      </c>
      <c r="C83" s="31" t="s">
        <v>42</v>
      </c>
      <c r="D83" s="31" t="s">
        <v>4477</v>
      </c>
      <c r="E83" s="30" t="s">
        <v>420</v>
      </c>
      <c r="F83" s="30" t="s">
        <v>421</v>
      </c>
      <c r="G83" s="30" t="s">
        <v>313</v>
      </c>
      <c r="H83" s="30" t="s">
        <v>314</v>
      </c>
      <c r="I83" s="33">
        <v>3</v>
      </c>
      <c r="J83" s="33">
        <v>34.56</v>
      </c>
    </row>
    <row r="84" spans="1:23">
      <c r="A84" s="30" t="s">
        <v>48</v>
      </c>
      <c r="B84" s="32" t="s">
        <v>4440</v>
      </c>
      <c r="C84" s="31" t="s">
        <v>42</v>
      </c>
      <c r="D84" s="31" t="s">
        <v>4503</v>
      </c>
      <c r="E84" s="30" t="s">
        <v>766</v>
      </c>
      <c r="F84" s="30" t="s">
        <v>767</v>
      </c>
      <c r="G84" s="30" t="s">
        <v>362</v>
      </c>
      <c r="H84" s="30" t="s">
        <v>363</v>
      </c>
      <c r="I84" s="33">
        <v>1</v>
      </c>
      <c r="J84" s="33">
        <v>11.52</v>
      </c>
    </row>
    <row r="85" spans="1:23">
      <c r="J85" s="34">
        <v>12126.62</v>
      </c>
    </row>
    <row r="86" spans="1:23">
      <c r="A86" s="73" t="s">
        <v>429</v>
      </c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</row>
    <row r="87" spans="1:23">
      <c r="A87" s="30" t="s">
        <v>48</v>
      </c>
      <c r="B87" s="32" t="s">
        <v>4442</v>
      </c>
      <c r="C87" s="31" t="s">
        <v>42</v>
      </c>
      <c r="D87" s="31" t="s">
        <v>4504</v>
      </c>
      <c r="E87" s="30" t="s">
        <v>2324</v>
      </c>
      <c r="F87" s="30" t="s">
        <v>2325</v>
      </c>
      <c r="G87" s="30" t="s">
        <v>1252</v>
      </c>
      <c r="H87" s="30" t="s">
        <v>1253</v>
      </c>
      <c r="I87" s="33">
        <v>20</v>
      </c>
      <c r="J87" s="33">
        <v>230.4</v>
      </c>
    </row>
    <row r="88" spans="1:23">
      <c r="A88" s="30" t="s">
        <v>48</v>
      </c>
      <c r="B88" s="32" t="s">
        <v>4440</v>
      </c>
      <c r="C88" s="31" t="s">
        <v>42</v>
      </c>
      <c r="D88" s="31" t="s">
        <v>4505</v>
      </c>
      <c r="E88" s="30" t="s">
        <v>1255</v>
      </c>
      <c r="F88" s="30" t="s">
        <v>1256</v>
      </c>
      <c r="G88" s="30" t="s">
        <v>1252</v>
      </c>
      <c r="H88" s="30" t="s">
        <v>1253</v>
      </c>
      <c r="I88" s="33">
        <v>30</v>
      </c>
      <c r="J88" s="33">
        <v>345.6</v>
      </c>
    </row>
    <row r="89" spans="1:23">
      <c r="A89" s="30" t="s">
        <v>48</v>
      </c>
      <c r="B89" s="32" t="s">
        <v>4440</v>
      </c>
      <c r="C89" s="31" t="s">
        <v>42</v>
      </c>
      <c r="D89" s="31" t="s">
        <v>4506</v>
      </c>
      <c r="E89" s="30" t="s">
        <v>2324</v>
      </c>
      <c r="F89" s="30" t="s">
        <v>2325</v>
      </c>
      <c r="G89" s="30" t="s">
        <v>1252</v>
      </c>
      <c r="H89" s="30" t="s">
        <v>1253</v>
      </c>
      <c r="I89" s="33">
        <v>2</v>
      </c>
      <c r="J89" s="33">
        <v>23.04</v>
      </c>
    </row>
    <row r="90" spans="1:23">
      <c r="J90" s="34">
        <v>599.04</v>
      </c>
    </row>
    <row r="91" spans="1:23">
      <c r="A91" s="73" t="s">
        <v>444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</row>
    <row r="92" spans="1:23">
      <c r="A92" s="30" t="s">
        <v>68</v>
      </c>
      <c r="B92" s="32" t="s">
        <v>4440</v>
      </c>
      <c r="C92" s="31" t="s">
        <v>42</v>
      </c>
      <c r="D92" s="31" t="s">
        <v>4507</v>
      </c>
      <c r="E92" s="30" t="s">
        <v>4508</v>
      </c>
      <c r="F92" s="30" t="s">
        <v>4509</v>
      </c>
      <c r="G92" s="30" t="s">
        <v>468</v>
      </c>
      <c r="H92" s="30" t="s">
        <v>469</v>
      </c>
      <c r="I92" s="33">
        <v>3</v>
      </c>
      <c r="J92" s="33">
        <v>25.2</v>
      </c>
    </row>
    <row r="93" spans="1:23">
      <c r="A93" s="30" t="s">
        <v>40</v>
      </c>
      <c r="B93" s="32" t="s">
        <v>4440</v>
      </c>
      <c r="C93" s="31" t="s">
        <v>42</v>
      </c>
      <c r="D93" s="31" t="s">
        <v>4510</v>
      </c>
      <c r="E93" s="30" t="s">
        <v>870</v>
      </c>
      <c r="F93" s="30" t="s">
        <v>871</v>
      </c>
      <c r="G93" s="30" t="s">
        <v>872</v>
      </c>
      <c r="H93" s="30" t="s">
        <v>873</v>
      </c>
      <c r="I93" s="33">
        <v>10</v>
      </c>
      <c r="J93" s="33">
        <v>102.2</v>
      </c>
    </row>
    <row r="94" spans="1:23">
      <c r="A94" s="30" t="s">
        <v>40</v>
      </c>
      <c r="B94" s="32" t="s">
        <v>4440</v>
      </c>
      <c r="C94" s="31" t="s">
        <v>42</v>
      </c>
      <c r="D94" s="31" t="s">
        <v>4511</v>
      </c>
      <c r="E94" s="30" t="s">
        <v>471</v>
      </c>
      <c r="F94" s="30" t="s">
        <v>472</v>
      </c>
      <c r="G94" s="30" t="s">
        <v>468</v>
      </c>
      <c r="H94" s="30" t="s">
        <v>469</v>
      </c>
      <c r="I94" s="33">
        <v>30</v>
      </c>
      <c r="J94" s="33">
        <v>306.60000000000002</v>
      </c>
    </row>
    <row r="95" spans="1:23">
      <c r="A95" s="30" t="s">
        <v>40</v>
      </c>
      <c r="B95" s="32" t="s">
        <v>4440</v>
      </c>
      <c r="C95" s="31" t="s">
        <v>42</v>
      </c>
      <c r="D95" s="31" t="s">
        <v>4512</v>
      </c>
      <c r="E95" s="30" t="s">
        <v>3784</v>
      </c>
      <c r="F95" s="30" t="s">
        <v>3785</v>
      </c>
      <c r="G95" s="30" t="s">
        <v>468</v>
      </c>
      <c r="H95" s="30" t="s">
        <v>469</v>
      </c>
      <c r="I95" s="33">
        <v>25</v>
      </c>
      <c r="J95" s="33">
        <v>255.5</v>
      </c>
    </row>
    <row r="96" spans="1:23">
      <c r="A96" s="30" t="s">
        <v>40</v>
      </c>
      <c r="B96" s="32" t="s">
        <v>4440</v>
      </c>
      <c r="C96" s="31" t="s">
        <v>42</v>
      </c>
      <c r="D96" s="31" t="s">
        <v>4507</v>
      </c>
      <c r="E96" s="30" t="s">
        <v>4508</v>
      </c>
      <c r="F96" s="30" t="s">
        <v>4509</v>
      </c>
      <c r="G96" s="30" t="s">
        <v>468</v>
      </c>
      <c r="H96" s="30" t="s">
        <v>469</v>
      </c>
      <c r="I96" s="33">
        <v>10</v>
      </c>
      <c r="J96" s="33">
        <v>102.2</v>
      </c>
    </row>
    <row r="97" spans="1:10">
      <c r="A97" s="30" t="s">
        <v>40</v>
      </c>
      <c r="B97" s="32" t="s">
        <v>4447</v>
      </c>
      <c r="C97" s="31" t="s">
        <v>42</v>
      </c>
      <c r="D97" s="31" t="s">
        <v>4513</v>
      </c>
      <c r="E97" s="30" t="s">
        <v>4514</v>
      </c>
      <c r="F97" s="30" t="s">
        <v>4515</v>
      </c>
      <c r="G97" s="30" t="s">
        <v>4516</v>
      </c>
      <c r="H97" s="30" t="s">
        <v>4517</v>
      </c>
      <c r="I97" s="33">
        <v>30</v>
      </c>
      <c r="J97" s="33">
        <v>306.60000000000002</v>
      </c>
    </row>
    <row r="98" spans="1:10">
      <c r="A98" s="30" t="s">
        <v>40</v>
      </c>
      <c r="B98" s="32" t="s">
        <v>4440</v>
      </c>
      <c r="C98" s="31" t="s">
        <v>42</v>
      </c>
      <c r="D98" s="31" t="s">
        <v>4518</v>
      </c>
      <c r="E98" s="30" t="s">
        <v>4287</v>
      </c>
      <c r="F98" s="30" t="s">
        <v>4288</v>
      </c>
      <c r="G98" s="30" t="s">
        <v>468</v>
      </c>
      <c r="H98" s="30" t="s">
        <v>469</v>
      </c>
      <c r="I98" s="33">
        <v>30</v>
      </c>
      <c r="J98" s="33">
        <v>306.60000000000002</v>
      </c>
    </row>
    <row r="99" spans="1:10">
      <c r="A99" s="30" t="s">
        <v>40</v>
      </c>
      <c r="B99" s="32" t="s">
        <v>4442</v>
      </c>
      <c r="C99" s="31" t="s">
        <v>42</v>
      </c>
      <c r="D99" s="31" t="s">
        <v>4519</v>
      </c>
      <c r="E99" s="30" t="s">
        <v>4277</v>
      </c>
      <c r="F99" s="30" t="s">
        <v>4278</v>
      </c>
      <c r="G99" s="30" t="s">
        <v>468</v>
      </c>
      <c r="H99" s="30" t="s">
        <v>469</v>
      </c>
      <c r="I99" s="33">
        <v>10</v>
      </c>
      <c r="J99" s="33">
        <v>102.2</v>
      </c>
    </row>
    <row r="100" spans="1:10">
      <c r="A100" s="30" t="s">
        <v>40</v>
      </c>
      <c r="B100" s="32" t="s">
        <v>4442</v>
      </c>
      <c r="C100" s="31" t="s">
        <v>42</v>
      </c>
      <c r="D100" s="31" t="s">
        <v>4520</v>
      </c>
      <c r="E100" s="30" t="s">
        <v>3957</v>
      </c>
      <c r="F100" s="30" t="s">
        <v>3958</v>
      </c>
      <c r="G100" s="30" t="s">
        <v>3959</v>
      </c>
      <c r="H100" s="30" t="s">
        <v>852</v>
      </c>
      <c r="I100" s="33">
        <v>20</v>
      </c>
      <c r="J100" s="33">
        <v>204.4</v>
      </c>
    </row>
    <row r="101" spans="1:10">
      <c r="A101" s="30" t="s">
        <v>40</v>
      </c>
      <c r="B101" s="32" t="s">
        <v>4442</v>
      </c>
      <c r="C101" s="31" t="s">
        <v>42</v>
      </c>
      <c r="D101" s="31" t="s">
        <v>4521</v>
      </c>
      <c r="E101" s="30" t="s">
        <v>2763</v>
      </c>
      <c r="F101" s="30" t="s">
        <v>2764</v>
      </c>
      <c r="G101" s="30" t="s">
        <v>468</v>
      </c>
      <c r="H101" s="30" t="s">
        <v>469</v>
      </c>
      <c r="I101" s="33">
        <v>20</v>
      </c>
      <c r="J101" s="33">
        <v>204.4</v>
      </c>
    </row>
    <row r="102" spans="1:10">
      <c r="A102" s="30" t="s">
        <v>40</v>
      </c>
      <c r="B102" s="32" t="s">
        <v>4442</v>
      </c>
      <c r="C102" s="31" t="s">
        <v>42</v>
      </c>
      <c r="D102" s="31" t="s">
        <v>4522</v>
      </c>
      <c r="E102" s="30" t="s">
        <v>1467</v>
      </c>
      <c r="F102" s="30" t="s">
        <v>1468</v>
      </c>
      <c r="G102" s="30" t="s">
        <v>851</v>
      </c>
      <c r="H102" s="30" t="s">
        <v>852</v>
      </c>
      <c r="I102" s="33">
        <v>30</v>
      </c>
      <c r="J102" s="33">
        <v>306.60000000000002</v>
      </c>
    </row>
    <row r="103" spans="1:10">
      <c r="A103" s="30" t="s">
        <v>40</v>
      </c>
      <c r="B103" s="32" t="s">
        <v>4442</v>
      </c>
      <c r="C103" s="31" t="s">
        <v>42</v>
      </c>
      <c r="D103" s="31" t="s">
        <v>4523</v>
      </c>
      <c r="E103" s="30" t="s">
        <v>4524</v>
      </c>
      <c r="F103" s="30" t="s">
        <v>4525</v>
      </c>
      <c r="G103" s="30" t="s">
        <v>872</v>
      </c>
      <c r="H103" s="30" t="s">
        <v>873</v>
      </c>
      <c r="I103" s="33">
        <v>5</v>
      </c>
      <c r="J103" s="33">
        <v>51.1</v>
      </c>
    </row>
    <row r="104" spans="1:10">
      <c r="A104" s="30" t="s">
        <v>40</v>
      </c>
      <c r="B104" s="32" t="s">
        <v>4442</v>
      </c>
      <c r="C104" s="31" t="s">
        <v>42</v>
      </c>
      <c r="D104" s="31" t="s">
        <v>4526</v>
      </c>
      <c r="E104" s="30" t="s">
        <v>3447</v>
      </c>
      <c r="F104" s="30" t="s">
        <v>3448</v>
      </c>
      <c r="G104" s="30" t="s">
        <v>468</v>
      </c>
      <c r="H104" s="30" t="s">
        <v>469</v>
      </c>
      <c r="I104" s="33">
        <v>15</v>
      </c>
      <c r="J104" s="33">
        <v>153.30000000000001</v>
      </c>
    </row>
    <row r="105" spans="1:10">
      <c r="A105" s="30" t="s">
        <v>40</v>
      </c>
      <c r="B105" s="32" t="s">
        <v>4440</v>
      </c>
      <c r="C105" s="31" t="s">
        <v>42</v>
      </c>
      <c r="D105" s="31" t="s">
        <v>4527</v>
      </c>
      <c r="E105" s="30" t="s">
        <v>607</v>
      </c>
      <c r="F105" s="30" t="s">
        <v>608</v>
      </c>
      <c r="G105" s="30" t="s">
        <v>609</v>
      </c>
      <c r="H105" s="30" t="s">
        <v>610</v>
      </c>
      <c r="I105" s="33">
        <v>187</v>
      </c>
      <c r="J105" s="33">
        <v>1911.14</v>
      </c>
    </row>
    <row r="106" spans="1:10">
      <c r="A106" s="30" t="s">
        <v>40</v>
      </c>
      <c r="B106" s="32" t="s">
        <v>4447</v>
      </c>
      <c r="C106" s="31" t="s">
        <v>42</v>
      </c>
      <c r="D106" s="31" t="s">
        <v>4528</v>
      </c>
      <c r="E106" s="30" t="s">
        <v>456</v>
      </c>
      <c r="F106" s="30" t="s">
        <v>457</v>
      </c>
      <c r="G106" s="30" t="s">
        <v>458</v>
      </c>
      <c r="H106" s="30" t="s">
        <v>459</v>
      </c>
      <c r="I106" s="33">
        <v>6</v>
      </c>
      <c r="J106" s="33">
        <v>61.32</v>
      </c>
    </row>
    <row r="107" spans="1:10">
      <c r="A107" s="30" t="s">
        <v>48</v>
      </c>
      <c r="B107" s="32" t="s">
        <v>4442</v>
      </c>
      <c r="C107" s="31" t="s">
        <v>42</v>
      </c>
      <c r="D107" s="31" t="s">
        <v>4520</v>
      </c>
      <c r="E107" s="30" t="s">
        <v>3957</v>
      </c>
      <c r="F107" s="30" t="s">
        <v>3958</v>
      </c>
      <c r="G107" s="30" t="s">
        <v>3959</v>
      </c>
      <c r="H107" s="30" t="s">
        <v>852</v>
      </c>
      <c r="I107" s="33">
        <v>5</v>
      </c>
      <c r="J107" s="33">
        <v>61.85</v>
      </c>
    </row>
    <row r="108" spans="1:10">
      <c r="A108" s="30" t="s">
        <v>48</v>
      </c>
      <c r="B108" s="32" t="s">
        <v>4442</v>
      </c>
      <c r="C108" s="31" t="s">
        <v>42</v>
      </c>
      <c r="D108" s="31" t="s">
        <v>4519</v>
      </c>
      <c r="E108" s="30" t="s">
        <v>4277</v>
      </c>
      <c r="F108" s="30" t="s">
        <v>4278</v>
      </c>
      <c r="G108" s="30" t="s">
        <v>468</v>
      </c>
      <c r="H108" s="30" t="s">
        <v>469</v>
      </c>
      <c r="I108" s="33">
        <v>10</v>
      </c>
      <c r="J108" s="33">
        <v>123.7</v>
      </c>
    </row>
    <row r="109" spans="1:10">
      <c r="A109" s="30" t="s">
        <v>48</v>
      </c>
      <c r="B109" s="32" t="s">
        <v>4440</v>
      </c>
      <c r="C109" s="31" t="s">
        <v>42</v>
      </c>
      <c r="D109" s="31" t="s">
        <v>4507</v>
      </c>
      <c r="E109" s="30" t="s">
        <v>4508</v>
      </c>
      <c r="F109" s="30" t="s">
        <v>4509</v>
      </c>
      <c r="G109" s="30" t="s">
        <v>468</v>
      </c>
      <c r="H109" s="30" t="s">
        <v>469</v>
      </c>
      <c r="I109" s="33">
        <v>10</v>
      </c>
      <c r="J109" s="33">
        <v>123.7</v>
      </c>
    </row>
    <row r="110" spans="1:10">
      <c r="A110" s="30" t="s">
        <v>48</v>
      </c>
      <c r="B110" s="32" t="s">
        <v>4440</v>
      </c>
      <c r="C110" s="31" t="s">
        <v>42</v>
      </c>
      <c r="D110" s="31" t="s">
        <v>4527</v>
      </c>
      <c r="E110" s="30" t="s">
        <v>607</v>
      </c>
      <c r="F110" s="30" t="s">
        <v>608</v>
      </c>
      <c r="G110" s="30" t="s">
        <v>609</v>
      </c>
      <c r="H110" s="30" t="s">
        <v>610</v>
      </c>
      <c r="I110" s="33">
        <v>50</v>
      </c>
      <c r="J110" s="33">
        <v>618.5</v>
      </c>
    </row>
    <row r="111" spans="1:10">
      <c r="A111" s="30" t="s">
        <v>48</v>
      </c>
      <c r="B111" s="32" t="s">
        <v>4447</v>
      </c>
      <c r="C111" s="31" t="s">
        <v>42</v>
      </c>
      <c r="D111" s="31" t="s">
        <v>4528</v>
      </c>
      <c r="E111" s="30" t="s">
        <v>456</v>
      </c>
      <c r="F111" s="30" t="s">
        <v>457</v>
      </c>
      <c r="G111" s="30" t="s">
        <v>458</v>
      </c>
      <c r="H111" s="30" t="s">
        <v>459</v>
      </c>
      <c r="I111" s="33">
        <v>5</v>
      </c>
      <c r="J111" s="33">
        <v>61.85</v>
      </c>
    </row>
    <row r="112" spans="1:10">
      <c r="A112" s="30" t="s">
        <v>48</v>
      </c>
      <c r="B112" s="32" t="s">
        <v>4442</v>
      </c>
      <c r="C112" s="31" t="s">
        <v>42</v>
      </c>
      <c r="D112" s="31" t="s">
        <v>4521</v>
      </c>
      <c r="E112" s="30" t="s">
        <v>2763</v>
      </c>
      <c r="F112" s="30" t="s">
        <v>2764</v>
      </c>
      <c r="G112" s="30" t="s">
        <v>468</v>
      </c>
      <c r="H112" s="30" t="s">
        <v>469</v>
      </c>
      <c r="I112" s="33">
        <v>20</v>
      </c>
      <c r="J112" s="33">
        <v>247.4</v>
      </c>
    </row>
    <row r="113" spans="10:10">
      <c r="J113" s="34">
        <v>5636.36</v>
      </c>
    </row>
    <row r="114" spans="10:10">
      <c r="J114" s="34">
        <v>19502.91</v>
      </c>
    </row>
  </sheetData>
  <autoFilter ref="A1:A114" xr:uid="{73365232-B3F8-2047-827E-9D0FEE68677C}"/>
  <mergeCells count="9">
    <mergeCell ref="A34:W34"/>
    <mergeCell ref="A86:W86"/>
    <mergeCell ref="A91:W91"/>
    <mergeCell ref="A2:W2"/>
    <mergeCell ref="A5:W5"/>
    <mergeCell ref="A12:W12"/>
    <mergeCell ref="A15:W15"/>
    <mergeCell ref="A20:W20"/>
    <mergeCell ref="A29:W2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425A-8300-704B-B65B-8D3DDBD61B3E}">
  <dimension ref="A1:W146"/>
  <sheetViews>
    <sheetView workbookViewId="0"/>
    <sheetView workbookViewId="1"/>
  </sheetViews>
  <sheetFormatPr defaultColWidth="8.85546875" defaultRowHeight="12.95"/>
  <cols>
    <col min="1" max="1" width="32" customWidth="1"/>
    <col min="3" max="3" width="6.42578125" customWidth="1"/>
    <col min="4" max="4" width="7" customWidth="1"/>
    <col min="5" max="5" width="47" customWidth="1"/>
    <col min="6" max="6" width="26.42578125" customWidth="1"/>
    <col min="7" max="7" width="12.42578125" customWidth="1"/>
    <col min="8" max="8" width="14.42578125" customWidth="1"/>
    <col min="9" max="9" width="7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4529</v>
      </c>
      <c r="C3" s="1" t="s">
        <v>42</v>
      </c>
      <c r="D3" s="1" t="s">
        <v>4530</v>
      </c>
      <c r="E3" s="2" t="s">
        <v>877</v>
      </c>
      <c r="F3" s="2" t="s">
        <v>878</v>
      </c>
      <c r="G3" s="2" t="s">
        <v>622</v>
      </c>
      <c r="H3" s="2" t="s">
        <v>623</v>
      </c>
      <c r="I3" s="9">
        <v>2</v>
      </c>
      <c r="J3" s="4">
        <v>20.440000000000001</v>
      </c>
    </row>
    <row r="4" spans="1:23">
      <c r="A4" s="2" t="s">
        <v>48</v>
      </c>
      <c r="B4" s="3" t="s">
        <v>4529</v>
      </c>
      <c r="C4" s="1" t="s">
        <v>42</v>
      </c>
      <c r="D4" s="1" t="s">
        <v>4531</v>
      </c>
      <c r="E4" s="2" t="s">
        <v>1875</v>
      </c>
      <c r="F4" s="2" t="s">
        <v>1876</v>
      </c>
      <c r="G4" s="2" t="s">
        <v>46</v>
      </c>
      <c r="H4" s="2" t="s">
        <v>47</v>
      </c>
      <c r="I4" s="9">
        <v>5</v>
      </c>
      <c r="J4" s="4">
        <v>61.85</v>
      </c>
    </row>
    <row r="5" spans="1:23">
      <c r="A5" s="2" t="s">
        <v>48</v>
      </c>
      <c r="B5" s="3" t="s">
        <v>4529</v>
      </c>
      <c r="C5" s="1" t="s">
        <v>42</v>
      </c>
      <c r="D5" s="1" t="s">
        <v>4532</v>
      </c>
      <c r="E5" s="2" t="s">
        <v>890</v>
      </c>
      <c r="F5" s="2" t="s">
        <v>891</v>
      </c>
      <c r="G5" s="2" t="s">
        <v>46</v>
      </c>
      <c r="H5" s="2" t="s">
        <v>47</v>
      </c>
      <c r="I5" s="9">
        <v>3</v>
      </c>
      <c r="J5" s="4">
        <v>37.11</v>
      </c>
    </row>
    <row r="6" spans="1:23">
      <c r="A6" s="2" t="s">
        <v>48</v>
      </c>
      <c r="B6" s="3" t="s">
        <v>4529</v>
      </c>
      <c r="C6" s="1" t="s">
        <v>42</v>
      </c>
      <c r="D6" s="1" t="s">
        <v>4533</v>
      </c>
      <c r="E6" s="2" t="s">
        <v>885</v>
      </c>
      <c r="F6" s="2" t="s">
        <v>886</v>
      </c>
      <c r="G6" s="2" t="s">
        <v>622</v>
      </c>
      <c r="H6" s="2" t="s">
        <v>623</v>
      </c>
      <c r="I6" s="9">
        <v>3</v>
      </c>
      <c r="J6" s="4">
        <v>37.11</v>
      </c>
    </row>
    <row r="7" spans="1:23">
      <c r="A7" s="2" t="s">
        <v>48</v>
      </c>
      <c r="B7" s="3" t="s">
        <v>4529</v>
      </c>
      <c r="C7" s="1" t="s">
        <v>42</v>
      </c>
      <c r="D7" s="1" t="s">
        <v>4534</v>
      </c>
      <c r="E7" s="2" t="s">
        <v>44</v>
      </c>
      <c r="F7" s="2" t="s">
        <v>45</v>
      </c>
      <c r="G7" s="2" t="s">
        <v>46</v>
      </c>
      <c r="H7" s="2" t="s">
        <v>47</v>
      </c>
      <c r="I7" s="9">
        <v>3</v>
      </c>
      <c r="J7" s="4">
        <v>37.11</v>
      </c>
    </row>
    <row r="8" spans="1:23">
      <c r="J8" s="5">
        <v>193.62</v>
      </c>
    </row>
    <row r="9" spans="1:23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40</v>
      </c>
      <c r="B10" s="3" t="s">
        <v>4535</v>
      </c>
      <c r="C10" s="1" t="s">
        <v>42</v>
      </c>
      <c r="D10" s="1" t="s">
        <v>4536</v>
      </c>
      <c r="E10" s="2" t="s">
        <v>4537</v>
      </c>
      <c r="F10" s="2" t="s">
        <v>4538</v>
      </c>
      <c r="G10" s="2" t="s">
        <v>498</v>
      </c>
      <c r="H10" s="2" t="s">
        <v>499</v>
      </c>
      <c r="I10" s="9">
        <v>10</v>
      </c>
      <c r="J10" s="4">
        <v>102.2</v>
      </c>
    </row>
    <row r="11" spans="1:23">
      <c r="A11" s="2" t="s">
        <v>40</v>
      </c>
      <c r="B11" s="3" t="s">
        <v>4535</v>
      </c>
      <c r="C11" s="1" t="s">
        <v>42</v>
      </c>
      <c r="D11" s="1" t="s">
        <v>4539</v>
      </c>
      <c r="E11" s="2" t="s">
        <v>1067</v>
      </c>
      <c r="F11" s="2" t="s">
        <v>1068</v>
      </c>
      <c r="G11" s="2" t="s">
        <v>82</v>
      </c>
      <c r="H11" s="2" t="s">
        <v>83</v>
      </c>
      <c r="I11" s="9">
        <v>3</v>
      </c>
      <c r="J11" s="4">
        <v>30.66</v>
      </c>
    </row>
    <row r="12" spans="1:23">
      <c r="A12" s="2" t="s">
        <v>40</v>
      </c>
      <c r="B12" s="3" t="s">
        <v>4535</v>
      </c>
      <c r="C12" s="1" t="s">
        <v>42</v>
      </c>
      <c r="D12" s="1" t="s">
        <v>4540</v>
      </c>
      <c r="E12" s="2" t="s">
        <v>1374</v>
      </c>
      <c r="F12" s="2" t="s">
        <v>1375</v>
      </c>
      <c r="G12" s="2" t="s">
        <v>1376</v>
      </c>
      <c r="H12" s="2" t="s">
        <v>1377</v>
      </c>
      <c r="I12" s="9">
        <v>30</v>
      </c>
      <c r="J12" s="4">
        <v>306.60000000000002</v>
      </c>
    </row>
    <row r="13" spans="1:23">
      <c r="A13" s="2" t="s">
        <v>40</v>
      </c>
      <c r="B13" s="3" t="s">
        <v>4535</v>
      </c>
      <c r="C13" s="1" t="s">
        <v>42</v>
      </c>
      <c r="D13" s="1" t="s">
        <v>4541</v>
      </c>
      <c r="E13" s="2" t="s">
        <v>2346</v>
      </c>
      <c r="F13" s="2" t="s">
        <v>2347</v>
      </c>
      <c r="G13" s="2" t="s">
        <v>127</v>
      </c>
      <c r="H13" s="2" t="s">
        <v>128</v>
      </c>
      <c r="I13" s="9">
        <v>15</v>
      </c>
      <c r="J13" s="4">
        <v>153.30000000000001</v>
      </c>
    </row>
    <row r="14" spans="1:23">
      <c r="A14" s="2" t="s">
        <v>40</v>
      </c>
      <c r="B14" s="3" t="s">
        <v>4535</v>
      </c>
      <c r="C14" s="1" t="s">
        <v>42</v>
      </c>
      <c r="D14" s="1" t="s">
        <v>4542</v>
      </c>
      <c r="E14" s="2" t="s">
        <v>1076</v>
      </c>
      <c r="F14" s="2" t="s">
        <v>1077</v>
      </c>
      <c r="G14" s="2" t="s">
        <v>1078</v>
      </c>
      <c r="H14" s="2" t="s">
        <v>1079</v>
      </c>
      <c r="I14" s="9">
        <v>5</v>
      </c>
      <c r="J14" s="4">
        <v>51.1</v>
      </c>
    </row>
    <row r="15" spans="1:23">
      <c r="A15" s="2" t="s">
        <v>48</v>
      </c>
      <c r="B15" s="3" t="s">
        <v>4535</v>
      </c>
      <c r="C15" s="1" t="s">
        <v>42</v>
      </c>
      <c r="D15" s="1" t="s">
        <v>4543</v>
      </c>
      <c r="E15" s="2" t="s">
        <v>1374</v>
      </c>
      <c r="F15" s="2" t="s">
        <v>1375</v>
      </c>
      <c r="G15" s="2" t="s">
        <v>1376</v>
      </c>
      <c r="H15" s="2" t="s">
        <v>1377</v>
      </c>
      <c r="I15" s="9">
        <v>40</v>
      </c>
      <c r="J15" s="4">
        <v>460.8</v>
      </c>
    </row>
    <row r="16" spans="1:23">
      <c r="A16" s="2" t="s">
        <v>48</v>
      </c>
      <c r="B16" s="3" t="s">
        <v>4535</v>
      </c>
      <c r="C16" s="1" t="s">
        <v>42</v>
      </c>
      <c r="D16" s="1" t="s">
        <v>4544</v>
      </c>
      <c r="E16" s="2" t="s">
        <v>630</v>
      </c>
      <c r="F16" s="2" t="s">
        <v>631</v>
      </c>
      <c r="G16" s="2" t="s">
        <v>82</v>
      </c>
      <c r="H16" s="2" t="s">
        <v>83</v>
      </c>
      <c r="I16" s="9">
        <v>10</v>
      </c>
      <c r="J16" s="4">
        <v>123.7</v>
      </c>
    </row>
    <row r="17" spans="1:10">
      <c r="A17" s="2" t="s">
        <v>48</v>
      </c>
      <c r="B17" s="3" t="s">
        <v>4535</v>
      </c>
      <c r="C17" s="1" t="s">
        <v>42</v>
      </c>
      <c r="D17" s="1" t="s">
        <v>4545</v>
      </c>
      <c r="E17" s="2" t="s">
        <v>663</v>
      </c>
      <c r="F17" s="2" t="s">
        <v>664</v>
      </c>
      <c r="G17" s="2" t="s">
        <v>82</v>
      </c>
      <c r="H17" s="2" t="s">
        <v>83</v>
      </c>
      <c r="I17" s="9">
        <v>7</v>
      </c>
      <c r="J17" s="4">
        <v>86.59</v>
      </c>
    </row>
    <row r="18" spans="1:10">
      <c r="A18" s="2" t="s">
        <v>48</v>
      </c>
      <c r="B18" s="3" t="s">
        <v>4535</v>
      </c>
      <c r="C18" s="1" t="s">
        <v>42</v>
      </c>
      <c r="D18" s="1" t="s">
        <v>4546</v>
      </c>
      <c r="E18" s="2" t="s">
        <v>522</v>
      </c>
      <c r="F18" s="2" t="s">
        <v>523</v>
      </c>
      <c r="G18" s="2" t="s">
        <v>93</v>
      </c>
      <c r="H18" s="2" t="s">
        <v>94</v>
      </c>
      <c r="I18" s="9">
        <v>3</v>
      </c>
      <c r="J18" s="4">
        <v>34.56</v>
      </c>
    </row>
    <row r="19" spans="1:10">
      <c r="A19" s="2" t="s">
        <v>48</v>
      </c>
      <c r="B19" s="3" t="s">
        <v>4535</v>
      </c>
      <c r="C19" s="1" t="s">
        <v>42</v>
      </c>
      <c r="D19" s="1" t="s">
        <v>4547</v>
      </c>
      <c r="E19" s="2" t="s">
        <v>505</v>
      </c>
      <c r="F19" s="2" t="s">
        <v>506</v>
      </c>
      <c r="G19" s="2" t="s">
        <v>93</v>
      </c>
      <c r="H19" s="2" t="s">
        <v>94</v>
      </c>
      <c r="I19" s="9">
        <v>5</v>
      </c>
      <c r="J19" s="4">
        <v>57.6</v>
      </c>
    </row>
    <row r="20" spans="1:10">
      <c r="A20" s="2" t="s">
        <v>48</v>
      </c>
      <c r="B20" s="3" t="s">
        <v>4535</v>
      </c>
      <c r="C20" s="1" t="s">
        <v>42</v>
      </c>
      <c r="D20" s="1" t="s">
        <v>4548</v>
      </c>
      <c r="E20" s="2" t="s">
        <v>136</v>
      </c>
      <c r="F20" s="2" t="s">
        <v>137</v>
      </c>
      <c r="G20" s="2" t="s">
        <v>72</v>
      </c>
      <c r="H20" s="2" t="s">
        <v>73</v>
      </c>
      <c r="I20" s="9">
        <v>10</v>
      </c>
      <c r="J20" s="4">
        <v>115.2</v>
      </c>
    </row>
    <row r="21" spans="1:10">
      <c r="A21" s="2" t="s">
        <v>48</v>
      </c>
      <c r="B21" s="3" t="s">
        <v>4535</v>
      </c>
      <c r="C21" s="1" t="s">
        <v>42</v>
      </c>
      <c r="D21" s="1" t="s">
        <v>4549</v>
      </c>
      <c r="E21" s="2" t="s">
        <v>660</v>
      </c>
      <c r="F21" s="2" t="s">
        <v>661</v>
      </c>
      <c r="G21" s="2" t="s">
        <v>77</v>
      </c>
      <c r="H21" s="2" t="s">
        <v>78</v>
      </c>
      <c r="I21" s="9">
        <v>5</v>
      </c>
      <c r="J21" s="4">
        <v>61.85</v>
      </c>
    </row>
    <row r="22" spans="1:10">
      <c r="A22" s="2" t="s">
        <v>48</v>
      </c>
      <c r="B22" s="3" t="s">
        <v>4535</v>
      </c>
      <c r="C22" s="1" t="s">
        <v>42</v>
      </c>
      <c r="D22" s="1" t="s">
        <v>4550</v>
      </c>
      <c r="E22" s="2" t="s">
        <v>125</v>
      </c>
      <c r="F22" s="2" t="s">
        <v>126</v>
      </c>
      <c r="G22" s="2" t="s">
        <v>127</v>
      </c>
      <c r="H22" s="2" t="s">
        <v>128</v>
      </c>
      <c r="I22" s="9">
        <v>5</v>
      </c>
      <c r="J22" s="4">
        <v>61.85</v>
      </c>
    </row>
    <row r="23" spans="1:10">
      <c r="A23" s="2" t="s">
        <v>48</v>
      </c>
      <c r="B23" s="3" t="s">
        <v>4535</v>
      </c>
      <c r="C23" s="1" t="s">
        <v>42</v>
      </c>
      <c r="D23" s="1" t="s">
        <v>4551</v>
      </c>
      <c r="E23" s="2" t="s">
        <v>70</v>
      </c>
      <c r="F23" s="2" t="s">
        <v>71</v>
      </c>
      <c r="G23" s="2" t="s">
        <v>72</v>
      </c>
      <c r="H23" s="2" t="s">
        <v>73</v>
      </c>
      <c r="I23" s="9">
        <v>10</v>
      </c>
      <c r="J23" s="4">
        <v>123.7</v>
      </c>
    </row>
    <row r="24" spans="1:10">
      <c r="A24" s="2" t="s">
        <v>48</v>
      </c>
      <c r="B24" s="3" t="s">
        <v>4535</v>
      </c>
      <c r="C24" s="1" t="s">
        <v>42</v>
      </c>
      <c r="D24" s="1" t="s">
        <v>4552</v>
      </c>
      <c r="E24" s="2" t="s">
        <v>525</v>
      </c>
      <c r="F24" s="2" t="s">
        <v>526</v>
      </c>
      <c r="G24" s="2" t="s">
        <v>82</v>
      </c>
      <c r="H24" s="2" t="s">
        <v>83</v>
      </c>
      <c r="I24" s="9">
        <v>20</v>
      </c>
      <c r="J24" s="4">
        <v>247.4</v>
      </c>
    </row>
    <row r="25" spans="1:10">
      <c r="A25" s="2" t="s">
        <v>48</v>
      </c>
      <c r="B25" s="3" t="s">
        <v>4535</v>
      </c>
      <c r="C25" s="1" t="s">
        <v>42</v>
      </c>
      <c r="D25" s="1" t="s">
        <v>4553</v>
      </c>
      <c r="E25" s="2" t="s">
        <v>1126</v>
      </c>
      <c r="F25" s="2" t="s">
        <v>1127</v>
      </c>
      <c r="G25" s="2" t="s">
        <v>82</v>
      </c>
      <c r="H25" s="2" t="s">
        <v>83</v>
      </c>
      <c r="I25" s="9">
        <v>5</v>
      </c>
      <c r="J25" s="4">
        <v>57.6</v>
      </c>
    </row>
    <row r="26" spans="1:10">
      <c r="A26" s="2" t="s">
        <v>48</v>
      </c>
      <c r="B26" s="3" t="s">
        <v>4535</v>
      </c>
      <c r="C26" s="1" t="s">
        <v>42</v>
      </c>
      <c r="D26" s="1" t="s">
        <v>4554</v>
      </c>
      <c r="E26" s="2" t="s">
        <v>114</v>
      </c>
      <c r="F26" s="2" t="s">
        <v>115</v>
      </c>
      <c r="G26" s="2" t="s">
        <v>102</v>
      </c>
      <c r="H26" s="2" t="s">
        <v>103</v>
      </c>
      <c r="I26" s="9">
        <v>5</v>
      </c>
      <c r="J26" s="4">
        <v>57.6</v>
      </c>
    </row>
    <row r="27" spans="1:10">
      <c r="A27" s="2" t="s">
        <v>48</v>
      </c>
      <c r="B27" s="3" t="s">
        <v>4535</v>
      </c>
      <c r="C27" s="1" t="s">
        <v>42</v>
      </c>
      <c r="D27" s="1" t="s">
        <v>4555</v>
      </c>
      <c r="E27" s="2" t="s">
        <v>689</v>
      </c>
      <c r="F27" s="2" t="s">
        <v>690</v>
      </c>
      <c r="G27" s="2" t="s">
        <v>93</v>
      </c>
      <c r="H27" s="2" t="s">
        <v>94</v>
      </c>
      <c r="I27" s="9">
        <v>15</v>
      </c>
      <c r="J27" s="4">
        <v>185.55</v>
      </c>
    </row>
    <row r="28" spans="1:10">
      <c r="A28" s="2" t="s">
        <v>48</v>
      </c>
      <c r="B28" s="3" t="s">
        <v>4535</v>
      </c>
      <c r="C28" s="1" t="s">
        <v>42</v>
      </c>
      <c r="D28" s="1" t="s">
        <v>4556</v>
      </c>
      <c r="E28" s="2" t="s">
        <v>2358</v>
      </c>
      <c r="F28" s="2" t="s">
        <v>2359</v>
      </c>
      <c r="G28" s="2" t="s">
        <v>82</v>
      </c>
      <c r="H28" s="2" t="s">
        <v>83</v>
      </c>
      <c r="I28" s="9">
        <v>5</v>
      </c>
      <c r="J28" s="4">
        <v>57.6</v>
      </c>
    </row>
    <row r="29" spans="1:10">
      <c r="A29" s="2" t="s">
        <v>48</v>
      </c>
      <c r="B29" s="3" t="s">
        <v>4535</v>
      </c>
      <c r="C29" s="1" t="s">
        <v>42</v>
      </c>
      <c r="D29" s="1" t="s">
        <v>4557</v>
      </c>
      <c r="E29" s="2" t="s">
        <v>125</v>
      </c>
      <c r="F29" s="2" t="s">
        <v>126</v>
      </c>
      <c r="G29" s="2" t="s">
        <v>127</v>
      </c>
      <c r="H29" s="2" t="s">
        <v>128</v>
      </c>
      <c r="I29" s="9">
        <v>10</v>
      </c>
      <c r="J29" s="4">
        <v>115.2</v>
      </c>
    </row>
    <row r="30" spans="1:10">
      <c r="A30" s="2" t="s">
        <v>48</v>
      </c>
      <c r="B30" s="3" t="s">
        <v>4535</v>
      </c>
      <c r="C30" s="1" t="s">
        <v>42</v>
      </c>
      <c r="D30" s="1" t="s">
        <v>4558</v>
      </c>
      <c r="E30" s="2" t="s">
        <v>85</v>
      </c>
      <c r="F30" s="2" t="s">
        <v>86</v>
      </c>
      <c r="G30" s="2" t="s">
        <v>82</v>
      </c>
      <c r="H30" s="2" t="s">
        <v>83</v>
      </c>
      <c r="I30" s="9">
        <v>10</v>
      </c>
      <c r="J30" s="4">
        <v>115.2</v>
      </c>
    </row>
    <row r="31" spans="1:10">
      <c r="A31" s="2" t="s">
        <v>48</v>
      </c>
      <c r="B31" s="3" t="s">
        <v>4535</v>
      </c>
      <c r="C31" s="1" t="s">
        <v>42</v>
      </c>
      <c r="D31" s="1" t="s">
        <v>4559</v>
      </c>
      <c r="E31" s="2" t="s">
        <v>114</v>
      </c>
      <c r="F31" s="2" t="s">
        <v>115</v>
      </c>
      <c r="G31" s="2" t="s">
        <v>102</v>
      </c>
      <c r="H31" s="2" t="s">
        <v>103</v>
      </c>
      <c r="I31" s="9">
        <v>5</v>
      </c>
      <c r="J31" s="4">
        <v>61.85</v>
      </c>
    </row>
    <row r="32" spans="1:10">
      <c r="A32" s="2" t="s">
        <v>48</v>
      </c>
      <c r="B32" s="3" t="s">
        <v>4535</v>
      </c>
      <c r="C32" s="1" t="s">
        <v>42</v>
      </c>
      <c r="D32" s="1" t="s">
        <v>4560</v>
      </c>
      <c r="E32" s="2" t="s">
        <v>663</v>
      </c>
      <c r="F32" s="2" t="s">
        <v>664</v>
      </c>
      <c r="G32" s="2" t="s">
        <v>82</v>
      </c>
      <c r="H32" s="2" t="s">
        <v>83</v>
      </c>
      <c r="I32" s="9">
        <v>20</v>
      </c>
      <c r="J32" s="4">
        <v>230.4</v>
      </c>
    </row>
    <row r="33" spans="1:23">
      <c r="J33" s="5">
        <v>2898.11</v>
      </c>
    </row>
    <row r="34" spans="1:23">
      <c r="A34" s="72" t="s">
        <v>141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>
      <c r="A35" s="2" t="s">
        <v>40</v>
      </c>
      <c r="B35" s="3" t="s">
        <v>4561</v>
      </c>
      <c r="C35" s="1" t="s">
        <v>42</v>
      </c>
      <c r="D35" s="1" t="s">
        <v>4562</v>
      </c>
      <c r="E35" s="2" t="s">
        <v>936</v>
      </c>
      <c r="F35" s="2" t="s">
        <v>937</v>
      </c>
      <c r="G35" s="2" t="s">
        <v>150</v>
      </c>
      <c r="H35" s="2" t="s">
        <v>151</v>
      </c>
      <c r="I35" s="9">
        <v>5</v>
      </c>
      <c r="J35" s="4">
        <v>51.1</v>
      </c>
    </row>
    <row r="36" spans="1:23">
      <c r="A36" s="2" t="s">
        <v>40</v>
      </c>
      <c r="B36" s="3" t="s">
        <v>4561</v>
      </c>
      <c r="C36" s="1" t="s">
        <v>42</v>
      </c>
      <c r="D36" s="1" t="s">
        <v>4563</v>
      </c>
      <c r="E36" s="2" t="s">
        <v>957</v>
      </c>
      <c r="F36" s="2" t="s">
        <v>958</v>
      </c>
      <c r="G36" s="2" t="s">
        <v>150</v>
      </c>
      <c r="H36" s="2" t="s">
        <v>151</v>
      </c>
      <c r="I36" s="9">
        <v>5</v>
      </c>
      <c r="J36" s="4">
        <v>51.1</v>
      </c>
    </row>
    <row r="37" spans="1:23">
      <c r="A37" s="2" t="s">
        <v>40</v>
      </c>
      <c r="B37" s="3" t="s">
        <v>4561</v>
      </c>
      <c r="C37" s="1" t="s">
        <v>42</v>
      </c>
      <c r="D37" s="1" t="s">
        <v>4564</v>
      </c>
      <c r="E37" s="2" t="s">
        <v>170</v>
      </c>
      <c r="F37" s="2" t="s">
        <v>171</v>
      </c>
      <c r="G37" s="2" t="s">
        <v>150</v>
      </c>
      <c r="H37" s="2" t="s">
        <v>151</v>
      </c>
      <c r="I37" s="9">
        <v>3</v>
      </c>
      <c r="J37" s="4">
        <v>30.66</v>
      </c>
    </row>
    <row r="38" spans="1:23">
      <c r="A38" s="2" t="s">
        <v>40</v>
      </c>
      <c r="B38" s="3" t="s">
        <v>4529</v>
      </c>
      <c r="C38" s="1" t="s">
        <v>42</v>
      </c>
      <c r="D38" s="1" t="s">
        <v>4565</v>
      </c>
      <c r="E38" s="2" t="s">
        <v>1404</v>
      </c>
      <c r="F38" s="2" t="s">
        <v>1405</v>
      </c>
      <c r="G38" s="2" t="s">
        <v>160</v>
      </c>
      <c r="H38" s="2" t="s">
        <v>161</v>
      </c>
      <c r="I38" s="9">
        <v>5</v>
      </c>
      <c r="J38" s="4">
        <v>51.1</v>
      </c>
    </row>
    <row r="39" spans="1:23">
      <c r="A39" s="2" t="s">
        <v>40</v>
      </c>
      <c r="B39" s="3" t="s">
        <v>4561</v>
      </c>
      <c r="C39" s="1" t="s">
        <v>42</v>
      </c>
      <c r="D39" s="1" t="s">
        <v>4566</v>
      </c>
      <c r="E39" s="2" t="s">
        <v>541</v>
      </c>
      <c r="F39" s="2" t="s">
        <v>542</v>
      </c>
      <c r="G39" s="2" t="s">
        <v>150</v>
      </c>
      <c r="H39" s="2" t="s">
        <v>151</v>
      </c>
      <c r="I39" s="9">
        <v>2</v>
      </c>
      <c r="J39" s="4">
        <v>20.440000000000001</v>
      </c>
    </row>
    <row r="40" spans="1:23">
      <c r="A40" s="2" t="s">
        <v>48</v>
      </c>
      <c r="B40" s="3" t="s">
        <v>4561</v>
      </c>
      <c r="C40" s="1" t="s">
        <v>42</v>
      </c>
      <c r="D40" s="1" t="s">
        <v>4567</v>
      </c>
      <c r="E40" s="2" t="s">
        <v>954</v>
      </c>
      <c r="F40" s="2" t="s">
        <v>955</v>
      </c>
      <c r="G40" s="2" t="s">
        <v>150</v>
      </c>
      <c r="H40" s="2" t="s">
        <v>151</v>
      </c>
      <c r="I40" s="9">
        <v>5</v>
      </c>
      <c r="J40" s="4">
        <v>57.6</v>
      </c>
    </row>
    <row r="41" spans="1:23">
      <c r="A41" s="2" t="s">
        <v>48</v>
      </c>
      <c r="B41" s="3" t="s">
        <v>4561</v>
      </c>
      <c r="C41" s="1" t="s">
        <v>42</v>
      </c>
      <c r="D41" s="1" t="s">
        <v>4563</v>
      </c>
      <c r="E41" s="2" t="s">
        <v>957</v>
      </c>
      <c r="F41" s="2" t="s">
        <v>958</v>
      </c>
      <c r="G41" s="2" t="s">
        <v>150</v>
      </c>
      <c r="H41" s="2" t="s">
        <v>151</v>
      </c>
      <c r="I41" s="9">
        <v>10</v>
      </c>
      <c r="J41" s="4">
        <v>115.2</v>
      </c>
    </row>
    <row r="42" spans="1:23">
      <c r="A42" s="2" t="s">
        <v>48</v>
      </c>
      <c r="B42" s="3" t="s">
        <v>4529</v>
      </c>
      <c r="C42" s="1" t="s">
        <v>42</v>
      </c>
      <c r="D42" s="1" t="s">
        <v>4565</v>
      </c>
      <c r="E42" s="2" t="s">
        <v>1404</v>
      </c>
      <c r="F42" s="2" t="s">
        <v>1405</v>
      </c>
      <c r="G42" s="2" t="s">
        <v>160</v>
      </c>
      <c r="H42" s="2" t="s">
        <v>161</v>
      </c>
      <c r="I42" s="9">
        <v>3</v>
      </c>
      <c r="J42" s="4">
        <v>34.56</v>
      </c>
    </row>
    <row r="43" spans="1:23">
      <c r="A43" s="2" t="s">
        <v>48</v>
      </c>
      <c r="B43" s="3" t="s">
        <v>4561</v>
      </c>
      <c r="C43" s="1" t="s">
        <v>42</v>
      </c>
      <c r="D43" s="1" t="s">
        <v>4568</v>
      </c>
      <c r="E43" s="2" t="s">
        <v>3680</v>
      </c>
      <c r="F43" s="2" t="s">
        <v>144</v>
      </c>
      <c r="G43" s="2" t="s">
        <v>145</v>
      </c>
      <c r="H43" s="2" t="s">
        <v>146</v>
      </c>
      <c r="I43" s="9">
        <v>3</v>
      </c>
      <c r="J43" s="4">
        <v>34.56</v>
      </c>
    </row>
    <row r="44" spans="1:23">
      <c r="A44" s="2" t="s">
        <v>205</v>
      </c>
      <c r="B44" s="3" t="s">
        <v>4569</v>
      </c>
      <c r="C44" s="1" t="s">
        <v>42</v>
      </c>
      <c r="D44" s="1" t="s">
        <v>4570</v>
      </c>
      <c r="E44" s="2" t="s">
        <v>936</v>
      </c>
      <c r="F44" s="2" t="s">
        <v>937</v>
      </c>
      <c r="G44" s="2" t="s">
        <v>150</v>
      </c>
      <c r="H44" s="2" t="s">
        <v>151</v>
      </c>
      <c r="I44" s="9">
        <v>5</v>
      </c>
      <c r="J44" s="4">
        <v>47.75</v>
      </c>
    </row>
    <row r="45" spans="1:23">
      <c r="J45" s="5">
        <v>494.07</v>
      </c>
    </row>
    <row r="46" spans="1:23">
      <c r="A46" s="72" t="s">
        <v>183</v>
      </c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</row>
    <row r="47" spans="1:23">
      <c r="A47" s="2" t="s">
        <v>48</v>
      </c>
      <c r="B47" s="3" t="s">
        <v>4529</v>
      </c>
      <c r="C47" s="1" t="s">
        <v>42</v>
      </c>
      <c r="D47" s="1" t="s">
        <v>4571</v>
      </c>
      <c r="E47" s="2" t="s">
        <v>702</v>
      </c>
      <c r="F47" s="2" t="s">
        <v>703</v>
      </c>
      <c r="G47" s="2" t="s">
        <v>187</v>
      </c>
      <c r="H47" s="2" t="s">
        <v>188</v>
      </c>
      <c r="I47" s="9">
        <v>3</v>
      </c>
      <c r="J47" s="4">
        <v>34.56</v>
      </c>
    </row>
    <row r="48" spans="1:23">
      <c r="J48" s="5">
        <v>34.56</v>
      </c>
    </row>
    <row r="49" spans="1:23">
      <c r="A49" s="72" t="s">
        <v>189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>
      <c r="A50" s="2" t="s">
        <v>40</v>
      </c>
      <c r="B50" s="3" t="s">
        <v>4529</v>
      </c>
      <c r="C50" s="1" t="s">
        <v>42</v>
      </c>
      <c r="D50" s="1" t="s">
        <v>4572</v>
      </c>
      <c r="E50" s="2" t="s">
        <v>208</v>
      </c>
      <c r="F50" s="2" t="s">
        <v>209</v>
      </c>
      <c r="G50" s="2" t="s">
        <v>210</v>
      </c>
      <c r="H50" s="2" t="s">
        <v>211</v>
      </c>
      <c r="I50" s="9">
        <v>5</v>
      </c>
      <c r="J50" s="4">
        <v>51.1</v>
      </c>
    </row>
    <row r="51" spans="1:23">
      <c r="A51" s="2" t="s">
        <v>40</v>
      </c>
      <c r="B51" s="3" t="s">
        <v>4529</v>
      </c>
      <c r="C51" s="1" t="s">
        <v>42</v>
      </c>
      <c r="D51" s="1" t="s">
        <v>4573</v>
      </c>
      <c r="E51" s="2" t="s">
        <v>2383</v>
      </c>
      <c r="F51" s="2" t="s">
        <v>2384</v>
      </c>
      <c r="G51" s="2" t="s">
        <v>210</v>
      </c>
      <c r="H51" s="2" t="s">
        <v>211</v>
      </c>
      <c r="I51" s="9">
        <v>5</v>
      </c>
      <c r="J51" s="4">
        <v>51.1</v>
      </c>
    </row>
    <row r="52" spans="1:23">
      <c r="A52" s="2" t="s">
        <v>40</v>
      </c>
      <c r="B52" s="3" t="s">
        <v>4574</v>
      </c>
      <c r="C52" s="1" t="s">
        <v>42</v>
      </c>
      <c r="D52" s="1" t="s">
        <v>4575</v>
      </c>
      <c r="E52" s="2" t="s">
        <v>2378</v>
      </c>
      <c r="F52" s="2" t="s">
        <v>2379</v>
      </c>
      <c r="G52" s="2" t="s">
        <v>375</v>
      </c>
      <c r="H52" s="2" t="s">
        <v>376</v>
      </c>
      <c r="I52" s="9">
        <v>5</v>
      </c>
      <c r="J52" s="4">
        <v>51.1</v>
      </c>
    </row>
    <row r="53" spans="1:23">
      <c r="A53" s="2" t="s">
        <v>48</v>
      </c>
      <c r="B53" s="3" t="s">
        <v>4529</v>
      </c>
      <c r="C53" s="1" t="s">
        <v>42</v>
      </c>
      <c r="D53" s="1" t="s">
        <v>4576</v>
      </c>
      <c r="E53" s="2" t="s">
        <v>720</v>
      </c>
      <c r="F53" s="2" t="s">
        <v>721</v>
      </c>
      <c r="G53" s="2" t="s">
        <v>193</v>
      </c>
      <c r="H53" s="2" t="s">
        <v>194</v>
      </c>
      <c r="I53" s="9">
        <v>2</v>
      </c>
      <c r="J53" s="4">
        <v>24.74</v>
      </c>
    </row>
    <row r="54" spans="1:23">
      <c r="A54" s="2" t="s">
        <v>48</v>
      </c>
      <c r="B54" s="3" t="s">
        <v>4529</v>
      </c>
      <c r="C54" s="1" t="s">
        <v>42</v>
      </c>
      <c r="D54" s="1" t="s">
        <v>4573</v>
      </c>
      <c r="E54" s="2" t="s">
        <v>2383</v>
      </c>
      <c r="F54" s="2" t="s">
        <v>2384</v>
      </c>
      <c r="G54" s="2" t="s">
        <v>210</v>
      </c>
      <c r="H54" s="2" t="s">
        <v>211</v>
      </c>
      <c r="I54" s="9">
        <v>3</v>
      </c>
      <c r="J54" s="4">
        <v>37.11</v>
      </c>
    </row>
    <row r="55" spans="1:23">
      <c r="A55" s="2" t="s">
        <v>48</v>
      </c>
      <c r="B55" s="3" t="s">
        <v>4529</v>
      </c>
      <c r="C55" s="1" t="s">
        <v>42</v>
      </c>
      <c r="D55" s="1" t="s">
        <v>4572</v>
      </c>
      <c r="E55" s="2" t="s">
        <v>208</v>
      </c>
      <c r="F55" s="2" t="s">
        <v>209</v>
      </c>
      <c r="G55" s="2" t="s">
        <v>210</v>
      </c>
      <c r="H55" s="2" t="s">
        <v>211</v>
      </c>
      <c r="I55" s="9">
        <v>10</v>
      </c>
      <c r="J55" s="4">
        <v>123.7</v>
      </c>
    </row>
    <row r="56" spans="1:23">
      <c r="J56" s="5">
        <v>338.85</v>
      </c>
    </row>
    <row r="57" spans="1:23">
      <c r="A57" s="72" t="s">
        <v>212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>
      <c r="A58" s="2" t="s">
        <v>68</v>
      </c>
      <c r="B58" s="3" t="s">
        <v>4561</v>
      </c>
      <c r="C58" s="1" t="s">
        <v>42</v>
      </c>
      <c r="D58" s="1" t="s">
        <v>4577</v>
      </c>
      <c r="E58" s="2" t="s">
        <v>219</v>
      </c>
      <c r="F58" s="2" t="s">
        <v>220</v>
      </c>
      <c r="G58" s="2" t="s">
        <v>221</v>
      </c>
      <c r="H58" s="2" t="s">
        <v>222</v>
      </c>
      <c r="I58" s="9">
        <v>1</v>
      </c>
      <c r="J58" s="4">
        <v>8.4</v>
      </c>
    </row>
    <row r="59" spans="1:23">
      <c r="A59" s="2" t="s">
        <v>40</v>
      </c>
      <c r="B59" s="3" t="s">
        <v>4561</v>
      </c>
      <c r="C59" s="1" t="s">
        <v>42</v>
      </c>
      <c r="D59" s="1" t="s">
        <v>4578</v>
      </c>
      <c r="E59" s="2" t="s">
        <v>272</v>
      </c>
      <c r="F59" s="2" t="s">
        <v>273</v>
      </c>
      <c r="G59" s="2" t="s">
        <v>216</v>
      </c>
      <c r="H59" s="2" t="s">
        <v>217</v>
      </c>
      <c r="I59" s="9">
        <v>5</v>
      </c>
      <c r="J59" s="4">
        <v>51.1</v>
      </c>
    </row>
    <row r="60" spans="1:23">
      <c r="A60" s="2" t="s">
        <v>40</v>
      </c>
      <c r="B60" s="3" t="s">
        <v>4561</v>
      </c>
      <c r="C60" s="1" t="s">
        <v>42</v>
      </c>
      <c r="D60" s="1" t="s">
        <v>4579</v>
      </c>
      <c r="E60" s="2" t="s">
        <v>280</v>
      </c>
      <c r="F60" s="2" t="s">
        <v>281</v>
      </c>
      <c r="G60" s="2" t="s">
        <v>216</v>
      </c>
      <c r="H60" s="2" t="s">
        <v>217</v>
      </c>
      <c r="I60" s="9">
        <v>3</v>
      </c>
      <c r="J60" s="4">
        <v>30.66</v>
      </c>
    </row>
    <row r="61" spans="1:23">
      <c r="A61" s="2" t="s">
        <v>40</v>
      </c>
      <c r="B61" s="3" t="s">
        <v>4561</v>
      </c>
      <c r="C61" s="1" t="s">
        <v>42</v>
      </c>
      <c r="D61" s="1" t="s">
        <v>4580</v>
      </c>
      <c r="E61" s="2" t="s">
        <v>227</v>
      </c>
      <c r="F61" s="2" t="s">
        <v>228</v>
      </c>
      <c r="G61" s="2" t="s">
        <v>216</v>
      </c>
      <c r="H61" s="2" t="s">
        <v>217</v>
      </c>
      <c r="I61" s="9">
        <v>30</v>
      </c>
      <c r="J61" s="4">
        <v>306.60000000000002</v>
      </c>
    </row>
    <row r="62" spans="1:23">
      <c r="A62" s="2" t="s">
        <v>40</v>
      </c>
      <c r="B62" s="3" t="s">
        <v>4561</v>
      </c>
      <c r="C62" s="1" t="s">
        <v>42</v>
      </c>
      <c r="D62" s="1" t="s">
        <v>4577</v>
      </c>
      <c r="E62" s="2" t="s">
        <v>219</v>
      </c>
      <c r="F62" s="2" t="s">
        <v>220</v>
      </c>
      <c r="G62" s="2" t="s">
        <v>221</v>
      </c>
      <c r="H62" s="2" t="s">
        <v>222</v>
      </c>
      <c r="I62" s="9">
        <v>3</v>
      </c>
      <c r="J62" s="4">
        <v>30.66</v>
      </c>
    </row>
    <row r="63" spans="1:23">
      <c r="A63" s="2" t="s">
        <v>40</v>
      </c>
      <c r="B63" s="3" t="s">
        <v>4561</v>
      </c>
      <c r="C63" s="1" t="s">
        <v>42</v>
      </c>
      <c r="D63" s="1" t="s">
        <v>4581</v>
      </c>
      <c r="E63" s="2" t="s">
        <v>3701</v>
      </c>
      <c r="F63" s="2" t="s">
        <v>261</v>
      </c>
      <c r="G63" s="2" t="s">
        <v>216</v>
      </c>
      <c r="H63" s="2" t="s">
        <v>217</v>
      </c>
      <c r="I63" s="9">
        <v>3</v>
      </c>
      <c r="J63" s="4">
        <v>30.66</v>
      </c>
    </row>
    <row r="64" spans="1:23">
      <c r="A64" s="2" t="s">
        <v>40</v>
      </c>
      <c r="B64" s="3" t="s">
        <v>4561</v>
      </c>
      <c r="C64" s="1" t="s">
        <v>42</v>
      </c>
      <c r="D64" s="1" t="s">
        <v>4582</v>
      </c>
      <c r="E64" s="2" t="s">
        <v>738</v>
      </c>
      <c r="F64" s="2" t="s">
        <v>739</v>
      </c>
      <c r="G64" s="2" t="s">
        <v>251</v>
      </c>
      <c r="H64" s="2" t="s">
        <v>252</v>
      </c>
      <c r="I64" s="9">
        <v>10</v>
      </c>
      <c r="J64" s="4">
        <v>102.2</v>
      </c>
    </row>
    <row r="65" spans="1:23">
      <c r="A65" s="2" t="s">
        <v>48</v>
      </c>
      <c r="B65" s="3" t="s">
        <v>4561</v>
      </c>
      <c r="C65" s="1" t="s">
        <v>42</v>
      </c>
      <c r="D65" s="1" t="s">
        <v>4583</v>
      </c>
      <c r="E65" s="2" t="s">
        <v>1551</v>
      </c>
      <c r="F65" s="2" t="s">
        <v>1552</v>
      </c>
      <c r="G65" s="2" t="s">
        <v>216</v>
      </c>
      <c r="H65" s="2" t="s">
        <v>217</v>
      </c>
      <c r="I65" s="9">
        <v>10</v>
      </c>
      <c r="J65" s="4">
        <v>123.7</v>
      </c>
    </row>
    <row r="66" spans="1:23">
      <c r="A66" s="2" t="s">
        <v>48</v>
      </c>
      <c r="B66" s="3" t="s">
        <v>4561</v>
      </c>
      <c r="C66" s="1" t="s">
        <v>42</v>
      </c>
      <c r="D66" s="1" t="s">
        <v>4584</v>
      </c>
      <c r="E66" s="2" t="s">
        <v>742</v>
      </c>
      <c r="F66" s="2" t="s">
        <v>743</v>
      </c>
      <c r="G66" s="2" t="s">
        <v>216</v>
      </c>
      <c r="H66" s="2" t="s">
        <v>217</v>
      </c>
      <c r="I66" s="9">
        <v>5</v>
      </c>
      <c r="J66" s="4">
        <v>61.85</v>
      </c>
    </row>
    <row r="67" spans="1:23">
      <c r="A67" s="2" t="s">
        <v>48</v>
      </c>
      <c r="B67" s="3" t="s">
        <v>4561</v>
      </c>
      <c r="C67" s="1" t="s">
        <v>42</v>
      </c>
      <c r="D67" s="1" t="s">
        <v>4577</v>
      </c>
      <c r="E67" s="2" t="s">
        <v>219</v>
      </c>
      <c r="F67" s="2" t="s">
        <v>220</v>
      </c>
      <c r="G67" s="2" t="s">
        <v>221</v>
      </c>
      <c r="H67" s="2" t="s">
        <v>222</v>
      </c>
      <c r="I67" s="9">
        <v>10</v>
      </c>
      <c r="J67" s="4">
        <v>123.7</v>
      </c>
    </row>
    <row r="68" spans="1:23">
      <c r="A68" s="2" t="s">
        <v>48</v>
      </c>
      <c r="B68" s="3" t="s">
        <v>4561</v>
      </c>
      <c r="C68" s="1" t="s">
        <v>42</v>
      </c>
      <c r="D68" s="1" t="s">
        <v>4585</v>
      </c>
      <c r="E68" s="2" t="s">
        <v>1306</v>
      </c>
      <c r="F68" s="2" t="s">
        <v>1307</v>
      </c>
      <c r="G68" s="2" t="s">
        <v>216</v>
      </c>
      <c r="H68" s="2" t="s">
        <v>217</v>
      </c>
      <c r="I68" s="9">
        <v>5</v>
      </c>
      <c r="J68" s="4">
        <v>61.85</v>
      </c>
    </row>
    <row r="69" spans="1:23">
      <c r="A69" s="2" t="s">
        <v>48</v>
      </c>
      <c r="B69" s="3" t="s">
        <v>4561</v>
      </c>
      <c r="C69" s="1" t="s">
        <v>42</v>
      </c>
      <c r="D69" s="1" t="s">
        <v>4582</v>
      </c>
      <c r="E69" s="2" t="s">
        <v>738</v>
      </c>
      <c r="F69" s="2" t="s">
        <v>739</v>
      </c>
      <c r="G69" s="2" t="s">
        <v>251</v>
      </c>
      <c r="H69" s="2" t="s">
        <v>252</v>
      </c>
      <c r="I69" s="9">
        <v>10</v>
      </c>
      <c r="J69" s="4">
        <v>123.7</v>
      </c>
    </row>
    <row r="70" spans="1:23">
      <c r="A70" s="2" t="s">
        <v>48</v>
      </c>
      <c r="B70" s="3" t="s">
        <v>4561</v>
      </c>
      <c r="C70" s="1" t="s">
        <v>42</v>
      </c>
      <c r="D70" s="1" t="s">
        <v>4586</v>
      </c>
      <c r="E70" s="2" t="s">
        <v>275</v>
      </c>
      <c r="F70" s="2" t="s">
        <v>276</v>
      </c>
      <c r="G70" s="2" t="s">
        <v>277</v>
      </c>
      <c r="H70" s="2" t="s">
        <v>278</v>
      </c>
      <c r="I70" s="9">
        <v>10</v>
      </c>
      <c r="J70" s="4">
        <v>123.7</v>
      </c>
    </row>
    <row r="71" spans="1:23">
      <c r="A71" s="2" t="s">
        <v>48</v>
      </c>
      <c r="B71" s="3" t="s">
        <v>4561</v>
      </c>
      <c r="C71" s="1" t="s">
        <v>42</v>
      </c>
      <c r="D71" s="1" t="s">
        <v>4587</v>
      </c>
      <c r="E71" s="2" t="s">
        <v>214</v>
      </c>
      <c r="F71" s="2" t="s">
        <v>215</v>
      </c>
      <c r="G71" s="2" t="s">
        <v>216</v>
      </c>
      <c r="H71" s="2" t="s">
        <v>217</v>
      </c>
      <c r="I71" s="9">
        <v>3</v>
      </c>
      <c r="J71" s="4">
        <v>37.11</v>
      </c>
    </row>
    <row r="72" spans="1:23">
      <c r="A72" s="2" t="s">
        <v>48</v>
      </c>
      <c r="B72" s="3" t="s">
        <v>4561</v>
      </c>
      <c r="C72" s="1" t="s">
        <v>42</v>
      </c>
      <c r="D72" s="1" t="s">
        <v>4579</v>
      </c>
      <c r="E72" s="2" t="s">
        <v>280</v>
      </c>
      <c r="F72" s="2" t="s">
        <v>281</v>
      </c>
      <c r="G72" s="2" t="s">
        <v>216</v>
      </c>
      <c r="H72" s="2" t="s">
        <v>217</v>
      </c>
      <c r="I72" s="9">
        <v>3</v>
      </c>
      <c r="J72" s="4">
        <v>37.11</v>
      </c>
    </row>
    <row r="73" spans="1:23">
      <c r="A73" s="2" t="s">
        <v>48</v>
      </c>
      <c r="B73" s="3" t="s">
        <v>4561</v>
      </c>
      <c r="C73" s="1" t="s">
        <v>42</v>
      </c>
      <c r="D73" s="1" t="s">
        <v>4578</v>
      </c>
      <c r="E73" s="2" t="s">
        <v>272</v>
      </c>
      <c r="F73" s="2" t="s">
        <v>273</v>
      </c>
      <c r="G73" s="2" t="s">
        <v>216</v>
      </c>
      <c r="H73" s="2" t="s">
        <v>217</v>
      </c>
      <c r="I73" s="9">
        <v>5</v>
      </c>
      <c r="J73" s="4">
        <v>61.85</v>
      </c>
    </row>
    <row r="74" spans="1:23">
      <c r="J74" s="5">
        <v>1314.85</v>
      </c>
    </row>
    <row r="75" spans="1:23">
      <c r="A75" s="72" t="s">
        <v>309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>
      <c r="A76" s="2" t="s">
        <v>68</v>
      </c>
      <c r="B76" s="3" t="s">
        <v>4574</v>
      </c>
      <c r="C76" s="1" t="s">
        <v>42</v>
      </c>
      <c r="D76" s="1" t="s">
        <v>4588</v>
      </c>
      <c r="E76" s="2" t="s">
        <v>995</v>
      </c>
      <c r="F76" s="2" t="s">
        <v>996</v>
      </c>
      <c r="G76" s="2" t="s">
        <v>313</v>
      </c>
      <c r="H76" s="2" t="s">
        <v>314</v>
      </c>
      <c r="I76" s="9">
        <v>3</v>
      </c>
      <c r="J76" s="4">
        <v>25.2</v>
      </c>
    </row>
    <row r="77" spans="1:23">
      <c r="A77" s="2" t="s">
        <v>40</v>
      </c>
      <c r="B77" s="3" t="s">
        <v>4574</v>
      </c>
      <c r="C77" s="1" t="s">
        <v>42</v>
      </c>
      <c r="D77" s="1" t="s">
        <v>4589</v>
      </c>
      <c r="E77" s="2" t="s">
        <v>408</v>
      </c>
      <c r="F77" s="2" t="s">
        <v>409</v>
      </c>
      <c r="G77" s="2" t="s">
        <v>313</v>
      </c>
      <c r="H77" s="2" t="s">
        <v>314</v>
      </c>
      <c r="I77" s="9">
        <v>10</v>
      </c>
      <c r="J77" s="4">
        <v>102.2</v>
      </c>
    </row>
    <row r="78" spans="1:23">
      <c r="A78" s="2" t="s">
        <v>40</v>
      </c>
      <c r="B78" s="3" t="s">
        <v>4529</v>
      </c>
      <c r="C78" s="1" t="s">
        <v>42</v>
      </c>
      <c r="D78" s="1" t="s">
        <v>4590</v>
      </c>
      <c r="E78" s="2" t="s">
        <v>1006</v>
      </c>
      <c r="F78" s="2" t="s">
        <v>1007</v>
      </c>
      <c r="G78" s="2" t="s">
        <v>313</v>
      </c>
      <c r="H78" s="2" t="s">
        <v>314</v>
      </c>
      <c r="I78" s="9">
        <v>30</v>
      </c>
      <c r="J78" s="4">
        <v>306.60000000000002</v>
      </c>
    </row>
    <row r="79" spans="1:23">
      <c r="A79" s="2" t="s">
        <v>40</v>
      </c>
      <c r="B79" s="3" t="s">
        <v>4529</v>
      </c>
      <c r="C79" s="1" t="s">
        <v>42</v>
      </c>
      <c r="D79" s="1" t="s">
        <v>4591</v>
      </c>
      <c r="E79" s="2" t="s">
        <v>1218</v>
      </c>
      <c r="F79" s="2" t="s">
        <v>1219</v>
      </c>
      <c r="G79" s="2" t="s">
        <v>367</v>
      </c>
      <c r="H79" s="2" t="s">
        <v>368</v>
      </c>
      <c r="I79" s="9">
        <v>5</v>
      </c>
      <c r="J79" s="4">
        <v>51.1</v>
      </c>
    </row>
    <row r="80" spans="1:23">
      <c r="A80" s="2" t="s">
        <v>40</v>
      </c>
      <c r="B80" s="3" t="s">
        <v>4529</v>
      </c>
      <c r="C80" s="1" t="s">
        <v>42</v>
      </c>
      <c r="D80" s="1" t="s">
        <v>4592</v>
      </c>
      <c r="E80" s="2" t="s">
        <v>789</v>
      </c>
      <c r="F80" s="2" t="s">
        <v>790</v>
      </c>
      <c r="G80" s="2" t="s">
        <v>313</v>
      </c>
      <c r="H80" s="2" t="s">
        <v>314</v>
      </c>
      <c r="I80" s="9">
        <v>20</v>
      </c>
      <c r="J80" s="4">
        <v>204.4</v>
      </c>
    </row>
    <row r="81" spans="1:10">
      <c r="A81" s="2" t="s">
        <v>40</v>
      </c>
      <c r="B81" s="3" t="s">
        <v>4561</v>
      </c>
      <c r="C81" s="1" t="s">
        <v>42</v>
      </c>
      <c r="D81" s="1" t="s">
        <v>4593</v>
      </c>
      <c r="E81" s="2" t="s">
        <v>373</v>
      </c>
      <c r="F81" s="2" t="s">
        <v>374</v>
      </c>
      <c r="G81" s="2" t="s">
        <v>375</v>
      </c>
      <c r="H81" s="2" t="s">
        <v>376</v>
      </c>
      <c r="I81" s="9">
        <v>10</v>
      </c>
      <c r="J81" s="4">
        <v>102.2</v>
      </c>
    </row>
    <row r="82" spans="1:10">
      <c r="A82" s="2" t="s">
        <v>40</v>
      </c>
      <c r="B82" s="3" t="s">
        <v>4561</v>
      </c>
      <c r="C82" s="1" t="s">
        <v>42</v>
      </c>
      <c r="D82" s="1" t="s">
        <v>4594</v>
      </c>
      <c r="E82" s="2" t="s">
        <v>3509</v>
      </c>
      <c r="F82" s="2" t="s">
        <v>3510</v>
      </c>
      <c r="G82" s="2" t="s">
        <v>313</v>
      </c>
      <c r="H82" s="2" t="s">
        <v>314</v>
      </c>
      <c r="I82" s="9">
        <v>15</v>
      </c>
      <c r="J82" s="4">
        <v>153.30000000000001</v>
      </c>
    </row>
    <row r="83" spans="1:10">
      <c r="A83" s="2" t="s">
        <v>40</v>
      </c>
      <c r="B83" s="3" t="s">
        <v>4529</v>
      </c>
      <c r="C83" s="1" t="s">
        <v>42</v>
      </c>
      <c r="D83" s="1" t="s">
        <v>4595</v>
      </c>
      <c r="E83" s="2" t="s">
        <v>360</v>
      </c>
      <c r="F83" s="2" t="s">
        <v>361</v>
      </c>
      <c r="G83" s="2" t="s">
        <v>362</v>
      </c>
      <c r="H83" s="2" t="s">
        <v>363</v>
      </c>
      <c r="I83" s="9">
        <v>10</v>
      </c>
      <c r="J83" s="4">
        <v>102.2</v>
      </c>
    </row>
    <row r="84" spans="1:10">
      <c r="A84" s="2" t="s">
        <v>40</v>
      </c>
      <c r="B84" s="3" t="s">
        <v>4529</v>
      </c>
      <c r="C84" s="1" t="s">
        <v>42</v>
      </c>
      <c r="D84" s="1" t="s">
        <v>4596</v>
      </c>
      <c r="E84" s="2" t="s">
        <v>1025</v>
      </c>
      <c r="F84" s="2" t="s">
        <v>1026</v>
      </c>
      <c r="G84" s="2" t="s">
        <v>313</v>
      </c>
      <c r="H84" s="2" t="s">
        <v>314</v>
      </c>
      <c r="I84" s="9">
        <v>5</v>
      </c>
      <c r="J84" s="4">
        <v>51.1</v>
      </c>
    </row>
    <row r="85" spans="1:10">
      <c r="A85" s="2" t="s">
        <v>40</v>
      </c>
      <c r="B85" s="3" t="s">
        <v>4535</v>
      </c>
      <c r="C85" s="1" t="s">
        <v>42</v>
      </c>
      <c r="D85" s="1" t="s">
        <v>4597</v>
      </c>
      <c r="E85" s="2" t="s">
        <v>766</v>
      </c>
      <c r="F85" s="2" t="s">
        <v>767</v>
      </c>
      <c r="G85" s="2" t="s">
        <v>362</v>
      </c>
      <c r="H85" s="2" t="s">
        <v>363</v>
      </c>
      <c r="I85" s="9">
        <v>6</v>
      </c>
      <c r="J85" s="4">
        <v>61.32</v>
      </c>
    </row>
    <row r="86" spans="1:10">
      <c r="A86" s="2" t="s">
        <v>40</v>
      </c>
      <c r="B86" s="3" t="s">
        <v>4535</v>
      </c>
      <c r="C86" s="1" t="s">
        <v>42</v>
      </c>
      <c r="D86" s="1" t="s">
        <v>4598</v>
      </c>
      <c r="E86" s="2" t="s">
        <v>331</v>
      </c>
      <c r="F86" s="2" t="s">
        <v>332</v>
      </c>
      <c r="G86" s="2" t="s">
        <v>313</v>
      </c>
      <c r="H86" s="2" t="s">
        <v>314</v>
      </c>
      <c r="I86" s="9">
        <v>6</v>
      </c>
      <c r="J86" s="4">
        <v>61.32</v>
      </c>
    </row>
    <row r="87" spans="1:10">
      <c r="A87" s="2" t="s">
        <v>40</v>
      </c>
      <c r="B87" s="3" t="s">
        <v>4535</v>
      </c>
      <c r="C87" s="1" t="s">
        <v>42</v>
      </c>
      <c r="D87" s="1" t="s">
        <v>4599</v>
      </c>
      <c r="E87" s="2" t="s">
        <v>4600</v>
      </c>
      <c r="F87" s="2" t="s">
        <v>4601</v>
      </c>
      <c r="G87" s="2" t="s">
        <v>313</v>
      </c>
      <c r="H87" s="2" t="s">
        <v>314</v>
      </c>
      <c r="I87" s="9">
        <v>20</v>
      </c>
      <c r="J87" s="4">
        <v>204.4</v>
      </c>
    </row>
    <row r="88" spans="1:10">
      <c r="A88" s="2" t="s">
        <v>40</v>
      </c>
      <c r="B88" s="3" t="s">
        <v>4535</v>
      </c>
      <c r="C88" s="1" t="s">
        <v>42</v>
      </c>
      <c r="D88" s="1" t="s">
        <v>4602</v>
      </c>
      <c r="E88" s="2" t="s">
        <v>378</v>
      </c>
      <c r="F88" s="2" t="s">
        <v>379</v>
      </c>
      <c r="G88" s="2" t="s">
        <v>313</v>
      </c>
      <c r="H88" s="2" t="s">
        <v>314</v>
      </c>
      <c r="I88" s="9">
        <v>10</v>
      </c>
      <c r="J88" s="4">
        <v>102.2</v>
      </c>
    </row>
    <row r="89" spans="1:10">
      <c r="A89" s="2" t="s">
        <v>40</v>
      </c>
      <c r="B89" s="3" t="s">
        <v>4529</v>
      </c>
      <c r="C89" s="1" t="s">
        <v>42</v>
      </c>
      <c r="D89" s="1" t="s">
        <v>4603</v>
      </c>
      <c r="E89" s="2" t="s">
        <v>1790</v>
      </c>
      <c r="F89" s="2" t="s">
        <v>1791</v>
      </c>
      <c r="G89" s="2" t="s">
        <v>313</v>
      </c>
      <c r="H89" s="2" t="s">
        <v>314</v>
      </c>
      <c r="I89" s="9">
        <v>10</v>
      </c>
      <c r="J89" s="4">
        <v>102.2</v>
      </c>
    </row>
    <row r="90" spans="1:10">
      <c r="A90" s="2" t="s">
        <v>40</v>
      </c>
      <c r="B90" s="3" t="s">
        <v>4529</v>
      </c>
      <c r="C90" s="1" t="s">
        <v>42</v>
      </c>
      <c r="D90" s="1" t="s">
        <v>4604</v>
      </c>
      <c r="E90" s="2" t="s">
        <v>322</v>
      </c>
      <c r="F90" s="2" t="s">
        <v>323</v>
      </c>
      <c r="G90" s="2" t="s">
        <v>313</v>
      </c>
      <c r="H90" s="2" t="s">
        <v>314</v>
      </c>
      <c r="I90" s="9">
        <v>10</v>
      </c>
      <c r="J90" s="4">
        <v>102.2</v>
      </c>
    </row>
    <row r="91" spans="1:10">
      <c r="A91" s="2" t="s">
        <v>40</v>
      </c>
      <c r="B91" s="3" t="s">
        <v>4535</v>
      </c>
      <c r="C91" s="1" t="s">
        <v>42</v>
      </c>
      <c r="D91" s="1" t="s">
        <v>4605</v>
      </c>
      <c r="E91" s="2" t="s">
        <v>393</v>
      </c>
      <c r="F91" s="2" t="s">
        <v>394</v>
      </c>
      <c r="G91" s="2" t="s">
        <v>375</v>
      </c>
      <c r="H91" s="2" t="s">
        <v>376</v>
      </c>
      <c r="I91" s="9">
        <v>10</v>
      </c>
      <c r="J91" s="4">
        <v>102.2</v>
      </c>
    </row>
    <row r="92" spans="1:10">
      <c r="A92" s="2" t="s">
        <v>40</v>
      </c>
      <c r="B92" s="3" t="s">
        <v>4529</v>
      </c>
      <c r="C92" s="1" t="s">
        <v>42</v>
      </c>
      <c r="D92" s="1" t="s">
        <v>4606</v>
      </c>
      <c r="E92" s="2" t="s">
        <v>4607</v>
      </c>
      <c r="F92" s="2" t="s">
        <v>4608</v>
      </c>
      <c r="G92" s="2" t="s">
        <v>313</v>
      </c>
      <c r="H92" s="2" t="s">
        <v>314</v>
      </c>
      <c r="I92" s="9">
        <v>10</v>
      </c>
      <c r="J92" s="4">
        <v>102.2</v>
      </c>
    </row>
    <row r="93" spans="1:10">
      <c r="A93" s="2" t="s">
        <v>40</v>
      </c>
      <c r="B93" s="3" t="s">
        <v>4574</v>
      </c>
      <c r="C93" s="1" t="s">
        <v>42</v>
      </c>
      <c r="D93" s="1" t="s">
        <v>4609</v>
      </c>
      <c r="E93" s="2" t="s">
        <v>570</v>
      </c>
      <c r="F93" s="2" t="s">
        <v>571</v>
      </c>
      <c r="G93" s="2" t="s">
        <v>313</v>
      </c>
      <c r="H93" s="2" t="s">
        <v>314</v>
      </c>
      <c r="I93" s="9">
        <v>10</v>
      </c>
      <c r="J93" s="4">
        <v>102.2</v>
      </c>
    </row>
    <row r="94" spans="1:10">
      <c r="A94" s="2" t="s">
        <v>40</v>
      </c>
      <c r="B94" s="3" t="s">
        <v>4574</v>
      </c>
      <c r="C94" s="1" t="s">
        <v>42</v>
      </c>
      <c r="D94" s="1" t="s">
        <v>4610</v>
      </c>
      <c r="E94" s="2" t="s">
        <v>411</v>
      </c>
      <c r="F94" s="2" t="s">
        <v>412</v>
      </c>
      <c r="G94" s="2" t="s">
        <v>313</v>
      </c>
      <c r="H94" s="2" t="s">
        <v>314</v>
      </c>
      <c r="I94" s="9">
        <v>30</v>
      </c>
      <c r="J94" s="4">
        <v>306.60000000000002</v>
      </c>
    </row>
    <row r="95" spans="1:10">
      <c r="A95" s="2" t="s">
        <v>40</v>
      </c>
      <c r="B95" s="3" t="s">
        <v>4574</v>
      </c>
      <c r="C95" s="1" t="s">
        <v>42</v>
      </c>
      <c r="D95" s="1" t="s">
        <v>4611</v>
      </c>
      <c r="E95" s="2" t="s">
        <v>589</v>
      </c>
      <c r="F95" s="2" t="s">
        <v>590</v>
      </c>
      <c r="G95" s="2" t="s">
        <v>313</v>
      </c>
      <c r="H95" s="2" t="s">
        <v>314</v>
      </c>
      <c r="I95" s="9">
        <v>10</v>
      </c>
      <c r="J95" s="4">
        <v>102.2</v>
      </c>
    </row>
    <row r="96" spans="1:10">
      <c r="A96" s="2" t="s">
        <v>40</v>
      </c>
      <c r="B96" s="3" t="s">
        <v>4574</v>
      </c>
      <c r="C96" s="1" t="s">
        <v>42</v>
      </c>
      <c r="D96" s="1" t="s">
        <v>4612</v>
      </c>
      <c r="E96" s="2" t="s">
        <v>1021</v>
      </c>
      <c r="F96" s="2" t="s">
        <v>1022</v>
      </c>
      <c r="G96" s="2" t="s">
        <v>367</v>
      </c>
      <c r="H96" s="2" t="s">
        <v>368</v>
      </c>
      <c r="I96" s="9">
        <v>10</v>
      </c>
      <c r="J96" s="4">
        <v>102.2</v>
      </c>
    </row>
    <row r="97" spans="1:10">
      <c r="A97" s="2" t="s">
        <v>40</v>
      </c>
      <c r="B97" s="3" t="s">
        <v>4574</v>
      </c>
      <c r="C97" s="1" t="s">
        <v>42</v>
      </c>
      <c r="D97" s="1" t="s">
        <v>4613</v>
      </c>
      <c r="E97" s="2" t="s">
        <v>1436</v>
      </c>
      <c r="F97" s="2" t="s">
        <v>1437</v>
      </c>
      <c r="G97" s="2" t="s">
        <v>313</v>
      </c>
      <c r="H97" s="2" t="s">
        <v>314</v>
      </c>
      <c r="I97" s="9">
        <v>20</v>
      </c>
      <c r="J97" s="4">
        <v>204.4</v>
      </c>
    </row>
    <row r="98" spans="1:10">
      <c r="A98" s="2" t="s">
        <v>40</v>
      </c>
      <c r="B98" s="3" t="s">
        <v>4574</v>
      </c>
      <c r="C98" s="1" t="s">
        <v>42</v>
      </c>
      <c r="D98" s="1" t="s">
        <v>4614</v>
      </c>
      <c r="E98" s="2" t="s">
        <v>328</v>
      </c>
      <c r="F98" s="2" t="s">
        <v>329</v>
      </c>
      <c r="G98" s="2" t="s">
        <v>313</v>
      </c>
      <c r="H98" s="2" t="s">
        <v>314</v>
      </c>
      <c r="I98" s="9">
        <v>5</v>
      </c>
      <c r="J98" s="4">
        <v>51.1</v>
      </c>
    </row>
    <row r="99" spans="1:10">
      <c r="A99" s="2" t="s">
        <v>40</v>
      </c>
      <c r="B99" s="3" t="s">
        <v>4561</v>
      </c>
      <c r="C99" s="1" t="s">
        <v>42</v>
      </c>
      <c r="D99" s="1" t="s">
        <v>4615</v>
      </c>
      <c r="E99" s="2" t="s">
        <v>773</v>
      </c>
      <c r="F99" s="2" t="s">
        <v>774</v>
      </c>
      <c r="G99" s="2" t="s">
        <v>313</v>
      </c>
      <c r="H99" s="2" t="s">
        <v>314</v>
      </c>
      <c r="I99" s="9">
        <v>6</v>
      </c>
      <c r="J99" s="4">
        <v>61.32</v>
      </c>
    </row>
    <row r="100" spans="1:10">
      <c r="A100" s="2" t="s">
        <v>40</v>
      </c>
      <c r="B100" s="3" t="s">
        <v>4574</v>
      </c>
      <c r="C100" s="1" t="s">
        <v>42</v>
      </c>
      <c r="D100" s="1" t="s">
        <v>4616</v>
      </c>
      <c r="E100" s="2" t="s">
        <v>783</v>
      </c>
      <c r="F100" s="2" t="s">
        <v>784</v>
      </c>
      <c r="G100" s="2" t="s">
        <v>313</v>
      </c>
      <c r="H100" s="2" t="s">
        <v>314</v>
      </c>
      <c r="I100" s="9">
        <v>5</v>
      </c>
      <c r="J100" s="4">
        <v>51.1</v>
      </c>
    </row>
    <row r="101" spans="1:10">
      <c r="A101" s="2" t="s">
        <v>40</v>
      </c>
      <c r="B101" s="3" t="s">
        <v>4529</v>
      </c>
      <c r="C101" s="1" t="s">
        <v>42</v>
      </c>
      <c r="D101" s="1" t="s">
        <v>4617</v>
      </c>
      <c r="E101" s="2" t="s">
        <v>316</v>
      </c>
      <c r="F101" s="2" t="s">
        <v>317</v>
      </c>
      <c r="G101" s="2" t="s">
        <v>313</v>
      </c>
      <c r="H101" s="2" t="s">
        <v>314</v>
      </c>
      <c r="I101" s="9">
        <v>10</v>
      </c>
      <c r="J101" s="4">
        <v>102.2</v>
      </c>
    </row>
    <row r="102" spans="1:10">
      <c r="A102" s="2" t="s">
        <v>48</v>
      </c>
      <c r="B102" s="3" t="s">
        <v>4574</v>
      </c>
      <c r="C102" s="1" t="s">
        <v>42</v>
      </c>
      <c r="D102" s="1" t="s">
        <v>4618</v>
      </c>
      <c r="E102" s="2" t="s">
        <v>387</v>
      </c>
      <c r="F102" s="2" t="s">
        <v>388</v>
      </c>
      <c r="G102" s="2" t="s">
        <v>313</v>
      </c>
      <c r="H102" s="2" t="s">
        <v>314</v>
      </c>
      <c r="I102" s="9">
        <v>4</v>
      </c>
      <c r="J102" s="4">
        <v>46.08</v>
      </c>
    </row>
    <row r="103" spans="1:10">
      <c r="A103" s="2" t="s">
        <v>48</v>
      </c>
      <c r="B103" s="3" t="s">
        <v>4561</v>
      </c>
      <c r="C103" s="1" t="s">
        <v>42</v>
      </c>
      <c r="D103" s="1" t="s">
        <v>4619</v>
      </c>
      <c r="E103" s="2" t="s">
        <v>4620</v>
      </c>
      <c r="F103" s="2" t="s">
        <v>4621</v>
      </c>
      <c r="G103" s="2" t="s">
        <v>313</v>
      </c>
      <c r="H103" s="2" t="s">
        <v>314</v>
      </c>
      <c r="I103" s="9">
        <v>5</v>
      </c>
      <c r="J103" s="4">
        <v>57.6</v>
      </c>
    </row>
    <row r="104" spans="1:10">
      <c r="A104" s="2" t="s">
        <v>48</v>
      </c>
      <c r="B104" s="3" t="s">
        <v>4535</v>
      </c>
      <c r="C104" s="1" t="s">
        <v>42</v>
      </c>
      <c r="D104" s="1" t="s">
        <v>4622</v>
      </c>
      <c r="E104" s="2" t="s">
        <v>404</v>
      </c>
      <c r="F104" s="2" t="s">
        <v>405</v>
      </c>
      <c r="G104" s="2" t="s">
        <v>351</v>
      </c>
      <c r="H104" s="2" t="s">
        <v>352</v>
      </c>
      <c r="I104" s="9">
        <v>2</v>
      </c>
      <c r="J104" s="4">
        <v>23.04</v>
      </c>
    </row>
    <row r="105" spans="1:10">
      <c r="A105" s="2" t="s">
        <v>48</v>
      </c>
      <c r="B105" s="3" t="s">
        <v>4535</v>
      </c>
      <c r="C105" s="1" t="s">
        <v>42</v>
      </c>
      <c r="D105" s="1" t="s">
        <v>4623</v>
      </c>
      <c r="E105" s="2" t="s">
        <v>754</v>
      </c>
      <c r="F105" s="2" t="s">
        <v>755</v>
      </c>
      <c r="G105" s="2" t="s">
        <v>313</v>
      </c>
      <c r="H105" s="2" t="s">
        <v>314</v>
      </c>
      <c r="I105" s="9">
        <v>10</v>
      </c>
      <c r="J105" s="4">
        <v>115.2</v>
      </c>
    </row>
    <row r="106" spans="1:10">
      <c r="A106" s="2" t="s">
        <v>48</v>
      </c>
      <c r="B106" s="3" t="s">
        <v>4569</v>
      </c>
      <c r="C106" s="1" t="s">
        <v>42</v>
      </c>
      <c r="D106" s="1" t="s">
        <v>4624</v>
      </c>
      <c r="E106" s="2" t="s">
        <v>341</v>
      </c>
      <c r="F106" s="2" t="s">
        <v>342</v>
      </c>
      <c r="G106" s="2" t="s">
        <v>343</v>
      </c>
      <c r="H106" s="2" t="s">
        <v>344</v>
      </c>
      <c r="I106" s="9">
        <v>3</v>
      </c>
      <c r="J106" s="4">
        <v>34.56</v>
      </c>
    </row>
    <row r="107" spans="1:10">
      <c r="A107" s="2" t="s">
        <v>48</v>
      </c>
      <c r="B107" s="3" t="s">
        <v>4561</v>
      </c>
      <c r="C107" s="1" t="s">
        <v>42</v>
      </c>
      <c r="D107" s="1" t="s">
        <v>4594</v>
      </c>
      <c r="E107" s="2" t="s">
        <v>3509</v>
      </c>
      <c r="F107" s="2" t="s">
        <v>3510</v>
      </c>
      <c r="G107" s="2" t="s">
        <v>313</v>
      </c>
      <c r="H107" s="2" t="s">
        <v>314</v>
      </c>
      <c r="I107" s="9">
        <v>4</v>
      </c>
      <c r="J107" s="4">
        <v>46.08</v>
      </c>
    </row>
    <row r="108" spans="1:10">
      <c r="A108" s="2" t="s">
        <v>48</v>
      </c>
      <c r="B108" s="3" t="s">
        <v>4561</v>
      </c>
      <c r="C108" s="1" t="s">
        <v>42</v>
      </c>
      <c r="D108" s="1" t="s">
        <v>4615</v>
      </c>
      <c r="E108" s="2" t="s">
        <v>773</v>
      </c>
      <c r="F108" s="2" t="s">
        <v>774</v>
      </c>
      <c r="G108" s="2" t="s">
        <v>313</v>
      </c>
      <c r="H108" s="2" t="s">
        <v>314</v>
      </c>
      <c r="I108" s="9">
        <v>2</v>
      </c>
      <c r="J108" s="4">
        <v>23.04</v>
      </c>
    </row>
    <row r="109" spans="1:10">
      <c r="A109" s="2" t="s">
        <v>48</v>
      </c>
      <c r="B109" s="3" t="s">
        <v>4569</v>
      </c>
      <c r="C109" s="1" t="s">
        <v>42</v>
      </c>
      <c r="D109" s="1" t="s">
        <v>4625</v>
      </c>
      <c r="E109" s="2" t="s">
        <v>1436</v>
      </c>
      <c r="F109" s="2" t="s">
        <v>1437</v>
      </c>
      <c r="G109" s="2" t="s">
        <v>313</v>
      </c>
      <c r="H109" s="2" t="s">
        <v>314</v>
      </c>
      <c r="I109" s="9">
        <v>2</v>
      </c>
      <c r="J109" s="4">
        <v>23.04</v>
      </c>
    </row>
    <row r="110" spans="1:10">
      <c r="A110" s="2" t="s">
        <v>48</v>
      </c>
      <c r="B110" s="3" t="s">
        <v>4569</v>
      </c>
      <c r="C110" s="1" t="s">
        <v>42</v>
      </c>
      <c r="D110" s="1" t="s">
        <v>4626</v>
      </c>
      <c r="E110" s="2" t="s">
        <v>1002</v>
      </c>
      <c r="F110" s="2" t="s">
        <v>1003</v>
      </c>
      <c r="G110" s="2" t="s">
        <v>313</v>
      </c>
      <c r="H110" s="2" t="s">
        <v>314</v>
      </c>
      <c r="I110" s="9">
        <v>4</v>
      </c>
      <c r="J110" s="4">
        <v>46.08</v>
      </c>
    </row>
    <row r="111" spans="1:10">
      <c r="A111" s="2" t="s">
        <v>48</v>
      </c>
      <c r="B111" s="3" t="s">
        <v>4535</v>
      </c>
      <c r="C111" s="1" t="s">
        <v>42</v>
      </c>
      <c r="D111" s="1" t="s">
        <v>4627</v>
      </c>
      <c r="E111" s="2" t="s">
        <v>1577</v>
      </c>
      <c r="F111" s="2" t="s">
        <v>1578</v>
      </c>
      <c r="G111" s="2" t="s">
        <v>313</v>
      </c>
      <c r="H111" s="2" t="s">
        <v>314</v>
      </c>
      <c r="I111" s="9">
        <v>3</v>
      </c>
      <c r="J111" s="4">
        <v>34.56</v>
      </c>
    </row>
    <row r="112" spans="1:10">
      <c r="A112" s="2" t="s">
        <v>48</v>
      </c>
      <c r="B112" s="3" t="s">
        <v>4535</v>
      </c>
      <c r="C112" s="1" t="s">
        <v>42</v>
      </c>
      <c r="D112" s="1" t="s">
        <v>4605</v>
      </c>
      <c r="E112" s="2" t="s">
        <v>393</v>
      </c>
      <c r="F112" s="2" t="s">
        <v>394</v>
      </c>
      <c r="G112" s="2" t="s">
        <v>375</v>
      </c>
      <c r="H112" s="2" t="s">
        <v>376</v>
      </c>
      <c r="I112" s="9">
        <v>3</v>
      </c>
      <c r="J112" s="4">
        <v>34.56</v>
      </c>
    </row>
    <row r="113" spans="1:23">
      <c r="A113" s="2" t="s">
        <v>48</v>
      </c>
      <c r="B113" s="3" t="s">
        <v>4535</v>
      </c>
      <c r="C113" s="1" t="s">
        <v>42</v>
      </c>
      <c r="D113" s="1" t="s">
        <v>4602</v>
      </c>
      <c r="E113" s="2" t="s">
        <v>378</v>
      </c>
      <c r="F113" s="2" t="s">
        <v>379</v>
      </c>
      <c r="G113" s="2" t="s">
        <v>313</v>
      </c>
      <c r="H113" s="2" t="s">
        <v>314</v>
      </c>
      <c r="I113" s="9">
        <v>5</v>
      </c>
      <c r="J113" s="4">
        <v>57.6</v>
      </c>
    </row>
    <row r="114" spans="1:23">
      <c r="A114" s="2" t="s">
        <v>48</v>
      </c>
      <c r="B114" s="3" t="s">
        <v>4535</v>
      </c>
      <c r="C114" s="1" t="s">
        <v>42</v>
      </c>
      <c r="D114" s="1" t="s">
        <v>4628</v>
      </c>
      <c r="E114" s="2" t="s">
        <v>766</v>
      </c>
      <c r="F114" s="2" t="s">
        <v>767</v>
      </c>
      <c r="G114" s="2" t="s">
        <v>362</v>
      </c>
      <c r="H114" s="2" t="s">
        <v>363</v>
      </c>
      <c r="I114" s="9">
        <v>1</v>
      </c>
      <c r="J114" s="4">
        <v>11.52</v>
      </c>
    </row>
    <row r="115" spans="1:23">
      <c r="J115" s="5">
        <v>3572.62</v>
      </c>
    </row>
    <row r="116" spans="1:23">
      <c r="A116" s="72" t="s">
        <v>429</v>
      </c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</row>
    <row r="117" spans="1:23">
      <c r="A117" s="2" t="s">
        <v>48</v>
      </c>
      <c r="B117" s="3" t="s">
        <v>4561</v>
      </c>
      <c r="C117" s="1" t="s">
        <v>42</v>
      </c>
      <c r="D117" s="1" t="s">
        <v>4629</v>
      </c>
      <c r="E117" s="2" t="s">
        <v>1043</v>
      </c>
      <c r="F117" s="2" t="s">
        <v>1044</v>
      </c>
      <c r="G117" s="2" t="s">
        <v>433</v>
      </c>
      <c r="H117" s="2" t="s">
        <v>434</v>
      </c>
      <c r="I117" s="9">
        <v>2</v>
      </c>
      <c r="J117" s="4">
        <v>23.04</v>
      </c>
    </row>
    <row r="118" spans="1:23">
      <c r="A118" s="2" t="s">
        <v>48</v>
      </c>
      <c r="B118" s="3" t="s">
        <v>4561</v>
      </c>
      <c r="C118" s="1" t="s">
        <v>42</v>
      </c>
      <c r="D118" s="1" t="s">
        <v>4630</v>
      </c>
      <c r="E118" s="2" t="s">
        <v>2573</v>
      </c>
      <c r="F118" s="2" t="s">
        <v>2574</v>
      </c>
      <c r="G118" s="2" t="s">
        <v>433</v>
      </c>
      <c r="H118" s="2" t="s">
        <v>434</v>
      </c>
      <c r="I118" s="9">
        <v>10</v>
      </c>
      <c r="J118" s="4">
        <v>115.2</v>
      </c>
    </row>
    <row r="119" spans="1:23">
      <c r="J119" s="5">
        <v>138.24</v>
      </c>
    </row>
    <row r="120" spans="1:23">
      <c r="A120" s="72" t="s">
        <v>435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>
      <c r="A121" s="2" t="s">
        <v>40</v>
      </c>
      <c r="B121" s="3" t="s">
        <v>4535</v>
      </c>
      <c r="C121" s="1" t="s">
        <v>42</v>
      </c>
      <c r="D121" s="1" t="s">
        <v>4631</v>
      </c>
      <c r="E121" s="2" t="s">
        <v>1462</v>
      </c>
      <c r="F121" s="2" t="s">
        <v>1463</v>
      </c>
      <c r="G121" s="2" t="s">
        <v>1270</v>
      </c>
      <c r="H121" s="2" t="s">
        <v>1271</v>
      </c>
      <c r="I121" s="9">
        <v>10</v>
      </c>
      <c r="J121" s="4">
        <v>102.2</v>
      </c>
    </row>
    <row r="122" spans="1:23">
      <c r="J122" s="5">
        <v>102.2</v>
      </c>
    </row>
    <row r="123" spans="1:23">
      <c r="A123" s="72" t="s">
        <v>444</v>
      </c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</row>
    <row r="124" spans="1:23">
      <c r="A124" s="2" t="s">
        <v>68</v>
      </c>
      <c r="B124" s="3" t="s">
        <v>4535</v>
      </c>
      <c r="C124" s="1" t="s">
        <v>42</v>
      </c>
      <c r="D124" s="1" t="s">
        <v>4632</v>
      </c>
      <c r="E124" s="2" t="s">
        <v>1048</v>
      </c>
      <c r="F124" s="2" t="s">
        <v>1049</v>
      </c>
      <c r="G124" s="2" t="s">
        <v>468</v>
      </c>
      <c r="H124" s="2" t="s">
        <v>469</v>
      </c>
      <c r="I124" s="9">
        <v>3</v>
      </c>
      <c r="J124" s="4">
        <v>25.2</v>
      </c>
    </row>
    <row r="125" spans="1:23">
      <c r="A125" s="2" t="s">
        <v>68</v>
      </c>
      <c r="B125" s="3" t="s">
        <v>4529</v>
      </c>
      <c r="C125" s="1" t="s">
        <v>42</v>
      </c>
      <c r="D125" s="1" t="s">
        <v>4633</v>
      </c>
      <c r="E125" s="2" t="s">
        <v>4634</v>
      </c>
      <c r="F125" s="2" t="s">
        <v>4635</v>
      </c>
      <c r="G125" s="2" t="s">
        <v>1361</v>
      </c>
      <c r="H125" s="2" t="s">
        <v>1362</v>
      </c>
      <c r="I125" s="9">
        <v>5</v>
      </c>
      <c r="J125" s="4">
        <v>42</v>
      </c>
    </row>
    <row r="126" spans="1:23">
      <c r="A126" s="2" t="s">
        <v>40</v>
      </c>
      <c r="B126" s="3" t="s">
        <v>4535</v>
      </c>
      <c r="C126" s="1" t="s">
        <v>42</v>
      </c>
      <c r="D126" s="1" t="s">
        <v>4636</v>
      </c>
      <c r="E126" s="2" t="s">
        <v>2769</v>
      </c>
      <c r="F126" s="2" t="s">
        <v>2770</v>
      </c>
      <c r="G126" s="2" t="s">
        <v>2771</v>
      </c>
      <c r="H126" s="2" t="s">
        <v>2772</v>
      </c>
      <c r="I126" s="9">
        <v>10</v>
      </c>
      <c r="J126" s="4">
        <v>102.2</v>
      </c>
    </row>
    <row r="127" spans="1:23" ht="36">
      <c r="A127" s="2" t="s">
        <v>40</v>
      </c>
      <c r="B127" s="3" t="s">
        <v>4561</v>
      </c>
      <c r="C127" s="1" t="s">
        <v>42</v>
      </c>
      <c r="D127" s="1" t="s">
        <v>4637</v>
      </c>
      <c r="E127" s="2" t="s">
        <v>4638</v>
      </c>
      <c r="F127" s="2" t="s">
        <v>4639</v>
      </c>
      <c r="G127" s="2" t="s">
        <v>4166</v>
      </c>
      <c r="H127" s="2" t="s">
        <v>4167</v>
      </c>
      <c r="I127" s="9">
        <v>25</v>
      </c>
      <c r="J127" s="4">
        <v>255.5</v>
      </c>
    </row>
    <row r="128" spans="1:23">
      <c r="A128" s="2" t="s">
        <v>40</v>
      </c>
      <c r="B128" s="3" t="s">
        <v>4535</v>
      </c>
      <c r="C128" s="1" t="s">
        <v>42</v>
      </c>
      <c r="D128" s="1" t="s">
        <v>4640</v>
      </c>
      <c r="E128" s="2" t="s">
        <v>3526</v>
      </c>
      <c r="F128" s="2" t="s">
        <v>3527</v>
      </c>
      <c r="G128" s="2" t="s">
        <v>468</v>
      </c>
      <c r="H128" s="2" t="s">
        <v>469</v>
      </c>
      <c r="I128" s="9">
        <v>30</v>
      </c>
      <c r="J128" s="4">
        <v>306.60000000000002</v>
      </c>
    </row>
    <row r="129" spans="1:10">
      <c r="A129" s="2" t="s">
        <v>40</v>
      </c>
      <c r="B129" s="3" t="s">
        <v>4535</v>
      </c>
      <c r="C129" s="1" t="s">
        <v>42</v>
      </c>
      <c r="D129" s="1" t="s">
        <v>4641</v>
      </c>
      <c r="E129" s="2" t="s">
        <v>846</v>
      </c>
      <c r="F129" s="2" t="s">
        <v>847</v>
      </c>
      <c r="G129" s="2" t="s">
        <v>367</v>
      </c>
      <c r="H129" s="2" t="s">
        <v>368</v>
      </c>
      <c r="I129" s="9">
        <v>20</v>
      </c>
      <c r="J129" s="4">
        <v>204.4</v>
      </c>
    </row>
    <row r="130" spans="1:10">
      <c r="A130" s="2" t="s">
        <v>40</v>
      </c>
      <c r="B130" s="3" t="s">
        <v>4535</v>
      </c>
      <c r="C130" s="1" t="s">
        <v>42</v>
      </c>
      <c r="D130" s="1" t="s">
        <v>4642</v>
      </c>
      <c r="E130" s="2" t="s">
        <v>4424</v>
      </c>
      <c r="F130" s="2" t="s">
        <v>4425</v>
      </c>
      <c r="G130" s="2" t="s">
        <v>468</v>
      </c>
      <c r="H130" s="2" t="s">
        <v>469</v>
      </c>
      <c r="I130" s="9">
        <v>15</v>
      </c>
      <c r="J130" s="4">
        <v>153.30000000000001</v>
      </c>
    </row>
    <row r="131" spans="1:10">
      <c r="A131" s="2" t="s">
        <v>40</v>
      </c>
      <c r="B131" s="3" t="s">
        <v>4535</v>
      </c>
      <c r="C131" s="1" t="s">
        <v>42</v>
      </c>
      <c r="D131" s="1" t="s">
        <v>4632</v>
      </c>
      <c r="E131" s="2" t="s">
        <v>1048</v>
      </c>
      <c r="F131" s="2" t="s">
        <v>1049</v>
      </c>
      <c r="G131" s="2" t="s">
        <v>468</v>
      </c>
      <c r="H131" s="2" t="s">
        <v>469</v>
      </c>
      <c r="I131" s="9">
        <v>10</v>
      </c>
      <c r="J131" s="4">
        <v>102.2</v>
      </c>
    </row>
    <row r="132" spans="1:10">
      <c r="A132" s="2" t="s">
        <v>40</v>
      </c>
      <c r="B132" s="3" t="s">
        <v>4529</v>
      </c>
      <c r="C132" s="1" t="s">
        <v>42</v>
      </c>
      <c r="D132" s="1" t="s">
        <v>4643</v>
      </c>
      <c r="E132" s="2" t="s">
        <v>870</v>
      </c>
      <c r="F132" s="2" t="s">
        <v>871</v>
      </c>
      <c r="G132" s="2" t="s">
        <v>872</v>
      </c>
      <c r="H132" s="2" t="s">
        <v>873</v>
      </c>
      <c r="I132" s="9">
        <v>5</v>
      </c>
      <c r="J132" s="4">
        <v>51.1</v>
      </c>
    </row>
    <row r="133" spans="1:10">
      <c r="A133" s="2" t="s">
        <v>40</v>
      </c>
      <c r="B133" s="3" t="s">
        <v>4574</v>
      </c>
      <c r="C133" s="1" t="s">
        <v>42</v>
      </c>
      <c r="D133" s="1" t="s">
        <v>4644</v>
      </c>
      <c r="E133" s="2" t="s">
        <v>1277</v>
      </c>
      <c r="F133" s="2" t="s">
        <v>1278</v>
      </c>
      <c r="G133" s="2" t="s">
        <v>851</v>
      </c>
      <c r="H133" s="2" t="s">
        <v>852</v>
      </c>
      <c r="I133" s="9">
        <v>5</v>
      </c>
      <c r="J133" s="4">
        <v>51.1</v>
      </c>
    </row>
    <row r="134" spans="1:10">
      <c r="A134" s="2" t="s">
        <v>40</v>
      </c>
      <c r="B134" s="3" t="s">
        <v>4529</v>
      </c>
      <c r="C134" s="1" t="s">
        <v>42</v>
      </c>
      <c r="D134" s="1" t="s">
        <v>4633</v>
      </c>
      <c r="E134" s="2" t="s">
        <v>4634</v>
      </c>
      <c r="F134" s="2" t="s">
        <v>4635</v>
      </c>
      <c r="G134" s="2" t="s">
        <v>1361</v>
      </c>
      <c r="H134" s="2" t="s">
        <v>1362</v>
      </c>
      <c r="I134" s="9">
        <v>30</v>
      </c>
      <c r="J134" s="4">
        <v>306.60000000000002</v>
      </c>
    </row>
    <row r="135" spans="1:10">
      <c r="A135" s="2" t="s">
        <v>40</v>
      </c>
      <c r="B135" s="3" t="s">
        <v>4535</v>
      </c>
      <c r="C135" s="1" t="s">
        <v>42</v>
      </c>
      <c r="D135" s="1" t="s">
        <v>4645</v>
      </c>
      <c r="E135" s="2" t="s">
        <v>854</v>
      </c>
      <c r="F135" s="2" t="s">
        <v>855</v>
      </c>
      <c r="G135" s="2" t="s">
        <v>856</v>
      </c>
      <c r="H135" s="2" t="s">
        <v>857</v>
      </c>
      <c r="I135" s="9">
        <v>30</v>
      </c>
      <c r="J135" s="4">
        <v>306.60000000000002</v>
      </c>
    </row>
    <row r="136" spans="1:10">
      <c r="A136" s="2" t="s">
        <v>40</v>
      </c>
      <c r="B136" s="3" t="s">
        <v>4574</v>
      </c>
      <c r="C136" s="1" t="s">
        <v>42</v>
      </c>
      <c r="D136" s="1" t="s">
        <v>4646</v>
      </c>
      <c r="E136" s="2" t="s">
        <v>3523</v>
      </c>
      <c r="F136" s="2" t="s">
        <v>3524</v>
      </c>
      <c r="G136" s="2" t="s">
        <v>1646</v>
      </c>
      <c r="H136" s="2" t="s">
        <v>1647</v>
      </c>
      <c r="I136" s="9">
        <v>25</v>
      </c>
      <c r="J136" s="4">
        <v>255.5</v>
      </c>
    </row>
    <row r="137" spans="1:10">
      <c r="A137" s="2" t="s">
        <v>40</v>
      </c>
      <c r="B137" s="3" t="s">
        <v>4535</v>
      </c>
      <c r="C137" s="1" t="s">
        <v>42</v>
      </c>
      <c r="D137" s="1" t="s">
        <v>4647</v>
      </c>
      <c r="E137" s="2" t="s">
        <v>466</v>
      </c>
      <c r="F137" s="2" t="s">
        <v>467</v>
      </c>
      <c r="G137" s="2" t="s">
        <v>468</v>
      </c>
      <c r="H137" s="2" t="s">
        <v>469</v>
      </c>
      <c r="I137" s="9">
        <v>40</v>
      </c>
      <c r="J137" s="4">
        <v>408.8</v>
      </c>
    </row>
    <row r="138" spans="1:10">
      <c r="A138" s="2" t="s">
        <v>40</v>
      </c>
      <c r="B138" s="3" t="s">
        <v>4561</v>
      </c>
      <c r="C138" s="1" t="s">
        <v>42</v>
      </c>
      <c r="D138" s="1" t="s">
        <v>4648</v>
      </c>
      <c r="E138" s="2" t="s">
        <v>1473</v>
      </c>
      <c r="F138" s="2" t="s">
        <v>1474</v>
      </c>
      <c r="G138" s="2" t="s">
        <v>1475</v>
      </c>
      <c r="H138" s="2" t="s">
        <v>1476</v>
      </c>
      <c r="I138" s="9">
        <v>40</v>
      </c>
      <c r="J138" s="4">
        <v>408.8</v>
      </c>
    </row>
    <row r="139" spans="1:10">
      <c r="A139" s="2" t="s">
        <v>40</v>
      </c>
      <c r="B139" s="3" t="s">
        <v>4561</v>
      </c>
      <c r="C139" s="1" t="s">
        <v>42</v>
      </c>
      <c r="D139" s="1" t="s">
        <v>4649</v>
      </c>
      <c r="E139" s="2" t="s">
        <v>2122</v>
      </c>
      <c r="F139" s="2" t="s">
        <v>1357</v>
      </c>
      <c r="G139" s="2" t="s">
        <v>468</v>
      </c>
      <c r="H139" s="2" t="s">
        <v>469</v>
      </c>
      <c r="I139" s="9">
        <v>30</v>
      </c>
      <c r="J139" s="4">
        <v>306.60000000000002</v>
      </c>
    </row>
    <row r="140" spans="1:10">
      <c r="A140" s="2" t="s">
        <v>40</v>
      </c>
      <c r="B140" s="3" t="s">
        <v>4561</v>
      </c>
      <c r="C140" s="1" t="s">
        <v>42</v>
      </c>
      <c r="D140" s="1" t="s">
        <v>4650</v>
      </c>
      <c r="E140" s="2" t="s">
        <v>1662</v>
      </c>
      <c r="F140" s="2" t="s">
        <v>1663</v>
      </c>
      <c r="G140" s="2" t="s">
        <v>468</v>
      </c>
      <c r="H140" s="2" t="s">
        <v>469</v>
      </c>
      <c r="I140" s="9">
        <v>30</v>
      </c>
      <c r="J140" s="4">
        <v>306.60000000000002</v>
      </c>
    </row>
    <row r="141" spans="1:10">
      <c r="A141" s="2" t="s">
        <v>48</v>
      </c>
      <c r="B141" s="3" t="s">
        <v>4529</v>
      </c>
      <c r="C141" s="1" t="s">
        <v>42</v>
      </c>
      <c r="D141" s="1" t="s">
        <v>4633</v>
      </c>
      <c r="E141" s="2" t="s">
        <v>4634</v>
      </c>
      <c r="F141" s="2" t="s">
        <v>4635</v>
      </c>
      <c r="G141" s="2" t="s">
        <v>1361</v>
      </c>
      <c r="H141" s="2" t="s">
        <v>1362</v>
      </c>
      <c r="I141" s="9">
        <v>5</v>
      </c>
      <c r="J141" s="4">
        <v>61.85</v>
      </c>
    </row>
    <row r="142" spans="1:10">
      <c r="A142" s="2" t="s">
        <v>48</v>
      </c>
      <c r="B142" s="3" t="s">
        <v>4529</v>
      </c>
      <c r="C142" s="1" t="s">
        <v>42</v>
      </c>
      <c r="D142" s="1" t="s">
        <v>4643</v>
      </c>
      <c r="E142" s="2" t="s">
        <v>870</v>
      </c>
      <c r="F142" s="2" t="s">
        <v>871</v>
      </c>
      <c r="G142" s="2" t="s">
        <v>872</v>
      </c>
      <c r="H142" s="2" t="s">
        <v>873</v>
      </c>
      <c r="I142" s="9">
        <v>3</v>
      </c>
      <c r="J142" s="4">
        <v>37.11</v>
      </c>
    </row>
    <row r="143" spans="1:10">
      <c r="A143" s="2" t="s">
        <v>48</v>
      </c>
      <c r="B143" s="3" t="s">
        <v>4535</v>
      </c>
      <c r="C143" s="1" t="s">
        <v>42</v>
      </c>
      <c r="D143" s="1" t="s">
        <v>4632</v>
      </c>
      <c r="E143" s="2" t="s">
        <v>1048</v>
      </c>
      <c r="F143" s="2" t="s">
        <v>1049</v>
      </c>
      <c r="G143" s="2" t="s">
        <v>468</v>
      </c>
      <c r="H143" s="2" t="s">
        <v>469</v>
      </c>
      <c r="I143" s="9">
        <v>15</v>
      </c>
      <c r="J143" s="4">
        <v>185.55</v>
      </c>
    </row>
    <row r="144" spans="1:10">
      <c r="A144" s="2" t="s">
        <v>48</v>
      </c>
      <c r="B144" s="3" t="s">
        <v>4561</v>
      </c>
      <c r="C144" s="1" t="s">
        <v>42</v>
      </c>
      <c r="D144" s="1" t="s">
        <v>4650</v>
      </c>
      <c r="E144" s="2" t="s">
        <v>1662</v>
      </c>
      <c r="F144" s="2" t="s">
        <v>1663</v>
      </c>
      <c r="G144" s="2" t="s">
        <v>468</v>
      </c>
      <c r="H144" s="2" t="s">
        <v>469</v>
      </c>
      <c r="I144" s="9">
        <v>6</v>
      </c>
      <c r="J144" s="4">
        <v>74.22</v>
      </c>
    </row>
    <row r="145" spans="10:10">
      <c r="J145" s="5">
        <v>3951.83</v>
      </c>
    </row>
    <row r="146" spans="10:10">
      <c r="J146" s="5">
        <v>13038.95</v>
      </c>
    </row>
  </sheetData>
  <autoFilter ref="A1:W146" xr:uid="{E913425A-8300-704B-B65B-8D3DDBD61B3E}"/>
  <mergeCells count="10">
    <mergeCell ref="A75:W75"/>
    <mergeCell ref="A116:W116"/>
    <mergeCell ref="A120:W120"/>
    <mergeCell ref="A123:W123"/>
    <mergeCell ref="A2:W2"/>
    <mergeCell ref="A9:W9"/>
    <mergeCell ref="A34:W34"/>
    <mergeCell ref="A46:W46"/>
    <mergeCell ref="A49:W49"/>
    <mergeCell ref="A57:W5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92-B18E-8A46-AF7C-FEA9F2E388DF}">
  <dimension ref="A1:W83"/>
  <sheetViews>
    <sheetView workbookViewId="0"/>
    <sheetView workbookViewId="1"/>
  </sheetViews>
  <sheetFormatPr defaultColWidth="8.85546875" defaultRowHeight="12.95"/>
  <cols>
    <col min="1" max="1" width="40.42578125" customWidth="1"/>
    <col min="2" max="2" width="7.140625" customWidth="1"/>
    <col min="3" max="3" width="7.28515625" customWidth="1"/>
    <col min="4" max="4" width="7" customWidth="1"/>
    <col min="5" max="5" width="45.42578125" customWidth="1"/>
    <col min="6" max="6" width="34.7109375" customWidth="1"/>
    <col min="7" max="7" width="7.85546875" customWidth="1"/>
    <col min="8" max="8" width="24.28515625" customWidth="1"/>
    <col min="9" max="9" width="9.71093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13" customFormat="1" ht="23.1" customHeight="1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2" t="s">
        <v>37</v>
      </c>
      <c r="J1" s="11" t="s">
        <v>38</v>
      </c>
    </row>
    <row r="2" spans="1:23" ht="17.850000000000001" customHeight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4651</v>
      </c>
      <c r="C3" s="1" t="s">
        <v>42</v>
      </c>
      <c r="D3" s="1" t="s">
        <v>4652</v>
      </c>
      <c r="E3" s="2" t="s">
        <v>880</v>
      </c>
      <c r="F3" s="2" t="s">
        <v>881</v>
      </c>
      <c r="G3" s="2" t="s">
        <v>882</v>
      </c>
      <c r="H3" s="2" t="s">
        <v>883</v>
      </c>
      <c r="I3" s="9">
        <v>3</v>
      </c>
      <c r="J3" s="4">
        <v>37.11</v>
      </c>
    </row>
    <row r="4" spans="1:23">
      <c r="A4" s="2" t="s">
        <v>48</v>
      </c>
      <c r="B4" s="3" t="s">
        <v>4651</v>
      </c>
      <c r="C4" s="1" t="s">
        <v>42</v>
      </c>
      <c r="D4" s="1" t="s">
        <v>4653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6</v>
      </c>
      <c r="J4" s="4">
        <v>74.22</v>
      </c>
    </row>
    <row r="5" spans="1:23">
      <c r="A5" s="2" t="s">
        <v>48</v>
      </c>
      <c r="B5" s="3" t="s">
        <v>4651</v>
      </c>
      <c r="C5" s="1" t="s">
        <v>42</v>
      </c>
      <c r="D5" s="1" t="s">
        <v>4654</v>
      </c>
      <c r="E5" s="2" t="s">
        <v>885</v>
      </c>
      <c r="F5" s="2" t="s">
        <v>886</v>
      </c>
      <c r="G5" s="2" t="s">
        <v>622</v>
      </c>
      <c r="H5" s="2" t="s">
        <v>623</v>
      </c>
      <c r="I5" s="9">
        <v>2</v>
      </c>
      <c r="J5" s="4">
        <v>24.74</v>
      </c>
    </row>
    <row r="6" spans="1:23">
      <c r="A6" s="2" t="s">
        <v>48</v>
      </c>
      <c r="B6" s="3" t="s">
        <v>4651</v>
      </c>
      <c r="C6" s="1" t="s">
        <v>42</v>
      </c>
      <c r="D6" s="1" t="s">
        <v>4655</v>
      </c>
      <c r="E6" s="2" t="s">
        <v>44</v>
      </c>
      <c r="F6" s="2" t="s">
        <v>45</v>
      </c>
      <c r="G6" s="2" t="s">
        <v>46</v>
      </c>
      <c r="H6" s="2" t="s">
        <v>47</v>
      </c>
      <c r="I6" s="9">
        <v>3</v>
      </c>
      <c r="J6" s="4">
        <v>37.11</v>
      </c>
    </row>
    <row r="7" spans="1:23" ht="17.100000000000001" customHeight="1">
      <c r="J7" s="5">
        <v>173.18</v>
      </c>
    </row>
    <row r="8" spans="1:23" ht="17.850000000000001" customHeight="1">
      <c r="A8" s="72" t="s">
        <v>54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48</v>
      </c>
      <c r="B9" s="3" t="s">
        <v>4656</v>
      </c>
      <c r="C9" s="1" t="s">
        <v>42</v>
      </c>
      <c r="D9" s="1" t="s">
        <v>4657</v>
      </c>
      <c r="E9" s="2" t="s">
        <v>57</v>
      </c>
      <c r="F9" s="2" t="s">
        <v>58</v>
      </c>
      <c r="G9" s="2" t="s">
        <v>59</v>
      </c>
      <c r="H9" s="2" t="s">
        <v>60</v>
      </c>
      <c r="I9" s="9">
        <v>10</v>
      </c>
      <c r="J9" s="4">
        <v>115.2</v>
      </c>
    </row>
    <row r="10" spans="1:23" ht="17.100000000000001" customHeight="1">
      <c r="J10" s="5">
        <v>115.2</v>
      </c>
    </row>
    <row r="11" spans="1:23" ht="17.850000000000001" customHeight="1">
      <c r="A11" s="72" t="s">
        <v>67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68</v>
      </c>
      <c r="B12" s="3" t="s">
        <v>4658</v>
      </c>
      <c r="C12" s="1" t="s">
        <v>42</v>
      </c>
      <c r="D12" s="1" t="s">
        <v>4659</v>
      </c>
      <c r="E12" s="2" t="s">
        <v>894</v>
      </c>
      <c r="F12" s="2" t="s">
        <v>895</v>
      </c>
      <c r="G12" s="2" t="s">
        <v>82</v>
      </c>
      <c r="H12" s="2" t="s">
        <v>83</v>
      </c>
      <c r="I12" s="9">
        <v>5</v>
      </c>
      <c r="J12" s="4">
        <v>42</v>
      </c>
    </row>
    <row r="13" spans="1:23">
      <c r="A13" s="2" t="s">
        <v>48</v>
      </c>
      <c r="B13" s="3" t="s">
        <v>4658</v>
      </c>
      <c r="C13" s="1" t="s">
        <v>42</v>
      </c>
      <c r="D13" s="1" t="s">
        <v>4660</v>
      </c>
      <c r="E13" s="2" t="s">
        <v>483</v>
      </c>
      <c r="F13" s="2" t="s">
        <v>484</v>
      </c>
      <c r="G13" s="2" t="s">
        <v>127</v>
      </c>
      <c r="H13" s="2" t="s">
        <v>128</v>
      </c>
      <c r="I13" s="9">
        <v>10</v>
      </c>
      <c r="J13" s="4">
        <v>123.7</v>
      </c>
    </row>
    <row r="14" spans="1:23">
      <c r="A14" s="2" t="s">
        <v>48</v>
      </c>
      <c r="B14" s="3" t="s">
        <v>4658</v>
      </c>
      <c r="C14" s="1" t="s">
        <v>42</v>
      </c>
      <c r="D14" s="1" t="s">
        <v>4661</v>
      </c>
      <c r="E14" s="2" t="s">
        <v>88</v>
      </c>
      <c r="F14" s="2" t="s">
        <v>89</v>
      </c>
      <c r="G14" s="2" t="s">
        <v>82</v>
      </c>
      <c r="H14" s="2" t="s">
        <v>83</v>
      </c>
      <c r="I14" s="9">
        <v>10</v>
      </c>
      <c r="J14" s="4">
        <v>123.7</v>
      </c>
    </row>
    <row r="15" spans="1:23">
      <c r="A15" s="2" t="s">
        <v>48</v>
      </c>
      <c r="B15" s="3" t="s">
        <v>4658</v>
      </c>
      <c r="C15" s="1" t="s">
        <v>42</v>
      </c>
      <c r="D15" s="1" t="s">
        <v>4662</v>
      </c>
      <c r="E15" s="2" t="s">
        <v>909</v>
      </c>
      <c r="F15" s="2" t="s">
        <v>910</v>
      </c>
      <c r="G15" s="2" t="s">
        <v>82</v>
      </c>
      <c r="H15" s="2" t="s">
        <v>83</v>
      </c>
      <c r="I15" s="9">
        <v>50</v>
      </c>
      <c r="J15" s="4">
        <v>618.5</v>
      </c>
    </row>
    <row r="16" spans="1:23">
      <c r="A16" s="2" t="s">
        <v>48</v>
      </c>
      <c r="B16" s="3" t="s">
        <v>4658</v>
      </c>
      <c r="C16" s="1" t="s">
        <v>42</v>
      </c>
      <c r="D16" s="1" t="s">
        <v>4663</v>
      </c>
      <c r="E16" s="2" t="s">
        <v>512</v>
      </c>
      <c r="F16" s="2" t="s">
        <v>513</v>
      </c>
      <c r="G16" s="2" t="s">
        <v>514</v>
      </c>
      <c r="H16" s="2" t="s">
        <v>515</v>
      </c>
      <c r="I16" s="9">
        <v>40</v>
      </c>
      <c r="J16" s="4">
        <v>494.8</v>
      </c>
    </row>
    <row r="17" spans="1:23">
      <c r="A17" s="2" t="s">
        <v>48</v>
      </c>
      <c r="B17" s="3" t="s">
        <v>4658</v>
      </c>
      <c r="C17" s="1" t="s">
        <v>42</v>
      </c>
      <c r="D17" s="1" t="s">
        <v>4664</v>
      </c>
      <c r="E17" s="2" t="s">
        <v>480</v>
      </c>
      <c r="F17" s="2" t="s">
        <v>481</v>
      </c>
      <c r="G17" s="2" t="s">
        <v>82</v>
      </c>
      <c r="H17" s="2" t="s">
        <v>83</v>
      </c>
      <c r="I17" s="9">
        <v>11</v>
      </c>
      <c r="J17" s="4">
        <v>136.07</v>
      </c>
    </row>
    <row r="18" spans="1:23">
      <c r="A18" s="2" t="s">
        <v>48</v>
      </c>
      <c r="B18" s="3" t="s">
        <v>4658</v>
      </c>
      <c r="C18" s="1" t="s">
        <v>42</v>
      </c>
      <c r="D18" s="1" t="s">
        <v>4665</v>
      </c>
      <c r="E18" s="2" t="s">
        <v>643</v>
      </c>
      <c r="F18" s="2" t="s">
        <v>644</v>
      </c>
      <c r="G18" s="2" t="s">
        <v>82</v>
      </c>
      <c r="H18" s="2" t="s">
        <v>83</v>
      </c>
      <c r="I18" s="9">
        <v>20</v>
      </c>
      <c r="J18" s="4">
        <v>247.4</v>
      </c>
    </row>
    <row r="19" spans="1:23">
      <c r="A19" s="2" t="s">
        <v>48</v>
      </c>
      <c r="B19" s="3" t="s">
        <v>4658</v>
      </c>
      <c r="C19" s="1" t="s">
        <v>42</v>
      </c>
      <c r="D19" s="1" t="s">
        <v>4666</v>
      </c>
      <c r="E19" s="2" t="s">
        <v>689</v>
      </c>
      <c r="F19" s="2" t="s">
        <v>690</v>
      </c>
      <c r="G19" s="2" t="s">
        <v>93</v>
      </c>
      <c r="H19" s="2" t="s">
        <v>94</v>
      </c>
      <c r="I19" s="9">
        <v>10</v>
      </c>
      <c r="J19" s="4">
        <v>123.7</v>
      </c>
    </row>
    <row r="20" spans="1:23">
      <c r="A20" s="2" t="s">
        <v>48</v>
      </c>
      <c r="B20" s="3" t="s">
        <v>4658</v>
      </c>
      <c r="C20" s="1" t="s">
        <v>42</v>
      </c>
      <c r="D20" s="1" t="s">
        <v>4667</v>
      </c>
      <c r="E20" s="2" t="s">
        <v>117</v>
      </c>
      <c r="F20" s="2" t="s">
        <v>118</v>
      </c>
      <c r="G20" s="2" t="s">
        <v>119</v>
      </c>
      <c r="H20" s="2" t="s">
        <v>120</v>
      </c>
      <c r="I20" s="9">
        <v>10</v>
      </c>
      <c r="J20" s="4">
        <v>123.7</v>
      </c>
    </row>
    <row r="21" spans="1:23">
      <c r="A21" s="2" t="s">
        <v>48</v>
      </c>
      <c r="B21" s="3" t="s">
        <v>4658</v>
      </c>
      <c r="C21" s="1" t="s">
        <v>42</v>
      </c>
      <c r="D21" s="1" t="s">
        <v>4659</v>
      </c>
      <c r="E21" s="2" t="s">
        <v>894</v>
      </c>
      <c r="F21" s="2" t="s">
        <v>895</v>
      </c>
      <c r="G21" s="2" t="s">
        <v>82</v>
      </c>
      <c r="H21" s="2" t="s">
        <v>83</v>
      </c>
      <c r="I21" s="9">
        <v>70</v>
      </c>
      <c r="J21" s="4">
        <v>865.9</v>
      </c>
    </row>
    <row r="22" spans="1:23">
      <c r="A22" s="2" t="s">
        <v>48</v>
      </c>
      <c r="B22" s="3" t="s">
        <v>4658</v>
      </c>
      <c r="C22" s="1" t="s">
        <v>42</v>
      </c>
      <c r="D22" s="1" t="s">
        <v>4668</v>
      </c>
      <c r="E22" s="2" t="s">
        <v>105</v>
      </c>
      <c r="F22" s="2" t="s">
        <v>106</v>
      </c>
      <c r="G22" s="2" t="s">
        <v>93</v>
      </c>
      <c r="H22" s="2" t="s">
        <v>94</v>
      </c>
      <c r="I22" s="9">
        <v>4</v>
      </c>
      <c r="J22" s="4">
        <v>46.08</v>
      </c>
    </row>
    <row r="23" spans="1:23">
      <c r="A23" s="2" t="s">
        <v>48</v>
      </c>
      <c r="B23" s="3" t="s">
        <v>4658</v>
      </c>
      <c r="C23" s="1" t="s">
        <v>42</v>
      </c>
      <c r="D23" s="1" t="s">
        <v>4669</v>
      </c>
      <c r="E23" s="2" t="s">
        <v>1113</v>
      </c>
      <c r="F23" s="2" t="s">
        <v>1114</v>
      </c>
      <c r="G23" s="2" t="s">
        <v>93</v>
      </c>
      <c r="H23" s="2" t="s">
        <v>94</v>
      </c>
      <c r="I23" s="9">
        <v>4</v>
      </c>
      <c r="J23" s="4">
        <v>46.08</v>
      </c>
    </row>
    <row r="24" spans="1:23">
      <c r="A24" s="2" t="s">
        <v>48</v>
      </c>
      <c r="B24" s="3" t="s">
        <v>4658</v>
      </c>
      <c r="C24" s="1" t="s">
        <v>42</v>
      </c>
      <c r="D24" s="1" t="s">
        <v>4670</v>
      </c>
      <c r="E24" s="2" t="s">
        <v>1076</v>
      </c>
      <c r="F24" s="2" t="s">
        <v>1077</v>
      </c>
      <c r="G24" s="2" t="s">
        <v>1078</v>
      </c>
      <c r="H24" s="2" t="s">
        <v>1079</v>
      </c>
      <c r="I24" s="9">
        <v>10</v>
      </c>
      <c r="J24" s="4">
        <v>115.2</v>
      </c>
    </row>
    <row r="25" spans="1:23">
      <c r="A25" s="2" t="s">
        <v>48</v>
      </c>
      <c r="B25" s="3" t="s">
        <v>4658</v>
      </c>
      <c r="C25" s="1" t="s">
        <v>42</v>
      </c>
      <c r="D25" s="1" t="s">
        <v>4671</v>
      </c>
      <c r="E25" s="2" t="s">
        <v>922</v>
      </c>
      <c r="F25" s="2" t="s">
        <v>923</v>
      </c>
      <c r="G25" s="2" t="s">
        <v>82</v>
      </c>
      <c r="H25" s="2" t="s">
        <v>83</v>
      </c>
      <c r="I25" s="9">
        <v>1</v>
      </c>
      <c r="J25" s="4">
        <v>12.37</v>
      </c>
    </row>
    <row r="26" spans="1:23">
      <c r="A26" s="2" t="s">
        <v>48</v>
      </c>
      <c r="B26" s="3" t="s">
        <v>4658</v>
      </c>
      <c r="C26" s="1" t="s">
        <v>42</v>
      </c>
      <c r="D26" s="1" t="s">
        <v>4672</v>
      </c>
      <c r="E26" s="2" t="s">
        <v>1512</v>
      </c>
      <c r="F26" s="2" t="s">
        <v>1513</v>
      </c>
      <c r="G26" s="2" t="s">
        <v>82</v>
      </c>
      <c r="H26" s="2" t="s">
        <v>83</v>
      </c>
      <c r="I26" s="9">
        <v>5</v>
      </c>
      <c r="J26" s="4">
        <v>57.6</v>
      </c>
    </row>
    <row r="27" spans="1:23">
      <c r="A27" s="2" t="s">
        <v>48</v>
      </c>
      <c r="B27" s="3" t="s">
        <v>4658</v>
      </c>
      <c r="C27" s="1" t="s">
        <v>42</v>
      </c>
      <c r="D27" s="1" t="s">
        <v>4673</v>
      </c>
      <c r="E27" s="2" t="s">
        <v>1121</v>
      </c>
      <c r="F27" s="2" t="s">
        <v>1122</v>
      </c>
      <c r="G27" s="2" t="s">
        <v>82</v>
      </c>
      <c r="H27" s="2" t="s">
        <v>83</v>
      </c>
      <c r="I27" s="9">
        <v>2</v>
      </c>
      <c r="J27" s="4">
        <v>24.74</v>
      </c>
    </row>
    <row r="28" spans="1:23">
      <c r="A28" s="2" t="s">
        <v>48</v>
      </c>
      <c r="B28" s="3" t="s">
        <v>4658</v>
      </c>
      <c r="C28" s="1" t="s">
        <v>42</v>
      </c>
      <c r="D28" s="1" t="s">
        <v>4674</v>
      </c>
      <c r="E28" s="2" t="s">
        <v>903</v>
      </c>
      <c r="F28" s="2" t="s">
        <v>904</v>
      </c>
      <c r="G28" s="2" t="s">
        <v>82</v>
      </c>
      <c r="H28" s="2" t="s">
        <v>83</v>
      </c>
      <c r="I28" s="9">
        <v>10</v>
      </c>
      <c r="J28" s="4">
        <v>115.2</v>
      </c>
    </row>
    <row r="29" spans="1:23" ht="17.850000000000001" customHeight="1">
      <c r="J29" s="5">
        <v>3316.74</v>
      </c>
    </row>
    <row r="30" spans="1:23" ht="17.850000000000001" customHeight="1">
      <c r="A30" s="72" t="s">
        <v>141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>
      <c r="A31" s="2" t="s">
        <v>48</v>
      </c>
      <c r="B31" s="3" t="s">
        <v>4656</v>
      </c>
      <c r="C31" s="1" t="s">
        <v>42</v>
      </c>
      <c r="D31" s="1" t="s">
        <v>4675</v>
      </c>
      <c r="E31" s="2" t="s">
        <v>1141</v>
      </c>
      <c r="F31" s="2" t="s">
        <v>1142</v>
      </c>
      <c r="G31" s="2" t="s">
        <v>167</v>
      </c>
      <c r="H31" s="2" t="s">
        <v>168</v>
      </c>
      <c r="I31" s="9">
        <v>10</v>
      </c>
      <c r="J31" s="4">
        <v>115.2</v>
      </c>
    </row>
    <row r="32" spans="1:23">
      <c r="A32" s="2" t="s">
        <v>48</v>
      </c>
      <c r="B32" s="3" t="s">
        <v>4656</v>
      </c>
      <c r="C32" s="1" t="s">
        <v>42</v>
      </c>
      <c r="D32" s="1" t="s">
        <v>4676</v>
      </c>
      <c r="E32" s="2" t="s">
        <v>1148</v>
      </c>
      <c r="F32" s="2" t="s">
        <v>1149</v>
      </c>
      <c r="G32" s="2" t="s">
        <v>155</v>
      </c>
      <c r="H32" s="2" t="s">
        <v>156</v>
      </c>
      <c r="I32" s="9">
        <v>10</v>
      </c>
      <c r="J32" s="4">
        <v>115.2</v>
      </c>
    </row>
    <row r="33" spans="1:23">
      <c r="A33" s="2" t="s">
        <v>48</v>
      </c>
      <c r="B33" s="3" t="s">
        <v>4656</v>
      </c>
      <c r="C33" s="1" t="s">
        <v>42</v>
      </c>
      <c r="D33" s="1" t="s">
        <v>4677</v>
      </c>
      <c r="E33" s="2" t="s">
        <v>165</v>
      </c>
      <c r="F33" s="2" t="s">
        <v>166</v>
      </c>
      <c r="G33" s="2" t="s">
        <v>167</v>
      </c>
      <c r="H33" s="2" t="s">
        <v>168</v>
      </c>
      <c r="I33" s="9">
        <v>5</v>
      </c>
      <c r="J33" s="4">
        <v>57.6</v>
      </c>
    </row>
    <row r="34" spans="1:23">
      <c r="A34" s="2" t="s">
        <v>48</v>
      </c>
      <c r="B34" s="3" t="s">
        <v>4656</v>
      </c>
      <c r="C34" s="1" t="s">
        <v>42</v>
      </c>
      <c r="D34" s="1" t="s">
        <v>4678</v>
      </c>
      <c r="E34" s="2" t="s">
        <v>547</v>
      </c>
      <c r="F34" s="2" t="s">
        <v>548</v>
      </c>
      <c r="G34" s="2" t="s">
        <v>150</v>
      </c>
      <c r="H34" s="2" t="s">
        <v>151</v>
      </c>
      <c r="I34" s="9">
        <v>10</v>
      </c>
      <c r="J34" s="4">
        <v>115.2</v>
      </c>
    </row>
    <row r="35" spans="1:23">
      <c r="A35" s="2" t="s">
        <v>48</v>
      </c>
      <c r="B35" s="3" t="s">
        <v>4656</v>
      </c>
      <c r="C35" s="1" t="s">
        <v>42</v>
      </c>
      <c r="D35" s="1" t="s">
        <v>4679</v>
      </c>
      <c r="E35" s="2" t="s">
        <v>957</v>
      </c>
      <c r="F35" s="2" t="s">
        <v>958</v>
      </c>
      <c r="G35" s="2" t="s">
        <v>150</v>
      </c>
      <c r="H35" s="2" t="s">
        <v>151</v>
      </c>
      <c r="I35" s="9">
        <v>10</v>
      </c>
      <c r="J35" s="4">
        <v>115.2</v>
      </c>
    </row>
    <row r="36" spans="1:23">
      <c r="A36" s="2" t="s">
        <v>48</v>
      </c>
      <c r="B36" s="3" t="s">
        <v>4656</v>
      </c>
      <c r="C36" s="1" t="s">
        <v>42</v>
      </c>
      <c r="D36" s="1" t="s">
        <v>4680</v>
      </c>
      <c r="E36" s="2" t="s">
        <v>936</v>
      </c>
      <c r="F36" s="2" t="s">
        <v>937</v>
      </c>
      <c r="G36" s="2" t="s">
        <v>150</v>
      </c>
      <c r="H36" s="2" t="s">
        <v>151</v>
      </c>
      <c r="I36" s="9">
        <v>10</v>
      </c>
      <c r="J36" s="4">
        <v>115.2</v>
      </c>
    </row>
    <row r="37" spans="1:23">
      <c r="A37" s="2" t="s">
        <v>48</v>
      </c>
      <c r="B37" s="3" t="s">
        <v>4656</v>
      </c>
      <c r="C37" s="1" t="s">
        <v>42</v>
      </c>
      <c r="D37" s="1" t="s">
        <v>4681</v>
      </c>
      <c r="E37" s="2" t="s">
        <v>158</v>
      </c>
      <c r="F37" s="2" t="s">
        <v>159</v>
      </c>
      <c r="G37" s="2" t="s">
        <v>160</v>
      </c>
      <c r="H37" s="2" t="s">
        <v>161</v>
      </c>
      <c r="I37" s="9">
        <v>5</v>
      </c>
      <c r="J37" s="4">
        <v>57.6</v>
      </c>
    </row>
    <row r="38" spans="1:23">
      <c r="A38" s="2" t="s">
        <v>48</v>
      </c>
      <c r="B38" s="3" t="s">
        <v>4656</v>
      </c>
      <c r="C38" s="1" t="s">
        <v>42</v>
      </c>
      <c r="D38" s="1" t="s">
        <v>4682</v>
      </c>
      <c r="E38" s="2" t="s">
        <v>148</v>
      </c>
      <c r="F38" s="2" t="s">
        <v>149</v>
      </c>
      <c r="G38" s="2" t="s">
        <v>150</v>
      </c>
      <c r="H38" s="2" t="s">
        <v>151</v>
      </c>
      <c r="I38" s="9">
        <v>20</v>
      </c>
      <c r="J38" s="4">
        <v>230.4</v>
      </c>
    </row>
    <row r="39" spans="1:23">
      <c r="A39" s="2" t="s">
        <v>48</v>
      </c>
      <c r="B39" s="3" t="s">
        <v>4656</v>
      </c>
      <c r="C39" s="1" t="s">
        <v>42</v>
      </c>
      <c r="D39" s="1" t="s">
        <v>4683</v>
      </c>
      <c r="E39" s="2" t="s">
        <v>170</v>
      </c>
      <c r="F39" s="2" t="s">
        <v>171</v>
      </c>
      <c r="G39" s="2" t="s">
        <v>150</v>
      </c>
      <c r="H39" s="2" t="s">
        <v>151</v>
      </c>
      <c r="I39" s="9">
        <v>10</v>
      </c>
      <c r="J39" s="4">
        <v>115.2</v>
      </c>
    </row>
    <row r="40" spans="1:23">
      <c r="A40" s="2" t="s">
        <v>205</v>
      </c>
      <c r="B40" s="3" t="s">
        <v>4656</v>
      </c>
      <c r="C40" s="1" t="s">
        <v>42</v>
      </c>
      <c r="D40" s="1" t="s">
        <v>4684</v>
      </c>
      <c r="E40" s="2" t="s">
        <v>936</v>
      </c>
      <c r="F40" s="2" t="s">
        <v>937</v>
      </c>
      <c r="G40" s="2" t="s">
        <v>150</v>
      </c>
      <c r="H40" s="2" t="s">
        <v>151</v>
      </c>
      <c r="I40" s="9">
        <v>3</v>
      </c>
      <c r="J40" s="4">
        <v>28.65</v>
      </c>
    </row>
    <row r="41" spans="1:23" ht="17.850000000000001" customHeight="1">
      <c r="J41" s="5">
        <v>1065.45</v>
      </c>
    </row>
    <row r="42" spans="1:23" ht="17.100000000000001" customHeight="1">
      <c r="A42" s="72" t="s">
        <v>183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1:23">
      <c r="A43" s="2" t="s">
        <v>48</v>
      </c>
      <c r="B43" s="3" t="s">
        <v>4656</v>
      </c>
      <c r="C43" s="1" t="s">
        <v>42</v>
      </c>
      <c r="D43" s="1" t="s">
        <v>4685</v>
      </c>
      <c r="E43" s="2" t="s">
        <v>702</v>
      </c>
      <c r="F43" s="2" t="s">
        <v>703</v>
      </c>
      <c r="G43" s="2" t="s">
        <v>187</v>
      </c>
      <c r="H43" s="2" t="s">
        <v>188</v>
      </c>
      <c r="I43" s="9">
        <v>5</v>
      </c>
      <c r="J43" s="4">
        <v>57.6</v>
      </c>
    </row>
    <row r="44" spans="1:23" ht="17.850000000000001" customHeight="1">
      <c r="J44" s="5">
        <v>57.6</v>
      </c>
    </row>
    <row r="45" spans="1:23" ht="17.100000000000001" customHeight="1">
      <c r="A45" s="72" t="s">
        <v>189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>
      <c r="A46" s="2" t="s">
        <v>68</v>
      </c>
      <c r="B46" s="3" t="s">
        <v>4651</v>
      </c>
      <c r="C46" s="1" t="s">
        <v>42</v>
      </c>
      <c r="D46" s="1" t="s">
        <v>4686</v>
      </c>
      <c r="E46" s="2" t="s">
        <v>729</v>
      </c>
      <c r="F46" s="2" t="s">
        <v>730</v>
      </c>
      <c r="G46" s="2" t="s">
        <v>726</v>
      </c>
      <c r="H46" s="2" t="s">
        <v>727</v>
      </c>
      <c r="I46" s="9">
        <v>2</v>
      </c>
      <c r="J46" s="4">
        <v>16.8</v>
      </c>
    </row>
    <row r="47" spans="1:23">
      <c r="A47" s="2" t="s">
        <v>48</v>
      </c>
      <c r="B47" s="3" t="s">
        <v>4651</v>
      </c>
      <c r="C47" s="1" t="s">
        <v>42</v>
      </c>
      <c r="D47" s="1" t="s">
        <v>4687</v>
      </c>
      <c r="E47" s="2" t="s">
        <v>191</v>
      </c>
      <c r="F47" s="2" t="s">
        <v>192</v>
      </c>
      <c r="G47" s="2" t="s">
        <v>193</v>
      </c>
      <c r="H47" s="2" t="s">
        <v>194</v>
      </c>
      <c r="I47" s="9">
        <v>4</v>
      </c>
      <c r="J47" s="4">
        <v>49.48</v>
      </c>
    </row>
    <row r="48" spans="1:23" ht="17.850000000000001" customHeight="1">
      <c r="J48" s="5">
        <v>66.28</v>
      </c>
    </row>
    <row r="49" spans="1:23" ht="17.850000000000001" customHeight="1">
      <c r="A49" s="72" t="s">
        <v>212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>
      <c r="A50" s="2" t="s">
        <v>68</v>
      </c>
      <c r="B50" s="3" t="s">
        <v>4688</v>
      </c>
      <c r="C50" s="1" t="s">
        <v>42</v>
      </c>
      <c r="D50" s="1" t="s">
        <v>4689</v>
      </c>
      <c r="E50" s="2" t="s">
        <v>238</v>
      </c>
      <c r="F50" s="2" t="s">
        <v>239</v>
      </c>
      <c r="G50" s="2" t="s">
        <v>216</v>
      </c>
      <c r="H50" s="2" t="s">
        <v>217</v>
      </c>
      <c r="I50" s="9">
        <v>5</v>
      </c>
      <c r="J50" s="4">
        <v>42</v>
      </c>
    </row>
    <row r="51" spans="1:23">
      <c r="A51" s="2" t="s">
        <v>48</v>
      </c>
      <c r="B51" s="3" t="s">
        <v>4688</v>
      </c>
      <c r="C51" s="1" t="s">
        <v>42</v>
      </c>
      <c r="D51" s="1" t="s">
        <v>4690</v>
      </c>
      <c r="E51" s="2" t="s">
        <v>266</v>
      </c>
      <c r="F51" s="2" t="s">
        <v>267</v>
      </c>
      <c r="G51" s="2" t="s">
        <v>216</v>
      </c>
      <c r="H51" s="2" t="s">
        <v>217</v>
      </c>
      <c r="I51" s="9">
        <v>5</v>
      </c>
      <c r="J51" s="4">
        <v>61.85</v>
      </c>
    </row>
    <row r="52" spans="1:23">
      <c r="A52" s="2" t="s">
        <v>48</v>
      </c>
      <c r="B52" s="3" t="s">
        <v>4688</v>
      </c>
      <c r="C52" s="1" t="s">
        <v>42</v>
      </c>
      <c r="D52" s="1" t="s">
        <v>4691</v>
      </c>
      <c r="E52" s="2" t="s">
        <v>224</v>
      </c>
      <c r="F52" s="2" t="s">
        <v>225</v>
      </c>
      <c r="G52" s="2" t="s">
        <v>216</v>
      </c>
      <c r="H52" s="2" t="s">
        <v>217</v>
      </c>
      <c r="I52" s="9">
        <v>10</v>
      </c>
      <c r="J52" s="4">
        <v>123.7</v>
      </c>
    </row>
    <row r="53" spans="1:23">
      <c r="A53" s="2" t="s">
        <v>48</v>
      </c>
      <c r="B53" s="3" t="s">
        <v>4688</v>
      </c>
      <c r="C53" s="1" t="s">
        <v>42</v>
      </c>
      <c r="D53" s="1" t="s">
        <v>4692</v>
      </c>
      <c r="E53" s="2" t="s">
        <v>230</v>
      </c>
      <c r="F53" s="2" t="s">
        <v>231</v>
      </c>
      <c r="G53" s="2" t="s">
        <v>232</v>
      </c>
      <c r="H53" s="2" t="s">
        <v>233</v>
      </c>
      <c r="I53" s="9">
        <v>2</v>
      </c>
      <c r="J53" s="4">
        <v>24.74</v>
      </c>
    </row>
    <row r="54" spans="1:23">
      <c r="A54" s="2" t="s">
        <v>48</v>
      </c>
      <c r="B54" s="3" t="s">
        <v>4688</v>
      </c>
      <c r="C54" s="1" t="s">
        <v>42</v>
      </c>
      <c r="D54" s="1" t="s">
        <v>4689</v>
      </c>
      <c r="E54" s="2" t="s">
        <v>238</v>
      </c>
      <c r="F54" s="2" t="s">
        <v>239</v>
      </c>
      <c r="G54" s="2" t="s">
        <v>216</v>
      </c>
      <c r="H54" s="2" t="s">
        <v>217</v>
      </c>
      <c r="I54" s="9">
        <v>5</v>
      </c>
      <c r="J54" s="4">
        <v>61.85</v>
      </c>
    </row>
    <row r="55" spans="1:23">
      <c r="A55" s="2" t="s">
        <v>48</v>
      </c>
      <c r="B55" s="3" t="s">
        <v>4688</v>
      </c>
      <c r="C55" s="1" t="s">
        <v>42</v>
      </c>
      <c r="D55" s="1" t="s">
        <v>4693</v>
      </c>
      <c r="E55" s="2" t="s">
        <v>255</v>
      </c>
      <c r="F55" s="2" t="s">
        <v>256</v>
      </c>
      <c r="G55" s="2" t="s">
        <v>257</v>
      </c>
      <c r="H55" s="2" t="s">
        <v>258</v>
      </c>
      <c r="I55" s="9">
        <v>2</v>
      </c>
      <c r="J55" s="4">
        <v>24.74</v>
      </c>
    </row>
    <row r="56" spans="1:23">
      <c r="A56" s="2" t="s">
        <v>205</v>
      </c>
      <c r="B56" s="3" t="s">
        <v>4688</v>
      </c>
      <c r="C56" s="1" t="s">
        <v>42</v>
      </c>
      <c r="D56" s="1" t="s">
        <v>4694</v>
      </c>
      <c r="E56" s="2" t="s">
        <v>263</v>
      </c>
      <c r="F56" s="2" t="s">
        <v>264</v>
      </c>
      <c r="G56" s="2" t="s">
        <v>216</v>
      </c>
      <c r="H56" s="2" t="s">
        <v>217</v>
      </c>
      <c r="I56" s="9">
        <v>1</v>
      </c>
      <c r="J56" s="4">
        <v>9.5500000000000007</v>
      </c>
    </row>
    <row r="57" spans="1:23">
      <c r="A57" s="2" t="s">
        <v>205</v>
      </c>
      <c r="B57" s="3" t="s">
        <v>4688</v>
      </c>
      <c r="C57" s="1" t="s">
        <v>42</v>
      </c>
      <c r="D57" s="1" t="s">
        <v>4689</v>
      </c>
      <c r="E57" s="2" t="s">
        <v>238</v>
      </c>
      <c r="F57" s="2" t="s">
        <v>239</v>
      </c>
      <c r="G57" s="2" t="s">
        <v>216</v>
      </c>
      <c r="H57" s="2" t="s">
        <v>217</v>
      </c>
      <c r="I57" s="9">
        <v>3</v>
      </c>
      <c r="J57" s="4">
        <v>28.65</v>
      </c>
    </row>
    <row r="58" spans="1:23" ht="17.100000000000001" customHeight="1">
      <c r="J58" s="5">
        <v>377.08</v>
      </c>
    </row>
    <row r="59" spans="1:23" ht="17.850000000000001" customHeight="1">
      <c r="A59" s="72" t="s">
        <v>286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>
      <c r="A60" s="2" t="s">
        <v>48</v>
      </c>
      <c r="B60" s="3" t="s">
        <v>4688</v>
      </c>
      <c r="C60" s="1" t="s">
        <v>42</v>
      </c>
      <c r="D60" s="1" t="s">
        <v>4695</v>
      </c>
      <c r="E60" s="2" t="s">
        <v>288</v>
      </c>
      <c r="F60" s="2" t="s">
        <v>1928</v>
      </c>
      <c r="G60" s="2" t="s">
        <v>290</v>
      </c>
      <c r="H60" s="2" t="s">
        <v>291</v>
      </c>
      <c r="I60" s="9">
        <v>10</v>
      </c>
      <c r="J60" s="4">
        <v>123.7</v>
      </c>
    </row>
    <row r="61" spans="1:23">
      <c r="A61" s="2" t="s">
        <v>48</v>
      </c>
      <c r="B61" s="3" t="s">
        <v>4688</v>
      </c>
      <c r="C61" s="1" t="s">
        <v>42</v>
      </c>
      <c r="D61" s="1" t="s">
        <v>4696</v>
      </c>
      <c r="E61" s="2" t="s">
        <v>302</v>
      </c>
      <c r="F61" s="2" t="s">
        <v>303</v>
      </c>
      <c r="G61" s="2" t="s">
        <v>304</v>
      </c>
      <c r="H61" s="2" t="s">
        <v>305</v>
      </c>
      <c r="I61" s="9">
        <v>2</v>
      </c>
      <c r="J61" s="4">
        <v>24.74</v>
      </c>
    </row>
    <row r="62" spans="1:23" ht="17.850000000000001" customHeight="1">
      <c r="J62" s="5">
        <v>148.44</v>
      </c>
    </row>
    <row r="63" spans="1:23" ht="17.850000000000001" customHeight="1">
      <c r="A63" s="72" t="s">
        <v>309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</row>
    <row r="64" spans="1:23">
      <c r="A64" s="2" t="s">
        <v>48</v>
      </c>
      <c r="B64" s="3" t="s">
        <v>4658</v>
      </c>
      <c r="C64" s="1" t="s">
        <v>42</v>
      </c>
      <c r="D64" s="1" t="s">
        <v>4697</v>
      </c>
      <c r="E64" s="2" t="s">
        <v>1452</v>
      </c>
      <c r="F64" s="2" t="s">
        <v>1453</v>
      </c>
      <c r="G64" s="2" t="s">
        <v>313</v>
      </c>
      <c r="H64" s="2" t="s">
        <v>314</v>
      </c>
      <c r="I64" s="9">
        <v>10</v>
      </c>
      <c r="J64" s="4">
        <v>123.7</v>
      </c>
    </row>
    <row r="65" spans="1:23">
      <c r="A65" s="2" t="s">
        <v>48</v>
      </c>
      <c r="B65" s="3" t="s">
        <v>4688</v>
      </c>
      <c r="C65" s="1" t="s">
        <v>42</v>
      </c>
      <c r="D65" s="1" t="s">
        <v>4698</v>
      </c>
      <c r="E65" s="2" t="s">
        <v>1424</v>
      </c>
      <c r="F65" s="2" t="s">
        <v>1425</v>
      </c>
      <c r="G65" s="2" t="s">
        <v>313</v>
      </c>
      <c r="H65" s="2" t="s">
        <v>314</v>
      </c>
      <c r="I65" s="9">
        <v>10</v>
      </c>
      <c r="J65" s="4">
        <v>115.2</v>
      </c>
    </row>
    <row r="66" spans="1:23">
      <c r="A66" s="2" t="s">
        <v>48</v>
      </c>
      <c r="B66" s="3" t="s">
        <v>4658</v>
      </c>
      <c r="C66" s="1" t="s">
        <v>42</v>
      </c>
      <c r="D66" s="1" t="s">
        <v>4699</v>
      </c>
      <c r="E66" s="2" t="s">
        <v>1240</v>
      </c>
      <c r="F66" s="2" t="s">
        <v>1241</v>
      </c>
      <c r="G66" s="2" t="s">
        <v>313</v>
      </c>
      <c r="H66" s="2" t="s">
        <v>314</v>
      </c>
      <c r="I66" s="9">
        <v>5</v>
      </c>
      <c r="J66" s="4">
        <v>57.6</v>
      </c>
    </row>
    <row r="67" spans="1:23">
      <c r="A67" s="2" t="s">
        <v>48</v>
      </c>
      <c r="B67" s="3" t="s">
        <v>4688</v>
      </c>
      <c r="C67" s="1" t="s">
        <v>42</v>
      </c>
      <c r="D67" s="1" t="s">
        <v>4700</v>
      </c>
      <c r="E67" s="2" t="s">
        <v>816</v>
      </c>
      <c r="F67" s="2" t="s">
        <v>817</v>
      </c>
      <c r="G67" s="2" t="s">
        <v>313</v>
      </c>
      <c r="H67" s="2" t="s">
        <v>314</v>
      </c>
      <c r="I67" s="9">
        <v>10</v>
      </c>
      <c r="J67" s="4">
        <v>115.2</v>
      </c>
    </row>
    <row r="68" spans="1:23">
      <c r="A68" s="2" t="s">
        <v>48</v>
      </c>
      <c r="B68" s="3" t="s">
        <v>4651</v>
      </c>
      <c r="C68" s="1" t="s">
        <v>42</v>
      </c>
      <c r="D68" s="1" t="s">
        <v>4701</v>
      </c>
      <c r="E68" s="2" t="s">
        <v>1011</v>
      </c>
      <c r="F68" s="2" t="s">
        <v>1012</v>
      </c>
      <c r="G68" s="2" t="s">
        <v>313</v>
      </c>
      <c r="H68" s="2" t="s">
        <v>314</v>
      </c>
      <c r="I68" s="9">
        <v>4</v>
      </c>
      <c r="J68" s="4">
        <v>46.08</v>
      </c>
    </row>
    <row r="69" spans="1:23">
      <c r="A69" s="2" t="s">
        <v>48</v>
      </c>
      <c r="B69" s="3" t="s">
        <v>4651</v>
      </c>
      <c r="C69" s="1" t="s">
        <v>42</v>
      </c>
      <c r="D69" s="1" t="s">
        <v>4702</v>
      </c>
      <c r="E69" s="2" t="s">
        <v>414</v>
      </c>
      <c r="F69" s="2" t="s">
        <v>415</v>
      </c>
      <c r="G69" s="2" t="s">
        <v>313</v>
      </c>
      <c r="H69" s="2" t="s">
        <v>314</v>
      </c>
      <c r="I69" s="9">
        <v>5</v>
      </c>
      <c r="J69" s="4">
        <v>57.6</v>
      </c>
    </row>
    <row r="70" spans="1:23">
      <c r="A70" s="2" t="s">
        <v>48</v>
      </c>
      <c r="B70" s="3" t="s">
        <v>4651</v>
      </c>
      <c r="C70" s="1" t="s">
        <v>42</v>
      </c>
      <c r="D70" s="1" t="s">
        <v>4703</v>
      </c>
      <c r="E70" s="2" t="s">
        <v>1584</v>
      </c>
      <c r="F70" s="2" t="s">
        <v>1585</v>
      </c>
      <c r="G70" s="2" t="s">
        <v>313</v>
      </c>
      <c r="H70" s="2" t="s">
        <v>314</v>
      </c>
      <c r="I70" s="9">
        <v>2</v>
      </c>
      <c r="J70" s="4">
        <v>23.04</v>
      </c>
    </row>
    <row r="71" spans="1:23">
      <c r="A71" s="2" t="s">
        <v>48</v>
      </c>
      <c r="B71" s="3" t="s">
        <v>4658</v>
      </c>
      <c r="C71" s="1" t="s">
        <v>42</v>
      </c>
      <c r="D71" s="1" t="s">
        <v>4704</v>
      </c>
      <c r="E71" s="2" t="s">
        <v>328</v>
      </c>
      <c r="F71" s="2" t="s">
        <v>329</v>
      </c>
      <c r="G71" s="2" t="s">
        <v>313</v>
      </c>
      <c r="H71" s="2" t="s">
        <v>314</v>
      </c>
      <c r="I71" s="9">
        <v>5</v>
      </c>
      <c r="J71" s="4">
        <v>57.6</v>
      </c>
    </row>
    <row r="72" spans="1:23">
      <c r="A72" s="2" t="s">
        <v>48</v>
      </c>
      <c r="B72" s="3" t="s">
        <v>4688</v>
      </c>
      <c r="C72" s="1" t="s">
        <v>42</v>
      </c>
      <c r="D72" s="1" t="s">
        <v>4705</v>
      </c>
      <c r="E72" s="2" t="s">
        <v>1025</v>
      </c>
      <c r="F72" s="2" t="s">
        <v>1026</v>
      </c>
      <c r="G72" s="2" t="s">
        <v>313</v>
      </c>
      <c r="H72" s="2" t="s">
        <v>314</v>
      </c>
      <c r="I72" s="9">
        <v>5</v>
      </c>
      <c r="J72" s="4">
        <v>57.6</v>
      </c>
    </row>
    <row r="73" spans="1:23" ht="17.850000000000001" customHeight="1">
      <c r="J73" s="5">
        <v>653.62</v>
      </c>
    </row>
    <row r="74" spans="1:23" ht="17.100000000000001" customHeight="1">
      <c r="A74" s="72" t="s">
        <v>429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>
      <c r="A75" s="2" t="s">
        <v>48</v>
      </c>
      <c r="B75" s="3" t="s">
        <v>4688</v>
      </c>
      <c r="C75" s="1" t="s">
        <v>42</v>
      </c>
      <c r="D75" s="1" t="s">
        <v>4706</v>
      </c>
      <c r="E75" s="2" t="s">
        <v>2573</v>
      </c>
      <c r="F75" s="2" t="s">
        <v>2574</v>
      </c>
      <c r="G75" s="2" t="s">
        <v>433</v>
      </c>
      <c r="H75" s="2" t="s">
        <v>434</v>
      </c>
      <c r="I75" s="9">
        <v>10</v>
      </c>
      <c r="J75" s="4">
        <v>115.2</v>
      </c>
    </row>
    <row r="76" spans="1:23" ht="17.850000000000001" customHeight="1">
      <c r="J76" s="5">
        <v>115.2</v>
      </c>
    </row>
    <row r="77" spans="1:23" ht="17.100000000000001" customHeight="1">
      <c r="A77" s="72" t="s">
        <v>435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>
      <c r="A78" s="2" t="s">
        <v>48</v>
      </c>
      <c r="B78" s="3" t="s">
        <v>4658</v>
      </c>
      <c r="C78" s="1" t="s">
        <v>42</v>
      </c>
      <c r="D78" s="1" t="s">
        <v>4707</v>
      </c>
      <c r="E78" s="2" t="s">
        <v>822</v>
      </c>
      <c r="F78" s="2" t="s">
        <v>823</v>
      </c>
      <c r="G78" s="2" t="s">
        <v>439</v>
      </c>
      <c r="H78" s="2" t="s">
        <v>440</v>
      </c>
      <c r="I78" s="9">
        <v>5</v>
      </c>
      <c r="J78" s="4">
        <v>61.85</v>
      </c>
    </row>
    <row r="79" spans="1:23" ht="17.100000000000001" customHeight="1">
      <c r="J79" s="5">
        <v>61.85</v>
      </c>
    </row>
    <row r="80" spans="1:23" ht="17.850000000000001" customHeight="1">
      <c r="A80" s="72" t="s">
        <v>444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</row>
    <row r="81" spans="1:10">
      <c r="A81" s="2" t="s">
        <v>48</v>
      </c>
      <c r="B81" s="3" t="s">
        <v>4658</v>
      </c>
      <c r="C81" s="1" t="s">
        <v>42</v>
      </c>
      <c r="D81" s="1" t="s">
        <v>4708</v>
      </c>
      <c r="E81" s="2" t="s">
        <v>1359</v>
      </c>
      <c r="F81" s="2" t="s">
        <v>1360</v>
      </c>
      <c r="G81" s="2" t="s">
        <v>1361</v>
      </c>
      <c r="H81" s="2" t="s">
        <v>1362</v>
      </c>
      <c r="I81" s="9">
        <v>3</v>
      </c>
      <c r="J81" s="4">
        <v>37.11</v>
      </c>
    </row>
    <row r="82" spans="1:10" ht="17.850000000000001" customHeight="1">
      <c r="J82" s="5">
        <v>37.11</v>
      </c>
    </row>
    <row r="83" spans="1:10" ht="17.100000000000001" customHeight="1">
      <c r="J83" s="5">
        <v>6187.75</v>
      </c>
    </row>
  </sheetData>
  <autoFilter ref="A1:A83" xr:uid="{0A1F8192-B18E-8A46-AF7C-FEA9F2E388DF}"/>
  <mergeCells count="12">
    <mergeCell ref="A80:W80"/>
    <mergeCell ref="A2:W2"/>
    <mergeCell ref="A8:W8"/>
    <mergeCell ref="A11:W11"/>
    <mergeCell ref="A30:W30"/>
    <mergeCell ref="A42:W42"/>
    <mergeCell ref="A45:W45"/>
    <mergeCell ref="A49:W49"/>
    <mergeCell ref="A59:W59"/>
    <mergeCell ref="A63:W63"/>
    <mergeCell ref="A74:W74"/>
    <mergeCell ref="A77:W7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B835-C2AC-8A44-AAC5-7F71BBEAAF2D}">
  <dimension ref="A1:W154"/>
  <sheetViews>
    <sheetView workbookViewId="0"/>
    <sheetView workbookViewId="1"/>
  </sheetViews>
  <sheetFormatPr defaultColWidth="8.85546875" defaultRowHeight="12.95"/>
  <cols>
    <col min="1" max="1" width="33.42578125" customWidth="1"/>
    <col min="2" max="2" width="8.7109375" customWidth="1"/>
    <col min="3" max="3" width="5.42578125" customWidth="1"/>
    <col min="4" max="4" width="7" customWidth="1"/>
    <col min="5" max="5" width="43.42578125" customWidth="1"/>
    <col min="6" max="6" width="26.28515625" customWidth="1"/>
    <col min="7" max="7" width="7.42578125" customWidth="1"/>
    <col min="8" max="8" width="16.28515625" customWidth="1"/>
    <col min="9" max="9" width="7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4709</v>
      </c>
      <c r="C3" s="1" t="s">
        <v>42</v>
      </c>
      <c r="D3" s="1" t="s">
        <v>4710</v>
      </c>
      <c r="E3" s="2" t="s">
        <v>4711</v>
      </c>
      <c r="F3" s="2" t="s">
        <v>4712</v>
      </c>
      <c r="G3" s="2" t="s">
        <v>882</v>
      </c>
      <c r="H3" s="2" t="s">
        <v>883</v>
      </c>
      <c r="I3" s="9">
        <v>10</v>
      </c>
      <c r="J3" s="4">
        <v>102.2</v>
      </c>
    </row>
    <row r="4" spans="1:23">
      <c r="A4" s="2" t="s">
        <v>48</v>
      </c>
      <c r="B4" s="3" t="s">
        <v>4709</v>
      </c>
      <c r="C4" s="1" t="s">
        <v>42</v>
      </c>
      <c r="D4" s="1" t="s">
        <v>4713</v>
      </c>
      <c r="E4" s="2" t="s">
        <v>885</v>
      </c>
      <c r="F4" s="2" t="s">
        <v>886</v>
      </c>
      <c r="G4" s="2" t="s">
        <v>622</v>
      </c>
      <c r="H4" s="2" t="s">
        <v>623</v>
      </c>
      <c r="I4" s="9">
        <v>2</v>
      </c>
      <c r="J4" s="4">
        <v>24.74</v>
      </c>
    </row>
    <row r="5" spans="1:23">
      <c r="A5" s="2" t="s">
        <v>48</v>
      </c>
      <c r="B5" s="3" t="s">
        <v>4709</v>
      </c>
      <c r="C5" s="1" t="s">
        <v>42</v>
      </c>
      <c r="D5" s="1" t="s">
        <v>4714</v>
      </c>
      <c r="E5" s="2" t="s">
        <v>1055</v>
      </c>
      <c r="F5" s="2" t="s">
        <v>1056</v>
      </c>
      <c r="G5" s="2" t="s">
        <v>622</v>
      </c>
      <c r="H5" s="2" t="s">
        <v>623</v>
      </c>
      <c r="I5" s="9">
        <v>5</v>
      </c>
      <c r="J5" s="4">
        <v>61.85</v>
      </c>
    </row>
    <row r="6" spans="1:23">
      <c r="A6" s="2" t="s">
        <v>48</v>
      </c>
      <c r="B6" s="3" t="s">
        <v>4709</v>
      </c>
      <c r="C6" s="1" t="s">
        <v>42</v>
      </c>
      <c r="D6" s="1" t="s">
        <v>4715</v>
      </c>
      <c r="E6" s="2" t="s">
        <v>890</v>
      </c>
      <c r="F6" s="2" t="s">
        <v>891</v>
      </c>
      <c r="G6" s="2" t="s">
        <v>46</v>
      </c>
      <c r="H6" s="2" t="s">
        <v>47</v>
      </c>
      <c r="I6" s="9">
        <v>3</v>
      </c>
      <c r="J6" s="4">
        <v>37.11</v>
      </c>
    </row>
    <row r="7" spans="1:23">
      <c r="J7" s="5">
        <v>225.9</v>
      </c>
    </row>
    <row r="8" spans="1:23">
      <c r="A8" s="72" t="s">
        <v>54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40</v>
      </c>
      <c r="B9" s="3" t="s">
        <v>4709</v>
      </c>
      <c r="C9" s="1" t="s">
        <v>42</v>
      </c>
      <c r="D9" s="1" t="s">
        <v>4716</v>
      </c>
      <c r="E9" s="2" t="s">
        <v>63</v>
      </c>
      <c r="F9" s="2" t="s">
        <v>64</v>
      </c>
      <c r="G9" s="2" t="s">
        <v>65</v>
      </c>
      <c r="H9" s="2" t="s">
        <v>66</v>
      </c>
      <c r="I9" s="9">
        <v>5</v>
      </c>
      <c r="J9" s="4">
        <v>51.1</v>
      </c>
    </row>
    <row r="10" spans="1:23">
      <c r="J10" s="5">
        <v>51.1</v>
      </c>
    </row>
    <row r="11" spans="1:23">
      <c r="A11" s="72" t="s">
        <v>67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40</v>
      </c>
      <c r="B12" s="3" t="s">
        <v>4717</v>
      </c>
      <c r="C12" s="1" t="s">
        <v>42</v>
      </c>
      <c r="D12" s="1" t="s">
        <v>4718</v>
      </c>
      <c r="E12" s="2" t="s">
        <v>486</v>
      </c>
      <c r="F12" s="2" t="s">
        <v>487</v>
      </c>
      <c r="G12" s="2" t="s">
        <v>102</v>
      </c>
      <c r="H12" s="2" t="s">
        <v>103</v>
      </c>
      <c r="I12" s="9">
        <v>10</v>
      </c>
      <c r="J12" s="4">
        <v>102.2</v>
      </c>
    </row>
    <row r="13" spans="1:23">
      <c r="A13" s="2" t="s">
        <v>40</v>
      </c>
      <c r="B13" s="3" t="s">
        <v>4717</v>
      </c>
      <c r="C13" s="1" t="s">
        <v>42</v>
      </c>
      <c r="D13" s="1" t="s">
        <v>4719</v>
      </c>
      <c r="E13" s="2" t="s">
        <v>525</v>
      </c>
      <c r="F13" s="2" t="s">
        <v>526</v>
      </c>
      <c r="G13" s="2" t="s">
        <v>82</v>
      </c>
      <c r="H13" s="2" t="s">
        <v>83</v>
      </c>
      <c r="I13" s="9">
        <v>2</v>
      </c>
      <c r="J13" s="4">
        <v>20.440000000000001</v>
      </c>
    </row>
    <row r="14" spans="1:23">
      <c r="A14" s="2" t="s">
        <v>40</v>
      </c>
      <c r="B14" s="3" t="s">
        <v>4717</v>
      </c>
      <c r="C14" s="1" t="s">
        <v>42</v>
      </c>
      <c r="D14" s="1" t="s">
        <v>4720</v>
      </c>
      <c r="E14" s="2" t="s">
        <v>1512</v>
      </c>
      <c r="F14" s="2" t="s">
        <v>1513</v>
      </c>
      <c r="G14" s="2" t="s">
        <v>82</v>
      </c>
      <c r="H14" s="2" t="s">
        <v>83</v>
      </c>
      <c r="I14" s="9">
        <v>5</v>
      </c>
      <c r="J14" s="4">
        <v>51.1</v>
      </c>
    </row>
    <row r="15" spans="1:23">
      <c r="A15" s="2" t="s">
        <v>40</v>
      </c>
      <c r="B15" s="3" t="s">
        <v>4717</v>
      </c>
      <c r="C15" s="1" t="s">
        <v>42</v>
      </c>
      <c r="D15" s="1" t="s">
        <v>4721</v>
      </c>
      <c r="E15" s="2" t="s">
        <v>133</v>
      </c>
      <c r="F15" s="2" t="s">
        <v>134</v>
      </c>
      <c r="G15" s="2" t="s">
        <v>119</v>
      </c>
      <c r="H15" s="2" t="s">
        <v>120</v>
      </c>
      <c r="I15" s="9">
        <v>5</v>
      </c>
      <c r="J15" s="4">
        <v>51.1</v>
      </c>
    </row>
    <row r="16" spans="1:23">
      <c r="A16" s="2" t="s">
        <v>40</v>
      </c>
      <c r="B16" s="3" t="s">
        <v>4717</v>
      </c>
      <c r="C16" s="1" t="s">
        <v>42</v>
      </c>
      <c r="D16" s="1" t="s">
        <v>4722</v>
      </c>
      <c r="E16" s="2" t="s">
        <v>509</v>
      </c>
      <c r="F16" s="2" t="s">
        <v>510</v>
      </c>
      <c r="G16" s="2" t="s">
        <v>82</v>
      </c>
      <c r="H16" s="2" t="s">
        <v>83</v>
      </c>
      <c r="I16" s="9">
        <v>10</v>
      </c>
      <c r="J16" s="4">
        <v>102.2</v>
      </c>
    </row>
    <row r="17" spans="1:10">
      <c r="A17" s="2" t="s">
        <v>40</v>
      </c>
      <c r="B17" s="3" t="s">
        <v>4717</v>
      </c>
      <c r="C17" s="1" t="s">
        <v>42</v>
      </c>
      <c r="D17" s="1" t="s">
        <v>4723</v>
      </c>
      <c r="E17" s="2" t="s">
        <v>70</v>
      </c>
      <c r="F17" s="2" t="s">
        <v>71</v>
      </c>
      <c r="G17" s="2" t="s">
        <v>72</v>
      </c>
      <c r="H17" s="2" t="s">
        <v>73</v>
      </c>
      <c r="I17" s="9">
        <v>10</v>
      </c>
      <c r="J17" s="4">
        <v>102.2</v>
      </c>
    </row>
    <row r="18" spans="1:10">
      <c r="A18" s="2" t="s">
        <v>40</v>
      </c>
      <c r="B18" s="3" t="s">
        <v>4717</v>
      </c>
      <c r="C18" s="1" t="s">
        <v>42</v>
      </c>
      <c r="D18" s="1" t="s">
        <v>4724</v>
      </c>
      <c r="E18" s="2" t="s">
        <v>505</v>
      </c>
      <c r="F18" s="2" t="s">
        <v>506</v>
      </c>
      <c r="G18" s="2" t="s">
        <v>93</v>
      </c>
      <c r="H18" s="2" t="s">
        <v>94</v>
      </c>
      <c r="I18" s="9">
        <v>3</v>
      </c>
      <c r="J18" s="4">
        <v>30.66</v>
      </c>
    </row>
    <row r="19" spans="1:10">
      <c r="A19" s="2" t="s">
        <v>40</v>
      </c>
      <c r="B19" s="3" t="s">
        <v>4717</v>
      </c>
      <c r="C19" s="1" t="s">
        <v>42</v>
      </c>
      <c r="D19" s="1" t="s">
        <v>4725</v>
      </c>
      <c r="E19" s="2" t="s">
        <v>634</v>
      </c>
      <c r="F19" s="2" t="s">
        <v>635</v>
      </c>
      <c r="G19" s="2" t="s">
        <v>72</v>
      </c>
      <c r="H19" s="2" t="s">
        <v>73</v>
      </c>
      <c r="I19" s="9">
        <v>3</v>
      </c>
      <c r="J19" s="4">
        <v>30.66</v>
      </c>
    </row>
    <row r="20" spans="1:10">
      <c r="A20" s="2" t="s">
        <v>40</v>
      </c>
      <c r="B20" s="3" t="s">
        <v>4717</v>
      </c>
      <c r="C20" s="1" t="s">
        <v>42</v>
      </c>
      <c r="D20" s="1" t="s">
        <v>4726</v>
      </c>
      <c r="E20" s="2" t="s">
        <v>1121</v>
      </c>
      <c r="F20" s="2" t="s">
        <v>1122</v>
      </c>
      <c r="G20" s="2" t="s">
        <v>82</v>
      </c>
      <c r="H20" s="2" t="s">
        <v>83</v>
      </c>
      <c r="I20" s="9">
        <v>2</v>
      </c>
      <c r="J20" s="4">
        <v>20.440000000000001</v>
      </c>
    </row>
    <row r="21" spans="1:10">
      <c r="A21" s="2" t="s">
        <v>40</v>
      </c>
      <c r="B21" s="3" t="s">
        <v>4717</v>
      </c>
      <c r="C21" s="1" t="s">
        <v>42</v>
      </c>
      <c r="D21" s="1" t="s">
        <v>4727</v>
      </c>
      <c r="E21" s="2" t="s">
        <v>660</v>
      </c>
      <c r="F21" s="2" t="s">
        <v>661</v>
      </c>
      <c r="G21" s="2" t="s">
        <v>77</v>
      </c>
      <c r="H21" s="2" t="s">
        <v>78</v>
      </c>
      <c r="I21" s="9">
        <v>5</v>
      </c>
      <c r="J21" s="4">
        <v>51.1</v>
      </c>
    </row>
    <row r="22" spans="1:10">
      <c r="A22" s="2" t="s">
        <v>40</v>
      </c>
      <c r="B22" s="3" t="s">
        <v>4717</v>
      </c>
      <c r="C22" s="1" t="s">
        <v>42</v>
      </c>
      <c r="D22" s="1" t="s">
        <v>4728</v>
      </c>
      <c r="E22" s="2" t="s">
        <v>136</v>
      </c>
      <c r="F22" s="2" t="s">
        <v>137</v>
      </c>
      <c r="G22" s="2" t="s">
        <v>72</v>
      </c>
      <c r="H22" s="2" t="s">
        <v>73</v>
      </c>
      <c r="I22" s="9">
        <v>5</v>
      </c>
      <c r="J22" s="4">
        <v>51.1</v>
      </c>
    </row>
    <row r="23" spans="1:10">
      <c r="A23" s="2" t="s">
        <v>40</v>
      </c>
      <c r="B23" s="3" t="s">
        <v>4717</v>
      </c>
      <c r="C23" s="1" t="s">
        <v>42</v>
      </c>
      <c r="D23" s="1" t="s">
        <v>4729</v>
      </c>
      <c r="E23" s="2" t="s">
        <v>480</v>
      </c>
      <c r="F23" s="2" t="s">
        <v>481</v>
      </c>
      <c r="G23" s="2" t="s">
        <v>82</v>
      </c>
      <c r="H23" s="2" t="s">
        <v>83</v>
      </c>
      <c r="I23" s="9">
        <v>3</v>
      </c>
      <c r="J23" s="4">
        <v>30.66</v>
      </c>
    </row>
    <row r="24" spans="1:10">
      <c r="A24" s="2" t="s">
        <v>40</v>
      </c>
      <c r="B24" s="3" t="s">
        <v>4717</v>
      </c>
      <c r="C24" s="1" t="s">
        <v>42</v>
      </c>
      <c r="D24" s="1" t="s">
        <v>4730</v>
      </c>
      <c r="E24" s="2" t="s">
        <v>1901</v>
      </c>
      <c r="F24" s="2" t="s">
        <v>1902</v>
      </c>
      <c r="G24" s="2" t="s">
        <v>77</v>
      </c>
      <c r="H24" s="2" t="s">
        <v>78</v>
      </c>
      <c r="I24" s="9">
        <v>5</v>
      </c>
      <c r="J24" s="4">
        <v>51.1</v>
      </c>
    </row>
    <row r="25" spans="1:10">
      <c r="A25" s="2" t="s">
        <v>40</v>
      </c>
      <c r="B25" s="3" t="s">
        <v>4717</v>
      </c>
      <c r="C25" s="1" t="s">
        <v>42</v>
      </c>
      <c r="D25" s="1" t="s">
        <v>4731</v>
      </c>
      <c r="E25" s="2" t="s">
        <v>4537</v>
      </c>
      <c r="F25" s="2" t="s">
        <v>4538</v>
      </c>
      <c r="G25" s="2" t="s">
        <v>498</v>
      </c>
      <c r="H25" s="2" t="s">
        <v>499</v>
      </c>
      <c r="I25" s="9">
        <v>5</v>
      </c>
      <c r="J25" s="4">
        <v>51.1</v>
      </c>
    </row>
    <row r="26" spans="1:10">
      <c r="A26" s="2" t="s">
        <v>40</v>
      </c>
      <c r="B26" s="3" t="s">
        <v>4717</v>
      </c>
      <c r="C26" s="1" t="s">
        <v>42</v>
      </c>
      <c r="D26" s="1" t="s">
        <v>4732</v>
      </c>
      <c r="E26" s="2" t="s">
        <v>3067</v>
      </c>
      <c r="F26" s="2" t="s">
        <v>3068</v>
      </c>
      <c r="G26" s="2" t="s">
        <v>82</v>
      </c>
      <c r="H26" s="2" t="s">
        <v>83</v>
      </c>
      <c r="I26" s="9">
        <v>2</v>
      </c>
      <c r="J26" s="4">
        <v>20.440000000000001</v>
      </c>
    </row>
    <row r="27" spans="1:10">
      <c r="A27" s="2" t="s">
        <v>40</v>
      </c>
      <c r="B27" s="3" t="s">
        <v>4717</v>
      </c>
      <c r="C27" s="1" t="s">
        <v>42</v>
      </c>
      <c r="D27" s="1" t="s">
        <v>4733</v>
      </c>
      <c r="E27" s="2" t="s">
        <v>922</v>
      </c>
      <c r="F27" s="2" t="s">
        <v>923</v>
      </c>
      <c r="G27" s="2" t="s">
        <v>82</v>
      </c>
      <c r="H27" s="2" t="s">
        <v>83</v>
      </c>
      <c r="I27" s="9">
        <v>3</v>
      </c>
      <c r="J27" s="4">
        <v>30.66</v>
      </c>
    </row>
    <row r="28" spans="1:10">
      <c r="A28" s="2" t="s">
        <v>40</v>
      </c>
      <c r="B28" s="3" t="s">
        <v>4717</v>
      </c>
      <c r="C28" s="1" t="s">
        <v>42</v>
      </c>
      <c r="D28" s="1" t="s">
        <v>4734</v>
      </c>
      <c r="E28" s="2" t="s">
        <v>916</v>
      </c>
      <c r="F28" s="2" t="s">
        <v>917</v>
      </c>
      <c r="G28" s="2" t="s">
        <v>82</v>
      </c>
      <c r="H28" s="2" t="s">
        <v>83</v>
      </c>
      <c r="I28" s="9">
        <v>8</v>
      </c>
      <c r="J28" s="4">
        <v>81.760000000000005</v>
      </c>
    </row>
    <row r="29" spans="1:10">
      <c r="A29" s="2" t="s">
        <v>40</v>
      </c>
      <c r="B29" s="3" t="s">
        <v>4709</v>
      </c>
      <c r="C29" s="1" t="s">
        <v>42</v>
      </c>
      <c r="D29" s="1" t="s">
        <v>4735</v>
      </c>
      <c r="E29" s="2" t="s">
        <v>2601</v>
      </c>
      <c r="F29" s="2" t="s">
        <v>2602</v>
      </c>
      <c r="G29" s="2" t="s">
        <v>77</v>
      </c>
      <c r="H29" s="2" t="s">
        <v>78</v>
      </c>
      <c r="I29" s="9">
        <v>10</v>
      </c>
      <c r="J29" s="4">
        <v>102.2</v>
      </c>
    </row>
    <row r="30" spans="1:10">
      <c r="A30" s="2" t="s">
        <v>48</v>
      </c>
      <c r="B30" s="3" t="s">
        <v>4717</v>
      </c>
      <c r="C30" s="1" t="s">
        <v>42</v>
      </c>
      <c r="D30" s="1" t="s">
        <v>4723</v>
      </c>
      <c r="E30" s="2" t="s">
        <v>70</v>
      </c>
      <c r="F30" s="2" t="s">
        <v>71</v>
      </c>
      <c r="G30" s="2" t="s">
        <v>72</v>
      </c>
      <c r="H30" s="2" t="s">
        <v>73</v>
      </c>
      <c r="I30" s="9">
        <v>10</v>
      </c>
      <c r="J30" s="4">
        <v>123.7</v>
      </c>
    </row>
    <row r="31" spans="1:10">
      <c r="A31" s="2" t="s">
        <v>48</v>
      </c>
      <c r="B31" s="3" t="s">
        <v>4736</v>
      </c>
      <c r="C31" s="1" t="s">
        <v>42</v>
      </c>
      <c r="D31" s="1" t="s">
        <v>4737</v>
      </c>
      <c r="E31" s="2" t="s">
        <v>670</v>
      </c>
      <c r="F31" s="2" t="s">
        <v>671</v>
      </c>
      <c r="G31" s="2" t="s">
        <v>177</v>
      </c>
      <c r="H31" s="2" t="s">
        <v>178</v>
      </c>
      <c r="I31" s="9">
        <v>10</v>
      </c>
      <c r="J31" s="4">
        <v>123.7</v>
      </c>
    </row>
    <row r="32" spans="1:10">
      <c r="A32" s="2" t="s">
        <v>48</v>
      </c>
      <c r="B32" s="3" t="s">
        <v>4717</v>
      </c>
      <c r="C32" s="1" t="s">
        <v>42</v>
      </c>
      <c r="D32" s="1" t="s">
        <v>4738</v>
      </c>
      <c r="E32" s="2" t="s">
        <v>1285</v>
      </c>
      <c r="F32" s="2" t="s">
        <v>1286</v>
      </c>
      <c r="G32" s="2" t="s">
        <v>82</v>
      </c>
      <c r="H32" s="2" t="s">
        <v>83</v>
      </c>
      <c r="I32" s="9">
        <v>20</v>
      </c>
      <c r="J32" s="4">
        <v>230.4</v>
      </c>
    </row>
    <row r="33" spans="1:10">
      <c r="A33" s="2" t="s">
        <v>48</v>
      </c>
      <c r="B33" s="3" t="s">
        <v>4717</v>
      </c>
      <c r="C33" s="1" t="s">
        <v>42</v>
      </c>
      <c r="D33" s="1" t="s">
        <v>4739</v>
      </c>
      <c r="E33" s="2" t="s">
        <v>130</v>
      </c>
      <c r="F33" s="2" t="s">
        <v>131</v>
      </c>
      <c r="G33" s="2" t="s">
        <v>72</v>
      </c>
      <c r="H33" s="2" t="s">
        <v>73</v>
      </c>
      <c r="I33" s="9">
        <v>10</v>
      </c>
      <c r="J33" s="4">
        <v>115.2</v>
      </c>
    </row>
    <row r="34" spans="1:10">
      <c r="A34" s="2" t="s">
        <v>48</v>
      </c>
      <c r="B34" s="3" t="s">
        <v>4717</v>
      </c>
      <c r="C34" s="1" t="s">
        <v>42</v>
      </c>
      <c r="D34" s="1" t="s">
        <v>4740</v>
      </c>
      <c r="E34" s="2" t="s">
        <v>932</v>
      </c>
      <c r="F34" s="2" t="s">
        <v>933</v>
      </c>
      <c r="G34" s="2" t="s">
        <v>82</v>
      </c>
      <c r="H34" s="2" t="s">
        <v>83</v>
      </c>
      <c r="I34" s="9">
        <v>15</v>
      </c>
      <c r="J34" s="4">
        <v>185.55</v>
      </c>
    </row>
    <row r="35" spans="1:10">
      <c r="A35" s="2" t="s">
        <v>48</v>
      </c>
      <c r="B35" s="3" t="s">
        <v>4717</v>
      </c>
      <c r="C35" s="1" t="s">
        <v>42</v>
      </c>
      <c r="D35" s="1" t="s">
        <v>4729</v>
      </c>
      <c r="E35" s="2" t="s">
        <v>480</v>
      </c>
      <c r="F35" s="2" t="s">
        <v>481</v>
      </c>
      <c r="G35" s="2" t="s">
        <v>82</v>
      </c>
      <c r="H35" s="2" t="s">
        <v>83</v>
      </c>
      <c r="I35" s="9">
        <v>5</v>
      </c>
      <c r="J35" s="4">
        <v>61.85</v>
      </c>
    </row>
    <row r="36" spans="1:10">
      <c r="A36" s="2" t="s">
        <v>48</v>
      </c>
      <c r="B36" s="3" t="s">
        <v>4717</v>
      </c>
      <c r="C36" s="1" t="s">
        <v>42</v>
      </c>
      <c r="D36" s="1" t="s">
        <v>4741</v>
      </c>
      <c r="E36" s="2" t="s">
        <v>85</v>
      </c>
      <c r="F36" s="2" t="s">
        <v>86</v>
      </c>
      <c r="G36" s="2" t="s">
        <v>82</v>
      </c>
      <c r="H36" s="2" t="s">
        <v>83</v>
      </c>
      <c r="I36" s="9">
        <v>5</v>
      </c>
      <c r="J36" s="4">
        <v>57.6</v>
      </c>
    </row>
    <row r="37" spans="1:10">
      <c r="A37" s="2" t="s">
        <v>48</v>
      </c>
      <c r="B37" s="3" t="s">
        <v>4717</v>
      </c>
      <c r="C37" s="1" t="s">
        <v>42</v>
      </c>
      <c r="D37" s="1" t="s">
        <v>4742</v>
      </c>
      <c r="E37" s="2" t="s">
        <v>111</v>
      </c>
      <c r="F37" s="2" t="s">
        <v>112</v>
      </c>
      <c r="G37" s="2" t="s">
        <v>72</v>
      </c>
      <c r="H37" s="2" t="s">
        <v>73</v>
      </c>
      <c r="I37" s="9">
        <v>10</v>
      </c>
      <c r="J37" s="4">
        <v>115.2</v>
      </c>
    </row>
    <row r="38" spans="1:10">
      <c r="A38" s="2" t="s">
        <v>48</v>
      </c>
      <c r="B38" s="3" t="s">
        <v>4717</v>
      </c>
      <c r="C38" s="1" t="s">
        <v>42</v>
      </c>
      <c r="D38" s="1" t="s">
        <v>4743</v>
      </c>
      <c r="E38" s="2" t="s">
        <v>114</v>
      </c>
      <c r="F38" s="2" t="s">
        <v>115</v>
      </c>
      <c r="G38" s="2" t="s">
        <v>102</v>
      </c>
      <c r="H38" s="2" t="s">
        <v>103</v>
      </c>
      <c r="I38" s="9">
        <v>5</v>
      </c>
      <c r="J38" s="4">
        <v>57.6</v>
      </c>
    </row>
    <row r="39" spans="1:10">
      <c r="A39" s="2" t="s">
        <v>48</v>
      </c>
      <c r="B39" s="3" t="s">
        <v>4717</v>
      </c>
      <c r="C39" s="1" t="s">
        <v>42</v>
      </c>
      <c r="D39" s="1" t="s">
        <v>4744</v>
      </c>
      <c r="E39" s="2" t="s">
        <v>91</v>
      </c>
      <c r="F39" s="2" t="s">
        <v>92</v>
      </c>
      <c r="G39" s="2" t="s">
        <v>93</v>
      </c>
      <c r="H39" s="2" t="s">
        <v>94</v>
      </c>
      <c r="I39" s="9">
        <v>5</v>
      </c>
      <c r="J39" s="4">
        <v>57.6</v>
      </c>
    </row>
    <row r="40" spans="1:10">
      <c r="A40" s="2" t="s">
        <v>48</v>
      </c>
      <c r="B40" s="3" t="s">
        <v>4717</v>
      </c>
      <c r="C40" s="1" t="s">
        <v>42</v>
      </c>
      <c r="D40" s="1" t="s">
        <v>4745</v>
      </c>
      <c r="E40" s="2" t="s">
        <v>660</v>
      </c>
      <c r="F40" s="2" t="s">
        <v>661</v>
      </c>
      <c r="G40" s="2" t="s">
        <v>77</v>
      </c>
      <c r="H40" s="2" t="s">
        <v>78</v>
      </c>
      <c r="I40" s="9">
        <v>5</v>
      </c>
      <c r="J40" s="4">
        <v>57.6</v>
      </c>
    </row>
    <row r="41" spans="1:10">
      <c r="A41" s="2" t="s">
        <v>48</v>
      </c>
      <c r="B41" s="3" t="s">
        <v>4717</v>
      </c>
      <c r="C41" s="1" t="s">
        <v>42</v>
      </c>
      <c r="D41" s="1" t="s">
        <v>4746</v>
      </c>
      <c r="E41" s="2" t="s">
        <v>125</v>
      </c>
      <c r="F41" s="2" t="s">
        <v>126</v>
      </c>
      <c r="G41" s="2" t="s">
        <v>127</v>
      </c>
      <c r="H41" s="2" t="s">
        <v>128</v>
      </c>
      <c r="I41" s="9">
        <v>15</v>
      </c>
      <c r="J41" s="4">
        <v>172.8</v>
      </c>
    </row>
    <row r="42" spans="1:10">
      <c r="A42" s="2" t="s">
        <v>48</v>
      </c>
      <c r="B42" s="3" t="s">
        <v>4717</v>
      </c>
      <c r="C42" s="1" t="s">
        <v>42</v>
      </c>
      <c r="D42" s="1" t="s">
        <v>4747</v>
      </c>
      <c r="E42" s="2" t="s">
        <v>1101</v>
      </c>
      <c r="F42" s="2" t="s">
        <v>1102</v>
      </c>
      <c r="G42" s="2" t="s">
        <v>82</v>
      </c>
      <c r="H42" s="2" t="s">
        <v>83</v>
      </c>
      <c r="I42" s="9">
        <v>15</v>
      </c>
      <c r="J42" s="4">
        <v>185.55</v>
      </c>
    </row>
    <row r="43" spans="1:10">
      <c r="A43" s="2" t="s">
        <v>48</v>
      </c>
      <c r="B43" s="3" t="s">
        <v>4717</v>
      </c>
      <c r="C43" s="1" t="s">
        <v>42</v>
      </c>
      <c r="D43" s="1" t="s">
        <v>4722</v>
      </c>
      <c r="E43" s="2" t="s">
        <v>509</v>
      </c>
      <c r="F43" s="2" t="s">
        <v>510</v>
      </c>
      <c r="G43" s="2" t="s">
        <v>82</v>
      </c>
      <c r="H43" s="2" t="s">
        <v>83</v>
      </c>
      <c r="I43" s="9">
        <v>30</v>
      </c>
      <c r="J43" s="4">
        <v>371.1</v>
      </c>
    </row>
    <row r="44" spans="1:10">
      <c r="A44" s="2" t="s">
        <v>48</v>
      </c>
      <c r="B44" s="3" t="s">
        <v>4717</v>
      </c>
      <c r="C44" s="1" t="s">
        <v>42</v>
      </c>
      <c r="D44" s="1" t="s">
        <v>4748</v>
      </c>
      <c r="E44" s="2" t="s">
        <v>505</v>
      </c>
      <c r="F44" s="2" t="s">
        <v>506</v>
      </c>
      <c r="G44" s="2" t="s">
        <v>93</v>
      </c>
      <c r="H44" s="2" t="s">
        <v>94</v>
      </c>
      <c r="I44" s="9">
        <v>5</v>
      </c>
      <c r="J44" s="4">
        <v>57.6</v>
      </c>
    </row>
    <row r="45" spans="1:10">
      <c r="A45" s="2" t="s">
        <v>48</v>
      </c>
      <c r="B45" s="3" t="s">
        <v>4717</v>
      </c>
      <c r="C45" s="1" t="s">
        <v>42</v>
      </c>
      <c r="D45" s="1" t="s">
        <v>4749</v>
      </c>
      <c r="E45" s="2" t="s">
        <v>105</v>
      </c>
      <c r="F45" s="2" t="s">
        <v>106</v>
      </c>
      <c r="G45" s="2" t="s">
        <v>93</v>
      </c>
      <c r="H45" s="2" t="s">
        <v>94</v>
      </c>
      <c r="I45" s="9">
        <v>3</v>
      </c>
      <c r="J45" s="4">
        <v>34.56</v>
      </c>
    </row>
    <row r="46" spans="1:10">
      <c r="A46" s="2" t="s">
        <v>48</v>
      </c>
      <c r="B46" s="3" t="s">
        <v>4717</v>
      </c>
      <c r="C46" s="1" t="s">
        <v>42</v>
      </c>
      <c r="D46" s="1" t="s">
        <v>4750</v>
      </c>
      <c r="E46" s="2" t="s">
        <v>2694</v>
      </c>
      <c r="F46" s="2" t="s">
        <v>2695</v>
      </c>
      <c r="G46" s="2" t="s">
        <v>77</v>
      </c>
      <c r="H46" s="2" t="s">
        <v>78</v>
      </c>
      <c r="I46" s="9">
        <v>10</v>
      </c>
      <c r="J46" s="4">
        <v>115.2</v>
      </c>
    </row>
    <row r="47" spans="1:10">
      <c r="A47" s="2" t="s">
        <v>48</v>
      </c>
      <c r="B47" s="3" t="s">
        <v>4717</v>
      </c>
      <c r="C47" s="1" t="s">
        <v>42</v>
      </c>
      <c r="D47" s="1" t="s">
        <v>4751</v>
      </c>
      <c r="E47" s="2" t="s">
        <v>650</v>
      </c>
      <c r="F47" s="2" t="s">
        <v>651</v>
      </c>
      <c r="G47" s="2" t="s">
        <v>72</v>
      </c>
      <c r="H47" s="2" t="s">
        <v>73</v>
      </c>
      <c r="I47" s="9">
        <v>30</v>
      </c>
      <c r="J47" s="4">
        <v>371.1</v>
      </c>
    </row>
    <row r="48" spans="1:10">
      <c r="A48" s="2" t="s">
        <v>48</v>
      </c>
      <c r="B48" s="3" t="s">
        <v>4717</v>
      </c>
      <c r="C48" s="1" t="s">
        <v>42</v>
      </c>
      <c r="D48" s="1" t="s">
        <v>4734</v>
      </c>
      <c r="E48" s="2" t="s">
        <v>916</v>
      </c>
      <c r="F48" s="2" t="s">
        <v>917</v>
      </c>
      <c r="G48" s="2" t="s">
        <v>82</v>
      </c>
      <c r="H48" s="2" t="s">
        <v>83</v>
      </c>
      <c r="I48" s="9">
        <v>20</v>
      </c>
      <c r="J48" s="4">
        <v>247.4</v>
      </c>
    </row>
    <row r="49" spans="1:23">
      <c r="A49" s="2" t="s">
        <v>182</v>
      </c>
      <c r="B49" s="3" t="s">
        <v>4717</v>
      </c>
      <c r="C49" s="1" t="s">
        <v>42</v>
      </c>
      <c r="D49" s="1" t="s">
        <v>4752</v>
      </c>
      <c r="E49" s="2" t="s">
        <v>689</v>
      </c>
      <c r="F49" s="2" t="s">
        <v>690</v>
      </c>
      <c r="G49" s="2" t="s">
        <v>93</v>
      </c>
      <c r="H49" s="2" t="s">
        <v>94</v>
      </c>
      <c r="I49" s="9">
        <v>2</v>
      </c>
      <c r="J49" s="4">
        <v>18.88</v>
      </c>
    </row>
    <row r="50" spans="1:23">
      <c r="A50" s="2" t="s">
        <v>182</v>
      </c>
      <c r="B50" s="3" t="s">
        <v>4717</v>
      </c>
      <c r="C50" s="1" t="s">
        <v>42</v>
      </c>
      <c r="D50" s="1" t="s">
        <v>4718</v>
      </c>
      <c r="E50" s="2" t="s">
        <v>486</v>
      </c>
      <c r="F50" s="2" t="s">
        <v>487</v>
      </c>
      <c r="G50" s="2" t="s">
        <v>102</v>
      </c>
      <c r="H50" s="2" t="s">
        <v>103</v>
      </c>
      <c r="I50" s="9">
        <v>1</v>
      </c>
      <c r="J50" s="4">
        <v>9.44</v>
      </c>
    </row>
    <row r="51" spans="1:23">
      <c r="A51" s="2" t="s">
        <v>182</v>
      </c>
      <c r="B51" s="3" t="s">
        <v>4717</v>
      </c>
      <c r="C51" s="1" t="s">
        <v>42</v>
      </c>
      <c r="D51" s="1" t="s">
        <v>4734</v>
      </c>
      <c r="E51" s="2" t="s">
        <v>916</v>
      </c>
      <c r="F51" s="2" t="s">
        <v>917</v>
      </c>
      <c r="G51" s="2" t="s">
        <v>82</v>
      </c>
      <c r="H51" s="2" t="s">
        <v>83</v>
      </c>
      <c r="I51" s="9">
        <v>2</v>
      </c>
      <c r="J51" s="4">
        <v>18.88</v>
      </c>
    </row>
    <row r="52" spans="1:23">
      <c r="J52" s="5">
        <v>3769.63</v>
      </c>
    </row>
    <row r="53" spans="1:23">
      <c r="A53" s="72" t="s">
        <v>141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>
      <c r="A54" s="2" t="s">
        <v>40</v>
      </c>
      <c r="B54" s="3" t="s">
        <v>4736</v>
      </c>
      <c r="C54" s="1" t="s">
        <v>42</v>
      </c>
      <c r="D54" s="1" t="s">
        <v>4753</v>
      </c>
      <c r="E54" s="2" t="s">
        <v>170</v>
      </c>
      <c r="F54" s="2" t="s">
        <v>171</v>
      </c>
      <c r="G54" s="2" t="s">
        <v>150</v>
      </c>
      <c r="H54" s="2" t="s">
        <v>151</v>
      </c>
      <c r="I54" s="9">
        <v>2</v>
      </c>
      <c r="J54" s="4">
        <v>20.440000000000001</v>
      </c>
    </row>
    <row r="55" spans="1:23">
      <c r="A55" s="2" t="s">
        <v>40</v>
      </c>
      <c r="B55" s="3" t="s">
        <v>4736</v>
      </c>
      <c r="C55" s="1" t="s">
        <v>42</v>
      </c>
      <c r="D55" s="1" t="s">
        <v>4754</v>
      </c>
      <c r="E55" s="2" t="s">
        <v>951</v>
      </c>
      <c r="F55" s="2" t="s">
        <v>952</v>
      </c>
      <c r="G55" s="2" t="s">
        <v>160</v>
      </c>
      <c r="H55" s="2" t="s">
        <v>161</v>
      </c>
      <c r="I55" s="9">
        <v>2</v>
      </c>
      <c r="J55" s="4">
        <v>20.440000000000001</v>
      </c>
    </row>
    <row r="56" spans="1:23">
      <c r="A56" s="2" t="s">
        <v>48</v>
      </c>
      <c r="B56" s="3" t="s">
        <v>4736</v>
      </c>
      <c r="C56" s="1" t="s">
        <v>42</v>
      </c>
      <c r="D56" s="1" t="s">
        <v>4755</v>
      </c>
      <c r="E56" s="2" t="s">
        <v>957</v>
      </c>
      <c r="F56" s="2" t="s">
        <v>958</v>
      </c>
      <c r="G56" s="2" t="s">
        <v>150</v>
      </c>
      <c r="H56" s="2" t="s">
        <v>151</v>
      </c>
      <c r="I56" s="9">
        <v>20</v>
      </c>
      <c r="J56" s="4">
        <v>230.4</v>
      </c>
    </row>
    <row r="57" spans="1:23">
      <c r="A57" s="2" t="s">
        <v>48</v>
      </c>
      <c r="B57" s="3" t="s">
        <v>4736</v>
      </c>
      <c r="C57" s="1" t="s">
        <v>42</v>
      </c>
      <c r="D57" s="1" t="s">
        <v>4756</v>
      </c>
      <c r="E57" s="2" t="s">
        <v>158</v>
      </c>
      <c r="F57" s="2" t="s">
        <v>159</v>
      </c>
      <c r="G57" s="2" t="s">
        <v>160</v>
      </c>
      <c r="H57" s="2" t="s">
        <v>161</v>
      </c>
      <c r="I57" s="9">
        <v>5</v>
      </c>
      <c r="J57" s="4">
        <v>57.6</v>
      </c>
    </row>
    <row r="58" spans="1:23">
      <c r="A58" s="2" t="s">
        <v>48</v>
      </c>
      <c r="B58" s="3" t="s">
        <v>4736</v>
      </c>
      <c r="C58" s="1" t="s">
        <v>42</v>
      </c>
      <c r="D58" s="1" t="s">
        <v>4757</v>
      </c>
      <c r="E58" s="2" t="s">
        <v>954</v>
      </c>
      <c r="F58" s="2" t="s">
        <v>955</v>
      </c>
      <c r="G58" s="2" t="s">
        <v>150</v>
      </c>
      <c r="H58" s="2" t="s">
        <v>151</v>
      </c>
      <c r="I58" s="9">
        <v>2</v>
      </c>
      <c r="J58" s="4">
        <v>23.04</v>
      </c>
    </row>
    <row r="59" spans="1:23">
      <c r="A59" s="2" t="s">
        <v>48</v>
      </c>
      <c r="B59" s="3" t="s">
        <v>4736</v>
      </c>
      <c r="C59" s="1" t="s">
        <v>42</v>
      </c>
      <c r="D59" s="1" t="s">
        <v>4758</v>
      </c>
      <c r="E59" s="2" t="s">
        <v>538</v>
      </c>
      <c r="F59" s="2" t="s">
        <v>539</v>
      </c>
      <c r="G59" s="2" t="s">
        <v>150</v>
      </c>
      <c r="H59" s="2" t="s">
        <v>151</v>
      </c>
      <c r="I59" s="9">
        <v>20</v>
      </c>
      <c r="J59" s="4">
        <v>230.4</v>
      </c>
    </row>
    <row r="60" spans="1:23">
      <c r="A60" s="2" t="s">
        <v>48</v>
      </c>
      <c r="B60" s="3" t="s">
        <v>4736</v>
      </c>
      <c r="C60" s="1" t="s">
        <v>42</v>
      </c>
      <c r="D60" s="1" t="s">
        <v>4754</v>
      </c>
      <c r="E60" s="2" t="s">
        <v>951</v>
      </c>
      <c r="F60" s="2" t="s">
        <v>952</v>
      </c>
      <c r="G60" s="2" t="s">
        <v>160</v>
      </c>
      <c r="H60" s="2" t="s">
        <v>161</v>
      </c>
      <c r="I60" s="9">
        <v>5</v>
      </c>
      <c r="J60" s="4">
        <v>61.85</v>
      </c>
    </row>
    <row r="61" spans="1:23">
      <c r="A61" s="2" t="s">
        <v>182</v>
      </c>
      <c r="B61" s="3" t="s">
        <v>4736</v>
      </c>
      <c r="C61" s="1" t="s">
        <v>42</v>
      </c>
      <c r="D61" s="1" t="s">
        <v>4755</v>
      </c>
      <c r="E61" s="2" t="s">
        <v>957</v>
      </c>
      <c r="F61" s="2" t="s">
        <v>958</v>
      </c>
      <c r="G61" s="2" t="s">
        <v>150</v>
      </c>
      <c r="H61" s="2" t="s">
        <v>151</v>
      </c>
      <c r="I61" s="9">
        <v>2</v>
      </c>
      <c r="J61" s="4">
        <v>16.84</v>
      </c>
    </row>
    <row r="62" spans="1:23">
      <c r="A62" s="2" t="s">
        <v>182</v>
      </c>
      <c r="B62" s="3" t="s">
        <v>4736</v>
      </c>
      <c r="C62" s="1" t="s">
        <v>42</v>
      </c>
      <c r="D62" s="1" t="s">
        <v>4757</v>
      </c>
      <c r="E62" s="2" t="s">
        <v>954</v>
      </c>
      <c r="F62" s="2" t="s">
        <v>955</v>
      </c>
      <c r="G62" s="2" t="s">
        <v>150</v>
      </c>
      <c r="H62" s="2" t="s">
        <v>151</v>
      </c>
      <c r="I62" s="9">
        <v>1</v>
      </c>
      <c r="J62" s="4">
        <v>8.42</v>
      </c>
    </row>
    <row r="63" spans="1:23">
      <c r="A63" s="2" t="s">
        <v>182</v>
      </c>
      <c r="B63" s="3" t="s">
        <v>4736</v>
      </c>
      <c r="C63" s="1" t="s">
        <v>42</v>
      </c>
      <c r="D63" s="1" t="s">
        <v>4759</v>
      </c>
      <c r="E63" s="2" t="s">
        <v>175</v>
      </c>
      <c r="F63" s="2" t="s">
        <v>2616</v>
      </c>
      <c r="G63" s="2" t="s">
        <v>177</v>
      </c>
      <c r="H63" s="2" t="s">
        <v>178</v>
      </c>
      <c r="I63" s="9">
        <v>2</v>
      </c>
      <c r="J63" s="4">
        <v>16.84</v>
      </c>
    </row>
    <row r="64" spans="1:23">
      <c r="A64" s="2" t="s">
        <v>205</v>
      </c>
      <c r="B64" s="3" t="s">
        <v>4736</v>
      </c>
      <c r="C64" s="1" t="s">
        <v>42</v>
      </c>
      <c r="D64" s="1" t="s">
        <v>4760</v>
      </c>
      <c r="E64" s="2" t="s">
        <v>936</v>
      </c>
      <c r="F64" s="2" t="s">
        <v>937</v>
      </c>
      <c r="G64" s="2" t="s">
        <v>150</v>
      </c>
      <c r="H64" s="2" t="s">
        <v>151</v>
      </c>
      <c r="I64" s="9">
        <v>3</v>
      </c>
      <c r="J64" s="4">
        <v>28.65</v>
      </c>
    </row>
    <row r="65" spans="1:23">
      <c r="J65" s="5">
        <v>714.92</v>
      </c>
    </row>
    <row r="66" spans="1:23">
      <c r="A66" s="72" t="s">
        <v>183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1:23">
      <c r="A67" s="2" t="s">
        <v>40</v>
      </c>
      <c r="B67" s="3" t="s">
        <v>4717</v>
      </c>
      <c r="C67" s="1" t="s">
        <v>42</v>
      </c>
      <c r="D67" s="1" t="s">
        <v>4761</v>
      </c>
      <c r="E67" s="2" t="s">
        <v>185</v>
      </c>
      <c r="F67" s="2" t="s">
        <v>186</v>
      </c>
      <c r="G67" s="2" t="s">
        <v>187</v>
      </c>
      <c r="H67" s="2" t="s">
        <v>188</v>
      </c>
      <c r="I67" s="9">
        <v>3</v>
      </c>
      <c r="J67" s="4">
        <v>30.66</v>
      </c>
    </row>
    <row r="68" spans="1:23">
      <c r="A68" s="2" t="s">
        <v>48</v>
      </c>
      <c r="B68" s="3" t="s">
        <v>4717</v>
      </c>
      <c r="C68" s="1" t="s">
        <v>42</v>
      </c>
      <c r="D68" s="1" t="s">
        <v>4761</v>
      </c>
      <c r="E68" s="2" t="s">
        <v>185</v>
      </c>
      <c r="F68" s="2" t="s">
        <v>186</v>
      </c>
      <c r="G68" s="2" t="s">
        <v>187</v>
      </c>
      <c r="H68" s="2" t="s">
        <v>188</v>
      </c>
      <c r="I68" s="9">
        <v>2</v>
      </c>
      <c r="J68" s="4">
        <v>23.04</v>
      </c>
    </row>
    <row r="69" spans="1:23">
      <c r="A69" s="2" t="s">
        <v>48</v>
      </c>
      <c r="B69" s="3" t="s">
        <v>4717</v>
      </c>
      <c r="C69" s="1" t="s">
        <v>42</v>
      </c>
      <c r="D69" s="1" t="s">
        <v>4762</v>
      </c>
      <c r="E69" s="2" t="s">
        <v>707</v>
      </c>
      <c r="F69" s="2" t="s">
        <v>708</v>
      </c>
      <c r="G69" s="2" t="s">
        <v>187</v>
      </c>
      <c r="H69" s="2" t="s">
        <v>188</v>
      </c>
      <c r="I69" s="9">
        <v>5</v>
      </c>
      <c r="J69" s="4">
        <v>57.6</v>
      </c>
    </row>
    <row r="70" spans="1:23">
      <c r="J70" s="5">
        <v>111.3</v>
      </c>
    </row>
    <row r="71" spans="1:23">
      <c r="A71" s="72" t="s">
        <v>189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40</v>
      </c>
      <c r="B72" s="3" t="s">
        <v>4709</v>
      </c>
      <c r="C72" s="1" t="s">
        <v>42</v>
      </c>
      <c r="D72" s="1" t="s">
        <v>4763</v>
      </c>
      <c r="E72" s="2" t="s">
        <v>1168</v>
      </c>
      <c r="F72" s="2" t="s">
        <v>1169</v>
      </c>
      <c r="G72" s="2" t="s">
        <v>712</v>
      </c>
      <c r="H72" s="2" t="s">
        <v>713</v>
      </c>
      <c r="I72" s="9">
        <v>5</v>
      </c>
      <c r="J72" s="4">
        <v>51.1</v>
      </c>
    </row>
    <row r="73" spans="1:23">
      <c r="A73" s="2" t="s">
        <v>40</v>
      </c>
      <c r="B73" s="3" t="s">
        <v>4736</v>
      </c>
      <c r="C73" s="1" t="s">
        <v>42</v>
      </c>
      <c r="D73" s="1" t="s">
        <v>4764</v>
      </c>
      <c r="E73" s="2" t="s">
        <v>552</v>
      </c>
      <c r="F73" s="2" t="s">
        <v>553</v>
      </c>
      <c r="G73" s="2" t="s">
        <v>313</v>
      </c>
      <c r="H73" s="2" t="s">
        <v>314</v>
      </c>
      <c r="I73" s="9">
        <v>25</v>
      </c>
      <c r="J73" s="4">
        <v>255.5</v>
      </c>
    </row>
    <row r="74" spans="1:23">
      <c r="A74" s="2" t="s">
        <v>48</v>
      </c>
      <c r="B74" s="3" t="s">
        <v>4709</v>
      </c>
      <c r="C74" s="1" t="s">
        <v>42</v>
      </c>
      <c r="D74" s="1" t="s">
        <v>4765</v>
      </c>
      <c r="E74" s="2" t="s">
        <v>729</v>
      </c>
      <c r="F74" s="2" t="s">
        <v>730</v>
      </c>
      <c r="G74" s="2" t="s">
        <v>726</v>
      </c>
      <c r="H74" s="2" t="s">
        <v>727</v>
      </c>
      <c r="I74" s="9">
        <v>5</v>
      </c>
      <c r="J74" s="4">
        <v>61.85</v>
      </c>
    </row>
    <row r="75" spans="1:23" ht="24">
      <c r="A75" s="2" t="s">
        <v>48</v>
      </c>
      <c r="B75" s="3" t="s">
        <v>4709</v>
      </c>
      <c r="C75" s="1" t="s">
        <v>42</v>
      </c>
      <c r="D75" s="1" t="s">
        <v>4766</v>
      </c>
      <c r="E75" s="2" t="s">
        <v>201</v>
      </c>
      <c r="F75" s="2" t="s">
        <v>202</v>
      </c>
      <c r="G75" s="2" t="s">
        <v>203</v>
      </c>
      <c r="H75" s="2" t="s">
        <v>204</v>
      </c>
      <c r="I75" s="9">
        <v>5</v>
      </c>
      <c r="J75" s="4">
        <v>57.6</v>
      </c>
    </row>
    <row r="76" spans="1:23">
      <c r="J76" s="5">
        <v>426.05</v>
      </c>
    </row>
    <row r="77" spans="1:23">
      <c r="A77" s="72" t="s">
        <v>212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>
      <c r="A78" s="2" t="s">
        <v>68</v>
      </c>
      <c r="B78" s="3" t="s">
        <v>4767</v>
      </c>
      <c r="C78" s="1" t="s">
        <v>42</v>
      </c>
      <c r="D78" s="1" t="s">
        <v>4768</v>
      </c>
      <c r="E78" s="2" t="s">
        <v>227</v>
      </c>
      <c r="F78" s="2" t="s">
        <v>228</v>
      </c>
      <c r="G78" s="2" t="s">
        <v>216</v>
      </c>
      <c r="H78" s="2" t="s">
        <v>217</v>
      </c>
      <c r="I78" s="9">
        <v>5</v>
      </c>
      <c r="J78" s="4">
        <v>42</v>
      </c>
    </row>
    <row r="79" spans="1:23">
      <c r="A79" s="2" t="s">
        <v>40</v>
      </c>
      <c r="B79" s="3" t="s">
        <v>4767</v>
      </c>
      <c r="C79" s="1" t="s">
        <v>42</v>
      </c>
      <c r="D79" s="1" t="s">
        <v>4769</v>
      </c>
      <c r="E79" s="2" t="s">
        <v>214</v>
      </c>
      <c r="F79" s="2" t="s">
        <v>215</v>
      </c>
      <c r="G79" s="2" t="s">
        <v>216</v>
      </c>
      <c r="H79" s="2" t="s">
        <v>217</v>
      </c>
      <c r="I79" s="9">
        <v>3</v>
      </c>
      <c r="J79" s="4">
        <v>30.66</v>
      </c>
    </row>
    <row r="80" spans="1:23">
      <c r="A80" s="2" t="s">
        <v>48</v>
      </c>
      <c r="B80" s="3" t="s">
        <v>4767</v>
      </c>
      <c r="C80" s="1" t="s">
        <v>42</v>
      </c>
      <c r="D80" s="1" t="s">
        <v>4769</v>
      </c>
      <c r="E80" s="2" t="s">
        <v>214</v>
      </c>
      <c r="F80" s="2" t="s">
        <v>215</v>
      </c>
      <c r="G80" s="2" t="s">
        <v>216</v>
      </c>
      <c r="H80" s="2" t="s">
        <v>217</v>
      </c>
      <c r="I80" s="9">
        <v>5</v>
      </c>
      <c r="J80" s="4">
        <v>61.85</v>
      </c>
    </row>
    <row r="81" spans="1:23">
      <c r="A81" s="2" t="s">
        <v>48</v>
      </c>
      <c r="B81" s="3" t="s">
        <v>4767</v>
      </c>
      <c r="C81" s="1" t="s">
        <v>42</v>
      </c>
      <c r="D81" s="1" t="s">
        <v>4770</v>
      </c>
      <c r="E81" s="2" t="s">
        <v>219</v>
      </c>
      <c r="F81" s="2" t="s">
        <v>220</v>
      </c>
      <c r="G81" s="2" t="s">
        <v>221</v>
      </c>
      <c r="H81" s="2" t="s">
        <v>222</v>
      </c>
      <c r="I81" s="9">
        <v>10</v>
      </c>
      <c r="J81" s="4">
        <v>123.7</v>
      </c>
    </row>
    <row r="82" spans="1:23">
      <c r="A82" s="2" t="s">
        <v>48</v>
      </c>
      <c r="B82" s="3" t="s">
        <v>4767</v>
      </c>
      <c r="C82" s="1" t="s">
        <v>42</v>
      </c>
      <c r="D82" s="1" t="s">
        <v>4771</v>
      </c>
      <c r="E82" s="2" t="s">
        <v>2392</v>
      </c>
      <c r="F82" s="2" t="s">
        <v>2393</v>
      </c>
      <c r="G82" s="2" t="s">
        <v>232</v>
      </c>
      <c r="H82" s="2" t="s">
        <v>233</v>
      </c>
      <c r="I82" s="9">
        <v>2</v>
      </c>
      <c r="J82" s="4">
        <v>24.74</v>
      </c>
    </row>
    <row r="83" spans="1:23">
      <c r="A83" s="2" t="s">
        <v>48</v>
      </c>
      <c r="B83" s="3" t="s">
        <v>4767</v>
      </c>
      <c r="C83" s="1" t="s">
        <v>42</v>
      </c>
      <c r="D83" s="1" t="s">
        <v>4772</v>
      </c>
      <c r="E83" s="2" t="s">
        <v>747</v>
      </c>
      <c r="F83" s="2" t="s">
        <v>748</v>
      </c>
      <c r="G83" s="2" t="s">
        <v>216</v>
      </c>
      <c r="H83" s="2" t="s">
        <v>217</v>
      </c>
      <c r="I83" s="9">
        <v>1</v>
      </c>
      <c r="J83" s="4">
        <v>12.37</v>
      </c>
    </row>
    <row r="84" spans="1:23">
      <c r="A84" s="2" t="s">
        <v>48</v>
      </c>
      <c r="B84" s="3" t="s">
        <v>4767</v>
      </c>
      <c r="C84" s="1" t="s">
        <v>42</v>
      </c>
      <c r="D84" s="1" t="s">
        <v>4768</v>
      </c>
      <c r="E84" s="2" t="s">
        <v>227</v>
      </c>
      <c r="F84" s="2" t="s">
        <v>228</v>
      </c>
      <c r="G84" s="2" t="s">
        <v>216</v>
      </c>
      <c r="H84" s="2" t="s">
        <v>217</v>
      </c>
      <c r="I84" s="9">
        <v>15</v>
      </c>
      <c r="J84" s="4">
        <v>185.55</v>
      </c>
    </row>
    <row r="85" spans="1:23">
      <c r="A85" s="2" t="s">
        <v>48</v>
      </c>
      <c r="B85" s="3" t="s">
        <v>4767</v>
      </c>
      <c r="C85" s="1" t="s">
        <v>42</v>
      </c>
      <c r="D85" s="1" t="s">
        <v>4773</v>
      </c>
      <c r="E85" s="2" t="s">
        <v>235</v>
      </c>
      <c r="F85" s="2" t="s">
        <v>236</v>
      </c>
      <c r="G85" s="2" t="s">
        <v>216</v>
      </c>
      <c r="H85" s="2" t="s">
        <v>217</v>
      </c>
      <c r="I85" s="9">
        <v>5</v>
      </c>
      <c r="J85" s="4">
        <v>61.85</v>
      </c>
    </row>
    <row r="86" spans="1:23">
      <c r="A86" s="2" t="s">
        <v>48</v>
      </c>
      <c r="B86" s="3" t="s">
        <v>4767</v>
      </c>
      <c r="C86" s="1" t="s">
        <v>42</v>
      </c>
      <c r="D86" s="1" t="s">
        <v>4774</v>
      </c>
      <c r="E86" s="2" t="s">
        <v>742</v>
      </c>
      <c r="F86" s="2" t="s">
        <v>743</v>
      </c>
      <c r="G86" s="2" t="s">
        <v>216</v>
      </c>
      <c r="H86" s="2" t="s">
        <v>217</v>
      </c>
      <c r="I86" s="9">
        <v>3</v>
      </c>
      <c r="J86" s="4">
        <v>37.11</v>
      </c>
    </row>
    <row r="87" spans="1:23">
      <c r="J87" s="5">
        <v>579.83000000000004</v>
      </c>
    </row>
    <row r="88" spans="1:23">
      <c r="A88" s="72" t="s">
        <v>286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</row>
    <row r="89" spans="1:23">
      <c r="A89" s="2" t="s">
        <v>40</v>
      </c>
      <c r="B89" s="3" t="s">
        <v>4767</v>
      </c>
      <c r="C89" s="1" t="s">
        <v>42</v>
      </c>
      <c r="D89" s="1" t="s">
        <v>4775</v>
      </c>
      <c r="E89" s="2" t="s">
        <v>307</v>
      </c>
      <c r="F89" s="2" t="s">
        <v>308</v>
      </c>
      <c r="G89" s="2" t="s">
        <v>304</v>
      </c>
      <c r="H89" s="2" t="s">
        <v>305</v>
      </c>
      <c r="I89" s="9">
        <v>2</v>
      </c>
      <c r="J89" s="4">
        <v>20.440000000000001</v>
      </c>
    </row>
    <row r="90" spans="1:23">
      <c r="A90" s="2" t="s">
        <v>48</v>
      </c>
      <c r="B90" s="3" t="s">
        <v>4767</v>
      </c>
      <c r="C90" s="1" t="s">
        <v>42</v>
      </c>
      <c r="D90" s="1" t="s">
        <v>4776</v>
      </c>
      <c r="E90" s="2" t="s">
        <v>288</v>
      </c>
      <c r="F90" s="2" t="s">
        <v>1928</v>
      </c>
      <c r="G90" s="2" t="s">
        <v>290</v>
      </c>
      <c r="H90" s="2" t="s">
        <v>291</v>
      </c>
      <c r="I90" s="9">
        <v>10</v>
      </c>
      <c r="J90" s="4">
        <v>123.7</v>
      </c>
    </row>
    <row r="91" spans="1:23">
      <c r="A91" s="2" t="s">
        <v>182</v>
      </c>
      <c r="B91" s="3" t="s">
        <v>4767</v>
      </c>
      <c r="C91" s="1" t="s">
        <v>42</v>
      </c>
      <c r="D91" s="1" t="s">
        <v>4776</v>
      </c>
      <c r="E91" s="2" t="s">
        <v>288</v>
      </c>
      <c r="F91" s="2" t="s">
        <v>1928</v>
      </c>
      <c r="G91" s="2" t="s">
        <v>290</v>
      </c>
      <c r="H91" s="2" t="s">
        <v>291</v>
      </c>
      <c r="I91" s="9">
        <v>5</v>
      </c>
      <c r="J91" s="4">
        <v>42.1</v>
      </c>
    </row>
    <row r="92" spans="1:23">
      <c r="J92" s="5">
        <v>186.24</v>
      </c>
    </row>
    <row r="93" spans="1:23">
      <c r="A93" s="72" t="s">
        <v>309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>
      <c r="A94" s="2" t="s">
        <v>40</v>
      </c>
      <c r="B94" s="3" t="s">
        <v>4736</v>
      </c>
      <c r="C94" s="1" t="s">
        <v>42</v>
      </c>
      <c r="D94" s="1" t="s">
        <v>4777</v>
      </c>
      <c r="E94" s="2" t="s">
        <v>387</v>
      </c>
      <c r="F94" s="2" t="s">
        <v>388</v>
      </c>
      <c r="G94" s="2" t="s">
        <v>313</v>
      </c>
      <c r="H94" s="2" t="s">
        <v>314</v>
      </c>
      <c r="I94" s="9">
        <v>15</v>
      </c>
      <c r="J94" s="4">
        <v>153.30000000000001</v>
      </c>
    </row>
    <row r="95" spans="1:23">
      <c r="A95" s="2" t="s">
        <v>40</v>
      </c>
      <c r="B95" s="3" t="s">
        <v>4709</v>
      </c>
      <c r="C95" s="1" t="s">
        <v>42</v>
      </c>
      <c r="D95" s="1" t="s">
        <v>4778</v>
      </c>
      <c r="E95" s="2" t="s">
        <v>2315</v>
      </c>
      <c r="F95" s="2" t="s">
        <v>2316</v>
      </c>
      <c r="G95" s="2" t="s">
        <v>313</v>
      </c>
      <c r="H95" s="2" t="s">
        <v>314</v>
      </c>
      <c r="I95" s="9">
        <v>10</v>
      </c>
      <c r="J95" s="4">
        <v>102.2</v>
      </c>
    </row>
    <row r="96" spans="1:23">
      <c r="A96" s="2" t="s">
        <v>40</v>
      </c>
      <c r="B96" s="3" t="s">
        <v>4709</v>
      </c>
      <c r="C96" s="1" t="s">
        <v>42</v>
      </c>
      <c r="D96" s="1" t="s">
        <v>4779</v>
      </c>
      <c r="E96" s="2" t="s">
        <v>570</v>
      </c>
      <c r="F96" s="2" t="s">
        <v>571</v>
      </c>
      <c r="G96" s="2" t="s">
        <v>313</v>
      </c>
      <c r="H96" s="2" t="s">
        <v>314</v>
      </c>
      <c r="I96" s="9">
        <v>10</v>
      </c>
      <c r="J96" s="4">
        <v>102.2</v>
      </c>
    </row>
    <row r="97" spans="1:10">
      <c r="A97" s="2" t="s">
        <v>40</v>
      </c>
      <c r="B97" s="3" t="s">
        <v>4736</v>
      </c>
      <c r="C97" s="1" t="s">
        <v>42</v>
      </c>
      <c r="D97" s="1" t="s">
        <v>4780</v>
      </c>
      <c r="E97" s="2" t="s">
        <v>1331</v>
      </c>
      <c r="F97" s="2" t="s">
        <v>1332</v>
      </c>
      <c r="G97" s="2" t="s">
        <v>313</v>
      </c>
      <c r="H97" s="2" t="s">
        <v>314</v>
      </c>
      <c r="I97" s="9">
        <v>5</v>
      </c>
      <c r="J97" s="4">
        <v>51.1</v>
      </c>
    </row>
    <row r="98" spans="1:10">
      <c r="A98" s="2" t="s">
        <v>40</v>
      </c>
      <c r="B98" s="3" t="s">
        <v>4736</v>
      </c>
      <c r="C98" s="1" t="s">
        <v>42</v>
      </c>
      <c r="D98" s="1" t="s">
        <v>4781</v>
      </c>
      <c r="E98" s="2" t="s">
        <v>578</v>
      </c>
      <c r="F98" s="2" t="s">
        <v>579</v>
      </c>
      <c r="G98" s="2" t="s">
        <v>313</v>
      </c>
      <c r="H98" s="2" t="s">
        <v>314</v>
      </c>
      <c r="I98" s="9">
        <v>20</v>
      </c>
      <c r="J98" s="4">
        <v>204.4</v>
      </c>
    </row>
    <row r="99" spans="1:10">
      <c r="A99" s="2" t="s">
        <v>40</v>
      </c>
      <c r="B99" s="3" t="s">
        <v>4767</v>
      </c>
      <c r="C99" s="1" t="s">
        <v>42</v>
      </c>
      <c r="D99" s="1" t="s">
        <v>4782</v>
      </c>
      <c r="E99" s="2" t="s">
        <v>341</v>
      </c>
      <c r="F99" s="2" t="s">
        <v>342</v>
      </c>
      <c r="G99" s="2" t="s">
        <v>343</v>
      </c>
      <c r="H99" s="2" t="s">
        <v>344</v>
      </c>
      <c r="I99" s="9">
        <v>10</v>
      </c>
      <c r="J99" s="4">
        <v>102.2</v>
      </c>
    </row>
    <row r="100" spans="1:10">
      <c r="A100" s="2" t="s">
        <v>40</v>
      </c>
      <c r="B100" s="3" t="s">
        <v>4709</v>
      </c>
      <c r="C100" s="1" t="s">
        <v>42</v>
      </c>
      <c r="D100" s="1" t="s">
        <v>4783</v>
      </c>
      <c r="E100" s="2" t="s">
        <v>594</v>
      </c>
      <c r="F100" s="2" t="s">
        <v>595</v>
      </c>
      <c r="G100" s="2" t="s">
        <v>313</v>
      </c>
      <c r="H100" s="2" t="s">
        <v>314</v>
      </c>
      <c r="I100" s="9">
        <v>15</v>
      </c>
      <c r="J100" s="4">
        <v>153.30000000000001</v>
      </c>
    </row>
    <row r="101" spans="1:10">
      <c r="A101" s="2" t="s">
        <v>40</v>
      </c>
      <c r="B101" s="3" t="s">
        <v>4736</v>
      </c>
      <c r="C101" s="1" t="s">
        <v>42</v>
      </c>
      <c r="D101" s="1" t="s">
        <v>4784</v>
      </c>
      <c r="E101" s="2" t="s">
        <v>763</v>
      </c>
      <c r="F101" s="2" t="s">
        <v>764</v>
      </c>
      <c r="G101" s="2" t="s">
        <v>313</v>
      </c>
      <c r="H101" s="2" t="s">
        <v>314</v>
      </c>
      <c r="I101" s="9">
        <v>2</v>
      </c>
      <c r="J101" s="4">
        <v>20.440000000000001</v>
      </c>
    </row>
    <row r="102" spans="1:10">
      <c r="A102" s="2" t="s">
        <v>40</v>
      </c>
      <c r="B102" s="3" t="s">
        <v>4767</v>
      </c>
      <c r="C102" s="1" t="s">
        <v>42</v>
      </c>
      <c r="D102" s="1" t="s">
        <v>4785</v>
      </c>
      <c r="E102" s="2" t="s">
        <v>786</v>
      </c>
      <c r="F102" s="2" t="s">
        <v>787</v>
      </c>
      <c r="G102" s="2" t="s">
        <v>313</v>
      </c>
      <c r="H102" s="2" t="s">
        <v>314</v>
      </c>
      <c r="I102" s="9">
        <v>4</v>
      </c>
      <c r="J102" s="4">
        <v>40.880000000000003</v>
      </c>
    </row>
    <row r="103" spans="1:10">
      <c r="A103" s="2" t="s">
        <v>40</v>
      </c>
      <c r="B103" s="3" t="s">
        <v>4709</v>
      </c>
      <c r="C103" s="1" t="s">
        <v>42</v>
      </c>
      <c r="D103" s="1" t="s">
        <v>4786</v>
      </c>
      <c r="E103" s="2" t="s">
        <v>766</v>
      </c>
      <c r="F103" s="2" t="s">
        <v>767</v>
      </c>
      <c r="G103" s="2" t="s">
        <v>362</v>
      </c>
      <c r="H103" s="2" t="s">
        <v>363</v>
      </c>
      <c r="I103" s="9">
        <v>4</v>
      </c>
      <c r="J103" s="4">
        <v>40.880000000000003</v>
      </c>
    </row>
    <row r="104" spans="1:10">
      <c r="A104" s="2" t="s">
        <v>40</v>
      </c>
      <c r="B104" s="3" t="s">
        <v>4767</v>
      </c>
      <c r="C104" s="1" t="s">
        <v>42</v>
      </c>
      <c r="D104" s="1" t="s">
        <v>4787</v>
      </c>
      <c r="E104" s="2" t="s">
        <v>360</v>
      </c>
      <c r="F104" s="2" t="s">
        <v>361</v>
      </c>
      <c r="G104" s="2" t="s">
        <v>362</v>
      </c>
      <c r="H104" s="2" t="s">
        <v>363</v>
      </c>
      <c r="I104" s="9">
        <v>5</v>
      </c>
      <c r="J104" s="4">
        <v>51.1</v>
      </c>
    </row>
    <row r="105" spans="1:10">
      <c r="A105" s="2" t="s">
        <v>40</v>
      </c>
      <c r="B105" s="3" t="s">
        <v>4717</v>
      </c>
      <c r="C105" s="1" t="s">
        <v>42</v>
      </c>
      <c r="D105" s="1" t="s">
        <v>4788</v>
      </c>
      <c r="E105" s="2" t="s">
        <v>354</v>
      </c>
      <c r="F105" s="2" t="s">
        <v>355</v>
      </c>
      <c r="G105" s="2" t="s">
        <v>351</v>
      </c>
      <c r="H105" s="2" t="s">
        <v>352</v>
      </c>
      <c r="I105" s="9">
        <v>10</v>
      </c>
      <c r="J105" s="4">
        <v>102.2</v>
      </c>
    </row>
    <row r="106" spans="1:10">
      <c r="A106" s="2" t="s">
        <v>40</v>
      </c>
      <c r="B106" s="3" t="s">
        <v>4717</v>
      </c>
      <c r="C106" s="1" t="s">
        <v>42</v>
      </c>
      <c r="D106" s="1" t="s">
        <v>4789</v>
      </c>
      <c r="E106" s="2" t="s">
        <v>1021</v>
      </c>
      <c r="F106" s="2" t="s">
        <v>1022</v>
      </c>
      <c r="G106" s="2" t="s">
        <v>367</v>
      </c>
      <c r="H106" s="2" t="s">
        <v>368</v>
      </c>
      <c r="I106" s="9">
        <v>6</v>
      </c>
      <c r="J106" s="4">
        <v>61.32</v>
      </c>
    </row>
    <row r="107" spans="1:10">
      <c r="A107" s="2" t="s">
        <v>40</v>
      </c>
      <c r="B107" s="3" t="s">
        <v>4717</v>
      </c>
      <c r="C107" s="1" t="s">
        <v>42</v>
      </c>
      <c r="D107" s="1" t="s">
        <v>4790</v>
      </c>
      <c r="E107" s="2" t="s">
        <v>1214</v>
      </c>
      <c r="F107" s="2" t="s">
        <v>1215</v>
      </c>
      <c r="G107" s="2" t="s">
        <v>313</v>
      </c>
      <c r="H107" s="2" t="s">
        <v>314</v>
      </c>
      <c r="I107" s="9">
        <v>20</v>
      </c>
      <c r="J107" s="4">
        <v>204.4</v>
      </c>
    </row>
    <row r="108" spans="1:10">
      <c r="A108" s="2" t="s">
        <v>40</v>
      </c>
      <c r="B108" s="3" t="s">
        <v>4717</v>
      </c>
      <c r="C108" s="1" t="s">
        <v>42</v>
      </c>
      <c r="D108" s="1" t="s">
        <v>4791</v>
      </c>
      <c r="E108" s="2" t="s">
        <v>331</v>
      </c>
      <c r="F108" s="2" t="s">
        <v>332</v>
      </c>
      <c r="G108" s="2" t="s">
        <v>313</v>
      </c>
      <c r="H108" s="2" t="s">
        <v>314</v>
      </c>
      <c r="I108" s="9">
        <v>5</v>
      </c>
      <c r="J108" s="4">
        <v>51.1</v>
      </c>
    </row>
    <row r="109" spans="1:10">
      <c r="A109" s="2" t="s">
        <v>40</v>
      </c>
      <c r="B109" s="3" t="s">
        <v>4717</v>
      </c>
      <c r="C109" s="1" t="s">
        <v>42</v>
      </c>
      <c r="D109" s="1" t="s">
        <v>4792</v>
      </c>
      <c r="E109" s="2" t="s">
        <v>1222</v>
      </c>
      <c r="F109" s="2" t="s">
        <v>1223</v>
      </c>
      <c r="G109" s="2" t="s">
        <v>313</v>
      </c>
      <c r="H109" s="2" t="s">
        <v>314</v>
      </c>
      <c r="I109" s="9">
        <v>20</v>
      </c>
      <c r="J109" s="4">
        <v>204.4</v>
      </c>
    </row>
    <row r="110" spans="1:10">
      <c r="A110" s="2" t="s">
        <v>40</v>
      </c>
      <c r="B110" s="3" t="s">
        <v>4717</v>
      </c>
      <c r="C110" s="1" t="s">
        <v>42</v>
      </c>
      <c r="D110" s="1" t="s">
        <v>4793</v>
      </c>
      <c r="E110" s="2" t="s">
        <v>399</v>
      </c>
      <c r="F110" s="2" t="s">
        <v>400</v>
      </c>
      <c r="G110" s="2" t="s">
        <v>401</v>
      </c>
      <c r="H110" s="2" t="s">
        <v>402</v>
      </c>
      <c r="I110" s="9">
        <v>4</v>
      </c>
      <c r="J110" s="4">
        <v>40.880000000000003</v>
      </c>
    </row>
    <row r="111" spans="1:10">
      <c r="A111" s="2" t="s">
        <v>40</v>
      </c>
      <c r="B111" s="3" t="s">
        <v>4709</v>
      </c>
      <c r="C111" s="1" t="s">
        <v>42</v>
      </c>
      <c r="D111" s="1" t="s">
        <v>4794</v>
      </c>
      <c r="E111" s="2" t="s">
        <v>995</v>
      </c>
      <c r="F111" s="2" t="s">
        <v>996</v>
      </c>
      <c r="G111" s="2" t="s">
        <v>313</v>
      </c>
      <c r="H111" s="2" t="s">
        <v>314</v>
      </c>
      <c r="I111" s="9">
        <v>10</v>
      </c>
      <c r="J111" s="4">
        <v>102.2</v>
      </c>
    </row>
    <row r="112" spans="1:10">
      <c r="A112" s="2" t="s">
        <v>40</v>
      </c>
      <c r="B112" s="3" t="s">
        <v>4767</v>
      </c>
      <c r="C112" s="1" t="s">
        <v>42</v>
      </c>
      <c r="D112" s="1" t="s">
        <v>4795</v>
      </c>
      <c r="E112" s="2" t="s">
        <v>1231</v>
      </c>
      <c r="F112" s="2" t="s">
        <v>1232</v>
      </c>
      <c r="G112" s="2" t="s">
        <v>375</v>
      </c>
      <c r="H112" s="2" t="s">
        <v>376</v>
      </c>
      <c r="I112" s="9">
        <v>10</v>
      </c>
      <c r="J112" s="4">
        <v>102.2</v>
      </c>
    </row>
    <row r="113" spans="1:10">
      <c r="A113" s="2" t="s">
        <v>40</v>
      </c>
      <c r="B113" s="3" t="s">
        <v>4717</v>
      </c>
      <c r="C113" s="1" t="s">
        <v>42</v>
      </c>
      <c r="D113" s="1" t="s">
        <v>4796</v>
      </c>
      <c r="E113" s="2" t="s">
        <v>411</v>
      </c>
      <c r="F113" s="2" t="s">
        <v>412</v>
      </c>
      <c r="G113" s="2" t="s">
        <v>313</v>
      </c>
      <c r="H113" s="2" t="s">
        <v>314</v>
      </c>
      <c r="I113" s="9">
        <v>20</v>
      </c>
      <c r="J113" s="4">
        <v>204.4</v>
      </c>
    </row>
    <row r="114" spans="1:10">
      <c r="A114" s="2" t="s">
        <v>40</v>
      </c>
      <c r="B114" s="3" t="s">
        <v>4717</v>
      </c>
      <c r="C114" s="1" t="s">
        <v>42</v>
      </c>
      <c r="D114" s="1" t="s">
        <v>4797</v>
      </c>
      <c r="E114" s="2" t="s">
        <v>1436</v>
      </c>
      <c r="F114" s="2" t="s">
        <v>1437</v>
      </c>
      <c r="G114" s="2" t="s">
        <v>313</v>
      </c>
      <c r="H114" s="2" t="s">
        <v>314</v>
      </c>
      <c r="I114" s="9">
        <v>10</v>
      </c>
      <c r="J114" s="4">
        <v>102.2</v>
      </c>
    </row>
    <row r="115" spans="1:10">
      <c r="A115" s="2" t="s">
        <v>40</v>
      </c>
      <c r="B115" s="3" t="s">
        <v>4717</v>
      </c>
      <c r="C115" s="1" t="s">
        <v>42</v>
      </c>
      <c r="D115" s="1" t="s">
        <v>4798</v>
      </c>
      <c r="E115" s="2" t="s">
        <v>792</v>
      </c>
      <c r="F115" s="2" t="s">
        <v>793</v>
      </c>
      <c r="G115" s="2" t="s">
        <v>313</v>
      </c>
      <c r="H115" s="2" t="s">
        <v>314</v>
      </c>
      <c r="I115" s="9">
        <v>7</v>
      </c>
      <c r="J115" s="4">
        <v>71.540000000000006</v>
      </c>
    </row>
    <row r="116" spans="1:10">
      <c r="A116" s="2" t="s">
        <v>48</v>
      </c>
      <c r="B116" s="3" t="s">
        <v>4799</v>
      </c>
      <c r="C116" s="1" t="s">
        <v>42</v>
      </c>
      <c r="D116" s="1" t="s">
        <v>4800</v>
      </c>
      <c r="E116" s="2" t="s">
        <v>322</v>
      </c>
      <c r="F116" s="2" t="s">
        <v>323</v>
      </c>
      <c r="G116" s="2" t="s">
        <v>313</v>
      </c>
      <c r="H116" s="2" t="s">
        <v>314</v>
      </c>
      <c r="I116" s="9">
        <v>3</v>
      </c>
      <c r="J116" s="4">
        <v>34.56</v>
      </c>
    </row>
    <row r="117" spans="1:10">
      <c r="A117" s="2" t="s">
        <v>48</v>
      </c>
      <c r="B117" s="3" t="s">
        <v>4736</v>
      </c>
      <c r="C117" s="1" t="s">
        <v>42</v>
      </c>
      <c r="D117" s="1" t="s">
        <v>4801</v>
      </c>
      <c r="E117" s="2" t="s">
        <v>360</v>
      </c>
      <c r="F117" s="2" t="s">
        <v>361</v>
      </c>
      <c r="G117" s="2" t="s">
        <v>362</v>
      </c>
      <c r="H117" s="2" t="s">
        <v>363</v>
      </c>
      <c r="I117" s="9">
        <v>2</v>
      </c>
      <c r="J117" s="4">
        <v>23.04</v>
      </c>
    </row>
    <row r="118" spans="1:10">
      <c r="A118" s="2" t="s">
        <v>48</v>
      </c>
      <c r="B118" s="3" t="s">
        <v>4767</v>
      </c>
      <c r="C118" s="1" t="s">
        <v>42</v>
      </c>
      <c r="D118" s="1" t="s">
        <v>4802</v>
      </c>
      <c r="E118" s="2" t="s">
        <v>328</v>
      </c>
      <c r="F118" s="2" t="s">
        <v>329</v>
      </c>
      <c r="G118" s="2" t="s">
        <v>313</v>
      </c>
      <c r="H118" s="2" t="s">
        <v>314</v>
      </c>
      <c r="I118" s="9">
        <v>1</v>
      </c>
      <c r="J118" s="4">
        <v>11.52</v>
      </c>
    </row>
    <row r="119" spans="1:10">
      <c r="A119" s="2" t="s">
        <v>48</v>
      </c>
      <c r="B119" s="3" t="s">
        <v>4717</v>
      </c>
      <c r="C119" s="1" t="s">
        <v>42</v>
      </c>
      <c r="D119" s="1" t="s">
        <v>4789</v>
      </c>
      <c r="E119" s="2" t="s">
        <v>1021</v>
      </c>
      <c r="F119" s="2" t="s">
        <v>1022</v>
      </c>
      <c r="G119" s="2" t="s">
        <v>367</v>
      </c>
      <c r="H119" s="2" t="s">
        <v>368</v>
      </c>
      <c r="I119" s="9">
        <v>2</v>
      </c>
      <c r="J119" s="4">
        <v>23.04</v>
      </c>
    </row>
    <row r="120" spans="1:10">
      <c r="A120" s="2" t="s">
        <v>48</v>
      </c>
      <c r="B120" s="3" t="s">
        <v>4717</v>
      </c>
      <c r="C120" s="1" t="s">
        <v>42</v>
      </c>
      <c r="D120" s="1" t="s">
        <v>4788</v>
      </c>
      <c r="E120" s="2" t="s">
        <v>354</v>
      </c>
      <c r="F120" s="2" t="s">
        <v>355</v>
      </c>
      <c r="G120" s="2" t="s">
        <v>351</v>
      </c>
      <c r="H120" s="2" t="s">
        <v>352</v>
      </c>
      <c r="I120" s="9">
        <v>4</v>
      </c>
      <c r="J120" s="4">
        <v>46.08</v>
      </c>
    </row>
    <row r="121" spans="1:10">
      <c r="A121" s="2" t="s">
        <v>48</v>
      </c>
      <c r="B121" s="3" t="s">
        <v>4709</v>
      </c>
      <c r="C121" s="1" t="s">
        <v>42</v>
      </c>
      <c r="D121" s="1" t="s">
        <v>4778</v>
      </c>
      <c r="E121" s="2" t="s">
        <v>2315</v>
      </c>
      <c r="F121" s="2" t="s">
        <v>2316</v>
      </c>
      <c r="G121" s="2" t="s">
        <v>313</v>
      </c>
      <c r="H121" s="2" t="s">
        <v>314</v>
      </c>
      <c r="I121" s="9">
        <v>2</v>
      </c>
      <c r="J121" s="4">
        <v>23.04</v>
      </c>
    </row>
    <row r="122" spans="1:10">
      <c r="A122" s="2" t="s">
        <v>48</v>
      </c>
      <c r="B122" s="3" t="s">
        <v>4717</v>
      </c>
      <c r="C122" s="1" t="s">
        <v>42</v>
      </c>
      <c r="D122" s="1" t="s">
        <v>4803</v>
      </c>
      <c r="E122" s="2" t="s">
        <v>420</v>
      </c>
      <c r="F122" s="2" t="s">
        <v>421</v>
      </c>
      <c r="G122" s="2" t="s">
        <v>313</v>
      </c>
      <c r="H122" s="2" t="s">
        <v>314</v>
      </c>
      <c r="I122" s="9">
        <v>3</v>
      </c>
      <c r="J122" s="4">
        <v>34.56</v>
      </c>
    </row>
    <row r="123" spans="1:10">
      <c r="A123" s="2" t="s">
        <v>48</v>
      </c>
      <c r="B123" s="3" t="s">
        <v>4717</v>
      </c>
      <c r="C123" s="1" t="s">
        <v>42</v>
      </c>
      <c r="D123" s="1" t="s">
        <v>4798</v>
      </c>
      <c r="E123" s="2" t="s">
        <v>792</v>
      </c>
      <c r="F123" s="2" t="s">
        <v>793</v>
      </c>
      <c r="G123" s="2" t="s">
        <v>313</v>
      </c>
      <c r="H123" s="2" t="s">
        <v>314</v>
      </c>
      <c r="I123" s="9">
        <v>5</v>
      </c>
      <c r="J123" s="4">
        <v>57.6</v>
      </c>
    </row>
    <row r="124" spans="1:10">
      <c r="A124" s="2" t="s">
        <v>48</v>
      </c>
      <c r="B124" s="3" t="s">
        <v>4717</v>
      </c>
      <c r="C124" s="1" t="s">
        <v>42</v>
      </c>
      <c r="D124" s="1" t="s">
        <v>4804</v>
      </c>
      <c r="E124" s="2" t="s">
        <v>1452</v>
      </c>
      <c r="F124" s="2" t="s">
        <v>1453</v>
      </c>
      <c r="G124" s="2" t="s">
        <v>313</v>
      </c>
      <c r="H124" s="2" t="s">
        <v>314</v>
      </c>
      <c r="I124" s="9">
        <v>10</v>
      </c>
      <c r="J124" s="4">
        <v>123.7</v>
      </c>
    </row>
    <row r="125" spans="1:10">
      <c r="A125" s="2" t="s">
        <v>48</v>
      </c>
      <c r="B125" s="3" t="s">
        <v>4709</v>
      </c>
      <c r="C125" s="1" t="s">
        <v>42</v>
      </c>
      <c r="D125" s="1" t="s">
        <v>4805</v>
      </c>
      <c r="E125" s="2" t="s">
        <v>995</v>
      </c>
      <c r="F125" s="2" t="s">
        <v>996</v>
      </c>
      <c r="G125" s="2" t="s">
        <v>313</v>
      </c>
      <c r="H125" s="2" t="s">
        <v>314</v>
      </c>
      <c r="I125" s="9">
        <v>10</v>
      </c>
      <c r="J125" s="4">
        <v>115.2</v>
      </c>
    </row>
    <row r="126" spans="1:10">
      <c r="A126" s="2" t="s">
        <v>48</v>
      </c>
      <c r="B126" s="3" t="s">
        <v>4717</v>
      </c>
      <c r="C126" s="1" t="s">
        <v>42</v>
      </c>
      <c r="D126" s="1" t="s">
        <v>4791</v>
      </c>
      <c r="E126" s="2" t="s">
        <v>331</v>
      </c>
      <c r="F126" s="2" t="s">
        <v>332</v>
      </c>
      <c r="G126" s="2" t="s">
        <v>313</v>
      </c>
      <c r="H126" s="2" t="s">
        <v>314</v>
      </c>
      <c r="I126" s="9">
        <v>2</v>
      </c>
      <c r="J126" s="4">
        <v>23.04</v>
      </c>
    </row>
    <row r="127" spans="1:10">
      <c r="A127" s="2" t="s">
        <v>48</v>
      </c>
      <c r="B127" s="3" t="s">
        <v>4709</v>
      </c>
      <c r="C127" s="1" t="s">
        <v>42</v>
      </c>
      <c r="D127" s="1" t="s">
        <v>4806</v>
      </c>
      <c r="E127" s="2" t="s">
        <v>396</v>
      </c>
      <c r="F127" s="2" t="s">
        <v>397</v>
      </c>
      <c r="G127" s="2" t="s">
        <v>313</v>
      </c>
      <c r="H127" s="2" t="s">
        <v>314</v>
      </c>
      <c r="I127" s="9">
        <v>5</v>
      </c>
      <c r="J127" s="4">
        <v>61.85</v>
      </c>
    </row>
    <row r="128" spans="1:10">
      <c r="A128" s="2" t="s">
        <v>48</v>
      </c>
      <c r="B128" s="3" t="s">
        <v>4799</v>
      </c>
      <c r="C128" s="1" t="s">
        <v>42</v>
      </c>
      <c r="D128" s="1" t="s">
        <v>4807</v>
      </c>
      <c r="E128" s="2" t="s">
        <v>346</v>
      </c>
      <c r="F128" s="2" t="s">
        <v>347</v>
      </c>
      <c r="G128" s="2" t="s">
        <v>313</v>
      </c>
      <c r="H128" s="2" t="s">
        <v>314</v>
      </c>
      <c r="I128" s="9">
        <v>20</v>
      </c>
      <c r="J128" s="4">
        <v>230.4</v>
      </c>
    </row>
    <row r="129" spans="1:23">
      <c r="J129" s="5">
        <v>3076.47</v>
      </c>
    </row>
    <row r="130" spans="1:23">
      <c r="A130" s="72" t="s">
        <v>429</v>
      </c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</row>
    <row r="131" spans="1:23">
      <c r="A131" s="2" t="s">
        <v>48</v>
      </c>
      <c r="B131" s="3" t="s">
        <v>4709</v>
      </c>
      <c r="C131" s="1" t="s">
        <v>42</v>
      </c>
      <c r="D131" s="1" t="s">
        <v>4808</v>
      </c>
      <c r="E131" s="2" t="s">
        <v>2324</v>
      </c>
      <c r="F131" s="2" t="s">
        <v>2325</v>
      </c>
      <c r="G131" s="2" t="s">
        <v>1252</v>
      </c>
      <c r="H131" s="2" t="s">
        <v>1253</v>
      </c>
      <c r="I131" s="9">
        <v>4</v>
      </c>
      <c r="J131" s="4">
        <v>49.48</v>
      </c>
    </row>
    <row r="132" spans="1:23">
      <c r="J132" s="5">
        <v>49.48</v>
      </c>
    </row>
    <row r="133" spans="1:23">
      <c r="A133" s="72" t="s">
        <v>435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</row>
    <row r="134" spans="1:23" ht="24">
      <c r="A134" s="2" t="s">
        <v>48</v>
      </c>
      <c r="B134" s="3" t="s">
        <v>4717</v>
      </c>
      <c r="C134" s="1" t="s">
        <v>42</v>
      </c>
      <c r="D134" s="1" t="s">
        <v>4809</v>
      </c>
      <c r="E134" s="2" t="s">
        <v>604</v>
      </c>
      <c r="F134" s="2" t="s">
        <v>605</v>
      </c>
      <c r="G134" s="2" t="s">
        <v>439</v>
      </c>
      <c r="H134" s="2" t="s">
        <v>440</v>
      </c>
      <c r="I134" s="9">
        <v>10</v>
      </c>
      <c r="J134" s="4">
        <v>123.7</v>
      </c>
    </row>
    <row r="135" spans="1:23">
      <c r="J135" s="5">
        <v>123.7</v>
      </c>
    </row>
    <row r="136" spans="1:23">
      <c r="A136" s="72" t="s">
        <v>444</v>
      </c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</row>
    <row r="137" spans="1:23">
      <c r="A137" s="2" t="s">
        <v>68</v>
      </c>
      <c r="B137" s="3" t="s">
        <v>4799</v>
      </c>
      <c r="C137" s="1" t="s">
        <v>42</v>
      </c>
      <c r="D137" s="1" t="s">
        <v>4810</v>
      </c>
      <c r="E137" s="2" t="s">
        <v>451</v>
      </c>
      <c r="F137" s="2" t="s">
        <v>452</v>
      </c>
      <c r="G137" s="2" t="s">
        <v>453</v>
      </c>
      <c r="H137" s="2" t="s">
        <v>454</v>
      </c>
      <c r="I137" s="9">
        <v>2</v>
      </c>
      <c r="J137" s="4">
        <v>16.8</v>
      </c>
    </row>
    <row r="138" spans="1:23">
      <c r="A138" s="2" t="s">
        <v>40</v>
      </c>
      <c r="B138" s="3" t="s">
        <v>4717</v>
      </c>
      <c r="C138" s="1" t="s">
        <v>42</v>
      </c>
      <c r="D138" s="1" t="s">
        <v>4811</v>
      </c>
      <c r="E138" s="2" t="s">
        <v>4812</v>
      </c>
      <c r="F138" s="2" t="s">
        <v>4813</v>
      </c>
      <c r="G138" s="2" t="s">
        <v>4814</v>
      </c>
      <c r="H138" s="2" t="s">
        <v>4815</v>
      </c>
      <c r="I138" s="9">
        <v>20</v>
      </c>
      <c r="J138" s="4">
        <v>204.4</v>
      </c>
    </row>
    <row r="139" spans="1:23">
      <c r="A139" s="2" t="s">
        <v>40</v>
      </c>
      <c r="B139" s="3" t="s">
        <v>4736</v>
      </c>
      <c r="C139" s="1" t="s">
        <v>42</v>
      </c>
      <c r="D139" s="1" t="s">
        <v>4816</v>
      </c>
      <c r="E139" s="2" t="s">
        <v>4266</v>
      </c>
      <c r="F139" s="2" t="s">
        <v>4267</v>
      </c>
      <c r="G139" s="2" t="s">
        <v>837</v>
      </c>
      <c r="H139" s="2" t="s">
        <v>838</v>
      </c>
      <c r="I139" s="9">
        <v>3</v>
      </c>
      <c r="J139" s="4">
        <v>30.66</v>
      </c>
    </row>
    <row r="140" spans="1:23">
      <c r="A140" s="2" t="s">
        <v>40</v>
      </c>
      <c r="B140" s="3" t="s">
        <v>4736</v>
      </c>
      <c r="C140" s="1" t="s">
        <v>42</v>
      </c>
      <c r="D140" s="1" t="s">
        <v>4817</v>
      </c>
      <c r="E140" s="2" t="s">
        <v>849</v>
      </c>
      <c r="F140" s="2" t="s">
        <v>850</v>
      </c>
      <c r="G140" s="2" t="s">
        <v>851</v>
      </c>
      <c r="H140" s="2" t="s">
        <v>852</v>
      </c>
      <c r="I140" s="9">
        <v>30</v>
      </c>
      <c r="J140" s="4">
        <v>306.60000000000002</v>
      </c>
    </row>
    <row r="141" spans="1:23">
      <c r="A141" s="2" t="s">
        <v>40</v>
      </c>
      <c r="B141" s="3" t="s">
        <v>4717</v>
      </c>
      <c r="C141" s="1" t="s">
        <v>42</v>
      </c>
      <c r="D141" s="1" t="s">
        <v>4818</v>
      </c>
      <c r="E141" s="2" t="s">
        <v>1478</v>
      </c>
      <c r="F141" s="2" t="s">
        <v>1479</v>
      </c>
      <c r="G141" s="2" t="s">
        <v>1361</v>
      </c>
      <c r="H141" s="2" t="s">
        <v>1362</v>
      </c>
      <c r="I141" s="9">
        <v>30</v>
      </c>
      <c r="J141" s="4">
        <v>306.60000000000002</v>
      </c>
    </row>
    <row r="142" spans="1:23">
      <c r="A142" s="2" t="s">
        <v>40</v>
      </c>
      <c r="B142" s="3" t="s">
        <v>4736</v>
      </c>
      <c r="C142" s="1" t="s">
        <v>42</v>
      </c>
      <c r="D142" s="1" t="s">
        <v>4819</v>
      </c>
      <c r="E142" s="2" t="s">
        <v>1048</v>
      </c>
      <c r="F142" s="2" t="s">
        <v>1049</v>
      </c>
      <c r="G142" s="2" t="s">
        <v>468</v>
      </c>
      <c r="H142" s="2" t="s">
        <v>469</v>
      </c>
      <c r="I142" s="9">
        <v>25</v>
      </c>
      <c r="J142" s="4">
        <v>255.5</v>
      </c>
    </row>
    <row r="143" spans="1:23">
      <c r="A143" s="2" t="s">
        <v>40</v>
      </c>
      <c r="B143" s="3" t="s">
        <v>4709</v>
      </c>
      <c r="C143" s="1" t="s">
        <v>42</v>
      </c>
      <c r="D143" s="1" t="s">
        <v>4820</v>
      </c>
      <c r="E143" s="2" t="s">
        <v>607</v>
      </c>
      <c r="F143" s="2" t="s">
        <v>608</v>
      </c>
      <c r="G143" s="2" t="s">
        <v>609</v>
      </c>
      <c r="H143" s="2" t="s">
        <v>610</v>
      </c>
      <c r="I143" s="9">
        <v>480</v>
      </c>
      <c r="J143" s="4">
        <v>4905.6000000000004</v>
      </c>
    </row>
    <row r="144" spans="1:23">
      <c r="A144" s="2" t="s">
        <v>40</v>
      </c>
      <c r="B144" s="3" t="s">
        <v>4717</v>
      </c>
      <c r="C144" s="1" t="s">
        <v>42</v>
      </c>
      <c r="D144" s="1" t="s">
        <v>4821</v>
      </c>
      <c r="E144" s="2" t="s">
        <v>859</v>
      </c>
      <c r="F144" s="2" t="s">
        <v>860</v>
      </c>
      <c r="G144" s="2" t="s">
        <v>861</v>
      </c>
      <c r="H144" s="2" t="s">
        <v>862</v>
      </c>
      <c r="I144" s="9">
        <v>20</v>
      </c>
      <c r="J144" s="4">
        <v>204.4</v>
      </c>
    </row>
    <row r="145" spans="1:10">
      <c r="A145" s="2" t="s">
        <v>40</v>
      </c>
      <c r="B145" s="3" t="s">
        <v>4717</v>
      </c>
      <c r="C145" s="1" t="s">
        <v>42</v>
      </c>
      <c r="D145" s="1" t="s">
        <v>4822</v>
      </c>
      <c r="E145" s="2" t="s">
        <v>841</v>
      </c>
      <c r="F145" s="2" t="s">
        <v>842</v>
      </c>
      <c r="G145" s="2" t="s">
        <v>843</v>
      </c>
      <c r="H145" s="2" t="s">
        <v>844</v>
      </c>
      <c r="I145" s="9">
        <v>5</v>
      </c>
      <c r="J145" s="4">
        <v>51.1</v>
      </c>
    </row>
    <row r="146" spans="1:10">
      <c r="A146" s="2" t="s">
        <v>40</v>
      </c>
      <c r="B146" s="3" t="s">
        <v>4767</v>
      </c>
      <c r="C146" s="1" t="s">
        <v>42</v>
      </c>
      <c r="D146" s="1" t="s">
        <v>4823</v>
      </c>
      <c r="E146" s="2" t="s">
        <v>4148</v>
      </c>
      <c r="F146" s="2" t="s">
        <v>860</v>
      </c>
      <c r="G146" s="2" t="s">
        <v>3617</v>
      </c>
      <c r="H146" s="2" t="s">
        <v>3618</v>
      </c>
      <c r="I146" s="9">
        <v>50</v>
      </c>
      <c r="J146" s="4">
        <v>511</v>
      </c>
    </row>
    <row r="147" spans="1:10" ht="24">
      <c r="A147" s="2" t="s">
        <v>40</v>
      </c>
      <c r="B147" s="3" t="s">
        <v>4717</v>
      </c>
      <c r="C147" s="1" t="s">
        <v>42</v>
      </c>
      <c r="D147" s="1" t="s">
        <v>4824</v>
      </c>
      <c r="E147" s="2" t="s">
        <v>3458</v>
      </c>
      <c r="F147" s="2" t="s">
        <v>3459</v>
      </c>
      <c r="G147" s="2" t="s">
        <v>463</v>
      </c>
      <c r="H147" s="2" t="s">
        <v>464</v>
      </c>
      <c r="I147" s="9">
        <v>105</v>
      </c>
      <c r="J147" s="4">
        <v>1073.0999999999999</v>
      </c>
    </row>
    <row r="148" spans="1:10">
      <c r="A148" s="2" t="s">
        <v>48</v>
      </c>
      <c r="B148" s="3" t="s">
        <v>4736</v>
      </c>
      <c r="C148" s="1" t="s">
        <v>42</v>
      </c>
      <c r="D148" s="1" t="s">
        <v>4819</v>
      </c>
      <c r="E148" s="2" t="s">
        <v>1048</v>
      </c>
      <c r="F148" s="2" t="s">
        <v>1049</v>
      </c>
      <c r="G148" s="2" t="s">
        <v>468</v>
      </c>
      <c r="H148" s="2" t="s">
        <v>469</v>
      </c>
      <c r="I148" s="9">
        <v>2</v>
      </c>
      <c r="J148" s="4">
        <v>24.74</v>
      </c>
    </row>
    <row r="149" spans="1:10">
      <c r="A149" s="2" t="s">
        <v>48</v>
      </c>
      <c r="B149" s="3" t="s">
        <v>4799</v>
      </c>
      <c r="C149" s="1" t="s">
        <v>42</v>
      </c>
      <c r="D149" s="1" t="s">
        <v>4810</v>
      </c>
      <c r="E149" s="2" t="s">
        <v>451</v>
      </c>
      <c r="F149" s="2" t="s">
        <v>452</v>
      </c>
      <c r="G149" s="2" t="s">
        <v>453</v>
      </c>
      <c r="H149" s="2" t="s">
        <v>454</v>
      </c>
      <c r="I149" s="9">
        <v>5</v>
      </c>
      <c r="J149" s="4">
        <v>61.85</v>
      </c>
    </row>
    <row r="150" spans="1:10">
      <c r="A150" s="2" t="s">
        <v>48</v>
      </c>
      <c r="B150" s="3" t="s">
        <v>4767</v>
      </c>
      <c r="C150" s="1" t="s">
        <v>42</v>
      </c>
      <c r="D150" s="1" t="s">
        <v>4825</v>
      </c>
      <c r="E150" s="2" t="s">
        <v>2264</v>
      </c>
      <c r="F150" s="2" t="s">
        <v>2265</v>
      </c>
      <c r="G150" s="2" t="s">
        <v>851</v>
      </c>
      <c r="H150" s="2" t="s">
        <v>852</v>
      </c>
      <c r="I150" s="9">
        <v>2</v>
      </c>
      <c r="J150" s="4">
        <v>24.74</v>
      </c>
    </row>
    <row r="151" spans="1:10">
      <c r="A151" s="2" t="s">
        <v>48</v>
      </c>
      <c r="B151" s="3" t="s">
        <v>4717</v>
      </c>
      <c r="C151" s="1" t="s">
        <v>42</v>
      </c>
      <c r="D151" s="1" t="s">
        <v>4811</v>
      </c>
      <c r="E151" s="2" t="s">
        <v>4812</v>
      </c>
      <c r="F151" s="2" t="s">
        <v>4813</v>
      </c>
      <c r="G151" s="2" t="s">
        <v>4814</v>
      </c>
      <c r="H151" s="2" t="s">
        <v>4815</v>
      </c>
      <c r="I151" s="9">
        <v>5</v>
      </c>
      <c r="J151" s="4">
        <v>61.85</v>
      </c>
    </row>
    <row r="152" spans="1:10">
      <c r="A152" s="2" t="s">
        <v>48</v>
      </c>
      <c r="B152" s="3" t="s">
        <v>4709</v>
      </c>
      <c r="C152" s="1" t="s">
        <v>42</v>
      </c>
      <c r="D152" s="1" t="s">
        <v>4820</v>
      </c>
      <c r="E152" s="2" t="s">
        <v>607</v>
      </c>
      <c r="F152" s="2" t="s">
        <v>608</v>
      </c>
      <c r="G152" s="2" t="s">
        <v>609</v>
      </c>
      <c r="H152" s="2" t="s">
        <v>610</v>
      </c>
      <c r="I152" s="9">
        <v>100</v>
      </c>
      <c r="J152" s="4">
        <v>1237</v>
      </c>
    </row>
    <row r="153" spans="1:10">
      <c r="J153" s="5">
        <v>9275.94</v>
      </c>
    </row>
    <row r="154" spans="1:10">
      <c r="J154" s="5">
        <v>18590.560000000001</v>
      </c>
    </row>
  </sheetData>
  <autoFilter ref="A1:A154" xr:uid="{0A75B835-C2AC-8A44-AAC5-7F71BBEAAF2D}"/>
  <mergeCells count="12">
    <mergeCell ref="A136:W136"/>
    <mergeCell ref="A2:W2"/>
    <mergeCell ref="A8:W8"/>
    <mergeCell ref="A11:W11"/>
    <mergeCell ref="A53:W53"/>
    <mergeCell ref="A66:W66"/>
    <mergeCell ref="A71:W71"/>
    <mergeCell ref="A77:W77"/>
    <mergeCell ref="A88:W88"/>
    <mergeCell ref="A93:W93"/>
    <mergeCell ref="A130:W130"/>
    <mergeCell ref="A133:W13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30B5-1F9A-0841-9F92-D1FB304D0AB8}">
  <dimension ref="A1:W150"/>
  <sheetViews>
    <sheetView workbookViewId="0"/>
    <sheetView workbookViewId="1"/>
  </sheetViews>
  <sheetFormatPr defaultColWidth="8.85546875" defaultRowHeight="12.95"/>
  <cols>
    <col min="1" max="1" width="30.85546875" customWidth="1"/>
    <col min="2" max="2" width="8.28515625" customWidth="1"/>
    <col min="3" max="3" width="7.28515625" customWidth="1"/>
    <col min="4" max="4" width="7" customWidth="1"/>
    <col min="5" max="5" width="41.28515625" customWidth="1"/>
    <col min="6" max="6" width="32" customWidth="1"/>
    <col min="7" max="7" width="12.140625" customWidth="1"/>
    <col min="8" max="8" width="18.85546875" customWidth="1"/>
    <col min="9" max="9" width="10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4826</v>
      </c>
      <c r="C3" s="1" t="s">
        <v>42</v>
      </c>
      <c r="D3" s="1" t="s">
        <v>4827</v>
      </c>
      <c r="E3" s="2" t="s">
        <v>4828</v>
      </c>
      <c r="F3" s="2" t="s">
        <v>4829</v>
      </c>
      <c r="G3" s="2" t="s">
        <v>622</v>
      </c>
      <c r="H3" s="2" t="s">
        <v>623</v>
      </c>
      <c r="I3" s="9">
        <v>10</v>
      </c>
      <c r="J3" s="4">
        <v>102.2</v>
      </c>
    </row>
    <row r="4" spans="1:23">
      <c r="A4" s="2" t="s">
        <v>40</v>
      </c>
      <c r="B4" s="3" t="s">
        <v>4826</v>
      </c>
      <c r="C4" s="1" t="s">
        <v>42</v>
      </c>
      <c r="D4" s="1" t="s">
        <v>4830</v>
      </c>
      <c r="E4" s="2" t="s">
        <v>1875</v>
      </c>
      <c r="F4" s="2" t="s">
        <v>1876</v>
      </c>
      <c r="G4" s="2" t="s">
        <v>46</v>
      </c>
      <c r="H4" s="2" t="s">
        <v>47</v>
      </c>
      <c r="I4" s="9">
        <v>10</v>
      </c>
      <c r="J4" s="4">
        <v>102.2</v>
      </c>
    </row>
    <row r="5" spans="1:23">
      <c r="A5" s="2" t="s">
        <v>48</v>
      </c>
      <c r="B5" s="3" t="s">
        <v>4826</v>
      </c>
      <c r="C5" s="1" t="s">
        <v>42</v>
      </c>
      <c r="D5" s="1" t="s">
        <v>4831</v>
      </c>
      <c r="E5" s="2" t="s">
        <v>4832</v>
      </c>
      <c r="F5" s="2" t="s">
        <v>4833</v>
      </c>
      <c r="G5" s="2" t="s">
        <v>4834</v>
      </c>
      <c r="H5" s="2" t="s">
        <v>4835</v>
      </c>
      <c r="I5" s="9">
        <v>20</v>
      </c>
      <c r="J5" s="4">
        <v>247.4</v>
      </c>
    </row>
    <row r="6" spans="1:23">
      <c r="A6" s="2" t="s">
        <v>48</v>
      </c>
      <c r="B6" s="3" t="s">
        <v>4826</v>
      </c>
      <c r="C6" s="1" t="s">
        <v>42</v>
      </c>
      <c r="D6" s="1" t="s">
        <v>4827</v>
      </c>
      <c r="E6" s="2" t="s">
        <v>4828</v>
      </c>
      <c r="F6" s="2" t="s">
        <v>4829</v>
      </c>
      <c r="G6" s="2" t="s">
        <v>622</v>
      </c>
      <c r="H6" s="2" t="s">
        <v>623</v>
      </c>
      <c r="I6" s="9">
        <v>20</v>
      </c>
      <c r="J6" s="4">
        <v>247.4</v>
      </c>
    </row>
    <row r="7" spans="1:23">
      <c r="A7" s="2" t="s">
        <v>48</v>
      </c>
      <c r="B7" s="3" t="s">
        <v>4826</v>
      </c>
      <c r="C7" s="1" t="s">
        <v>42</v>
      </c>
      <c r="D7" s="1" t="s">
        <v>4836</v>
      </c>
      <c r="E7" s="2" t="s">
        <v>4837</v>
      </c>
      <c r="F7" s="2" t="s">
        <v>4838</v>
      </c>
      <c r="G7" s="2" t="s">
        <v>4839</v>
      </c>
      <c r="H7" s="2" t="s">
        <v>4840</v>
      </c>
      <c r="I7" s="9">
        <v>3</v>
      </c>
      <c r="J7" s="4">
        <v>37.11</v>
      </c>
    </row>
    <row r="8" spans="1:23">
      <c r="A8" s="2" t="s">
        <v>48</v>
      </c>
      <c r="B8" s="3" t="s">
        <v>4826</v>
      </c>
      <c r="C8" s="1" t="s">
        <v>42</v>
      </c>
      <c r="D8" s="1" t="s">
        <v>4841</v>
      </c>
      <c r="E8" s="2" t="s">
        <v>880</v>
      </c>
      <c r="F8" s="2" t="s">
        <v>881</v>
      </c>
      <c r="G8" s="2" t="s">
        <v>882</v>
      </c>
      <c r="H8" s="2" t="s">
        <v>883</v>
      </c>
      <c r="I8" s="9">
        <v>3</v>
      </c>
      <c r="J8" s="4">
        <v>37.11</v>
      </c>
    </row>
    <row r="9" spans="1:23">
      <c r="A9" s="2" t="s">
        <v>48</v>
      </c>
      <c r="B9" s="3" t="s">
        <v>4826</v>
      </c>
      <c r="C9" s="1" t="s">
        <v>42</v>
      </c>
      <c r="D9" s="1" t="s">
        <v>4842</v>
      </c>
      <c r="E9" s="2" t="s">
        <v>1813</v>
      </c>
      <c r="F9" s="2" t="s">
        <v>1814</v>
      </c>
      <c r="G9" s="2" t="s">
        <v>46</v>
      </c>
      <c r="H9" s="2" t="s">
        <v>47</v>
      </c>
      <c r="I9" s="9">
        <v>2</v>
      </c>
      <c r="J9" s="4">
        <v>24.74</v>
      </c>
    </row>
    <row r="10" spans="1:23">
      <c r="A10" s="2" t="s">
        <v>48</v>
      </c>
      <c r="B10" s="3" t="s">
        <v>4826</v>
      </c>
      <c r="C10" s="1" t="s">
        <v>42</v>
      </c>
      <c r="D10" s="1" t="s">
        <v>4843</v>
      </c>
      <c r="E10" s="2" t="s">
        <v>885</v>
      </c>
      <c r="F10" s="2" t="s">
        <v>886</v>
      </c>
      <c r="G10" s="2" t="s">
        <v>622</v>
      </c>
      <c r="H10" s="2" t="s">
        <v>623</v>
      </c>
      <c r="I10" s="9">
        <v>3</v>
      </c>
      <c r="J10" s="4">
        <v>37.11</v>
      </c>
    </row>
    <row r="11" spans="1:23">
      <c r="J11" s="5">
        <v>835.27</v>
      </c>
    </row>
    <row r="12" spans="1:23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68</v>
      </c>
      <c r="B13" s="3" t="s">
        <v>4844</v>
      </c>
      <c r="C13" s="1" t="s">
        <v>42</v>
      </c>
      <c r="D13" s="1" t="s">
        <v>4845</v>
      </c>
      <c r="E13" s="2" t="s">
        <v>509</v>
      </c>
      <c r="F13" s="2" t="s">
        <v>510</v>
      </c>
      <c r="G13" s="2" t="s">
        <v>82</v>
      </c>
      <c r="H13" s="2" t="s">
        <v>83</v>
      </c>
      <c r="I13" s="9">
        <v>1</v>
      </c>
      <c r="J13" s="4">
        <v>8.4</v>
      </c>
    </row>
    <row r="14" spans="1:23">
      <c r="A14" s="2" t="s">
        <v>40</v>
      </c>
      <c r="B14" s="3" t="s">
        <v>4844</v>
      </c>
      <c r="C14" s="1" t="s">
        <v>42</v>
      </c>
      <c r="D14" s="1" t="s">
        <v>4846</v>
      </c>
      <c r="E14" s="2" t="s">
        <v>88</v>
      </c>
      <c r="F14" s="2" t="s">
        <v>89</v>
      </c>
      <c r="G14" s="2" t="s">
        <v>82</v>
      </c>
      <c r="H14" s="2" t="s">
        <v>83</v>
      </c>
      <c r="I14" s="9">
        <v>2</v>
      </c>
      <c r="J14" s="4">
        <v>20.440000000000001</v>
      </c>
    </row>
    <row r="15" spans="1:23">
      <c r="A15" s="2" t="s">
        <v>40</v>
      </c>
      <c r="B15" s="3" t="s">
        <v>4844</v>
      </c>
      <c r="C15" s="1" t="s">
        <v>42</v>
      </c>
      <c r="D15" s="1" t="s">
        <v>4847</v>
      </c>
      <c r="E15" s="2" t="s">
        <v>480</v>
      </c>
      <c r="F15" s="2" t="s">
        <v>481</v>
      </c>
      <c r="G15" s="2" t="s">
        <v>82</v>
      </c>
      <c r="H15" s="2" t="s">
        <v>83</v>
      </c>
      <c r="I15" s="9">
        <v>12</v>
      </c>
      <c r="J15" s="4">
        <v>122.64</v>
      </c>
    </row>
    <row r="16" spans="1:23">
      <c r="A16" s="2" t="s">
        <v>40</v>
      </c>
      <c r="B16" s="3" t="s">
        <v>4844</v>
      </c>
      <c r="C16" s="1" t="s">
        <v>42</v>
      </c>
      <c r="D16" s="1" t="s">
        <v>4848</v>
      </c>
      <c r="E16" s="2" t="s">
        <v>932</v>
      </c>
      <c r="F16" s="2" t="s">
        <v>933</v>
      </c>
      <c r="G16" s="2" t="s">
        <v>82</v>
      </c>
      <c r="H16" s="2" t="s">
        <v>83</v>
      </c>
      <c r="I16" s="9">
        <v>10</v>
      </c>
      <c r="J16" s="4">
        <v>102.2</v>
      </c>
    </row>
    <row r="17" spans="1:23">
      <c r="A17" s="2" t="s">
        <v>40</v>
      </c>
      <c r="B17" s="3" t="s">
        <v>4844</v>
      </c>
      <c r="C17" s="1" t="s">
        <v>42</v>
      </c>
      <c r="D17" s="1" t="s">
        <v>4849</v>
      </c>
      <c r="E17" s="2" t="s">
        <v>1110</v>
      </c>
      <c r="F17" s="2" t="s">
        <v>1111</v>
      </c>
      <c r="G17" s="2" t="s">
        <v>93</v>
      </c>
      <c r="H17" s="2" t="s">
        <v>94</v>
      </c>
      <c r="I17" s="9">
        <v>2</v>
      </c>
      <c r="J17" s="4">
        <v>20.440000000000001</v>
      </c>
    </row>
    <row r="18" spans="1:23">
      <c r="A18" s="2" t="s">
        <v>40</v>
      </c>
      <c r="B18" s="3" t="s">
        <v>4844</v>
      </c>
      <c r="C18" s="1" t="s">
        <v>42</v>
      </c>
      <c r="D18" s="1" t="s">
        <v>4850</v>
      </c>
      <c r="E18" s="2" t="s">
        <v>3651</v>
      </c>
      <c r="F18" s="2" t="s">
        <v>3652</v>
      </c>
      <c r="G18" s="2" t="s">
        <v>82</v>
      </c>
      <c r="H18" s="2" t="s">
        <v>83</v>
      </c>
      <c r="I18" s="9">
        <v>2</v>
      </c>
      <c r="J18" s="4">
        <v>20.440000000000001</v>
      </c>
    </row>
    <row r="19" spans="1:23">
      <c r="A19" s="2" t="s">
        <v>48</v>
      </c>
      <c r="B19" s="3" t="s">
        <v>4844</v>
      </c>
      <c r="C19" s="1" t="s">
        <v>42</v>
      </c>
      <c r="D19" s="1" t="s">
        <v>4851</v>
      </c>
      <c r="E19" s="2" t="s">
        <v>916</v>
      </c>
      <c r="F19" s="2" t="s">
        <v>917</v>
      </c>
      <c r="G19" s="2" t="s">
        <v>82</v>
      </c>
      <c r="H19" s="2" t="s">
        <v>83</v>
      </c>
      <c r="I19" s="9">
        <v>40</v>
      </c>
      <c r="J19" s="4">
        <v>494.8</v>
      </c>
    </row>
    <row r="20" spans="1:23">
      <c r="A20" s="2" t="s">
        <v>48</v>
      </c>
      <c r="B20" s="3" t="s">
        <v>4844</v>
      </c>
      <c r="C20" s="1" t="s">
        <v>42</v>
      </c>
      <c r="D20" s="1" t="s">
        <v>4852</v>
      </c>
      <c r="E20" s="2" t="s">
        <v>646</v>
      </c>
      <c r="F20" s="2" t="s">
        <v>647</v>
      </c>
      <c r="G20" s="2" t="s">
        <v>82</v>
      </c>
      <c r="H20" s="2" t="s">
        <v>83</v>
      </c>
      <c r="I20" s="9">
        <v>10</v>
      </c>
      <c r="J20" s="4">
        <v>123.7</v>
      </c>
    </row>
    <row r="21" spans="1:23">
      <c r="A21" s="2" t="s">
        <v>48</v>
      </c>
      <c r="B21" s="3" t="s">
        <v>4844</v>
      </c>
      <c r="C21" s="1" t="s">
        <v>42</v>
      </c>
      <c r="D21" s="1" t="s">
        <v>4853</v>
      </c>
      <c r="E21" s="2" t="s">
        <v>2358</v>
      </c>
      <c r="F21" s="2" t="s">
        <v>2359</v>
      </c>
      <c r="G21" s="2" t="s">
        <v>82</v>
      </c>
      <c r="H21" s="2" t="s">
        <v>83</v>
      </c>
      <c r="I21" s="9">
        <v>2</v>
      </c>
      <c r="J21" s="4">
        <v>24.74</v>
      </c>
    </row>
    <row r="22" spans="1:23">
      <c r="A22" s="2" t="s">
        <v>48</v>
      </c>
      <c r="B22" s="3" t="s">
        <v>4844</v>
      </c>
      <c r="C22" s="1" t="s">
        <v>42</v>
      </c>
      <c r="D22" s="1" t="s">
        <v>4854</v>
      </c>
      <c r="E22" s="2" t="s">
        <v>480</v>
      </c>
      <c r="F22" s="2" t="s">
        <v>481</v>
      </c>
      <c r="G22" s="2" t="s">
        <v>82</v>
      </c>
      <c r="H22" s="2" t="s">
        <v>83</v>
      </c>
      <c r="I22" s="9">
        <v>30</v>
      </c>
      <c r="J22" s="4">
        <v>371.1</v>
      </c>
    </row>
    <row r="23" spans="1:23">
      <c r="A23" s="2" t="s">
        <v>48</v>
      </c>
      <c r="B23" s="3" t="s">
        <v>4844</v>
      </c>
      <c r="C23" s="1" t="s">
        <v>42</v>
      </c>
      <c r="D23" s="1" t="s">
        <v>4855</v>
      </c>
      <c r="E23" s="2" t="s">
        <v>522</v>
      </c>
      <c r="F23" s="2" t="s">
        <v>523</v>
      </c>
      <c r="G23" s="2" t="s">
        <v>93</v>
      </c>
      <c r="H23" s="2" t="s">
        <v>94</v>
      </c>
      <c r="I23" s="9">
        <v>6</v>
      </c>
      <c r="J23" s="4">
        <v>69.12</v>
      </c>
    </row>
    <row r="24" spans="1:23">
      <c r="A24" s="2" t="s">
        <v>48</v>
      </c>
      <c r="B24" s="3" t="s">
        <v>4844</v>
      </c>
      <c r="C24" s="1" t="s">
        <v>42</v>
      </c>
      <c r="D24" s="1" t="s">
        <v>4856</v>
      </c>
      <c r="E24" s="2" t="s">
        <v>1113</v>
      </c>
      <c r="F24" s="2" t="s">
        <v>1114</v>
      </c>
      <c r="G24" s="2" t="s">
        <v>93</v>
      </c>
      <c r="H24" s="2" t="s">
        <v>94</v>
      </c>
      <c r="I24" s="9">
        <v>2</v>
      </c>
      <c r="J24" s="4">
        <v>24.74</v>
      </c>
    </row>
    <row r="25" spans="1:23">
      <c r="A25" s="2" t="s">
        <v>48</v>
      </c>
      <c r="B25" s="3" t="s">
        <v>4844</v>
      </c>
      <c r="C25" s="1" t="s">
        <v>42</v>
      </c>
      <c r="D25" s="1" t="s">
        <v>4857</v>
      </c>
      <c r="E25" s="2" t="s">
        <v>1076</v>
      </c>
      <c r="F25" s="2" t="s">
        <v>1077</v>
      </c>
      <c r="G25" s="2" t="s">
        <v>1078</v>
      </c>
      <c r="H25" s="2" t="s">
        <v>1079</v>
      </c>
      <c r="I25" s="9">
        <v>20</v>
      </c>
      <c r="J25" s="4">
        <v>230.4</v>
      </c>
    </row>
    <row r="26" spans="1:23">
      <c r="A26" s="2" t="s">
        <v>48</v>
      </c>
      <c r="B26" s="3" t="s">
        <v>4844</v>
      </c>
      <c r="C26" s="1" t="s">
        <v>42</v>
      </c>
      <c r="D26" s="1" t="s">
        <v>4858</v>
      </c>
      <c r="E26" s="2" t="s">
        <v>1118</v>
      </c>
      <c r="F26" s="2" t="s">
        <v>1119</v>
      </c>
      <c r="G26" s="2" t="s">
        <v>93</v>
      </c>
      <c r="H26" s="2" t="s">
        <v>94</v>
      </c>
      <c r="I26" s="9">
        <v>4</v>
      </c>
      <c r="J26" s="4">
        <v>46.08</v>
      </c>
    </row>
    <row r="27" spans="1:23">
      <c r="J27" s="5">
        <v>1679.24</v>
      </c>
    </row>
    <row r="28" spans="1:23">
      <c r="A28" s="72" t="s">
        <v>141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>
      <c r="A29" s="2" t="s">
        <v>40</v>
      </c>
      <c r="B29" s="3" t="s">
        <v>4859</v>
      </c>
      <c r="C29" s="1" t="s">
        <v>42</v>
      </c>
      <c r="D29" s="1" t="s">
        <v>4860</v>
      </c>
      <c r="E29" s="2" t="s">
        <v>170</v>
      </c>
      <c r="F29" s="2" t="s">
        <v>171</v>
      </c>
      <c r="G29" s="2" t="s">
        <v>150</v>
      </c>
      <c r="H29" s="2" t="s">
        <v>151</v>
      </c>
      <c r="I29" s="9">
        <v>2</v>
      </c>
      <c r="J29" s="4">
        <v>20.440000000000001</v>
      </c>
    </row>
    <row r="30" spans="1:23">
      <c r="A30" s="2" t="s">
        <v>40</v>
      </c>
      <c r="B30" s="3" t="s">
        <v>4859</v>
      </c>
      <c r="C30" s="1" t="s">
        <v>42</v>
      </c>
      <c r="D30" s="1" t="s">
        <v>4861</v>
      </c>
      <c r="E30" s="2" t="s">
        <v>175</v>
      </c>
      <c r="F30" s="2" t="s">
        <v>2616</v>
      </c>
      <c r="G30" s="2" t="s">
        <v>177</v>
      </c>
      <c r="H30" s="2" t="s">
        <v>178</v>
      </c>
      <c r="I30" s="9">
        <v>2</v>
      </c>
      <c r="J30" s="4">
        <v>20.440000000000001</v>
      </c>
    </row>
    <row r="31" spans="1:23">
      <c r="A31" s="2" t="s">
        <v>40</v>
      </c>
      <c r="B31" s="3" t="s">
        <v>4859</v>
      </c>
      <c r="C31" s="1" t="s">
        <v>42</v>
      </c>
      <c r="D31" s="1" t="s">
        <v>4862</v>
      </c>
      <c r="E31" s="2" t="s">
        <v>1387</v>
      </c>
      <c r="F31" s="2" t="s">
        <v>1388</v>
      </c>
      <c r="G31" s="2" t="s">
        <v>177</v>
      </c>
      <c r="H31" s="2" t="s">
        <v>178</v>
      </c>
      <c r="I31" s="9">
        <v>5</v>
      </c>
      <c r="J31" s="4">
        <v>51.1</v>
      </c>
    </row>
    <row r="32" spans="1:23">
      <c r="A32" s="2" t="s">
        <v>48</v>
      </c>
      <c r="B32" s="3" t="s">
        <v>4844</v>
      </c>
      <c r="C32" s="1" t="s">
        <v>42</v>
      </c>
      <c r="D32" s="1" t="s">
        <v>4863</v>
      </c>
      <c r="E32" s="2" t="s">
        <v>4864</v>
      </c>
      <c r="F32" s="2" t="s">
        <v>4865</v>
      </c>
      <c r="G32" s="2" t="s">
        <v>4866</v>
      </c>
      <c r="H32" s="2" t="s">
        <v>4867</v>
      </c>
      <c r="I32" s="9">
        <v>20</v>
      </c>
      <c r="J32" s="4">
        <v>230.4</v>
      </c>
    </row>
    <row r="33" spans="1:23">
      <c r="A33" s="2" t="s">
        <v>48</v>
      </c>
      <c r="B33" s="3" t="s">
        <v>4868</v>
      </c>
      <c r="C33" s="1" t="s">
        <v>42</v>
      </c>
      <c r="D33" s="1" t="s">
        <v>4869</v>
      </c>
      <c r="E33" s="2" t="s">
        <v>936</v>
      </c>
      <c r="F33" s="2" t="s">
        <v>937</v>
      </c>
      <c r="G33" s="2" t="s">
        <v>150</v>
      </c>
      <c r="H33" s="2" t="s">
        <v>151</v>
      </c>
      <c r="I33" s="9">
        <v>5</v>
      </c>
      <c r="J33" s="4">
        <v>61.85</v>
      </c>
    </row>
    <row r="34" spans="1:23">
      <c r="A34" s="2" t="s">
        <v>48</v>
      </c>
      <c r="B34" s="3" t="s">
        <v>4868</v>
      </c>
      <c r="C34" s="1" t="s">
        <v>42</v>
      </c>
      <c r="D34" s="1" t="s">
        <v>4870</v>
      </c>
      <c r="E34" s="2" t="s">
        <v>148</v>
      </c>
      <c r="F34" s="2" t="s">
        <v>149</v>
      </c>
      <c r="G34" s="2" t="s">
        <v>150</v>
      </c>
      <c r="H34" s="2" t="s">
        <v>151</v>
      </c>
      <c r="I34" s="9">
        <v>5</v>
      </c>
      <c r="J34" s="4">
        <v>57.6</v>
      </c>
    </row>
    <row r="35" spans="1:23">
      <c r="A35" s="2" t="s">
        <v>48</v>
      </c>
      <c r="B35" s="3" t="s">
        <v>4868</v>
      </c>
      <c r="C35" s="1" t="s">
        <v>42</v>
      </c>
      <c r="D35" s="1" t="s">
        <v>4871</v>
      </c>
      <c r="E35" s="2" t="s">
        <v>170</v>
      </c>
      <c r="F35" s="2" t="s">
        <v>171</v>
      </c>
      <c r="G35" s="2" t="s">
        <v>150</v>
      </c>
      <c r="H35" s="2" t="s">
        <v>151</v>
      </c>
      <c r="I35" s="9">
        <v>10</v>
      </c>
      <c r="J35" s="4">
        <v>115.2</v>
      </c>
    </row>
    <row r="36" spans="1:23">
      <c r="A36" s="2" t="s">
        <v>48</v>
      </c>
      <c r="B36" s="3" t="s">
        <v>4859</v>
      </c>
      <c r="C36" s="1" t="s">
        <v>42</v>
      </c>
      <c r="D36" s="1" t="s">
        <v>4872</v>
      </c>
      <c r="E36" s="2" t="s">
        <v>1148</v>
      </c>
      <c r="F36" s="2" t="s">
        <v>1149</v>
      </c>
      <c r="G36" s="2" t="s">
        <v>155</v>
      </c>
      <c r="H36" s="2" t="s">
        <v>156</v>
      </c>
      <c r="I36" s="9">
        <v>7</v>
      </c>
      <c r="J36" s="4">
        <v>80.64</v>
      </c>
    </row>
    <row r="37" spans="1:23">
      <c r="A37" s="2" t="s">
        <v>48</v>
      </c>
      <c r="B37" s="3" t="s">
        <v>4859</v>
      </c>
      <c r="C37" s="1" t="s">
        <v>42</v>
      </c>
      <c r="D37" s="1" t="s">
        <v>4873</v>
      </c>
      <c r="E37" s="2" t="s">
        <v>158</v>
      </c>
      <c r="F37" s="2" t="s">
        <v>159</v>
      </c>
      <c r="G37" s="2" t="s">
        <v>160</v>
      </c>
      <c r="H37" s="2" t="s">
        <v>161</v>
      </c>
      <c r="I37" s="9">
        <v>5</v>
      </c>
      <c r="J37" s="4">
        <v>57.6</v>
      </c>
    </row>
    <row r="38" spans="1:23">
      <c r="A38" s="2" t="s">
        <v>48</v>
      </c>
      <c r="B38" s="3" t="s">
        <v>4859</v>
      </c>
      <c r="C38" s="1" t="s">
        <v>42</v>
      </c>
      <c r="D38" s="1" t="s">
        <v>4874</v>
      </c>
      <c r="E38" s="2" t="s">
        <v>936</v>
      </c>
      <c r="F38" s="2" t="s">
        <v>937</v>
      </c>
      <c r="G38" s="2" t="s">
        <v>150</v>
      </c>
      <c r="H38" s="2" t="s">
        <v>151</v>
      </c>
      <c r="I38" s="9">
        <v>15</v>
      </c>
      <c r="J38" s="4">
        <v>172.8</v>
      </c>
    </row>
    <row r="39" spans="1:23">
      <c r="A39" s="2" t="s">
        <v>48</v>
      </c>
      <c r="B39" s="3" t="s">
        <v>4859</v>
      </c>
      <c r="C39" s="1" t="s">
        <v>42</v>
      </c>
      <c r="D39" s="1" t="s">
        <v>4875</v>
      </c>
      <c r="E39" s="2" t="s">
        <v>153</v>
      </c>
      <c r="F39" s="2" t="s">
        <v>154</v>
      </c>
      <c r="G39" s="2" t="s">
        <v>155</v>
      </c>
      <c r="H39" s="2" t="s">
        <v>156</v>
      </c>
      <c r="I39" s="9">
        <v>5</v>
      </c>
      <c r="J39" s="4">
        <v>57.6</v>
      </c>
    </row>
    <row r="40" spans="1:23">
      <c r="A40" s="2" t="s">
        <v>48</v>
      </c>
      <c r="B40" s="3" t="s">
        <v>4859</v>
      </c>
      <c r="C40" s="1" t="s">
        <v>42</v>
      </c>
      <c r="D40" s="1" t="s">
        <v>4876</v>
      </c>
      <c r="E40" s="2" t="s">
        <v>148</v>
      </c>
      <c r="F40" s="2" t="s">
        <v>149</v>
      </c>
      <c r="G40" s="2" t="s">
        <v>150</v>
      </c>
      <c r="H40" s="2" t="s">
        <v>151</v>
      </c>
      <c r="I40" s="9">
        <v>10</v>
      </c>
      <c r="J40" s="4">
        <v>115.2</v>
      </c>
    </row>
    <row r="41" spans="1:23">
      <c r="A41" s="2" t="s">
        <v>48</v>
      </c>
      <c r="B41" s="3" t="s">
        <v>4859</v>
      </c>
      <c r="C41" s="1" t="s">
        <v>42</v>
      </c>
      <c r="D41" s="1" t="s">
        <v>4877</v>
      </c>
      <c r="E41" s="2" t="s">
        <v>175</v>
      </c>
      <c r="F41" s="2" t="s">
        <v>2616</v>
      </c>
      <c r="G41" s="2" t="s">
        <v>177</v>
      </c>
      <c r="H41" s="2" t="s">
        <v>178</v>
      </c>
      <c r="I41" s="9">
        <v>3</v>
      </c>
      <c r="J41" s="4">
        <v>34.56</v>
      </c>
    </row>
    <row r="42" spans="1:23">
      <c r="A42" s="2" t="s">
        <v>182</v>
      </c>
      <c r="B42" s="3" t="s">
        <v>4868</v>
      </c>
      <c r="C42" s="1" t="s">
        <v>42</v>
      </c>
      <c r="D42" s="1" t="s">
        <v>4870</v>
      </c>
      <c r="E42" s="2" t="s">
        <v>148</v>
      </c>
      <c r="F42" s="2" t="s">
        <v>149</v>
      </c>
      <c r="G42" s="2" t="s">
        <v>150</v>
      </c>
      <c r="H42" s="2" t="s">
        <v>151</v>
      </c>
      <c r="I42" s="9">
        <v>1</v>
      </c>
      <c r="J42" s="4">
        <v>8.42</v>
      </c>
    </row>
    <row r="43" spans="1:23">
      <c r="A43" s="2" t="s">
        <v>205</v>
      </c>
      <c r="B43" s="3" t="s">
        <v>4859</v>
      </c>
      <c r="C43" s="1" t="s">
        <v>42</v>
      </c>
      <c r="D43" s="1" t="s">
        <v>4878</v>
      </c>
      <c r="E43" s="2" t="s">
        <v>936</v>
      </c>
      <c r="F43" s="2" t="s">
        <v>937</v>
      </c>
      <c r="G43" s="2" t="s">
        <v>150</v>
      </c>
      <c r="H43" s="2" t="s">
        <v>151</v>
      </c>
      <c r="I43" s="9">
        <v>3</v>
      </c>
      <c r="J43" s="4">
        <v>28.65</v>
      </c>
    </row>
    <row r="44" spans="1:23">
      <c r="J44" s="5">
        <v>1112.5</v>
      </c>
    </row>
    <row r="45" spans="1:23">
      <c r="A45" s="72" t="s">
        <v>189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>
      <c r="A46" s="2" t="s">
        <v>68</v>
      </c>
      <c r="B46" s="3" t="s">
        <v>4826</v>
      </c>
      <c r="C46" s="1" t="s">
        <v>42</v>
      </c>
      <c r="D46" s="1" t="s">
        <v>4879</v>
      </c>
      <c r="E46" s="2" t="s">
        <v>710</v>
      </c>
      <c r="F46" s="2" t="s">
        <v>711</v>
      </c>
      <c r="G46" s="2" t="s">
        <v>712</v>
      </c>
      <c r="H46" s="2" t="s">
        <v>713</v>
      </c>
      <c r="I46" s="9">
        <v>2</v>
      </c>
      <c r="J46" s="4">
        <v>16.8</v>
      </c>
    </row>
    <row r="47" spans="1:23">
      <c r="A47" s="2" t="s">
        <v>48</v>
      </c>
      <c r="B47" s="3" t="s">
        <v>4826</v>
      </c>
      <c r="C47" s="1" t="s">
        <v>42</v>
      </c>
      <c r="D47" s="1" t="s">
        <v>4880</v>
      </c>
      <c r="E47" s="2" t="s">
        <v>724</v>
      </c>
      <c r="F47" s="2" t="s">
        <v>725</v>
      </c>
      <c r="G47" s="2" t="s">
        <v>726</v>
      </c>
      <c r="H47" s="2" t="s">
        <v>727</v>
      </c>
      <c r="I47" s="9">
        <v>10</v>
      </c>
      <c r="J47" s="4">
        <v>123.7</v>
      </c>
    </row>
    <row r="48" spans="1:23">
      <c r="J48" s="5">
        <v>140.5</v>
      </c>
    </row>
    <row r="49" spans="1:23">
      <c r="A49" s="72" t="s">
        <v>212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>
      <c r="A50" s="2" t="s">
        <v>40</v>
      </c>
      <c r="B50" s="3" t="s">
        <v>4868</v>
      </c>
      <c r="C50" s="1" t="s">
        <v>42</v>
      </c>
      <c r="D50" s="1" t="s">
        <v>4881</v>
      </c>
      <c r="E50" s="2" t="s">
        <v>272</v>
      </c>
      <c r="F50" s="2" t="s">
        <v>273</v>
      </c>
      <c r="G50" s="2" t="s">
        <v>216</v>
      </c>
      <c r="H50" s="2" t="s">
        <v>217</v>
      </c>
      <c r="I50" s="9">
        <v>2</v>
      </c>
      <c r="J50" s="4">
        <v>20.440000000000001</v>
      </c>
    </row>
    <row r="51" spans="1:23">
      <c r="A51" s="2" t="s">
        <v>40</v>
      </c>
      <c r="B51" s="3" t="s">
        <v>4868</v>
      </c>
      <c r="C51" s="1" t="s">
        <v>42</v>
      </c>
      <c r="D51" s="1" t="s">
        <v>4882</v>
      </c>
      <c r="E51" s="2" t="s">
        <v>246</v>
      </c>
      <c r="F51" s="2" t="s">
        <v>247</v>
      </c>
      <c r="G51" s="2" t="s">
        <v>243</v>
      </c>
      <c r="H51" s="2" t="s">
        <v>244</v>
      </c>
      <c r="I51" s="9">
        <v>5</v>
      </c>
      <c r="J51" s="4">
        <v>51.1</v>
      </c>
    </row>
    <row r="52" spans="1:23">
      <c r="A52" s="2" t="s">
        <v>48</v>
      </c>
      <c r="B52" s="3" t="s">
        <v>4868</v>
      </c>
      <c r="C52" s="1" t="s">
        <v>42</v>
      </c>
      <c r="D52" s="1" t="s">
        <v>4883</v>
      </c>
      <c r="E52" s="2" t="s">
        <v>227</v>
      </c>
      <c r="F52" s="2" t="s">
        <v>228</v>
      </c>
      <c r="G52" s="2" t="s">
        <v>216</v>
      </c>
      <c r="H52" s="2" t="s">
        <v>217</v>
      </c>
      <c r="I52" s="9">
        <v>10</v>
      </c>
      <c r="J52" s="4">
        <v>123.7</v>
      </c>
    </row>
    <row r="53" spans="1:23">
      <c r="A53" s="2" t="s">
        <v>48</v>
      </c>
      <c r="B53" s="3" t="s">
        <v>4868</v>
      </c>
      <c r="C53" s="1" t="s">
        <v>42</v>
      </c>
      <c r="D53" s="1" t="s">
        <v>4884</v>
      </c>
      <c r="E53" s="2" t="s">
        <v>1306</v>
      </c>
      <c r="F53" s="2" t="s">
        <v>1307</v>
      </c>
      <c r="G53" s="2" t="s">
        <v>216</v>
      </c>
      <c r="H53" s="2" t="s">
        <v>217</v>
      </c>
      <c r="I53" s="9">
        <v>5</v>
      </c>
      <c r="J53" s="4">
        <v>61.85</v>
      </c>
    </row>
    <row r="54" spans="1:23">
      <c r="A54" s="2" t="s">
        <v>48</v>
      </c>
      <c r="B54" s="3" t="s">
        <v>4868</v>
      </c>
      <c r="C54" s="1" t="s">
        <v>42</v>
      </c>
      <c r="D54" s="1" t="s">
        <v>4885</v>
      </c>
      <c r="E54" s="2" t="s">
        <v>238</v>
      </c>
      <c r="F54" s="2" t="s">
        <v>239</v>
      </c>
      <c r="G54" s="2" t="s">
        <v>216</v>
      </c>
      <c r="H54" s="2" t="s">
        <v>217</v>
      </c>
      <c r="I54" s="9">
        <v>5</v>
      </c>
      <c r="J54" s="4">
        <v>61.85</v>
      </c>
    </row>
    <row r="55" spans="1:23">
      <c r="A55" s="2" t="s">
        <v>48</v>
      </c>
      <c r="B55" s="3" t="s">
        <v>4868</v>
      </c>
      <c r="C55" s="1" t="s">
        <v>42</v>
      </c>
      <c r="D55" s="1" t="s">
        <v>4882</v>
      </c>
      <c r="E55" s="2" t="s">
        <v>246</v>
      </c>
      <c r="F55" s="2" t="s">
        <v>247</v>
      </c>
      <c r="G55" s="2" t="s">
        <v>243</v>
      </c>
      <c r="H55" s="2" t="s">
        <v>244</v>
      </c>
      <c r="I55" s="9">
        <v>5</v>
      </c>
      <c r="J55" s="4">
        <v>61.85</v>
      </c>
    </row>
    <row r="56" spans="1:23">
      <c r="A56" s="2" t="s">
        <v>48</v>
      </c>
      <c r="B56" s="3" t="s">
        <v>4886</v>
      </c>
      <c r="C56" s="1" t="s">
        <v>42</v>
      </c>
      <c r="D56" s="1" t="s">
        <v>4887</v>
      </c>
      <c r="E56" s="2" t="s">
        <v>3320</v>
      </c>
      <c r="F56" s="2" t="s">
        <v>1184</v>
      </c>
      <c r="G56" s="2" t="s">
        <v>257</v>
      </c>
      <c r="H56" s="2" t="s">
        <v>258</v>
      </c>
      <c r="I56" s="9">
        <v>20</v>
      </c>
      <c r="J56" s="4">
        <v>247.4</v>
      </c>
    </row>
    <row r="57" spans="1:23">
      <c r="A57" s="2" t="s">
        <v>48</v>
      </c>
      <c r="B57" s="3" t="s">
        <v>4868</v>
      </c>
      <c r="C57" s="1" t="s">
        <v>42</v>
      </c>
      <c r="D57" s="1" t="s">
        <v>4881</v>
      </c>
      <c r="E57" s="2" t="s">
        <v>272</v>
      </c>
      <c r="F57" s="2" t="s">
        <v>273</v>
      </c>
      <c r="G57" s="2" t="s">
        <v>216</v>
      </c>
      <c r="H57" s="2" t="s">
        <v>217</v>
      </c>
      <c r="I57" s="9">
        <v>2</v>
      </c>
      <c r="J57" s="4">
        <v>24.74</v>
      </c>
    </row>
    <row r="58" spans="1:23">
      <c r="A58" s="2" t="s">
        <v>48</v>
      </c>
      <c r="B58" s="3" t="s">
        <v>4868</v>
      </c>
      <c r="C58" s="1" t="s">
        <v>42</v>
      </c>
      <c r="D58" s="1" t="s">
        <v>4888</v>
      </c>
      <c r="E58" s="2" t="s">
        <v>230</v>
      </c>
      <c r="F58" s="2" t="s">
        <v>231</v>
      </c>
      <c r="G58" s="2" t="s">
        <v>232</v>
      </c>
      <c r="H58" s="2" t="s">
        <v>233</v>
      </c>
      <c r="I58" s="9">
        <v>3</v>
      </c>
      <c r="J58" s="4">
        <v>37.11</v>
      </c>
    </row>
    <row r="59" spans="1:23">
      <c r="A59" s="2" t="s">
        <v>48</v>
      </c>
      <c r="B59" s="3" t="s">
        <v>4868</v>
      </c>
      <c r="C59" s="1" t="s">
        <v>42</v>
      </c>
      <c r="D59" s="1" t="s">
        <v>4889</v>
      </c>
      <c r="E59" s="2" t="s">
        <v>263</v>
      </c>
      <c r="F59" s="2" t="s">
        <v>264</v>
      </c>
      <c r="G59" s="2" t="s">
        <v>216</v>
      </c>
      <c r="H59" s="2" t="s">
        <v>217</v>
      </c>
      <c r="I59" s="9">
        <v>7</v>
      </c>
      <c r="J59" s="4">
        <v>86.59</v>
      </c>
    </row>
    <row r="60" spans="1:23">
      <c r="A60" s="2" t="s">
        <v>182</v>
      </c>
      <c r="B60" s="3" t="s">
        <v>4868</v>
      </c>
      <c r="C60" s="1" t="s">
        <v>42</v>
      </c>
      <c r="D60" s="1" t="s">
        <v>4890</v>
      </c>
      <c r="E60" s="2" t="s">
        <v>266</v>
      </c>
      <c r="F60" s="2" t="s">
        <v>267</v>
      </c>
      <c r="G60" s="2" t="s">
        <v>216</v>
      </c>
      <c r="H60" s="2" t="s">
        <v>217</v>
      </c>
      <c r="I60" s="9">
        <v>2</v>
      </c>
      <c r="J60" s="4">
        <v>18.88</v>
      </c>
    </row>
    <row r="61" spans="1:23">
      <c r="A61" s="2" t="s">
        <v>182</v>
      </c>
      <c r="B61" s="3" t="s">
        <v>4886</v>
      </c>
      <c r="C61" s="1" t="s">
        <v>42</v>
      </c>
      <c r="D61" s="1" t="s">
        <v>4887</v>
      </c>
      <c r="E61" s="2" t="s">
        <v>3320</v>
      </c>
      <c r="F61" s="2" t="s">
        <v>1184</v>
      </c>
      <c r="G61" s="2" t="s">
        <v>257</v>
      </c>
      <c r="H61" s="2" t="s">
        <v>258</v>
      </c>
      <c r="I61" s="9">
        <v>20</v>
      </c>
      <c r="J61" s="4">
        <v>188.8</v>
      </c>
    </row>
    <row r="62" spans="1:23">
      <c r="A62" s="2" t="s">
        <v>182</v>
      </c>
      <c r="B62" s="3" t="s">
        <v>4868</v>
      </c>
      <c r="C62" s="1" t="s">
        <v>42</v>
      </c>
      <c r="D62" s="1" t="s">
        <v>4889</v>
      </c>
      <c r="E62" s="2" t="s">
        <v>263</v>
      </c>
      <c r="F62" s="2" t="s">
        <v>264</v>
      </c>
      <c r="G62" s="2" t="s">
        <v>216</v>
      </c>
      <c r="H62" s="2" t="s">
        <v>217</v>
      </c>
      <c r="I62" s="9">
        <v>4</v>
      </c>
      <c r="J62" s="4">
        <v>37.76</v>
      </c>
    </row>
    <row r="63" spans="1:23">
      <c r="A63" s="2" t="s">
        <v>182</v>
      </c>
      <c r="B63" s="3" t="s">
        <v>4868</v>
      </c>
      <c r="C63" s="1" t="s">
        <v>42</v>
      </c>
      <c r="D63" s="1" t="s">
        <v>4891</v>
      </c>
      <c r="E63" s="2" t="s">
        <v>280</v>
      </c>
      <c r="F63" s="2" t="s">
        <v>281</v>
      </c>
      <c r="G63" s="2" t="s">
        <v>216</v>
      </c>
      <c r="H63" s="2" t="s">
        <v>217</v>
      </c>
      <c r="I63" s="9">
        <v>8</v>
      </c>
      <c r="J63" s="4">
        <v>75.52</v>
      </c>
    </row>
    <row r="64" spans="1:23">
      <c r="A64" s="2" t="s">
        <v>182</v>
      </c>
      <c r="B64" s="3" t="s">
        <v>4868</v>
      </c>
      <c r="C64" s="1" t="s">
        <v>42</v>
      </c>
      <c r="D64" s="1" t="s">
        <v>4888</v>
      </c>
      <c r="E64" s="2" t="s">
        <v>230</v>
      </c>
      <c r="F64" s="2" t="s">
        <v>231</v>
      </c>
      <c r="G64" s="2" t="s">
        <v>232</v>
      </c>
      <c r="H64" s="2" t="s">
        <v>233</v>
      </c>
      <c r="I64" s="9">
        <v>2</v>
      </c>
      <c r="J64" s="4">
        <v>18.88</v>
      </c>
    </row>
    <row r="65" spans="1:23">
      <c r="A65" s="2" t="s">
        <v>182</v>
      </c>
      <c r="B65" s="3" t="s">
        <v>4868</v>
      </c>
      <c r="C65" s="1" t="s">
        <v>42</v>
      </c>
      <c r="D65" s="1" t="s">
        <v>4885</v>
      </c>
      <c r="E65" s="2" t="s">
        <v>238</v>
      </c>
      <c r="F65" s="2" t="s">
        <v>239</v>
      </c>
      <c r="G65" s="2" t="s">
        <v>216</v>
      </c>
      <c r="H65" s="2" t="s">
        <v>217</v>
      </c>
      <c r="I65" s="9">
        <v>5</v>
      </c>
      <c r="J65" s="4">
        <v>47.2</v>
      </c>
    </row>
    <row r="66" spans="1:23">
      <c r="J66" s="5">
        <v>1163.67</v>
      </c>
    </row>
    <row r="67" spans="1:23">
      <c r="A67" s="72" t="s">
        <v>286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>
      <c r="A68" s="2" t="s">
        <v>48</v>
      </c>
      <c r="B68" s="3" t="s">
        <v>4868</v>
      </c>
      <c r="C68" s="1" t="s">
        <v>42</v>
      </c>
      <c r="D68" s="1" t="s">
        <v>4892</v>
      </c>
      <c r="E68" s="2" t="s">
        <v>288</v>
      </c>
      <c r="F68" s="2" t="s">
        <v>1928</v>
      </c>
      <c r="G68" s="2" t="s">
        <v>290</v>
      </c>
      <c r="H68" s="2" t="s">
        <v>291</v>
      </c>
      <c r="I68" s="9">
        <v>20</v>
      </c>
      <c r="J68" s="4">
        <v>247.4</v>
      </c>
    </row>
    <row r="69" spans="1:23">
      <c r="A69" s="2" t="s">
        <v>205</v>
      </c>
      <c r="B69" s="3" t="s">
        <v>4868</v>
      </c>
      <c r="C69" s="1" t="s">
        <v>1225</v>
      </c>
      <c r="D69" s="1" t="s">
        <v>1282</v>
      </c>
      <c r="E69" s="2" t="s">
        <v>302</v>
      </c>
      <c r="F69" s="2" t="s">
        <v>303</v>
      </c>
      <c r="G69" s="2" t="s">
        <v>304</v>
      </c>
      <c r="H69" s="2" t="s">
        <v>305</v>
      </c>
      <c r="I69" s="9">
        <v>-2</v>
      </c>
      <c r="J69" s="4">
        <v>-19.100000000000001</v>
      </c>
    </row>
    <row r="70" spans="1:23">
      <c r="J70" s="5">
        <f>SUM(J68:J69)</f>
        <v>228.3</v>
      </c>
    </row>
    <row r="71" spans="1:23">
      <c r="A71" s="72" t="s">
        <v>309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40</v>
      </c>
      <c r="B72" s="3" t="s">
        <v>4868</v>
      </c>
      <c r="C72" s="1" t="s">
        <v>42</v>
      </c>
      <c r="D72" s="1" t="s">
        <v>4893</v>
      </c>
      <c r="E72" s="2" t="s">
        <v>1429</v>
      </c>
      <c r="F72" s="2" t="s">
        <v>1430</v>
      </c>
      <c r="G72" s="2" t="s">
        <v>367</v>
      </c>
      <c r="H72" s="2" t="s">
        <v>368</v>
      </c>
      <c r="I72" s="9">
        <v>10</v>
      </c>
      <c r="J72" s="4">
        <v>102.2</v>
      </c>
    </row>
    <row r="73" spans="1:23">
      <c r="A73" s="2" t="s">
        <v>40</v>
      </c>
      <c r="B73" s="3" t="s">
        <v>4826</v>
      </c>
      <c r="C73" s="1" t="s">
        <v>42</v>
      </c>
      <c r="D73" s="1" t="s">
        <v>4894</v>
      </c>
      <c r="E73" s="2" t="s">
        <v>1025</v>
      </c>
      <c r="F73" s="2" t="s">
        <v>1026</v>
      </c>
      <c r="G73" s="2" t="s">
        <v>313</v>
      </c>
      <c r="H73" s="2" t="s">
        <v>314</v>
      </c>
      <c r="I73" s="9">
        <v>10</v>
      </c>
      <c r="J73" s="4">
        <v>102.2</v>
      </c>
    </row>
    <row r="74" spans="1:23">
      <c r="A74" s="2" t="s">
        <v>40</v>
      </c>
      <c r="B74" s="3" t="s">
        <v>4868</v>
      </c>
      <c r="C74" s="1" t="s">
        <v>42</v>
      </c>
      <c r="D74" s="1" t="s">
        <v>4895</v>
      </c>
      <c r="E74" s="2" t="s">
        <v>589</v>
      </c>
      <c r="F74" s="2" t="s">
        <v>590</v>
      </c>
      <c r="G74" s="2" t="s">
        <v>313</v>
      </c>
      <c r="H74" s="2" t="s">
        <v>314</v>
      </c>
      <c r="I74" s="9">
        <v>5</v>
      </c>
      <c r="J74" s="4">
        <v>51.1</v>
      </c>
    </row>
    <row r="75" spans="1:23">
      <c r="A75" s="2" t="s">
        <v>40</v>
      </c>
      <c r="B75" s="3" t="s">
        <v>4826</v>
      </c>
      <c r="C75" s="1" t="s">
        <v>42</v>
      </c>
      <c r="D75" s="1" t="s">
        <v>4896</v>
      </c>
      <c r="E75" s="2" t="s">
        <v>346</v>
      </c>
      <c r="F75" s="2" t="s">
        <v>347</v>
      </c>
      <c r="G75" s="2" t="s">
        <v>313</v>
      </c>
      <c r="H75" s="2" t="s">
        <v>314</v>
      </c>
      <c r="I75" s="9">
        <v>20</v>
      </c>
      <c r="J75" s="4">
        <v>204.4</v>
      </c>
    </row>
    <row r="76" spans="1:23">
      <c r="A76" s="2" t="s">
        <v>40</v>
      </c>
      <c r="B76" s="3" t="s">
        <v>4868</v>
      </c>
      <c r="C76" s="1" t="s">
        <v>42</v>
      </c>
      <c r="D76" s="1" t="s">
        <v>4897</v>
      </c>
      <c r="E76" s="2" t="s">
        <v>341</v>
      </c>
      <c r="F76" s="2" t="s">
        <v>342</v>
      </c>
      <c r="G76" s="2" t="s">
        <v>343</v>
      </c>
      <c r="H76" s="2" t="s">
        <v>344</v>
      </c>
      <c r="I76" s="9">
        <v>10</v>
      </c>
      <c r="J76" s="4">
        <v>102.2</v>
      </c>
    </row>
    <row r="77" spans="1:23">
      <c r="A77" s="2" t="s">
        <v>40</v>
      </c>
      <c r="B77" s="3" t="s">
        <v>4826</v>
      </c>
      <c r="C77" s="1" t="s">
        <v>42</v>
      </c>
      <c r="D77" s="1" t="s">
        <v>4898</v>
      </c>
      <c r="E77" s="2" t="s">
        <v>1199</v>
      </c>
      <c r="F77" s="2" t="s">
        <v>1200</v>
      </c>
      <c r="G77" s="2" t="s">
        <v>367</v>
      </c>
      <c r="H77" s="2" t="s">
        <v>368</v>
      </c>
      <c r="I77" s="9">
        <v>10</v>
      </c>
      <c r="J77" s="4">
        <v>102.2</v>
      </c>
    </row>
    <row r="78" spans="1:23">
      <c r="A78" s="2" t="s">
        <v>40</v>
      </c>
      <c r="B78" s="3" t="s">
        <v>4826</v>
      </c>
      <c r="C78" s="1" t="s">
        <v>42</v>
      </c>
      <c r="D78" s="1" t="s">
        <v>4899</v>
      </c>
      <c r="E78" s="2" t="s">
        <v>1577</v>
      </c>
      <c r="F78" s="2" t="s">
        <v>1578</v>
      </c>
      <c r="G78" s="2" t="s">
        <v>313</v>
      </c>
      <c r="H78" s="2" t="s">
        <v>314</v>
      </c>
      <c r="I78" s="9">
        <v>3</v>
      </c>
      <c r="J78" s="4">
        <v>30.66</v>
      </c>
    </row>
    <row r="79" spans="1:23">
      <c r="A79" s="2" t="s">
        <v>40</v>
      </c>
      <c r="B79" s="3" t="s">
        <v>4868</v>
      </c>
      <c r="C79" s="1" t="s">
        <v>42</v>
      </c>
      <c r="D79" s="1" t="s">
        <v>4900</v>
      </c>
      <c r="E79" s="2" t="s">
        <v>995</v>
      </c>
      <c r="F79" s="2" t="s">
        <v>996</v>
      </c>
      <c r="G79" s="2" t="s">
        <v>313</v>
      </c>
      <c r="H79" s="2" t="s">
        <v>314</v>
      </c>
      <c r="I79" s="9">
        <v>10</v>
      </c>
      <c r="J79" s="4">
        <v>102.2</v>
      </c>
    </row>
    <row r="80" spans="1:23">
      <c r="A80" s="2" t="s">
        <v>40</v>
      </c>
      <c r="B80" s="3" t="s">
        <v>4868</v>
      </c>
      <c r="C80" s="1" t="s">
        <v>42</v>
      </c>
      <c r="D80" s="1" t="s">
        <v>4901</v>
      </c>
      <c r="E80" s="2" t="s">
        <v>1006</v>
      </c>
      <c r="F80" s="2" t="s">
        <v>1007</v>
      </c>
      <c r="G80" s="2" t="s">
        <v>313</v>
      </c>
      <c r="H80" s="2" t="s">
        <v>314</v>
      </c>
      <c r="I80" s="9">
        <v>30</v>
      </c>
      <c r="J80" s="4">
        <v>306.60000000000002</v>
      </c>
    </row>
    <row r="81" spans="1:10">
      <c r="A81" s="2" t="s">
        <v>40</v>
      </c>
      <c r="B81" s="3" t="s">
        <v>4826</v>
      </c>
      <c r="C81" s="1" t="s">
        <v>42</v>
      </c>
      <c r="D81" s="1" t="s">
        <v>4902</v>
      </c>
      <c r="E81" s="2" t="s">
        <v>414</v>
      </c>
      <c r="F81" s="2" t="s">
        <v>415</v>
      </c>
      <c r="G81" s="2" t="s">
        <v>313</v>
      </c>
      <c r="H81" s="2" t="s">
        <v>314</v>
      </c>
      <c r="I81" s="9">
        <v>5</v>
      </c>
      <c r="J81" s="4">
        <v>51.1</v>
      </c>
    </row>
    <row r="82" spans="1:10">
      <c r="A82" s="2" t="s">
        <v>40</v>
      </c>
      <c r="B82" s="3" t="s">
        <v>4886</v>
      </c>
      <c r="C82" s="1" t="s">
        <v>42</v>
      </c>
      <c r="D82" s="1" t="s">
        <v>4903</v>
      </c>
      <c r="E82" s="2" t="s">
        <v>396</v>
      </c>
      <c r="F82" s="2" t="s">
        <v>397</v>
      </c>
      <c r="G82" s="2" t="s">
        <v>313</v>
      </c>
      <c r="H82" s="2" t="s">
        <v>314</v>
      </c>
      <c r="I82" s="9">
        <v>15</v>
      </c>
      <c r="J82" s="4">
        <v>153.30000000000001</v>
      </c>
    </row>
    <row r="83" spans="1:10">
      <c r="A83" s="2" t="s">
        <v>40</v>
      </c>
      <c r="B83" s="3" t="s">
        <v>4859</v>
      </c>
      <c r="C83" s="1" t="s">
        <v>42</v>
      </c>
      <c r="D83" s="1" t="s">
        <v>4904</v>
      </c>
      <c r="E83" s="2" t="s">
        <v>319</v>
      </c>
      <c r="F83" s="2" t="s">
        <v>320</v>
      </c>
      <c r="G83" s="2" t="s">
        <v>313</v>
      </c>
      <c r="H83" s="2" t="s">
        <v>314</v>
      </c>
      <c r="I83" s="9">
        <v>14</v>
      </c>
      <c r="J83" s="4">
        <v>143.08000000000001</v>
      </c>
    </row>
    <row r="84" spans="1:10">
      <c r="A84" s="2" t="s">
        <v>40</v>
      </c>
      <c r="B84" s="3" t="s">
        <v>4886</v>
      </c>
      <c r="C84" s="1" t="s">
        <v>42</v>
      </c>
      <c r="D84" s="1" t="s">
        <v>4905</v>
      </c>
      <c r="E84" s="2" t="s">
        <v>808</v>
      </c>
      <c r="F84" s="2" t="s">
        <v>809</v>
      </c>
      <c r="G84" s="2" t="s">
        <v>313</v>
      </c>
      <c r="H84" s="2" t="s">
        <v>314</v>
      </c>
      <c r="I84" s="9">
        <v>5</v>
      </c>
      <c r="J84" s="4">
        <v>51.1</v>
      </c>
    </row>
    <row r="85" spans="1:10">
      <c r="A85" s="2" t="s">
        <v>40</v>
      </c>
      <c r="B85" s="3" t="s">
        <v>4844</v>
      </c>
      <c r="C85" s="1" t="s">
        <v>42</v>
      </c>
      <c r="D85" s="1" t="s">
        <v>4906</v>
      </c>
      <c r="E85" s="2" t="s">
        <v>322</v>
      </c>
      <c r="F85" s="2" t="s">
        <v>323</v>
      </c>
      <c r="G85" s="2" t="s">
        <v>313</v>
      </c>
      <c r="H85" s="2" t="s">
        <v>314</v>
      </c>
      <c r="I85" s="9">
        <v>20</v>
      </c>
      <c r="J85" s="4">
        <v>204.4</v>
      </c>
    </row>
    <row r="86" spans="1:10">
      <c r="A86" s="2" t="s">
        <v>40</v>
      </c>
      <c r="B86" s="3" t="s">
        <v>4859</v>
      </c>
      <c r="C86" s="1" t="s">
        <v>42</v>
      </c>
      <c r="D86" s="1" t="s">
        <v>4907</v>
      </c>
      <c r="E86" s="2" t="s">
        <v>3741</v>
      </c>
      <c r="F86" s="2" t="s">
        <v>3742</v>
      </c>
      <c r="G86" s="2" t="s">
        <v>313</v>
      </c>
      <c r="H86" s="2" t="s">
        <v>314</v>
      </c>
      <c r="I86" s="9">
        <v>20</v>
      </c>
      <c r="J86" s="4">
        <v>204.4</v>
      </c>
    </row>
    <row r="87" spans="1:10">
      <c r="A87" s="2" t="s">
        <v>40</v>
      </c>
      <c r="B87" s="3" t="s">
        <v>4886</v>
      </c>
      <c r="C87" s="1" t="s">
        <v>42</v>
      </c>
      <c r="D87" s="1" t="s">
        <v>4908</v>
      </c>
      <c r="E87" s="2" t="s">
        <v>816</v>
      </c>
      <c r="F87" s="2" t="s">
        <v>817</v>
      </c>
      <c r="G87" s="2" t="s">
        <v>313</v>
      </c>
      <c r="H87" s="2" t="s">
        <v>314</v>
      </c>
      <c r="I87" s="9">
        <v>10</v>
      </c>
      <c r="J87" s="4">
        <v>102.2</v>
      </c>
    </row>
    <row r="88" spans="1:10">
      <c r="A88" s="2" t="s">
        <v>40</v>
      </c>
      <c r="B88" s="3" t="s">
        <v>4859</v>
      </c>
      <c r="C88" s="1" t="s">
        <v>42</v>
      </c>
      <c r="D88" s="1" t="s">
        <v>4909</v>
      </c>
      <c r="E88" s="2" t="s">
        <v>341</v>
      </c>
      <c r="F88" s="2" t="s">
        <v>342</v>
      </c>
      <c r="G88" s="2" t="s">
        <v>343</v>
      </c>
      <c r="H88" s="2" t="s">
        <v>344</v>
      </c>
      <c r="I88" s="9">
        <v>10</v>
      </c>
      <c r="J88" s="4">
        <v>102.2</v>
      </c>
    </row>
    <row r="89" spans="1:10">
      <c r="A89" s="2" t="s">
        <v>40</v>
      </c>
      <c r="B89" s="3" t="s">
        <v>4886</v>
      </c>
      <c r="C89" s="1" t="s">
        <v>42</v>
      </c>
      <c r="D89" s="1" t="s">
        <v>4910</v>
      </c>
      <c r="E89" s="2" t="s">
        <v>420</v>
      </c>
      <c r="F89" s="2" t="s">
        <v>421</v>
      </c>
      <c r="G89" s="2" t="s">
        <v>313</v>
      </c>
      <c r="H89" s="2" t="s">
        <v>314</v>
      </c>
      <c r="I89" s="9">
        <v>20</v>
      </c>
      <c r="J89" s="4">
        <v>204.4</v>
      </c>
    </row>
    <row r="90" spans="1:10">
      <c r="A90" s="2" t="s">
        <v>40</v>
      </c>
      <c r="B90" s="3" t="s">
        <v>4886</v>
      </c>
      <c r="C90" s="1" t="s">
        <v>42</v>
      </c>
      <c r="D90" s="1" t="s">
        <v>4911</v>
      </c>
      <c r="E90" s="2" t="s">
        <v>558</v>
      </c>
      <c r="F90" s="2" t="s">
        <v>559</v>
      </c>
      <c r="G90" s="2" t="s">
        <v>367</v>
      </c>
      <c r="H90" s="2" t="s">
        <v>368</v>
      </c>
      <c r="I90" s="9">
        <v>10</v>
      </c>
      <c r="J90" s="4">
        <v>102.2</v>
      </c>
    </row>
    <row r="91" spans="1:10">
      <c r="A91" s="2" t="s">
        <v>40</v>
      </c>
      <c r="B91" s="3" t="s">
        <v>4859</v>
      </c>
      <c r="C91" s="1" t="s">
        <v>42</v>
      </c>
      <c r="D91" s="1" t="s">
        <v>4912</v>
      </c>
      <c r="E91" s="2" t="s">
        <v>349</v>
      </c>
      <c r="F91" s="2" t="s">
        <v>350</v>
      </c>
      <c r="G91" s="2" t="s">
        <v>351</v>
      </c>
      <c r="H91" s="2" t="s">
        <v>352</v>
      </c>
      <c r="I91" s="9">
        <v>20</v>
      </c>
      <c r="J91" s="4">
        <v>204.4</v>
      </c>
    </row>
    <row r="92" spans="1:10">
      <c r="A92" s="2" t="s">
        <v>40</v>
      </c>
      <c r="B92" s="3" t="s">
        <v>4844</v>
      </c>
      <c r="C92" s="1" t="s">
        <v>42</v>
      </c>
      <c r="D92" s="1" t="s">
        <v>4913</v>
      </c>
      <c r="E92" s="2" t="s">
        <v>373</v>
      </c>
      <c r="F92" s="2" t="s">
        <v>374</v>
      </c>
      <c r="G92" s="2" t="s">
        <v>375</v>
      </c>
      <c r="H92" s="2" t="s">
        <v>376</v>
      </c>
      <c r="I92" s="9">
        <v>10</v>
      </c>
      <c r="J92" s="4">
        <v>102.2</v>
      </c>
    </row>
    <row r="93" spans="1:10">
      <c r="A93" s="2" t="s">
        <v>40</v>
      </c>
      <c r="B93" s="3" t="s">
        <v>4844</v>
      </c>
      <c r="C93" s="1" t="s">
        <v>42</v>
      </c>
      <c r="D93" s="1" t="s">
        <v>4914</v>
      </c>
      <c r="E93" s="2" t="s">
        <v>3764</v>
      </c>
      <c r="F93" s="2" t="s">
        <v>385</v>
      </c>
      <c r="G93" s="2" t="s">
        <v>313</v>
      </c>
      <c r="H93" s="2" t="s">
        <v>314</v>
      </c>
      <c r="I93" s="9">
        <v>4</v>
      </c>
      <c r="J93" s="4">
        <v>40.880000000000003</v>
      </c>
    </row>
    <row r="94" spans="1:10">
      <c r="A94" s="2" t="s">
        <v>40</v>
      </c>
      <c r="B94" s="3" t="s">
        <v>4844</v>
      </c>
      <c r="C94" s="1" t="s">
        <v>42</v>
      </c>
      <c r="D94" s="1" t="s">
        <v>4915</v>
      </c>
      <c r="E94" s="2" t="s">
        <v>423</v>
      </c>
      <c r="F94" s="2" t="s">
        <v>424</v>
      </c>
      <c r="G94" s="2" t="s">
        <v>313</v>
      </c>
      <c r="H94" s="2" t="s">
        <v>314</v>
      </c>
      <c r="I94" s="9">
        <v>20</v>
      </c>
      <c r="J94" s="4">
        <v>204.4</v>
      </c>
    </row>
    <row r="95" spans="1:10">
      <c r="A95" s="2" t="s">
        <v>40</v>
      </c>
      <c r="B95" s="3" t="s">
        <v>4844</v>
      </c>
      <c r="C95" s="1" t="s">
        <v>42</v>
      </c>
      <c r="D95" s="1" t="s">
        <v>4916</v>
      </c>
      <c r="E95" s="2" t="s">
        <v>1323</v>
      </c>
      <c r="F95" s="2" t="s">
        <v>1324</v>
      </c>
      <c r="G95" s="2" t="s">
        <v>1325</v>
      </c>
      <c r="H95" s="2" t="s">
        <v>1326</v>
      </c>
      <c r="I95" s="9">
        <v>30</v>
      </c>
      <c r="J95" s="4">
        <v>306.60000000000002</v>
      </c>
    </row>
    <row r="96" spans="1:10">
      <c r="A96" s="2" t="s">
        <v>40</v>
      </c>
      <c r="B96" s="3" t="s">
        <v>4826</v>
      </c>
      <c r="C96" s="1" t="s">
        <v>42</v>
      </c>
      <c r="D96" s="1" t="s">
        <v>4917</v>
      </c>
      <c r="E96" s="2" t="s">
        <v>1240</v>
      </c>
      <c r="F96" s="2" t="s">
        <v>1241</v>
      </c>
      <c r="G96" s="2" t="s">
        <v>313</v>
      </c>
      <c r="H96" s="2" t="s">
        <v>314</v>
      </c>
      <c r="I96" s="9">
        <v>5</v>
      </c>
      <c r="J96" s="4">
        <v>51.1</v>
      </c>
    </row>
    <row r="97" spans="1:10">
      <c r="A97" s="2" t="s">
        <v>40</v>
      </c>
      <c r="B97" s="3" t="s">
        <v>4826</v>
      </c>
      <c r="C97" s="1" t="s">
        <v>42</v>
      </c>
      <c r="D97" s="1" t="s">
        <v>4918</v>
      </c>
      <c r="E97" s="2" t="s">
        <v>4620</v>
      </c>
      <c r="F97" s="2" t="s">
        <v>4621</v>
      </c>
      <c r="G97" s="2" t="s">
        <v>313</v>
      </c>
      <c r="H97" s="2" t="s">
        <v>314</v>
      </c>
      <c r="I97" s="9">
        <v>10</v>
      </c>
      <c r="J97" s="4">
        <v>102.2</v>
      </c>
    </row>
    <row r="98" spans="1:10">
      <c r="A98" s="2" t="s">
        <v>40</v>
      </c>
      <c r="B98" s="3" t="s">
        <v>4844</v>
      </c>
      <c r="C98" s="1" t="s">
        <v>42</v>
      </c>
      <c r="D98" s="1" t="s">
        <v>4919</v>
      </c>
      <c r="E98" s="2" t="s">
        <v>337</v>
      </c>
      <c r="F98" s="2" t="s">
        <v>338</v>
      </c>
      <c r="G98" s="2" t="s">
        <v>313</v>
      </c>
      <c r="H98" s="2" t="s">
        <v>314</v>
      </c>
      <c r="I98" s="9">
        <v>3</v>
      </c>
      <c r="J98" s="4">
        <v>30.66</v>
      </c>
    </row>
    <row r="99" spans="1:10">
      <c r="A99" s="2" t="s">
        <v>40</v>
      </c>
      <c r="B99" s="3" t="s">
        <v>4844</v>
      </c>
      <c r="C99" s="1" t="s">
        <v>42</v>
      </c>
      <c r="D99" s="1" t="s">
        <v>4920</v>
      </c>
      <c r="E99" s="2" t="s">
        <v>393</v>
      </c>
      <c r="F99" s="2" t="s">
        <v>394</v>
      </c>
      <c r="G99" s="2" t="s">
        <v>375</v>
      </c>
      <c r="H99" s="2" t="s">
        <v>376</v>
      </c>
      <c r="I99" s="9">
        <v>5</v>
      </c>
      <c r="J99" s="4">
        <v>51.1</v>
      </c>
    </row>
    <row r="100" spans="1:10">
      <c r="A100" s="2" t="s">
        <v>40</v>
      </c>
      <c r="B100" s="3" t="s">
        <v>4844</v>
      </c>
      <c r="C100" s="1" t="s">
        <v>42</v>
      </c>
      <c r="D100" s="1" t="s">
        <v>4921</v>
      </c>
      <c r="E100" s="2" t="s">
        <v>311</v>
      </c>
      <c r="F100" s="2" t="s">
        <v>312</v>
      </c>
      <c r="G100" s="2" t="s">
        <v>313</v>
      </c>
      <c r="H100" s="2" t="s">
        <v>314</v>
      </c>
      <c r="I100" s="9">
        <v>50</v>
      </c>
      <c r="J100" s="4">
        <v>511</v>
      </c>
    </row>
    <row r="101" spans="1:10">
      <c r="A101" s="2" t="s">
        <v>40</v>
      </c>
      <c r="B101" s="3" t="s">
        <v>4844</v>
      </c>
      <c r="C101" s="1" t="s">
        <v>42</v>
      </c>
      <c r="D101" s="1" t="s">
        <v>4922</v>
      </c>
      <c r="E101" s="2" t="s">
        <v>337</v>
      </c>
      <c r="F101" s="2" t="s">
        <v>338</v>
      </c>
      <c r="G101" s="2" t="s">
        <v>313</v>
      </c>
      <c r="H101" s="2" t="s">
        <v>314</v>
      </c>
      <c r="I101" s="9">
        <v>591</v>
      </c>
      <c r="J101" s="4">
        <v>6040.02</v>
      </c>
    </row>
    <row r="102" spans="1:10">
      <c r="A102" s="2" t="s">
        <v>48</v>
      </c>
      <c r="B102" s="3" t="s">
        <v>4868</v>
      </c>
      <c r="C102" s="1" t="s">
        <v>42</v>
      </c>
      <c r="D102" s="1" t="s">
        <v>4923</v>
      </c>
      <c r="E102" s="2" t="s">
        <v>584</v>
      </c>
      <c r="F102" s="2" t="s">
        <v>585</v>
      </c>
      <c r="G102" s="2" t="s">
        <v>586</v>
      </c>
      <c r="H102" s="2" t="s">
        <v>587</v>
      </c>
      <c r="I102" s="9">
        <v>7</v>
      </c>
      <c r="J102" s="4">
        <v>80.64</v>
      </c>
    </row>
    <row r="103" spans="1:10">
      <c r="A103" s="2" t="s">
        <v>48</v>
      </c>
      <c r="B103" s="3" t="s">
        <v>4868</v>
      </c>
      <c r="C103" s="1" t="s">
        <v>42</v>
      </c>
      <c r="D103" s="1" t="s">
        <v>4924</v>
      </c>
      <c r="E103" s="2" t="s">
        <v>763</v>
      </c>
      <c r="F103" s="2" t="s">
        <v>764</v>
      </c>
      <c r="G103" s="2" t="s">
        <v>313</v>
      </c>
      <c r="H103" s="2" t="s">
        <v>314</v>
      </c>
      <c r="I103" s="9">
        <v>5</v>
      </c>
      <c r="J103" s="4">
        <v>57.6</v>
      </c>
    </row>
    <row r="104" spans="1:10">
      <c r="A104" s="2" t="s">
        <v>48</v>
      </c>
      <c r="B104" s="3" t="s">
        <v>4844</v>
      </c>
      <c r="C104" s="1" t="s">
        <v>42</v>
      </c>
      <c r="D104" s="1" t="s">
        <v>4919</v>
      </c>
      <c r="E104" s="2" t="s">
        <v>337</v>
      </c>
      <c r="F104" s="2" t="s">
        <v>338</v>
      </c>
      <c r="G104" s="2" t="s">
        <v>313</v>
      </c>
      <c r="H104" s="2" t="s">
        <v>314</v>
      </c>
      <c r="I104" s="9">
        <v>43</v>
      </c>
      <c r="J104" s="4">
        <v>495.36</v>
      </c>
    </row>
    <row r="105" spans="1:10">
      <c r="A105" s="2" t="s">
        <v>48</v>
      </c>
      <c r="B105" s="3" t="s">
        <v>4844</v>
      </c>
      <c r="C105" s="1" t="s">
        <v>42</v>
      </c>
      <c r="D105" s="1" t="s">
        <v>4922</v>
      </c>
      <c r="E105" s="2" t="s">
        <v>337</v>
      </c>
      <c r="F105" s="2" t="s">
        <v>338</v>
      </c>
      <c r="G105" s="2" t="s">
        <v>313</v>
      </c>
      <c r="H105" s="2" t="s">
        <v>314</v>
      </c>
      <c r="I105" s="9">
        <v>104</v>
      </c>
      <c r="J105" s="4">
        <v>1198.08</v>
      </c>
    </row>
    <row r="106" spans="1:10">
      <c r="A106" s="2" t="s">
        <v>48</v>
      </c>
      <c r="B106" s="3" t="s">
        <v>4844</v>
      </c>
      <c r="C106" s="1" t="s">
        <v>42</v>
      </c>
      <c r="D106" s="1" t="s">
        <v>4925</v>
      </c>
      <c r="E106" s="2" t="s">
        <v>3764</v>
      </c>
      <c r="F106" s="2" t="s">
        <v>385</v>
      </c>
      <c r="G106" s="2" t="s">
        <v>313</v>
      </c>
      <c r="H106" s="2" t="s">
        <v>314</v>
      </c>
      <c r="I106" s="9">
        <v>2</v>
      </c>
      <c r="J106" s="4">
        <v>23.04</v>
      </c>
    </row>
    <row r="107" spans="1:10">
      <c r="A107" s="2" t="s">
        <v>48</v>
      </c>
      <c r="B107" s="3" t="s">
        <v>4826</v>
      </c>
      <c r="C107" s="1" t="s">
        <v>42</v>
      </c>
      <c r="D107" s="1" t="s">
        <v>4926</v>
      </c>
      <c r="E107" s="2" t="s">
        <v>411</v>
      </c>
      <c r="F107" s="2" t="s">
        <v>412</v>
      </c>
      <c r="G107" s="2" t="s">
        <v>313</v>
      </c>
      <c r="H107" s="2" t="s">
        <v>314</v>
      </c>
      <c r="I107" s="9">
        <v>2</v>
      </c>
      <c r="J107" s="4">
        <v>23.04</v>
      </c>
    </row>
    <row r="108" spans="1:10">
      <c r="A108" s="2" t="s">
        <v>48</v>
      </c>
      <c r="B108" s="3" t="s">
        <v>4844</v>
      </c>
      <c r="C108" s="1" t="s">
        <v>42</v>
      </c>
      <c r="D108" s="1" t="s">
        <v>4916</v>
      </c>
      <c r="E108" s="2" t="s">
        <v>1323</v>
      </c>
      <c r="F108" s="2" t="s">
        <v>1324</v>
      </c>
      <c r="G108" s="2" t="s">
        <v>1325</v>
      </c>
      <c r="H108" s="2" t="s">
        <v>1326</v>
      </c>
      <c r="I108" s="9">
        <v>5</v>
      </c>
      <c r="J108" s="4">
        <v>57.6</v>
      </c>
    </row>
    <row r="109" spans="1:10">
      <c r="A109" s="2" t="s">
        <v>48</v>
      </c>
      <c r="B109" s="3" t="s">
        <v>4844</v>
      </c>
      <c r="C109" s="1" t="s">
        <v>42</v>
      </c>
      <c r="D109" s="1" t="s">
        <v>4921</v>
      </c>
      <c r="E109" s="2" t="s">
        <v>311</v>
      </c>
      <c r="F109" s="2" t="s">
        <v>312</v>
      </c>
      <c r="G109" s="2" t="s">
        <v>313</v>
      </c>
      <c r="H109" s="2" t="s">
        <v>314</v>
      </c>
      <c r="I109" s="9">
        <v>10</v>
      </c>
      <c r="J109" s="4">
        <v>123.7</v>
      </c>
    </row>
    <row r="110" spans="1:10">
      <c r="A110" s="2" t="s">
        <v>48</v>
      </c>
      <c r="B110" s="3" t="s">
        <v>4859</v>
      </c>
      <c r="C110" s="1" t="s">
        <v>42</v>
      </c>
      <c r="D110" s="1" t="s">
        <v>4927</v>
      </c>
      <c r="E110" s="2" t="s">
        <v>408</v>
      </c>
      <c r="F110" s="2" t="s">
        <v>409</v>
      </c>
      <c r="G110" s="2" t="s">
        <v>313</v>
      </c>
      <c r="H110" s="2" t="s">
        <v>314</v>
      </c>
      <c r="I110" s="9">
        <v>5</v>
      </c>
      <c r="J110" s="4">
        <v>57.6</v>
      </c>
    </row>
    <row r="111" spans="1:10">
      <c r="A111" s="2" t="s">
        <v>48</v>
      </c>
      <c r="B111" s="3" t="s">
        <v>4859</v>
      </c>
      <c r="C111" s="1" t="s">
        <v>42</v>
      </c>
      <c r="D111" s="1" t="s">
        <v>4928</v>
      </c>
      <c r="E111" s="2" t="s">
        <v>578</v>
      </c>
      <c r="F111" s="2" t="s">
        <v>579</v>
      </c>
      <c r="G111" s="2" t="s">
        <v>313</v>
      </c>
      <c r="H111" s="2" t="s">
        <v>314</v>
      </c>
      <c r="I111" s="9">
        <v>10</v>
      </c>
      <c r="J111" s="4">
        <v>115.2</v>
      </c>
    </row>
    <row r="112" spans="1:10">
      <c r="A112" s="2" t="s">
        <v>48</v>
      </c>
      <c r="B112" s="3" t="s">
        <v>4859</v>
      </c>
      <c r="C112" s="1" t="s">
        <v>42</v>
      </c>
      <c r="D112" s="1" t="s">
        <v>4904</v>
      </c>
      <c r="E112" s="2" t="s">
        <v>319</v>
      </c>
      <c r="F112" s="2" t="s">
        <v>320</v>
      </c>
      <c r="G112" s="2" t="s">
        <v>313</v>
      </c>
      <c r="H112" s="2" t="s">
        <v>314</v>
      </c>
      <c r="I112" s="9">
        <v>3</v>
      </c>
      <c r="J112" s="4">
        <v>34.56</v>
      </c>
    </row>
    <row r="113" spans="1:23">
      <c r="A113" s="2" t="s">
        <v>48</v>
      </c>
      <c r="B113" s="3" t="s">
        <v>4844</v>
      </c>
      <c r="C113" s="1" t="s">
        <v>42</v>
      </c>
      <c r="D113" s="1" t="s">
        <v>4913</v>
      </c>
      <c r="E113" s="2" t="s">
        <v>373</v>
      </c>
      <c r="F113" s="2" t="s">
        <v>374</v>
      </c>
      <c r="G113" s="2" t="s">
        <v>375</v>
      </c>
      <c r="H113" s="2" t="s">
        <v>376</v>
      </c>
      <c r="I113" s="9">
        <v>5</v>
      </c>
      <c r="J113" s="4">
        <v>57.6</v>
      </c>
    </row>
    <row r="114" spans="1:23">
      <c r="A114" s="2" t="s">
        <v>48</v>
      </c>
      <c r="B114" s="3" t="s">
        <v>4844</v>
      </c>
      <c r="C114" s="1" t="s">
        <v>42</v>
      </c>
      <c r="D114" s="1" t="s">
        <v>4906</v>
      </c>
      <c r="E114" s="2" t="s">
        <v>322</v>
      </c>
      <c r="F114" s="2" t="s">
        <v>323</v>
      </c>
      <c r="G114" s="2" t="s">
        <v>313</v>
      </c>
      <c r="H114" s="2" t="s">
        <v>314</v>
      </c>
      <c r="I114" s="9">
        <v>5</v>
      </c>
      <c r="J114" s="4">
        <v>57.6</v>
      </c>
    </row>
    <row r="115" spans="1:23">
      <c r="A115" s="2" t="s">
        <v>48</v>
      </c>
      <c r="B115" s="3" t="s">
        <v>4868</v>
      </c>
      <c r="C115" s="1" t="s">
        <v>42</v>
      </c>
      <c r="D115" s="1" t="s">
        <v>4929</v>
      </c>
      <c r="E115" s="2" t="s">
        <v>581</v>
      </c>
      <c r="F115" s="2" t="s">
        <v>582</v>
      </c>
      <c r="G115" s="2" t="s">
        <v>313</v>
      </c>
      <c r="H115" s="2" t="s">
        <v>314</v>
      </c>
      <c r="I115" s="9">
        <v>10</v>
      </c>
      <c r="J115" s="4">
        <v>115.2</v>
      </c>
    </row>
    <row r="116" spans="1:23">
      <c r="A116" s="2" t="s">
        <v>48</v>
      </c>
      <c r="B116" s="3" t="s">
        <v>4826</v>
      </c>
      <c r="C116" s="1" t="s">
        <v>42</v>
      </c>
      <c r="D116" s="1" t="s">
        <v>4896</v>
      </c>
      <c r="E116" s="2" t="s">
        <v>346</v>
      </c>
      <c r="F116" s="2" t="s">
        <v>347</v>
      </c>
      <c r="G116" s="2" t="s">
        <v>313</v>
      </c>
      <c r="H116" s="2" t="s">
        <v>314</v>
      </c>
      <c r="I116" s="9">
        <v>4</v>
      </c>
      <c r="J116" s="4">
        <v>46.08</v>
      </c>
    </row>
    <row r="117" spans="1:23">
      <c r="A117" s="2" t="s">
        <v>48</v>
      </c>
      <c r="B117" s="3" t="s">
        <v>4826</v>
      </c>
      <c r="C117" s="1" t="s">
        <v>42</v>
      </c>
      <c r="D117" s="1" t="s">
        <v>4918</v>
      </c>
      <c r="E117" s="2" t="s">
        <v>4620</v>
      </c>
      <c r="F117" s="2" t="s">
        <v>4621</v>
      </c>
      <c r="G117" s="2" t="s">
        <v>313</v>
      </c>
      <c r="H117" s="2" t="s">
        <v>314</v>
      </c>
      <c r="I117" s="9">
        <v>10</v>
      </c>
      <c r="J117" s="4">
        <v>115.2</v>
      </c>
    </row>
    <row r="118" spans="1:23">
      <c r="J118" s="5">
        <v>12724.8</v>
      </c>
    </row>
    <row r="119" spans="1:23">
      <c r="A119" s="72" t="s">
        <v>429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</row>
    <row r="120" spans="1:23">
      <c r="A120" s="2" t="s">
        <v>48</v>
      </c>
      <c r="B120" s="3" t="s">
        <v>4826</v>
      </c>
      <c r="C120" s="1" t="s">
        <v>42</v>
      </c>
      <c r="D120" s="1" t="s">
        <v>4930</v>
      </c>
      <c r="E120" s="2" t="s">
        <v>1250</v>
      </c>
      <c r="F120" s="2" t="s">
        <v>1251</v>
      </c>
      <c r="G120" s="2" t="s">
        <v>1252</v>
      </c>
      <c r="H120" s="2" t="s">
        <v>1253</v>
      </c>
      <c r="I120" s="9">
        <v>10</v>
      </c>
      <c r="J120" s="4">
        <v>115.2</v>
      </c>
    </row>
    <row r="121" spans="1:23">
      <c r="J121" s="5">
        <v>115.2</v>
      </c>
    </row>
    <row r="122" spans="1:23">
      <c r="A122" s="72" t="s">
        <v>435</v>
      </c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</row>
    <row r="123" spans="1:23">
      <c r="A123" s="2" t="s">
        <v>40</v>
      </c>
      <c r="B123" s="3" t="s">
        <v>4844</v>
      </c>
      <c r="C123" s="1" t="s">
        <v>42</v>
      </c>
      <c r="D123" s="1" t="s">
        <v>4931</v>
      </c>
      <c r="E123" s="2" t="s">
        <v>1265</v>
      </c>
      <c r="F123" s="2" t="s">
        <v>1266</v>
      </c>
      <c r="G123" s="2" t="s">
        <v>439</v>
      </c>
      <c r="H123" s="2" t="s">
        <v>440</v>
      </c>
      <c r="I123" s="9">
        <v>10</v>
      </c>
      <c r="J123" s="4">
        <v>102.2</v>
      </c>
    </row>
    <row r="124" spans="1:23">
      <c r="A124" s="2" t="s">
        <v>48</v>
      </c>
      <c r="B124" s="3" t="s">
        <v>4844</v>
      </c>
      <c r="C124" s="1" t="s">
        <v>42</v>
      </c>
      <c r="D124" s="1" t="s">
        <v>4932</v>
      </c>
      <c r="E124" s="2" t="s">
        <v>1462</v>
      </c>
      <c r="F124" s="2" t="s">
        <v>1463</v>
      </c>
      <c r="G124" s="2" t="s">
        <v>1270</v>
      </c>
      <c r="H124" s="2" t="s">
        <v>1271</v>
      </c>
      <c r="I124" s="9">
        <v>15</v>
      </c>
      <c r="J124" s="4">
        <v>185.55</v>
      </c>
    </row>
    <row r="125" spans="1:23">
      <c r="J125" s="5">
        <v>287.75</v>
      </c>
    </row>
    <row r="126" spans="1:23">
      <c r="A126" s="72" t="s">
        <v>444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</row>
    <row r="127" spans="1:23">
      <c r="A127" s="2" t="s">
        <v>40</v>
      </c>
      <c r="B127" s="3" t="s">
        <v>4859</v>
      </c>
      <c r="C127" s="1" t="s">
        <v>42</v>
      </c>
      <c r="D127" s="1" t="s">
        <v>4933</v>
      </c>
      <c r="E127" s="2" t="s">
        <v>1490</v>
      </c>
      <c r="F127" s="2" t="s">
        <v>1491</v>
      </c>
      <c r="G127" s="2" t="s">
        <v>468</v>
      </c>
      <c r="H127" s="2" t="s">
        <v>469</v>
      </c>
      <c r="I127" s="9">
        <v>30</v>
      </c>
      <c r="J127" s="4">
        <v>306.60000000000002</v>
      </c>
    </row>
    <row r="128" spans="1:23">
      <c r="A128" s="2" t="s">
        <v>40</v>
      </c>
      <c r="B128" s="3" t="s">
        <v>4886</v>
      </c>
      <c r="C128" s="1" t="s">
        <v>42</v>
      </c>
      <c r="D128" s="1" t="s">
        <v>4934</v>
      </c>
      <c r="E128" s="2" t="s">
        <v>1364</v>
      </c>
      <c r="F128" s="2" t="s">
        <v>1365</v>
      </c>
      <c r="G128" s="2" t="s">
        <v>468</v>
      </c>
      <c r="H128" s="2" t="s">
        <v>469</v>
      </c>
      <c r="I128" s="9">
        <v>10</v>
      </c>
      <c r="J128" s="4">
        <v>102.2</v>
      </c>
    </row>
    <row r="129" spans="1:10">
      <c r="A129" s="2" t="s">
        <v>40</v>
      </c>
      <c r="B129" s="3" t="s">
        <v>4859</v>
      </c>
      <c r="C129" s="1" t="s">
        <v>42</v>
      </c>
      <c r="D129" s="1" t="s">
        <v>4935</v>
      </c>
      <c r="E129" s="2" t="s">
        <v>466</v>
      </c>
      <c r="F129" s="2" t="s">
        <v>467</v>
      </c>
      <c r="G129" s="2" t="s">
        <v>468</v>
      </c>
      <c r="H129" s="2" t="s">
        <v>469</v>
      </c>
      <c r="I129" s="9">
        <v>40</v>
      </c>
      <c r="J129" s="4">
        <v>408.8</v>
      </c>
    </row>
    <row r="130" spans="1:10">
      <c r="A130" s="2" t="s">
        <v>40</v>
      </c>
      <c r="B130" s="3" t="s">
        <v>4859</v>
      </c>
      <c r="C130" s="1" t="s">
        <v>42</v>
      </c>
      <c r="D130" s="1" t="s">
        <v>4936</v>
      </c>
      <c r="E130" s="2" t="s">
        <v>4434</v>
      </c>
      <c r="F130" s="2" t="s">
        <v>4435</v>
      </c>
      <c r="G130" s="2" t="s">
        <v>468</v>
      </c>
      <c r="H130" s="2" t="s">
        <v>469</v>
      </c>
      <c r="I130" s="9">
        <v>20</v>
      </c>
      <c r="J130" s="4">
        <v>204.4</v>
      </c>
    </row>
    <row r="131" spans="1:10">
      <c r="A131" s="2" t="s">
        <v>40</v>
      </c>
      <c r="B131" s="3" t="s">
        <v>4886</v>
      </c>
      <c r="C131" s="1" t="s">
        <v>42</v>
      </c>
      <c r="D131" s="1" t="s">
        <v>4937</v>
      </c>
      <c r="E131" s="2" t="s">
        <v>4938</v>
      </c>
      <c r="F131" s="2" t="s">
        <v>4939</v>
      </c>
      <c r="G131" s="2" t="s">
        <v>3799</v>
      </c>
      <c r="H131" s="2" t="s">
        <v>3800</v>
      </c>
      <c r="I131" s="9">
        <v>10</v>
      </c>
      <c r="J131" s="4">
        <v>102.2</v>
      </c>
    </row>
    <row r="132" spans="1:10">
      <c r="A132" s="2" t="s">
        <v>40</v>
      </c>
      <c r="B132" s="3" t="s">
        <v>4859</v>
      </c>
      <c r="C132" s="1" t="s">
        <v>42</v>
      </c>
      <c r="D132" s="1" t="s">
        <v>4940</v>
      </c>
      <c r="E132" s="2" t="s">
        <v>4282</v>
      </c>
      <c r="F132" s="2" t="s">
        <v>4283</v>
      </c>
      <c r="G132" s="2" t="s">
        <v>468</v>
      </c>
      <c r="H132" s="2" t="s">
        <v>469</v>
      </c>
      <c r="I132" s="9">
        <v>4</v>
      </c>
      <c r="J132" s="4">
        <v>40.880000000000003</v>
      </c>
    </row>
    <row r="133" spans="1:10">
      <c r="A133" s="2" t="s">
        <v>40</v>
      </c>
      <c r="B133" s="3" t="s">
        <v>4868</v>
      </c>
      <c r="C133" s="1" t="s">
        <v>42</v>
      </c>
      <c r="D133" s="1" t="s">
        <v>4941</v>
      </c>
      <c r="E133" s="2" t="s">
        <v>3961</v>
      </c>
      <c r="F133" s="2" t="s">
        <v>3962</v>
      </c>
      <c r="G133" s="2" t="s">
        <v>872</v>
      </c>
      <c r="H133" s="2" t="s">
        <v>873</v>
      </c>
      <c r="I133" s="9">
        <v>20</v>
      </c>
      <c r="J133" s="4">
        <v>204.4</v>
      </c>
    </row>
    <row r="134" spans="1:10">
      <c r="A134" s="2" t="s">
        <v>40</v>
      </c>
      <c r="B134" s="3" t="s">
        <v>4886</v>
      </c>
      <c r="C134" s="1" t="s">
        <v>42</v>
      </c>
      <c r="D134" s="1" t="s">
        <v>4942</v>
      </c>
      <c r="E134" s="2" t="s">
        <v>1484</v>
      </c>
      <c r="F134" s="2" t="s">
        <v>1485</v>
      </c>
      <c r="G134" s="2" t="s">
        <v>837</v>
      </c>
      <c r="H134" s="2" t="s">
        <v>838</v>
      </c>
      <c r="I134" s="9">
        <v>20</v>
      </c>
      <c r="J134" s="4">
        <v>204.4</v>
      </c>
    </row>
    <row r="135" spans="1:10">
      <c r="A135" s="2" t="s">
        <v>40</v>
      </c>
      <c r="B135" s="3" t="s">
        <v>4844</v>
      </c>
      <c r="C135" s="1" t="s">
        <v>42</v>
      </c>
      <c r="D135" s="1" t="s">
        <v>4943</v>
      </c>
      <c r="E135" s="2" t="s">
        <v>4944</v>
      </c>
      <c r="F135" s="2" t="s">
        <v>4945</v>
      </c>
      <c r="G135" s="2" t="s">
        <v>872</v>
      </c>
      <c r="H135" s="2" t="s">
        <v>873</v>
      </c>
      <c r="I135" s="9">
        <v>6</v>
      </c>
      <c r="J135" s="4">
        <v>61.32</v>
      </c>
    </row>
    <row r="136" spans="1:10">
      <c r="A136" s="2" t="s">
        <v>40</v>
      </c>
      <c r="B136" s="3" t="s">
        <v>4826</v>
      </c>
      <c r="C136" s="1" t="s">
        <v>42</v>
      </c>
      <c r="D136" s="1" t="s">
        <v>4946</v>
      </c>
      <c r="E136" s="2" t="s">
        <v>4947</v>
      </c>
      <c r="F136" s="2" t="s">
        <v>4948</v>
      </c>
      <c r="G136" s="2" t="s">
        <v>4949</v>
      </c>
      <c r="H136" s="2" t="s">
        <v>4950</v>
      </c>
      <c r="I136" s="9">
        <v>20</v>
      </c>
      <c r="J136" s="4">
        <v>204.4</v>
      </c>
    </row>
    <row r="137" spans="1:10">
      <c r="A137" s="2" t="s">
        <v>40</v>
      </c>
      <c r="B137" s="3" t="s">
        <v>4826</v>
      </c>
      <c r="C137" s="1" t="s">
        <v>42</v>
      </c>
      <c r="D137" s="1" t="s">
        <v>4951</v>
      </c>
      <c r="E137" s="2" t="s">
        <v>446</v>
      </c>
      <c r="F137" s="2" t="s">
        <v>447</v>
      </c>
      <c r="G137" s="2" t="s">
        <v>448</v>
      </c>
      <c r="H137" s="2" t="s">
        <v>449</v>
      </c>
      <c r="I137" s="9">
        <v>10</v>
      </c>
      <c r="J137" s="4">
        <v>102.2</v>
      </c>
    </row>
    <row r="138" spans="1:10">
      <c r="A138" s="2" t="s">
        <v>40</v>
      </c>
      <c r="B138" s="3" t="s">
        <v>4868</v>
      </c>
      <c r="C138" s="1" t="s">
        <v>42</v>
      </c>
      <c r="D138" s="1" t="s">
        <v>4952</v>
      </c>
      <c r="E138" s="2" t="s">
        <v>3791</v>
      </c>
      <c r="F138" s="2" t="s">
        <v>3792</v>
      </c>
      <c r="G138" s="2" t="s">
        <v>3793</v>
      </c>
      <c r="H138" s="2" t="s">
        <v>3794</v>
      </c>
      <c r="I138" s="9">
        <v>20</v>
      </c>
      <c r="J138" s="4">
        <v>204.4</v>
      </c>
    </row>
    <row r="139" spans="1:10">
      <c r="A139" s="2" t="s">
        <v>40</v>
      </c>
      <c r="B139" s="3" t="s">
        <v>4826</v>
      </c>
      <c r="C139" s="1" t="s">
        <v>42</v>
      </c>
      <c r="D139" s="1" t="s">
        <v>4953</v>
      </c>
      <c r="E139" s="2" t="s">
        <v>4954</v>
      </c>
      <c r="F139" s="2" t="s">
        <v>4955</v>
      </c>
      <c r="G139" s="2" t="s">
        <v>4956</v>
      </c>
      <c r="H139" s="2" t="s">
        <v>4957</v>
      </c>
      <c r="I139" s="9">
        <v>20</v>
      </c>
      <c r="J139" s="4">
        <v>204.4</v>
      </c>
    </row>
    <row r="140" spans="1:10">
      <c r="A140" s="2" t="s">
        <v>40</v>
      </c>
      <c r="B140" s="3" t="s">
        <v>4826</v>
      </c>
      <c r="C140" s="1" t="s">
        <v>42</v>
      </c>
      <c r="D140" s="1" t="s">
        <v>4958</v>
      </c>
      <c r="E140" s="2" t="s">
        <v>3608</v>
      </c>
      <c r="F140" s="2" t="s">
        <v>3609</v>
      </c>
      <c r="G140" s="2" t="s">
        <v>468</v>
      </c>
      <c r="H140" s="2" t="s">
        <v>469</v>
      </c>
      <c r="I140" s="9">
        <v>20</v>
      </c>
      <c r="J140" s="4">
        <v>204.4</v>
      </c>
    </row>
    <row r="141" spans="1:10">
      <c r="A141" s="2" t="s">
        <v>40</v>
      </c>
      <c r="B141" s="3" t="s">
        <v>4844</v>
      </c>
      <c r="C141" s="1" t="s">
        <v>42</v>
      </c>
      <c r="D141" s="1" t="s">
        <v>4959</v>
      </c>
      <c r="E141" s="2" t="s">
        <v>4960</v>
      </c>
      <c r="F141" s="2" t="s">
        <v>4961</v>
      </c>
      <c r="G141" s="2" t="s">
        <v>468</v>
      </c>
      <c r="H141" s="2" t="s">
        <v>469</v>
      </c>
      <c r="I141" s="9">
        <v>10</v>
      </c>
      <c r="J141" s="4">
        <v>102.2</v>
      </c>
    </row>
    <row r="142" spans="1:10">
      <c r="A142" s="2" t="s">
        <v>40</v>
      </c>
      <c r="B142" s="3" t="s">
        <v>4844</v>
      </c>
      <c r="C142" s="1" t="s">
        <v>42</v>
      </c>
      <c r="D142" s="1" t="s">
        <v>4962</v>
      </c>
      <c r="E142" s="2" t="s">
        <v>3812</v>
      </c>
      <c r="F142" s="2" t="s">
        <v>3813</v>
      </c>
      <c r="G142" s="2" t="s">
        <v>468</v>
      </c>
      <c r="H142" s="2" t="s">
        <v>469</v>
      </c>
      <c r="I142" s="9">
        <v>30</v>
      </c>
      <c r="J142" s="4">
        <v>306.60000000000002</v>
      </c>
    </row>
    <row r="143" spans="1:10">
      <c r="A143" s="2" t="s">
        <v>48</v>
      </c>
      <c r="B143" s="3" t="s">
        <v>4868</v>
      </c>
      <c r="C143" s="1" t="s">
        <v>42</v>
      </c>
      <c r="D143" s="1" t="s">
        <v>4963</v>
      </c>
      <c r="E143" s="2" t="s">
        <v>1277</v>
      </c>
      <c r="F143" s="2" t="s">
        <v>1278</v>
      </c>
      <c r="G143" s="2" t="s">
        <v>851</v>
      </c>
      <c r="H143" s="2" t="s">
        <v>852</v>
      </c>
      <c r="I143" s="9">
        <v>3</v>
      </c>
      <c r="J143" s="4">
        <v>37.11</v>
      </c>
    </row>
    <row r="144" spans="1:10">
      <c r="A144" s="2" t="s">
        <v>48</v>
      </c>
      <c r="B144" s="3" t="s">
        <v>4859</v>
      </c>
      <c r="C144" s="1" t="s">
        <v>42</v>
      </c>
      <c r="D144" s="1" t="s">
        <v>4964</v>
      </c>
      <c r="E144" s="2" t="s">
        <v>4266</v>
      </c>
      <c r="F144" s="2" t="s">
        <v>4267</v>
      </c>
      <c r="G144" s="2" t="s">
        <v>837</v>
      </c>
      <c r="H144" s="2" t="s">
        <v>838</v>
      </c>
      <c r="I144" s="9">
        <v>3</v>
      </c>
      <c r="J144" s="4">
        <v>37.11</v>
      </c>
    </row>
    <row r="145" spans="1:10">
      <c r="A145" s="2" t="s">
        <v>48</v>
      </c>
      <c r="B145" s="3" t="s">
        <v>4826</v>
      </c>
      <c r="C145" s="1" t="s">
        <v>42</v>
      </c>
      <c r="D145" s="1" t="s">
        <v>4951</v>
      </c>
      <c r="E145" s="2" t="s">
        <v>446</v>
      </c>
      <c r="F145" s="2" t="s">
        <v>447</v>
      </c>
      <c r="G145" s="2" t="s">
        <v>448</v>
      </c>
      <c r="H145" s="2" t="s">
        <v>449</v>
      </c>
      <c r="I145" s="9">
        <v>10</v>
      </c>
      <c r="J145" s="4">
        <v>123.7</v>
      </c>
    </row>
    <row r="146" spans="1:10">
      <c r="A146" s="2" t="s">
        <v>48</v>
      </c>
      <c r="B146" s="3" t="s">
        <v>4859</v>
      </c>
      <c r="C146" s="1" t="s">
        <v>42</v>
      </c>
      <c r="D146" s="1" t="s">
        <v>4965</v>
      </c>
      <c r="E146" s="2" t="s">
        <v>4966</v>
      </c>
      <c r="F146" s="2" t="s">
        <v>4967</v>
      </c>
      <c r="G146" s="2" t="s">
        <v>4949</v>
      </c>
      <c r="H146" s="2" t="s">
        <v>4950</v>
      </c>
      <c r="I146" s="9">
        <v>3</v>
      </c>
      <c r="J146" s="4">
        <v>37.11</v>
      </c>
    </row>
    <row r="147" spans="1:10">
      <c r="A147" s="2" t="s">
        <v>48</v>
      </c>
      <c r="B147" s="3" t="s">
        <v>4868</v>
      </c>
      <c r="C147" s="1" t="s">
        <v>42</v>
      </c>
      <c r="D147" s="1" t="s">
        <v>4968</v>
      </c>
      <c r="E147" s="2" t="s">
        <v>2857</v>
      </c>
      <c r="F147" s="2" t="s">
        <v>2858</v>
      </c>
      <c r="G147" s="2" t="s">
        <v>851</v>
      </c>
      <c r="H147" s="2" t="s">
        <v>852</v>
      </c>
      <c r="I147" s="9">
        <v>7</v>
      </c>
      <c r="J147" s="4">
        <v>86.59</v>
      </c>
    </row>
    <row r="148" spans="1:10">
      <c r="A148" s="2" t="s">
        <v>48</v>
      </c>
      <c r="B148" s="3" t="s">
        <v>4859</v>
      </c>
      <c r="C148" s="1" t="s">
        <v>42</v>
      </c>
      <c r="D148" s="1" t="s">
        <v>4940</v>
      </c>
      <c r="E148" s="2" t="s">
        <v>4282</v>
      </c>
      <c r="F148" s="2" t="s">
        <v>4283</v>
      </c>
      <c r="G148" s="2" t="s">
        <v>468</v>
      </c>
      <c r="H148" s="2" t="s">
        <v>469</v>
      </c>
      <c r="I148" s="9">
        <v>6</v>
      </c>
      <c r="J148" s="4">
        <v>74.22</v>
      </c>
    </row>
    <row r="149" spans="1:10">
      <c r="J149" s="5">
        <v>3359.64</v>
      </c>
    </row>
    <row r="150" spans="1:10">
      <c r="J150" s="5">
        <v>21646.87</v>
      </c>
    </row>
  </sheetData>
  <autoFilter ref="A1:A150" xr:uid="{779E30B5-1F9A-0841-9F92-D1FB304D0AB8}"/>
  <mergeCells count="10">
    <mergeCell ref="A71:W71"/>
    <mergeCell ref="A119:W119"/>
    <mergeCell ref="A122:W122"/>
    <mergeCell ref="A126:W126"/>
    <mergeCell ref="A2:W2"/>
    <mergeCell ref="A12:W12"/>
    <mergeCell ref="A28:W28"/>
    <mergeCell ref="A45:W45"/>
    <mergeCell ref="A49:W49"/>
    <mergeCell ref="A67:W6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6B37-4C30-764A-8DF7-69862908952F}">
  <dimension ref="A1:W145"/>
  <sheetViews>
    <sheetView workbookViewId="0"/>
    <sheetView workbookViewId="1"/>
  </sheetViews>
  <sheetFormatPr defaultColWidth="8.85546875" defaultRowHeight="12.95"/>
  <cols>
    <col min="1" max="1" width="29.28515625" customWidth="1"/>
    <col min="2" max="2" width="9.140625" customWidth="1"/>
    <col min="3" max="3" width="7.28515625" customWidth="1"/>
    <col min="4" max="4" width="7" customWidth="1"/>
    <col min="5" max="5" width="37.140625" customWidth="1"/>
    <col min="6" max="6" width="24.42578125" customWidth="1"/>
    <col min="7" max="7" width="12.28515625" customWidth="1"/>
    <col min="8" max="8" width="16.42578125" customWidth="1"/>
    <col min="9" max="9" width="9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4969</v>
      </c>
      <c r="C3" s="1" t="s">
        <v>42</v>
      </c>
      <c r="D3" s="1" t="s">
        <v>4970</v>
      </c>
      <c r="E3" s="2" t="s">
        <v>890</v>
      </c>
      <c r="F3" s="2" t="s">
        <v>891</v>
      </c>
      <c r="G3" s="2" t="s">
        <v>46</v>
      </c>
      <c r="H3" s="2" t="s">
        <v>47</v>
      </c>
      <c r="I3" s="4">
        <v>3</v>
      </c>
      <c r="J3" s="4">
        <v>30.66</v>
      </c>
    </row>
    <row r="4" spans="1:23">
      <c r="A4" s="2" t="s">
        <v>48</v>
      </c>
      <c r="B4" s="3" t="s">
        <v>4969</v>
      </c>
      <c r="C4" s="1" t="s">
        <v>42</v>
      </c>
      <c r="D4" s="1" t="s">
        <v>4971</v>
      </c>
      <c r="E4" s="2" t="s">
        <v>885</v>
      </c>
      <c r="F4" s="2" t="s">
        <v>886</v>
      </c>
      <c r="G4" s="2" t="s">
        <v>622</v>
      </c>
      <c r="H4" s="2" t="s">
        <v>623</v>
      </c>
      <c r="I4" s="4">
        <v>5</v>
      </c>
      <c r="J4" s="4">
        <v>61.85</v>
      </c>
    </row>
    <row r="5" spans="1:23">
      <c r="A5" s="2" t="s">
        <v>48</v>
      </c>
      <c r="B5" s="3" t="s">
        <v>4969</v>
      </c>
      <c r="C5" s="1" t="s">
        <v>42</v>
      </c>
      <c r="D5" s="1" t="s">
        <v>4972</v>
      </c>
      <c r="E5" s="2" t="s">
        <v>877</v>
      </c>
      <c r="F5" s="2" t="s">
        <v>878</v>
      </c>
      <c r="G5" s="2" t="s">
        <v>622</v>
      </c>
      <c r="H5" s="2" t="s">
        <v>623</v>
      </c>
      <c r="I5" s="4">
        <v>4</v>
      </c>
      <c r="J5" s="4">
        <v>49.48</v>
      </c>
    </row>
    <row r="6" spans="1:23">
      <c r="J6" s="5">
        <v>141.99</v>
      </c>
    </row>
    <row r="7" spans="1:23">
      <c r="A7" s="72" t="s">
        <v>54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48</v>
      </c>
      <c r="B8" s="3" t="s">
        <v>4973</v>
      </c>
      <c r="C8" s="1" t="s">
        <v>42</v>
      </c>
      <c r="D8" s="1" t="s">
        <v>4974</v>
      </c>
      <c r="E8" s="2" t="s">
        <v>63</v>
      </c>
      <c r="F8" s="2" t="s">
        <v>64</v>
      </c>
      <c r="G8" s="2" t="s">
        <v>65</v>
      </c>
      <c r="H8" s="2" t="s">
        <v>66</v>
      </c>
      <c r="I8" s="4">
        <v>8</v>
      </c>
      <c r="J8" s="4">
        <v>92.16</v>
      </c>
    </row>
    <row r="9" spans="1:23">
      <c r="J9" s="5">
        <v>92.16</v>
      </c>
    </row>
    <row r="10" spans="1:23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68</v>
      </c>
      <c r="B11" s="3" t="s">
        <v>4975</v>
      </c>
      <c r="C11" s="1" t="s">
        <v>42</v>
      </c>
      <c r="D11" s="1" t="s">
        <v>4976</v>
      </c>
      <c r="E11" s="2" t="s">
        <v>480</v>
      </c>
      <c r="F11" s="2" t="s">
        <v>481</v>
      </c>
      <c r="G11" s="2" t="s">
        <v>82</v>
      </c>
      <c r="H11" s="2" t="s">
        <v>83</v>
      </c>
      <c r="I11" s="4">
        <v>1</v>
      </c>
      <c r="J11" s="4">
        <v>8.4</v>
      </c>
    </row>
    <row r="12" spans="1:23">
      <c r="A12" s="2" t="s">
        <v>40</v>
      </c>
      <c r="B12" s="3" t="s">
        <v>4975</v>
      </c>
      <c r="C12" s="1" t="s">
        <v>42</v>
      </c>
      <c r="D12" s="1" t="s">
        <v>4977</v>
      </c>
      <c r="E12" s="2" t="s">
        <v>130</v>
      </c>
      <c r="F12" s="2" t="s">
        <v>131</v>
      </c>
      <c r="G12" s="2" t="s">
        <v>72</v>
      </c>
      <c r="H12" s="2" t="s">
        <v>73</v>
      </c>
      <c r="I12" s="4">
        <v>3</v>
      </c>
      <c r="J12" s="4">
        <v>30.66</v>
      </c>
    </row>
    <row r="13" spans="1:23">
      <c r="A13" s="2" t="s">
        <v>40</v>
      </c>
      <c r="B13" s="3" t="s">
        <v>4975</v>
      </c>
      <c r="C13" s="1" t="s">
        <v>42</v>
      </c>
      <c r="D13" s="1" t="s">
        <v>4978</v>
      </c>
      <c r="E13" s="2" t="s">
        <v>483</v>
      </c>
      <c r="F13" s="2" t="s">
        <v>484</v>
      </c>
      <c r="G13" s="2" t="s">
        <v>127</v>
      </c>
      <c r="H13" s="2" t="s">
        <v>128</v>
      </c>
      <c r="I13" s="4">
        <v>5</v>
      </c>
      <c r="J13" s="4">
        <v>51.1</v>
      </c>
    </row>
    <row r="14" spans="1:23">
      <c r="A14" s="2" t="s">
        <v>40</v>
      </c>
      <c r="B14" s="3" t="s">
        <v>4975</v>
      </c>
      <c r="C14" s="1" t="s">
        <v>42</v>
      </c>
      <c r="D14" s="1" t="s">
        <v>4979</v>
      </c>
      <c r="E14" s="2" t="s">
        <v>654</v>
      </c>
      <c r="F14" s="2" t="s">
        <v>655</v>
      </c>
      <c r="G14" s="2" t="s">
        <v>72</v>
      </c>
      <c r="H14" s="2" t="s">
        <v>73</v>
      </c>
      <c r="I14" s="4">
        <v>2</v>
      </c>
      <c r="J14" s="4">
        <v>20.440000000000001</v>
      </c>
    </row>
    <row r="15" spans="1:23">
      <c r="A15" s="2" t="s">
        <v>40</v>
      </c>
      <c r="B15" s="3" t="s">
        <v>4975</v>
      </c>
      <c r="C15" s="1" t="s">
        <v>42</v>
      </c>
      <c r="D15" s="1" t="s">
        <v>4980</v>
      </c>
      <c r="E15" s="2" t="s">
        <v>125</v>
      </c>
      <c r="F15" s="2" t="s">
        <v>126</v>
      </c>
      <c r="G15" s="2" t="s">
        <v>127</v>
      </c>
      <c r="H15" s="2" t="s">
        <v>128</v>
      </c>
      <c r="I15" s="4">
        <v>3</v>
      </c>
      <c r="J15" s="4">
        <v>30.66</v>
      </c>
    </row>
    <row r="16" spans="1:23">
      <c r="A16" s="2" t="s">
        <v>40</v>
      </c>
      <c r="B16" s="3" t="s">
        <v>4975</v>
      </c>
      <c r="C16" s="1" t="s">
        <v>42</v>
      </c>
      <c r="D16" s="1" t="s">
        <v>4981</v>
      </c>
      <c r="E16" s="2" t="s">
        <v>480</v>
      </c>
      <c r="F16" s="2" t="s">
        <v>481</v>
      </c>
      <c r="G16" s="2" t="s">
        <v>82</v>
      </c>
      <c r="H16" s="2" t="s">
        <v>83</v>
      </c>
      <c r="I16" s="4">
        <v>10</v>
      </c>
      <c r="J16" s="4">
        <v>102.2</v>
      </c>
    </row>
    <row r="17" spans="1:10">
      <c r="A17" s="2" t="s">
        <v>40</v>
      </c>
      <c r="B17" s="3" t="s">
        <v>4975</v>
      </c>
      <c r="C17" s="1" t="s">
        <v>42</v>
      </c>
      <c r="D17" s="1" t="s">
        <v>4976</v>
      </c>
      <c r="E17" s="2" t="s">
        <v>480</v>
      </c>
      <c r="F17" s="2" t="s">
        <v>481</v>
      </c>
      <c r="G17" s="2" t="s">
        <v>82</v>
      </c>
      <c r="H17" s="2" t="s">
        <v>83</v>
      </c>
      <c r="I17" s="4">
        <v>3</v>
      </c>
      <c r="J17" s="4">
        <v>30.66</v>
      </c>
    </row>
    <row r="18" spans="1:10">
      <c r="A18" s="2" t="s">
        <v>40</v>
      </c>
      <c r="B18" s="3" t="s">
        <v>4975</v>
      </c>
      <c r="C18" s="1" t="s">
        <v>42</v>
      </c>
      <c r="D18" s="1" t="s">
        <v>4982</v>
      </c>
      <c r="E18" s="2" t="s">
        <v>522</v>
      </c>
      <c r="F18" s="2" t="s">
        <v>523</v>
      </c>
      <c r="G18" s="2" t="s">
        <v>93</v>
      </c>
      <c r="H18" s="2" t="s">
        <v>94</v>
      </c>
      <c r="I18" s="4">
        <v>3</v>
      </c>
      <c r="J18" s="4">
        <v>30.66</v>
      </c>
    </row>
    <row r="19" spans="1:10">
      <c r="A19" s="2" t="s">
        <v>40</v>
      </c>
      <c r="B19" s="3" t="s">
        <v>4975</v>
      </c>
      <c r="C19" s="1" t="s">
        <v>42</v>
      </c>
      <c r="D19" s="1" t="s">
        <v>4983</v>
      </c>
      <c r="E19" s="2" t="s">
        <v>689</v>
      </c>
      <c r="F19" s="2" t="s">
        <v>690</v>
      </c>
      <c r="G19" s="2" t="s">
        <v>93</v>
      </c>
      <c r="H19" s="2" t="s">
        <v>94</v>
      </c>
      <c r="I19" s="4">
        <v>5</v>
      </c>
      <c r="J19" s="4">
        <v>51.1</v>
      </c>
    </row>
    <row r="20" spans="1:10">
      <c r="A20" s="2" t="s">
        <v>40</v>
      </c>
      <c r="B20" s="3" t="s">
        <v>4975</v>
      </c>
      <c r="C20" s="1" t="s">
        <v>42</v>
      </c>
      <c r="D20" s="1" t="s">
        <v>4984</v>
      </c>
      <c r="E20" s="2" t="s">
        <v>643</v>
      </c>
      <c r="F20" s="2" t="s">
        <v>644</v>
      </c>
      <c r="G20" s="2" t="s">
        <v>82</v>
      </c>
      <c r="H20" s="2" t="s">
        <v>83</v>
      </c>
      <c r="I20" s="4">
        <v>10</v>
      </c>
      <c r="J20" s="4">
        <v>102.2</v>
      </c>
    </row>
    <row r="21" spans="1:10">
      <c r="A21" s="2" t="s">
        <v>48</v>
      </c>
      <c r="B21" s="3" t="s">
        <v>4975</v>
      </c>
      <c r="C21" s="1" t="s">
        <v>42</v>
      </c>
      <c r="D21" s="1" t="s">
        <v>4985</v>
      </c>
      <c r="E21" s="2" t="s">
        <v>663</v>
      </c>
      <c r="F21" s="2" t="s">
        <v>664</v>
      </c>
      <c r="G21" s="2" t="s">
        <v>82</v>
      </c>
      <c r="H21" s="2" t="s">
        <v>83</v>
      </c>
      <c r="I21" s="4">
        <v>30</v>
      </c>
      <c r="J21" s="4">
        <v>345.6</v>
      </c>
    </row>
    <row r="22" spans="1:10">
      <c r="A22" s="2" t="s">
        <v>48</v>
      </c>
      <c r="B22" s="3" t="s">
        <v>4975</v>
      </c>
      <c r="C22" s="1" t="s">
        <v>42</v>
      </c>
      <c r="D22" s="1" t="s">
        <v>4986</v>
      </c>
      <c r="E22" s="2" t="s">
        <v>2358</v>
      </c>
      <c r="F22" s="2" t="s">
        <v>2359</v>
      </c>
      <c r="G22" s="2" t="s">
        <v>82</v>
      </c>
      <c r="H22" s="2" t="s">
        <v>83</v>
      </c>
      <c r="I22" s="4">
        <v>4</v>
      </c>
      <c r="J22" s="4">
        <v>46.08</v>
      </c>
    </row>
    <row r="23" spans="1:10">
      <c r="A23" s="2" t="s">
        <v>48</v>
      </c>
      <c r="B23" s="3" t="s">
        <v>4975</v>
      </c>
      <c r="C23" s="1" t="s">
        <v>42</v>
      </c>
      <c r="D23" s="1" t="s">
        <v>4987</v>
      </c>
      <c r="E23" s="2" t="s">
        <v>502</v>
      </c>
      <c r="F23" s="2" t="s">
        <v>503</v>
      </c>
      <c r="G23" s="2" t="s">
        <v>72</v>
      </c>
      <c r="H23" s="2" t="s">
        <v>73</v>
      </c>
      <c r="I23" s="4">
        <v>1</v>
      </c>
      <c r="J23" s="4">
        <v>12.37</v>
      </c>
    </row>
    <row r="24" spans="1:10">
      <c r="A24" s="2" t="s">
        <v>48</v>
      </c>
      <c r="B24" s="3" t="s">
        <v>4975</v>
      </c>
      <c r="C24" s="1" t="s">
        <v>42</v>
      </c>
      <c r="D24" s="1" t="s">
        <v>4978</v>
      </c>
      <c r="E24" s="2" t="s">
        <v>483</v>
      </c>
      <c r="F24" s="2" t="s">
        <v>484</v>
      </c>
      <c r="G24" s="2" t="s">
        <v>127</v>
      </c>
      <c r="H24" s="2" t="s">
        <v>128</v>
      </c>
      <c r="I24" s="4">
        <v>10</v>
      </c>
      <c r="J24" s="4">
        <v>123.7</v>
      </c>
    </row>
    <row r="25" spans="1:10">
      <c r="A25" s="2" t="s">
        <v>48</v>
      </c>
      <c r="B25" s="3" t="s">
        <v>4975</v>
      </c>
      <c r="C25" s="1" t="s">
        <v>42</v>
      </c>
      <c r="D25" s="1" t="s">
        <v>4988</v>
      </c>
      <c r="E25" s="2" t="s">
        <v>1113</v>
      </c>
      <c r="F25" s="2" t="s">
        <v>1114</v>
      </c>
      <c r="G25" s="2" t="s">
        <v>93</v>
      </c>
      <c r="H25" s="2" t="s">
        <v>94</v>
      </c>
      <c r="I25" s="4">
        <v>5</v>
      </c>
      <c r="J25" s="4">
        <v>61.85</v>
      </c>
    </row>
    <row r="26" spans="1:10">
      <c r="A26" s="2" t="s">
        <v>48</v>
      </c>
      <c r="B26" s="3" t="s">
        <v>4975</v>
      </c>
      <c r="C26" s="1" t="s">
        <v>42</v>
      </c>
      <c r="D26" s="1" t="s">
        <v>4989</v>
      </c>
      <c r="E26" s="2" t="s">
        <v>922</v>
      </c>
      <c r="F26" s="2" t="s">
        <v>923</v>
      </c>
      <c r="G26" s="2" t="s">
        <v>82</v>
      </c>
      <c r="H26" s="2" t="s">
        <v>83</v>
      </c>
      <c r="I26" s="4">
        <v>3</v>
      </c>
      <c r="J26" s="4">
        <v>37.11</v>
      </c>
    </row>
    <row r="27" spans="1:10">
      <c r="A27" s="2" t="s">
        <v>48</v>
      </c>
      <c r="B27" s="3" t="s">
        <v>4975</v>
      </c>
      <c r="C27" s="1" t="s">
        <v>42</v>
      </c>
      <c r="D27" s="1" t="s">
        <v>4990</v>
      </c>
      <c r="E27" s="2" t="s">
        <v>108</v>
      </c>
      <c r="F27" s="2" t="s">
        <v>109</v>
      </c>
      <c r="G27" s="2" t="s">
        <v>72</v>
      </c>
      <c r="H27" s="2" t="s">
        <v>73</v>
      </c>
      <c r="I27" s="4">
        <v>10</v>
      </c>
      <c r="J27" s="4">
        <v>115.2</v>
      </c>
    </row>
    <row r="28" spans="1:10">
      <c r="A28" s="2" t="s">
        <v>48</v>
      </c>
      <c r="B28" s="3" t="s">
        <v>4991</v>
      </c>
      <c r="C28" s="1" t="s">
        <v>42</v>
      </c>
      <c r="D28" s="1" t="s">
        <v>4992</v>
      </c>
      <c r="E28" s="2" t="s">
        <v>496</v>
      </c>
      <c r="F28" s="2" t="s">
        <v>497</v>
      </c>
      <c r="G28" s="2" t="s">
        <v>498</v>
      </c>
      <c r="H28" s="2" t="s">
        <v>499</v>
      </c>
      <c r="I28" s="4">
        <v>25</v>
      </c>
      <c r="J28" s="4">
        <v>288</v>
      </c>
    </row>
    <row r="29" spans="1:10">
      <c r="A29" s="2" t="s">
        <v>48</v>
      </c>
      <c r="B29" s="3" t="s">
        <v>4991</v>
      </c>
      <c r="C29" s="1" t="s">
        <v>42</v>
      </c>
      <c r="D29" s="1" t="s">
        <v>4993</v>
      </c>
      <c r="E29" s="2" t="s">
        <v>670</v>
      </c>
      <c r="F29" s="2" t="s">
        <v>671</v>
      </c>
      <c r="G29" s="2" t="s">
        <v>177</v>
      </c>
      <c r="H29" s="2" t="s">
        <v>178</v>
      </c>
      <c r="I29" s="4">
        <v>3</v>
      </c>
      <c r="J29" s="4">
        <v>37.11</v>
      </c>
    </row>
    <row r="30" spans="1:10">
      <c r="A30" s="2" t="s">
        <v>48</v>
      </c>
      <c r="B30" s="3" t="s">
        <v>4975</v>
      </c>
      <c r="C30" s="1" t="s">
        <v>42</v>
      </c>
      <c r="D30" s="1" t="s">
        <v>4994</v>
      </c>
      <c r="E30" s="2" t="s">
        <v>139</v>
      </c>
      <c r="F30" s="2" t="s">
        <v>140</v>
      </c>
      <c r="G30" s="2" t="s">
        <v>72</v>
      </c>
      <c r="H30" s="2" t="s">
        <v>73</v>
      </c>
      <c r="I30" s="4">
        <v>10</v>
      </c>
      <c r="J30" s="4">
        <v>115.2</v>
      </c>
    </row>
    <row r="31" spans="1:10">
      <c r="A31" s="2" t="s">
        <v>48</v>
      </c>
      <c r="B31" s="3" t="s">
        <v>4975</v>
      </c>
      <c r="C31" s="1" t="s">
        <v>42</v>
      </c>
      <c r="D31" s="1" t="s">
        <v>4995</v>
      </c>
      <c r="E31" s="2" t="s">
        <v>125</v>
      </c>
      <c r="F31" s="2" t="s">
        <v>126</v>
      </c>
      <c r="G31" s="2" t="s">
        <v>127</v>
      </c>
      <c r="H31" s="2" t="s">
        <v>128</v>
      </c>
      <c r="I31" s="4">
        <v>10</v>
      </c>
      <c r="J31" s="4">
        <v>115.2</v>
      </c>
    </row>
    <row r="32" spans="1:10">
      <c r="A32" s="2" t="s">
        <v>48</v>
      </c>
      <c r="B32" s="3" t="s">
        <v>4975</v>
      </c>
      <c r="C32" s="1" t="s">
        <v>42</v>
      </c>
      <c r="D32" s="1" t="s">
        <v>4996</v>
      </c>
      <c r="E32" s="2" t="s">
        <v>660</v>
      </c>
      <c r="F32" s="2" t="s">
        <v>661</v>
      </c>
      <c r="G32" s="2" t="s">
        <v>77</v>
      </c>
      <c r="H32" s="2" t="s">
        <v>78</v>
      </c>
      <c r="I32" s="4">
        <v>5</v>
      </c>
      <c r="J32" s="4">
        <v>57.6</v>
      </c>
    </row>
    <row r="33" spans="1:23">
      <c r="A33" s="2" t="s">
        <v>48</v>
      </c>
      <c r="B33" s="3" t="s">
        <v>4975</v>
      </c>
      <c r="C33" s="1" t="s">
        <v>42</v>
      </c>
      <c r="D33" s="1" t="s">
        <v>4997</v>
      </c>
      <c r="E33" s="2" t="s">
        <v>3371</v>
      </c>
      <c r="F33" s="2" t="s">
        <v>3372</v>
      </c>
      <c r="G33" s="2" t="s">
        <v>127</v>
      </c>
      <c r="H33" s="2" t="s">
        <v>128</v>
      </c>
      <c r="I33" s="4">
        <v>3</v>
      </c>
      <c r="J33" s="4">
        <v>34.56</v>
      </c>
    </row>
    <row r="34" spans="1:23">
      <c r="A34" s="2" t="s">
        <v>48</v>
      </c>
      <c r="B34" s="3" t="s">
        <v>4975</v>
      </c>
      <c r="C34" s="1" t="s">
        <v>42</v>
      </c>
      <c r="D34" s="1" t="s">
        <v>4998</v>
      </c>
      <c r="E34" s="2" t="s">
        <v>519</v>
      </c>
      <c r="F34" s="2" t="s">
        <v>520</v>
      </c>
      <c r="G34" s="2" t="s">
        <v>93</v>
      </c>
      <c r="H34" s="2" t="s">
        <v>94</v>
      </c>
      <c r="I34" s="4">
        <v>30</v>
      </c>
      <c r="J34" s="4">
        <v>371.1</v>
      </c>
    </row>
    <row r="35" spans="1:23">
      <c r="A35" s="2" t="s">
        <v>48</v>
      </c>
      <c r="B35" s="3" t="s">
        <v>4975</v>
      </c>
      <c r="C35" s="1" t="s">
        <v>42</v>
      </c>
      <c r="D35" s="1" t="s">
        <v>4999</v>
      </c>
      <c r="E35" s="2" t="s">
        <v>1121</v>
      </c>
      <c r="F35" s="2" t="s">
        <v>1122</v>
      </c>
      <c r="G35" s="2" t="s">
        <v>82</v>
      </c>
      <c r="H35" s="2" t="s">
        <v>83</v>
      </c>
      <c r="I35" s="4">
        <v>2</v>
      </c>
      <c r="J35" s="4">
        <v>24.74</v>
      </c>
    </row>
    <row r="36" spans="1:23">
      <c r="A36" s="2" t="s">
        <v>48</v>
      </c>
      <c r="B36" s="3" t="s">
        <v>4975</v>
      </c>
      <c r="C36" s="1" t="s">
        <v>42</v>
      </c>
      <c r="D36" s="1" t="s">
        <v>5000</v>
      </c>
      <c r="E36" s="2" t="s">
        <v>685</v>
      </c>
      <c r="F36" s="2" t="s">
        <v>686</v>
      </c>
      <c r="G36" s="2" t="s">
        <v>439</v>
      </c>
      <c r="H36" s="2" t="s">
        <v>440</v>
      </c>
      <c r="I36" s="4">
        <v>5</v>
      </c>
      <c r="J36" s="4">
        <v>61.85</v>
      </c>
    </row>
    <row r="37" spans="1:23">
      <c r="A37" s="2" t="s">
        <v>48</v>
      </c>
      <c r="B37" s="3" t="s">
        <v>4975</v>
      </c>
      <c r="C37" s="1" t="s">
        <v>42</v>
      </c>
      <c r="D37" s="1" t="s">
        <v>5001</v>
      </c>
      <c r="E37" s="2" t="s">
        <v>679</v>
      </c>
      <c r="F37" s="2" t="s">
        <v>680</v>
      </c>
      <c r="G37" s="2" t="s">
        <v>82</v>
      </c>
      <c r="H37" s="2" t="s">
        <v>83</v>
      </c>
      <c r="I37" s="4">
        <v>10</v>
      </c>
      <c r="J37" s="4">
        <v>123.7</v>
      </c>
    </row>
    <row r="38" spans="1:23">
      <c r="A38" s="2" t="s">
        <v>48</v>
      </c>
      <c r="B38" s="3" t="s">
        <v>4975</v>
      </c>
      <c r="C38" s="1" t="s">
        <v>42</v>
      </c>
      <c r="D38" s="1" t="s">
        <v>5002</v>
      </c>
      <c r="E38" s="2" t="s">
        <v>1731</v>
      </c>
      <c r="F38" s="2" t="s">
        <v>1732</v>
      </c>
      <c r="G38" s="2" t="s">
        <v>1733</v>
      </c>
      <c r="H38" s="2" t="s">
        <v>1734</v>
      </c>
      <c r="I38" s="4">
        <v>8</v>
      </c>
      <c r="J38" s="4">
        <v>98.96</v>
      </c>
    </row>
    <row r="39" spans="1:23">
      <c r="A39" s="2" t="s">
        <v>48</v>
      </c>
      <c r="B39" s="3" t="s">
        <v>4975</v>
      </c>
      <c r="C39" s="1" t="s">
        <v>42</v>
      </c>
      <c r="D39" s="1" t="s">
        <v>5003</v>
      </c>
      <c r="E39" s="2" t="s">
        <v>916</v>
      </c>
      <c r="F39" s="2" t="s">
        <v>917</v>
      </c>
      <c r="G39" s="2" t="s">
        <v>82</v>
      </c>
      <c r="H39" s="2" t="s">
        <v>83</v>
      </c>
      <c r="I39" s="4">
        <v>5</v>
      </c>
      <c r="J39" s="4">
        <v>61.85</v>
      </c>
    </row>
    <row r="40" spans="1:23">
      <c r="A40" s="2" t="s">
        <v>48</v>
      </c>
      <c r="B40" s="3" t="s">
        <v>4975</v>
      </c>
      <c r="C40" s="1" t="s">
        <v>42</v>
      </c>
      <c r="D40" s="1" t="s">
        <v>5004</v>
      </c>
      <c r="E40" s="2" t="s">
        <v>105</v>
      </c>
      <c r="F40" s="2" t="s">
        <v>106</v>
      </c>
      <c r="G40" s="2" t="s">
        <v>93</v>
      </c>
      <c r="H40" s="2" t="s">
        <v>94</v>
      </c>
      <c r="I40" s="4">
        <v>2</v>
      </c>
      <c r="J40" s="4">
        <v>23.04</v>
      </c>
    </row>
    <row r="41" spans="1:23">
      <c r="A41" s="2" t="s">
        <v>48</v>
      </c>
      <c r="B41" s="3" t="s">
        <v>4975</v>
      </c>
      <c r="C41" s="1" t="s">
        <v>42</v>
      </c>
      <c r="D41" s="1" t="s">
        <v>5005</v>
      </c>
      <c r="E41" s="2" t="s">
        <v>493</v>
      </c>
      <c r="F41" s="2" t="s">
        <v>494</v>
      </c>
      <c r="G41" s="2" t="s">
        <v>82</v>
      </c>
      <c r="H41" s="2" t="s">
        <v>83</v>
      </c>
      <c r="I41" s="4">
        <v>5</v>
      </c>
      <c r="J41" s="4">
        <v>57.6</v>
      </c>
    </row>
    <row r="42" spans="1:23">
      <c r="A42" s="2" t="s">
        <v>48</v>
      </c>
      <c r="B42" s="3" t="s">
        <v>4975</v>
      </c>
      <c r="C42" s="1" t="s">
        <v>42</v>
      </c>
      <c r="D42" s="1" t="s">
        <v>5006</v>
      </c>
      <c r="E42" s="2" t="s">
        <v>1076</v>
      </c>
      <c r="F42" s="2" t="s">
        <v>1077</v>
      </c>
      <c r="G42" s="2" t="s">
        <v>1078</v>
      </c>
      <c r="H42" s="2" t="s">
        <v>1079</v>
      </c>
      <c r="I42" s="4">
        <v>10</v>
      </c>
      <c r="J42" s="4">
        <v>115.2</v>
      </c>
    </row>
    <row r="43" spans="1:23">
      <c r="A43" s="2" t="s">
        <v>182</v>
      </c>
      <c r="B43" s="3" t="s">
        <v>4975</v>
      </c>
      <c r="C43" s="1" t="s">
        <v>42</v>
      </c>
      <c r="D43" s="1" t="s">
        <v>4998</v>
      </c>
      <c r="E43" s="2" t="s">
        <v>519</v>
      </c>
      <c r="F43" s="2" t="s">
        <v>520</v>
      </c>
      <c r="G43" s="2" t="s">
        <v>93</v>
      </c>
      <c r="H43" s="2" t="s">
        <v>94</v>
      </c>
      <c r="I43" s="4">
        <v>1</v>
      </c>
      <c r="J43" s="4">
        <v>9.44</v>
      </c>
    </row>
    <row r="44" spans="1:23">
      <c r="J44" s="5">
        <v>2795.14</v>
      </c>
    </row>
    <row r="45" spans="1:23">
      <c r="A45" s="72" t="s">
        <v>141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</row>
    <row r="46" spans="1:23">
      <c r="A46" s="2" t="s">
        <v>68</v>
      </c>
      <c r="B46" s="3" t="s">
        <v>4973</v>
      </c>
      <c r="C46" s="1" t="s">
        <v>42</v>
      </c>
      <c r="D46" s="1" t="s">
        <v>5007</v>
      </c>
      <c r="E46" s="2" t="s">
        <v>936</v>
      </c>
      <c r="F46" s="2" t="s">
        <v>937</v>
      </c>
      <c r="G46" s="2" t="s">
        <v>150</v>
      </c>
      <c r="H46" s="2" t="s">
        <v>151</v>
      </c>
      <c r="I46" s="4">
        <v>2</v>
      </c>
      <c r="J46" s="4">
        <v>16.8</v>
      </c>
    </row>
    <row r="47" spans="1:23">
      <c r="A47" s="2" t="s">
        <v>40</v>
      </c>
      <c r="B47" s="3" t="s">
        <v>4991</v>
      </c>
      <c r="C47" s="1" t="s">
        <v>42</v>
      </c>
      <c r="D47" s="1" t="s">
        <v>5008</v>
      </c>
      <c r="E47" s="2" t="s">
        <v>1141</v>
      </c>
      <c r="F47" s="2" t="s">
        <v>1142</v>
      </c>
      <c r="G47" s="2" t="s">
        <v>167</v>
      </c>
      <c r="H47" s="2" t="s">
        <v>168</v>
      </c>
      <c r="I47" s="4">
        <v>5</v>
      </c>
      <c r="J47" s="4">
        <v>51.1</v>
      </c>
    </row>
    <row r="48" spans="1:23">
      <c r="A48" s="2" t="s">
        <v>40</v>
      </c>
      <c r="B48" s="3" t="s">
        <v>4991</v>
      </c>
      <c r="C48" s="1" t="s">
        <v>42</v>
      </c>
      <c r="D48" s="1" t="s">
        <v>5009</v>
      </c>
      <c r="E48" s="2" t="s">
        <v>954</v>
      </c>
      <c r="F48" s="2" t="s">
        <v>955</v>
      </c>
      <c r="G48" s="2" t="s">
        <v>150</v>
      </c>
      <c r="H48" s="2" t="s">
        <v>151</v>
      </c>
      <c r="I48" s="4">
        <v>2</v>
      </c>
      <c r="J48" s="4">
        <v>20.440000000000001</v>
      </c>
    </row>
    <row r="49" spans="1:23">
      <c r="A49" s="2" t="s">
        <v>40</v>
      </c>
      <c r="B49" s="3" t="s">
        <v>4991</v>
      </c>
      <c r="C49" s="1" t="s">
        <v>42</v>
      </c>
      <c r="D49" s="1" t="s">
        <v>5010</v>
      </c>
      <c r="E49" s="2" t="s">
        <v>158</v>
      </c>
      <c r="F49" s="2" t="s">
        <v>159</v>
      </c>
      <c r="G49" s="2" t="s">
        <v>160</v>
      </c>
      <c r="H49" s="2" t="s">
        <v>161</v>
      </c>
      <c r="I49" s="4">
        <v>5</v>
      </c>
      <c r="J49" s="4">
        <v>51.1</v>
      </c>
    </row>
    <row r="50" spans="1:23">
      <c r="A50" s="2" t="s">
        <v>48</v>
      </c>
      <c r="B50" s="3" t="s">
        <v>4991</v>
      </c>
      <c r="C50" s="1" t="s">
        <v>42</v>
      </c>
      <c r="D50" s="1" t="s">
        <v>5011</v>
      </c>
      <c r="E50" s="2" t="s">
        <v>175</v>
      </c>
      <c r="F50" s="2" t="s">
        <v>2616</v>
      </c>
      <c r="G50" s="2" t="s">
        <v>177</v>
      </c>
      <c r="H50" s="2" t="s">
        <v>178</v>
      </c>
      <c r="I50" s="4">
        <v>5</v>
      </c>
      <c r="J50" s="4">
        <v>57.6</v>
      </c>
    </row>
    <row r="51" spans="1:23">
      <c r="A51" s="2" t="s">
        <v>48</v>
      </c>
      <c r="B51" s="3" t="s">
        <v>4991</v>
      </c>
      <c r="C51" s="1" t="s">
        <v>42</v>
      </c>
      <c r="D51" s="1" t="s">
        <v>5012</v>
      </c>
      <c r="E51" s="2" t="s">
        <v>957</v>
      </c>
      <c r="F51" s="2" t="s">
        <v>958</v>
      </c>
      <c r="G51" s="2" t="s">
        <v>150</v>
      </c>
      <c r="H51" s="2" t="s">
        <v>151</v>
      </c>
      <c r="I51" s="4">
        <v>10</v>
      </c>
      <c r="J51" s="4">
        <v>115.2</v>
      </c>
    </row>
    <row r="52" spans="1:23">
      <c r="A52" s="2" t="s">
        <v>48</v>
      </c>
      <c r="B52" s="3" t="s">
        <v>4991</v>
      </c>
      <c r="C52" s="1" t="s">
        <v>42</v>
      </c>
      <c r="D52" s="1" t="s">
        <v>5013</v>
      </c>
      <c r="E52" s="2" t="s">
        <v>954</v>
      </c>
      <c r="F52" s="2" t="s">
        <v>955</v>
      </c>
      <c r="G52" s="2" t="s">
        <v>150</v>
      </c>
      <c r="H52" s="2" t="s">
        <v>151</v>
      </c>
      <c r="I52" s="4">
        <v>2</v>
      </c>
      <c r="J52" s="4">
        <v>23.04</v>
      </c>
    </row>
    <row r="53" spans="1:23">
      <c r="A53" s="2" t="s">
        <v>48</v>
      </c>
      <c r="B53" s="3" t="s">
        <v>4991</v>
      </c>
      <c r="C53" s="1" t="s">
        <v>42</v>
      </c>
      <c r="D53" s="1" t="s">
        <v>5014</v>
      </c>
      <c r="E53" s="2" t="s">
        <v>541</v>
      </c>
      <c r="F53" s="2" t="s">
        <v>542</v>
      </c>
      <c r="G53" s="2" t="s">
        <v>150</v>
      </c>
      <c r="H53" s="2" t="s">
        <v>151</v>
      </c>
      <c r="I53" s="4">
        <v>20</v>
      </c>
      <c r="J53" s="4">
        <v>230.4</v>
      </c>
    </row>
    <row r="54" spans="1:23">
      <c r="A54" s="2" t="s">
        <v>48</v>
      </c>
      <c r="B54" s="3" t="s">
        <v>4991</v>
      </c>
      <c r="C54" s="1" t="s">
        <v>42</v>
      </c>
      <c r="D54" s="1" t="s">
        <v>5009</v>
      </c>
      <c r="E54" s="2" t="s">
        <v>954</v>
      </c>
      <c r="F54" s="2" t="s">
        <v>955</v>
      </c>
      <c r="G54" s="2" t="s">
        <v>150</v>
      </c>
      <c r="H54" s="2" t="s">
        <v>151</v>
      </c>
      <c r="I54" s="4">
        <v>1</v>
      </c>
      <c r="J54" s="4">
        <v>12.37</v>
      </c>
    </row>
    <row r="55" spans="1:23">
      <c r="A55" s="2" t="s">
        <v>48</v>
      </c>
      <c r="B55" s="3" t="s">
        <v>4991</v>
      </c>
      <c r="C55" s="1" t="s">
        <v>42</v>
      </c>
      <c r="D55" s="1" t="s">
        <v>5015</v>
      </c>
      <c r="E55" s="2" t="s">
        <v>936</v>
      </c>
      <c r="F55" s="2" t="s">
        <v>937</v>
      </c>
      <c r="G55" s="2" t="s">
        <v>150</v>
      </c>
      <c r="H55" s="2" t="s">
        <v>151</v>
      </c>
      <c r="I55" s="4">
        <v>20</v>
      </c>
      <c r="J55" s="4">
        <v>230.4</v>
      </c>
    </row>
    <row r="56" spans="1:23">
      <c r="A56" s="2" t="s">
        <v>182</v>
      </c>
      <c r="B56" s="3" t="s">
        <v>4991</v>
      </c>
      <c r="C56" s="1" t="s">
        <v>42</v>
      </c>
      <c r="D56" s="1" t="s">
        <v>5011</v>
      </c>
      <c r="E56" s="2" t="s">
        <v>175</v>
      </c>
      <c r="F56" s="2" t="s">
        <v>2616</v>
      </c>
      <c r="G56" s="2" t="s">
        <v>177</v>
      </c>
      <c r="H56" s="2" t="s">
        <v>178</v>
      </c>
      <c r="I56" s="4">
        <v>3</v>
      </c>
      <c r="J56" s="4">
        <v>25.26</v>
      </c>
    </row>
    <row r="57" spans="1:23">
      <c r="A57" s="2" t="s">
        <v>205</v>
      </c>
      <c r="B57" s="3" t="s">
        <v>4991</v>
      </c>
      <c r="C57" s="1" t="s">
        <v>42</v>
      </c>
      <c r="D57" s="1" t="s">
        <v>5012</v>
      </c>
      <c r="E57" s="2" t="s">
        <v>957</v>
      </c>
      <c r="F57" s="2" t="s">
        <v>958</v>
      </c>
      <c r="G57" s="2" t="s">
        <v>150</v>
      </c>
      <c r="H57" s="2" t="s">
        <v>151</v>
      </c>
      <c r="I57" s="4">
        <v>2</v>
      </c>
      <c r="J57" s="4">
        <v>19.100000000000001</v>
      </c>
    </row>
    <row r="58" spans="1:23">
      <c r="A58" s="2" t="s">
        <v>205</v>
      </c>
      <c r="B58" s="3" t="s">
        <v>4973</v>
      </c>
      <c r="C58" s="1" t="s">
        <v>42</v>
      </c>
      <c r="D58" s="1" t="s">
        <v>5016</v>
      </c>
      <c r="E58" s="2" t="s">
        <v>936</v>
      </c>
      <c r="F58" s="2" t="s">
        <v>937</v>
      </c>
      <c r="G58" s="2" t="s">
        <v>150</v>
      </c>
      <c r="H58" s="2" t="s">
        <v>151</v>
      </c>
      <c r="I58" s="4">
        <v>2</v>
      </c>
      <c r="J58" s="4">
        <v>19.100000000000001</v>
      </c>
    </row>
    <row r="59" spans="1:23">
      <c r="A59" s="2" t="s">
        <v>205</v>
      </c>
      <c r="B59" s="3" t="s">
        <v>4991</v>
      </c>
      <c r="C59" s="1" t="s">
        <v>42</v>
      </c>
      <c r="D59" s="1" t="s">
        <v>5017</v>
      </c>
      <c r="E59" s="2" t="s">
        <v>936</v>
      </c>
      <c r="F59" s="2" t="s">
        <v>937</v>
      </c>
      <c r="G59" s="2" t="s">
        <v>150</v>
      </c>
      <c r="H59" s="2" t="s">
        <v>151</v>
      </c>
      <c r="I59" s="4">
        <v>2</v>
      </c>
      <c r="J59" s="4">
        <v>19.100000000000001</v>
      </c>
    </row>
    <row r="60" spans="1:23">
      <c r="J60" s="5">
        <v>891.01</v>
      </c>
    </row>
    <row r="61" spans="1:23">
      <c r="A61" s="72" t="s">
        <v>183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40</v>
      </c>
      <c r="B62" s="3" t="s">
        <v>4973</v>
      </c>
      <c r="C62" s="1" t="s">
        <v>42</v>
      </c>
      <c r="D62" s="1" t="s">
        <v>5018</v>
      </c>
      <c r="E62" s="2" t="s">
        <v>702</v>
      </c>
      <c r="F62" s="2" t="s">
        <v>703</v>
      </c>
      <c r="G62" s="2" t="s">
        <v>187</v>
      </c>
      <c r="H62" s="2" t="s">
        <v>188</v>
      </c>
      <c r="I62" s="4">
        <v>1</v>
      </c>
      <c r="J62" s="4">
        <v>10.220000000000001</v>
      </c>
    </row>
    <row r="63" spans="1:23">
      <c r="A63" s="2" t="s">
        <v>48</v>
      </c>
      <c r="B63" s="3" t="s">
        <v>4973</v>
      </c>
      <c r="C63" s="1" t="s">
        <v>42</v>
      </c>
      <c r="D63" s="1" t="s">
        <v>5019</v>
      </c>
      <c r="E63" s="2" t="s">
        <v>702</v>
      </c>
      <c r="F63" s="2" t="s">
        <v>703</v>
      </c>
      <c r="G63" s="2" t="s">
        <v>187</v>
      </c>
      <c r="H63" s="2" t="s">
        <v>188</v>
      </c>
      <c r="I63" s="4">
        <v>3</v>
      </c>
      <c r="J63" s="4">
        <v>34.56</v>
      </c>
    </row>
    <row r="64" spans="1:23">
      <c r="J64" s="5">
        <v>44.78</v>
      </c>
    </row>
    <row r="65" spans="1:23">
      <c r="A65" s="72" t="s">
        <v>189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</row>
    <row r="66" spans="1:23">
      <c r="A66" s="2" t="s">
        <v>40</v>
      </c>
      <c r="B66" s="3" t="s">
        <v>4969</v>
      </c>
      <c r="C66" s="1" t="s">
        <v>42</v>
      </c>
      <c r="D66" s="1" t="s">
        <v>5020</v>
      </c>
      <c r="E66" s="2" t="s">
        <v>710</v>
      </c>
      <c r="F66" s="2" t="s">
        <v>711</v>
      </c>
      <c r="G66" s="2" t="s">
        <v>712</v>
      </c>
      <c r="H66" s="2" t="s">
        <v>713</v>
      </c>
      <c r="I66" s="4">
        <v>10</v>
      </c>
      <c r="J66" s="4">
        <v>102.2</v>
      </c>
    </row>
    <row r="67" spans="1:23">
      <c r="A67" s="2" t="s">
        <v>48</v>
      </c>
      <c r="B67" s="3" t="s">
        <v>4969</v>
      </c>
      <c r="C67" s="1" t="s">
        <v>42</v>
      </c>
      <c r="D67" s="1" t="s">
        <v>5021</v>
      </c>
      <c r="E67" s="2" t="s">
        <v>729</v>
      </c>
      <c r="F67" s="2" t="s">
        <v>730</v>
      </c>
      <c r="G67" s="2" t="s">
        <v>726</v>
      </c>
      <c r="H67" s="2" t="s">
        <v>727</v>
      </c>
      <c r="I67" s="4">
        <v>5</v>
      </c>
      <c r="J67" s="4">
        <v>61.85</v>
      </c>
    </row>
    <row r="68" spans="1:23">
      <c r="A68" s="2" t="s">
        <v>48</v>
      </c>
      <c r="B68" s="3" t="s">
        <v>4969</v>
      </c>
      <c r="C68" s="1" t="s">
        <v>42</v>
      </c>
      <c r="D68" s="1" t="s">
        <v>5022</v>
      </c>
      <c r="E68" s="2" t="s">
        <v>729</v>
      </c>
      <c r="F68" s="2" t="s">
        <v>730</v>
      </c>
      <c r="G68" s="2" t="s">
        <v>726</v>
      </c>
      <c r="H68" s="2" t="s">
        <v>727</v>
      </c>
      <c r="I68" s="4">
        <v>5</v>
      </c>
      <c r="J68" s="4">
        <v>61.85</v>
      </c>
    </row>
    <row r="69" spans="1:23">
      <c r="A69" s="2" t="s">
        <v>182</v>
      </c>
      <c r="B69" s="3" t="s">
        <v>4969</v>
      </c>
      <c r="C69" s="1" t="s">
        <v>42</v>
      </c>
      <c r="D69" s="1" t="s">
        <v>5021</v>
      </c>
      <c r="E69" s="2" t="s">
        <v>729</v>
      </c>
      <c r="F69" s="2" t="s">
        <v>730</v>
      </c>
      <c r="G69" s="2" t="s">
        <v>726</v>
      </c>
      <c r="H69" s="2" t="s">
        <v>727</v>
      </c>
      <c r="I69" s="4">
        <v>2</v>
      </c>
      <c r="J69" s="4">
        <v>18.88</v>
      </c>
    </row>
    <row r="70" spans="1:23">
      <c r="J70" s="5">
        <v>244.78</v>
      </c>
    </row>
    <row r="71" spans="1:23">
      <c r="A71" s="72" t="s">
        <v>212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40</v>
      </c>
      <c r="B72" s="3" t="s">
        <v>4973</v>
      </c>
      <c r="C72" s="1" t="s">
        <v>42</v>
      </c>
      <c r="D72" s="1" t="s">
        <v>5023</v>
      </c>
      <c r="E72" s="2" t="s">
        <v>238</v>
      </c>
      <c r="F72" s="2" t="s">
        <v>239</v>
      </c>
      <c r="G72" s="2" t="s">
        <v>216</v>
      </c>
      <c r="H72" s="2" t="s">
        <v>217</v>
      </c>
      <c r="I72" s="4">
        <v>3</v>
      </c>
      <c r="J72" s="4">
        <v>30.66</v>
      </c>
    </row>
    <row r="73" spans="1:23">
      <c r="A73" s="2" t="s">
        <v>40</v>
      </c>
      <c r="B73" s="3" t="s">
        <v>4973</v>
      </c>
      <c r="C73" s="1" t="s">
        <v>42</v>
      </c>
      <c r="D73" s="1" t="s">
        <v>5024</v>
      </c>
      <c r="E73" s="2" t="s">
        <v>249</v>
      </c>
      <c r="F73" s="2" t="s">
        <v>250</v>
      </c>
      <c r="G73" s="2" t="s">
        <v>251</v>
      </c>
      <c r="H73" s="2" t="s">
        <v>252</v>
      </c>
      <c r="I73" s="4">
        <v>10</v>
      </c>
      <c r="J73" s="4">
        <v>102.2</v>
      </c>
    </row>
    <row r="74" spans="1:23">
      <c r="A74" s="2" t="s">
        <v>48</v>
      </c>
      <c r="B74" s="3" t="s">
        <v>4973</v>
      </c>
      <c r="C74" s="1" t="s">
        <v>42</v>
      </c>
      <c r="D74" s="1" t="s">
        <v>5025</v>
      </c>
      <c r="E74" s="2" t="s">
        <v>272</v>
      </c>
      <c r="F74" s="2" t="s">
        <v>273</v>
      </c>
      <c r="G74" s="2" t="s">
        <v>216</v>
      </c>
      <c r="H74" s="2" t="s">
        <v>217</v>
      </c>
      <c r="I74" s="4">
        <v>5</v>
      </c>
      <c r="J74" s="4">
        <v>61.85</v>
      </c>
    </row>
    <row r="75" spans="1:23">
      <c r="A75" s="2" t="s">
        <v>48</v>
      </c>
      <c r="B75" s="3" t="s">
        <v>4973</v>
      </c>
      <c r="C75" s="1" t="s">
        <v>42</v>
      </c>
      <c r="D75" s="1" t="s">
        <v>5026</v>
      </c>
      <c r="E75" s="2" t="s">
        <v>266</v>
      </c>
      <c r="F75" s="2" t="s">
        <v>267</v>
      </c>
      <c r="G75" s="2" t="s">
        <v>216</v>
      </c>
      <c r="H75" s="2" t="s">
        <v>217</v>
      </c>
      <c r="I75" s="4">
        <v>3</v>
      </c>
      <c r="J75" s="4">
        <v>37.11</v>
      </c>
    </row>
    <row r="76" spans="1:23">
      <c r="A76" s="2" t="s">
        <v>48</v>
      </c>
      <c r="B76" s="3" t="s">
        <v>4973</v>
      </c>
      <c r="C76" s="1" t="s">
        <v>42</v>
      </c>
      <c r="D76" s="1" t="s">
        <v>5027</v>
      </c>
      <c r="E76" s="2" t="s">
        <v>219</v>
      </c>
      <c r="F76" s="2" t="s">
        <v>220</v>
      </c>
      <c r="G76" s="2" t="s">
        <v>221</v>
      </c>
      <c r="H76" s="2" t="s">
        <v>222</v>
      </c>
      <c r="I76" s="4">
        <v>3</v>
      </c>
      <c r="J76" s="4">
        <v>37.11</v>
      </c>
    </row>
    <row r="77" spans="1:23">
      <c r="A77" s="2" t="s">
        <v>48</v>
      </c>
      <c r="B77" s="3" t="s">
        <v>4973</v>
      </c>
      <c r="C77" s="1" t="s">
        <v>42</v>
      </c>
      <c r="D77" s="1" t="s">
        <v>5028</v>
      </c>
      <c r="E77" s="2" t="s">
        <v>227</v>
      </c>
      <c r="F77" s="2" t="s">
        <v>228</v>
      </c>
      <c r="G77" s="2" t="s">
        <v>216</v>
      </c>
      <c r="H77" s="2" t="s">
        <v>217</v>
      </c>
      <c r="I77" s="4">
        <v>5</v>
      </c>
      <c r="J77" s="4">
        <v>61.85</v>
      </c>
    </row>
    <row r="78" spans="1:23">
      <c r="A78" s="2" t="s">
        <v>48</v>
      </c>
      <c r="B78" s="3" t="s">
        <v>4973</v>
      </c>
      <c r="C78" s="1" t="s">
        <v>42</v>
      </c>
      <c r="D78" s="1" t="s">
        <v>5029</v>
      </c>
      <c r="E78" s="2" t="s">
        <v>255</v>
      </c>
      <c r="F78" s="2" t="s">
        <v>256</v>
      </c>
      <c r="G78" s="2" t="s">
        <v>257</v>
      </c>
      <c r="H78" s="2" t="s">
        <v>258</v>
      </c>
      <c r="I78" s="4">
        <v>5</v>
      </c>
      <c r="J78" s="4">
        <v>61.85</v>
      </c>
    </row>
    <row r="79" spans="1:23">
      <c r="A79" s="2" t="s">
        <v>48</v>
      </c>
      <c r="B79" s="3" t="s">
        <v>4973</v>
      </c>
      <c r="C79" s="1" t="s">
        <v>42</v>
      </c>
      <c r="D79" s="1" t="s">
        <v>5024</v>
      </c>
      <c r="E79" s="2" t="s">
        <v>249</v>
      </c>
      <c r="F79" s="2" t="s">
        <v>250</v>
      </c>
      <c r="G79" s="2" t="s">
        <v>251</v>
      </c>
      <c r="H79" s="2" t="s">
        <v>252</v>
      </c>
      <c r="I79" s="4">
        <v>20</v>
      </c>
      <c r="J79" s="4">
        <v>247.4</v>
      </c>
    </row>
    <row r="80" spans="1:23">
      <c r="A80" s="2" t="s">
        <v>182</v>
      </c>
      <c r="B80" s="3" t="s">
        <v>4973</v>
      </c>
      <c r="C80" s="1" t="s">
        <v>42</v>
      </c>
      <c r="D80" s="1" t="s">
        <v>5028</v>
      </c>
      <c r="E80" s="2" t="s">
        <v>227</v>
      </c>
      <c r="F80" s="2" t="s">
        <v>228</v>
      </c>
      <c r="G80" s="2" t="s">
        <v>216</v>
      </c>
      <c r="H80" s="2" t="s">
        <v>217</v>
      </c>
      <c r="I80" s="4">
        <v>2</v>
      </c>
      <c r="J80" s="4">
        <v>18.88</v>
      </c>
    </row>
    <row r="81" spans="1:23">
      <c r="A81" s="2" t="s">
        <v>182</v>
      </c>
      <c r="B81" s="3" t="s">
        <v>4973</v>
      </c>
      <c r="C81" s="1" t="s">
        <v>42</v>
      </c>
      <c r="D81" s="1" t="s">
        <v>5030</v>
      </c>
      <c r="E81" s="2" t="s">
        <v>280</v>
      </c>
      <c r="F81" s="2" t="s">
        <v>281</v>
      </c>
      <c r="G81" s="2" t="s">
        <v>216</v>
      </c>
      <c r="H81" s="2" t="s">
        <v>217</v>
      </c>
      <c r="I81" s="4">
        <v>5</v>
      </c>
      <c r="J81" s="4">
        <v>47.2</v>
      </c>
    </row>
    <row r="82" spans="1:23">
      <c r="A82" s="2" t="s">
        <v>182</v>
      </c>
      <c r="B82" s="3" t="s">
        <v>4973</v>
      </c>
      <c r="C82" s="1" t="s">
        <v>42</v>
      </c>
      <c r="D82" s="1" t="s">
        <v>5023</v>
      </c>
      <c r="E82" s="2" t="s">
        <v>238</v>
      </c>
      <c r="F82" s="2" t="s">
        <v>239</v>
      </c>
      <c r="G82" s="2" t="s">
        <v>216</v>
      </c>
      <c r="H82" s="2" t="s">
        <v>217</v>
      </c>
      <c r="I82" s="4">
        <v>3</v>
      </c>
      <c r="J82" s="4">
        <v>28.32</v>
      </c>
    </row>
    <row r="83" spans="1:23">
      <c r="A83" s="2" t="s">
        <v>205</v>
      </c>
      <c r="B83" s="3" t="s">
        <v>4973</v>
      </c>
      <c r="C83" s="1" t="s">
        <v>42</v>
      </c>
      <c r="D83" s="1" t="s">
        <v>5023</v>
      </c>
      <c r="E83" s="2" t="s">
        <v>238</v>
      </c>
      <c r="F83" s="2" t="s">
        <v>239</v>
      </c>
      <c r="G83" s="2" t="s">
        <v>216</v>
      </c>
      <c r="H83" s="2" t="s">
        <v>217</v>
      </c>
      <c r="I83" s="4">
        <v>3</v>
      </c>
      <c r="J83" s="4">
        <v>28.65</v>
      </c>
    </row>
    <row r="84" spans="1:23">
      <c r="J84" s="5">
        <v>763.08</v>
      </c>
    </row>
    <row r="85" spans="1:23">
      <c r="A85" s="72" t="s">
        <v>286</v>
      </c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</row>
    <row r="86" spans="1:23">
      <c r="A86" s="2" t="s">
        <v>40</v>
      </c>
      <c r="B86" s="3" t="s">
        <v>4973</v>
      </c>
      <c r="C86" s="1" t="s">
        <v>42</v>
      </c>
      <c r="D86" s="1" t="s">
        <v>5031</v>
      </c>
      <c r="E86" s="2" t="s">
        <v>307</v>
      </c>
      <c r="F86" s="2" t="s">
        <v>308</v>
      </c>
      <c r="G86" s="2" t="s">
        <v>304</v>
      </c>
      <c r="H86" s="2" t="s">
        <v>305</v>
      </c>
      <c r="I86" s="4">
        <v>3</v>
      </c>
      <c r="J86" s="4">
        <v>30.66</v>
      </c>
    </row>
    <row r="87" spans="1:23">
      <c r="A87" s="2" t="s">
        <v>48</v>
      </c>
      <c r="B87" s="3" t="s">
        <v>4973</v>
      </c>
      <c r="C87" s="1" t="s">
        <v>42</v>
      </c>
      <c r="D87" s="1" t="s">
        <v>5031</v>
      </c>
      <c r="E87" s="2" t="s">
        <v>307</v>
      </c>
      <c r="F87" s="2" t="s">
        <v>308</v>
      </c>
      <c r="G87" s="2" t="s">
        <v>304</v>
      </c>
      <c r="H87" s="2" t="s">
        <v>305</v>
      </c>
      <c r="I87" s="4">
        <v>5</v>
      </c>
      <c r="J87" s="4">
        <v>57.6</v>
      </c>
    </row>
    <row r="88" spans="1:23">
      <c r="A88" s="2" t="s">
        <v>182</v>
      </c>
      <c r="B88" s="3" t="s">
        <v>4973</v>
      </c>
      <c r="C88" s="1" t="s">
        <v>42</v>
      </c>
      <c r="D88" s="1" t="s">
        <v>5032</v>
      </c>
      <c r="E88" s="2" t="s">
        <v>302</v>
      </c>
      <c r="F88" s="2" t="s">
        <v>303</v>
      </c>
      <c r="G88" s="2" t="s">
        <v>304</v>
      </c>
      <c r="H88" s="2" t="s">
        <v>305</v>
      </c>
      <c r="I88" s="4">
        <v>10</v>
      </c>
      <c r="J88" s="4">
        <v>84.2</v>
      </c>
    </row>
    <row r="89" spans="1:23">
      <c r="J89" s="5">
        <v>172.46</v>
      </c>
    </row>
    <row r="90" spans="1:23">
      <c r="A90" s="72" t="s">
        <v>309</v>
      </c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</row>
    <row r="91" spans="1:23">
      <c r="A91" s="2" t="s">
        <v>68</v>
      </c>
      <c r="B91" s="3" t="s">
        <v>4973</v>
      </c>
      <c r="C91" s="1" t="s">
        <v>42</v>
      </c>
      <c r="D91" s="1" t="s">
        <v>5033</v>
      </c>
      <c r="E91" s="2" t="s">
        <v>1231</v>
      </c>
      <c r="F91" s="2" t="s">
        <v>1232</v>
      </c>
      <c r="G91" s="2" t="s">
        <v>375</v>
      </c>
      <c r="H91" s="2" t="s">
        <v>376</v>
      </c>
      <c r="I91" s="4">
        <v>1</v>
      </c>
      <c r="J91" s="4">
        <v>8.4</v>
      </c>
    </row>
    <row r="92" spans="1:23">
      <c r="A92" s="2" t="s">
        <v>68</v>
      </c>
      <c r="B92" s="3" t="s">
        <v>4973</v>
      </c>
      <c r="C92" s="1" t="s">
        <v>42</v>
      </c>
      <c r="D92" s="1" t="s">
        <v>5034</v>
      </c>
      <c r="E92" s="2" t="s">
        <v>1209</v>
      </c>
      <c r="F92" s="2" t="s">
        <v>1210</v>
      </c>
      <c r="G92" s="2" t="s">
        <v>313</v>
      </c>
      <c r="H92" s="2" t="s">
        <v>314</v>
      </c>
      <c r="I92" s="4">
        <v>2</v>
      </c>
      <c r="J92" s="4">
        <v>16.8</v>
      </c>
    </row>
    <row r="93" spans="1:23">
      <c r="A93" s="2" t="s">
        <v>40</v>
      </c>
      <c r="B93" s="3" t="s">
        <v>5035</v>
      </c>
      <c r="C93" s="1" t="s">
        <v>42</v>
      </c>
      <c r="D93" s="1" t="s">
        <v>5036</v>
      </c>
      <c r="E93" s="2" t="s">
        <v>3764</v>
      </c>
      <c r="F93" s="2" t="s">
        <v>385</v>
      </c>
      <c r="G93" s="2" t="s">
        <v>313</v>
      </c>
      <c r="H93" s="2" t="s">
        <v>314</v>
      </c>
      <c r="I93" s="4">
        <v>3</v>
      </c>
      <c r="J93" s="4">
        <v>30.66</v>
      </c>
    </row>
    <row r="94" spans="1:23">
      <c r="A94" s="2" t="s">
        <v>40</v>
      </c>
      <c r="B94" s="3" t="s">
        <v>4991</v>
      </c>
      <c r="C94" s="1" t="s">
        <v>42</v>
      </c>
      <c r="D94" s="1" t="s">
        <v>5037</v>
      </c>
      <c r="E94" s="2" t="s">
        <v>804</v>
      </c>
      <c r="F94" s="2" t="s">
        <v>805</v>
      </c>
      <c r="G94" s="2" t="s">
        <v>313</v>
      </c>
      <c r="H94" s="2" t="s">
        <v>314</v>
      </c>
      <c r="I94" s="4">
        <v>10</v>
      </c>
      <c r="J94" s="4">
        <v>102.2</v>
      </c>
    </row>
    <row r="95" spans="1:23">
      <c r="A95" s="2" t="s">
        <v>40</v>
      </c>
      <c r="B95" s="3" t="s">
        <v>4991</v>
      </c>
      <c r="C95" s="1" t="s">
        <v>42</v>
      </c>
      <c r="D95" s="1" t="s">
        <v>5038</v>
      </c>
      <c r="E95" s="2" t="s">
        <v>763</v>
      </c>
      <c r="F95" s="2" t="s">
        <v>764</v>
      </c>
      <c r="G95" s="2" t="s">
        <v>313</v>
      </c>
      <c r="H95" s="2" t="s">
        <v>314</v>
      </c>
      <c r="I95" s="4">
        <v>5</v>
      </c>
      <c r="J95" s="4">
        <v>51.1</v>
      </c>
    </row>
    <row r="96" spans="1:23">
      <c r="A96" s="2" t="s">
        <v>40</v>
      </c>
      <c r="B96" s="3" t="s">
        <v>4991</v>
      </c>
      <c r="C96" s="1" t="s">
        <v>42</v>
      </c>
      <c r="D96" s="1" t="s">
        <v>5039</v>
      </c>
      <c r="E96" s="2" t="s">
        <v>1218</v>
      </c>
      <c r="F96" s="2" t="s">
        <v>1219</v>
      </c>
      <c r="G96" s="2" t="s">
        <v>367</v>
      </c>
      <c r="H96" s="2" t="s">
        <v>368</v>
      </c>
      <c r="I96" s="4">
        <v>5</v>
      </c>
      <c r="J96" s="4">
        <v>51.1</v>
      </c>
    </row>
    <row r="97" spans="1:10">
      <c r="A97" s="2" t="s">
        <v>40</v>
      </c>
      <c r="B97" s="3" t="s">
        <v>4991</v>
      </c>
      <c r="C97" s="1" t="s">
        <v>42</v>
      </c>
      <c r="D97" s="1" t="s">
        <v>5040</v>
      </c>
      <c r="E97" s="2" t="s">
        <v>373</v>
      </c>
      <c r="F97" s="2" t="s">
        <v>374</v>
      </c>
      <c r="G97" s="2" t="s">
        <v>375</v>
      </c>
      <c r="H97" s="2" t="s">
        <v>376</v>
      </c>
      <c r="I97" s="4">
        <v>10</v>
      </c>
      <c r="J97" s="4">
        <v>102.2</v>
      </c>
    </row>
    <row r="98" spans="1:10">
      <c r="A98" s="2" t="s">
        <v>40</v>
      </c>
      <c r="B98" s="3" t="s">
        <v>4969</v>
      </c>
      <c r="C98" s="1" t="s">
        <v>42</v>
      </c>
      <c r="D98" s="1" t="s">
        <v>5041</v>
      </c>
      <c r="E98" s="2" t="s">
        <v>3509</v>
      </c>
      <c r="F98" s="2" t="s">
        <v>3510</v>
      </c>
      <c r="G98" s="2" t="s">
        <v>313</v>
      </c>
      <c r="H98" s="2" t="s">
        <v>314</v>
      </c>
      <c r="I98" s="4">
        <v>10</v>
      </c>
      <c r="J98" s="4">
        <v>102.2</v>
      </c>
    </row>
    <row r="99" spans="1:10">
      <c r="A99" s="2" t="s">
        <v>40</v>
      </c>
      <c r="B99" s="3" t="s">
        <v>4969</v>
      </c>
      <c r="C99" s="1" t="s">
        <v>42</v>
      </c>
      <c r="D99" s="1" t="s">
        <v>5042</v>
      </c>
      <c r="E99" s="2" t="s">
        <v>1436</v>
      </c>
      <c r="F99" s="2" t="s">
        <v>1437</v>
      </c>
      <c r="G99" s="2" t="s">
        <v>313</v>
      </c>
      <c r="H99" s="2" t="s">
        <v>314</v>
      </c>
      <c r="I99" s="4">
        <v>5</v>
      </c>
      <c r="J99" s="4">
        <v>51.1</v>
      </c>
    </row>
    <row r="100" spans="1:10">
      <c r="A100" s="2" t="s">
        <v>40</v>
      </c>
      <c r="B100" s="3" t="s">
        <v>4969</v>
      </c>
      <c r="C100" s="1" t="s">
        <v>42</v>
      </c>
      <c r="D100" s="1" t="s">
        <v>5043</v>
      </c>
      <c r="E100" s="2" t="s">
        <v>316</v>
      </c>
      <c r="F100" s="2" t="s">
        <v>317</v>
      </c>
      <c r="G100" s="2" t="s">
        <v>313</v>
      </c>
      <c r="H100" s="2" t="s">
        <v>314</v>
      </c>
      <c r="I100" s="4">
        <v>15</v>
      </c>
      <c r="J100" s="4">
        <v>153.30000000000001</v>
      </c>
    </row>
    <row r="101" spans="1:10">
      <c r="A101" s="2" t="s">
        <v>40</v>
      </c>
      <c r="B101" s="3" t="s">
        <v>4969</v>
      </c>
      <c r="C101" s="1" t="s">
        <v>42</v>
      </c>
      <c r="D101" s="1" t="s">
        <v>5044</v>
      </c>
      <c r="E101" s="2" t="s">
        <v>1002</v>
      </c>
      <c r="F101" s="2" t="s">
        <v>1003</v>
      </c>
      <c r="G101" s="2" t="s">
        <v>313</v>
      </c>
      <c r="H101" s="2" t="s">
        <v>314</v>
      </c>
      <c r="I101" s="4">
        <v>5</v>
      </c>
      <c r="J101" s="4">
        <v>51.1</v>
      </c>
    </row>
    <row r="102" spans="1:10">
      <c r="A102" s="2" t="s">
        <v>40</v>
      </c>
      <c r="B102" s="3" t="s">
        <v>4969</v>
      </c>
      <c r="C102" s="1" t="s">
        <v>42</v>
      </c>
      <c r="D102" s="1" t="s">
        <v>5045</v>
      </c>
      <c r="E102" s="2" t="s">
        <v>357</v>
      </c>
      <c r="F102" s="2" t="s">
        <v>358</v>
      </c>
      <c r="G102" s="2" t="s">
        <v>313</v>
      </c>
      <c r="H102" s="2" t="s">
        <v>314</v>
      </c>
      <c r="I102" s="4">
        <v>10</v>
      </c>
      <c r="J102" s="4">
        <v>102.2</v>
      </c>
    </row>
    <row r="103" spans="1:10">
      <c r="A103" s="2" t="s">
        <v>40</v>
      </c>
      <c r="B103" s="3" t="s">
        <v>4969</v>
      </c>
      <c r="C103" s="1" t="s">
        <v>42</v>
      </c>
      <c r="D103" s="1" t="s">
        <v>5046</v>
      </c>
      <c r="E103" s="2" t="s">
        <v>2315</v>
      </c>
      <c r="F103" s="2" t="s">
        <v>2316</v>
      </c>
      <c r="G103" s="2" t="s">
        <v>313</v>
      </c>
      <c r="H103" s="2" t="s">
        <v>314</v>
      </c>
      <c r="I103" s="4">
        <v>10</v>
      </c>
      <c r="J103" s="4">
        <v>102.2</v>
      </c>
    </row>
    <row r="104" spans="1:10">
      <c r="A104" s="2" t="s">
        <v>40</v>
      </c>
      <c r="B104" s="3" t="s">
        <v>4973</v>
      </c>
      <c r="C104" s="1" t="s">
        <v>42</v>
      </c>
      <c r="D104" s="1" t="s">
        <v>5034</v>
      </c>
      <c r="E104" s="2" t="s">
        <v>1209</v>
      </c>
      <c r="F104" s="2" t="s">
        <v>1210</v>
      </c>
      <c r="G104" s="2" t="s">
        <v>313</v>
      </c>
      <c r="H104" s="2" t="s">
        <v>314</v>
      </c>
      <c r="I104" s="4">
        <v>20</v>
      </c>
      <c r="J104" s="4">
        <v>204.4</v>
      </c>
    </row>
    <row r="105" spans="1:10">
      <c r="A105" s="2" t="s">
        <v>40</v>
      </c>
      <c r="B105" s="3" t="s">
        <v>4969</v>
      </c>
      <c r="C105" s="1" t="s">
        <v>42</v>
      </c>
      <c r="D105" s="1" t="s">
        <v>5047</v>
      </c>
      <c r="E105" s="2" t="s">
        <v>378</v>
      </c>
      <c r="F105" s="2" t="s">
        <v>379</v>
      </c>
      <c r="G105" s="2" t="s">
        <v>313</v>
      </c>
      <c r="H105" s="2" t="s">
        <v>314</v>
      </c>
      <c r="I105" s="4">
        <v>15</v>
      </c>
      <c r="J105" s="4">
        <v>153.30000000000001</v>
      </c>
    </row>
    <row r="106" spans="1:10">
      <c r="A106" s="2" t="s">
        <v>40</v>
      </c>
      <c r="B106" s="3" t="s">
        <v>4969</v>
      </c>
      <c r="C106" s="1" t="s">
        <v>42</v>
      </c>
      <c r="D106" s="1" t="s">
        <v>5048</v>
      </c>
      <c r="E106" s="2" t="s">
        <v>786</v>
      </c>
      <c r="F106" s="2" t="s">
        <v>787</v>
      </c>
      <c r="G106" s="2" t="s">
        <v>313</v>
      </c>
      <c r="H106" s="2" t="s">
        <v>314</v>
      </c>
      <c r="I106" s="4">
        <v>4</v>
      </c>
      <c r="J106" s="4">
        <v>40.880000000000003</v>
      </c>
    </row>
    <row r="107" spans="1:10">
      <c r="A107" s="2" t="s">
        <v>40</v>
      </c>
      <c r="B107" s="3" t="s">
        <v>4975</v>
      </c>
      <c r="C107" s="1" t="s">
        <v>42</v>
      </c>
      <c r="D107" s="1" t="s">
        <v>5049</v>
      </c>
      <c r="E107" s="2" t="s">
        <v>1584</v>
      </c>
      <c r="F107" s="2" t="s">
        <v>1585</v>
      </c>
      <c r="G107" s="2" t="s">
        <v>313</v>
      </c>
      <c r="H107" s="2" t="s">
        <v>314</v>
      </c>
      <c r="I107" s="4">
        <v>5</v>
      </c>
      <c r="J107" s="4">
        <v>51.1</v>
      </c>
    </row>
    <row r="108" spans="1:10">
      <c r="A108" s="2" t="s">
        <v>40</v>
      </c>
      <c r="B108" s="3" t="s">
        <v>4973</v>
      </c>
      <c r="C108" s="1" t="s">
        <v>42</v>
      </c>
      <c r="D108" s="1" t="s">
        <v>5050</v>
      </c>
      <c r="E108" s="2" t="s">
        <v>567</v>
      </c>
      <c r="F108" s="2" t="s">
        <v>568</v>
      </c>
      <c r="G108" s="2" t="s">
        <v>367</v>
      </c>
      <c r="H108" s="2" t="s">
        <v>368</v>
      </c>
      <c r="I108" s="4">
        <v>5</v>
      </c>
      <c r="J108" s="4">
        <v>51.1</v>
      </c>
    </row>
    <row r="109" spans="1:10">
      <c r="A109" s="2" t="s">
        <v>40</v>
      </c>
      <c r="B109" s="3" t="s">
        <v>5035</v>
      </c>
      <c r="C109" s="1" t="s">
        <v>42</v>
      </c>
      <c r="D109" s="1" t="s">
        <v>5051</v>
      </c>
      <c r="E109" s="2" t="s">
        <v>360</v>
      </c>
      <c r="F109" s="2" t="s">
        <v>361</v>
      </c>
      <c r="G109" s="2" t="s">
        <v>362</v>
      </c>
      <c r="H109" s="2" t="s">
        <v>363</v>
      </c>
      <c r="I109" s="4">
        <v>3</v>
      </c>
      <c r="J109" s="4">
        <v>30.66</v>
      </c>
    </row>
    <row r="110" spans="1:10">
      <c r="A110" s="2" t="s">
        <v>40</v>
      </c>
      <c r="B110" s="3" t="s">
        <v>4973</v>
      </c>
      <c r="C110" s="1" t="s">
        <v>42</v>
      </c>
      <c r="D110" s="1" t="s">
        <v>5052</v>
      </c>
      <c r="E110" s="2" t="s">
        <v>4607</v>
      </c>
      <c r="F110" s="2" t="s">
        <v>4608</v>
      </c>
      <c r="G110" s="2" t="s">
        <v>313</v>
      </c>
      <c r="H110" s="2" t="s">
        <v>314</v>
      </c>
      <c r="I110" s="4">
        <v>10</v>
      </c>
      <c r="J110" s="4">
        <v>102.2</v>
      </c>
    </row>
    <row r="111" spans="1:10">
      <c r="A111" s="2" t="s">
        <v>40</v>
      </c>
      <c r="B111" s="3" t="s">
        <v>4975</v>
      </c>
      <c r="C111" s="1" t="s">
        <v>42</v>
      </c>
      <c r="D111" s="1" t="s">
        <v>5053</v>
      </c>
      <c r="E111" s="2" t="s">
        <v>1021</v>
      </c>
      <c r="F111" s="2" t="s">
        <v>1022</v>
      </c>
      <c r="G111" s="2" t="s">
        <v>367</v>
      </c>
      <c r="H111" s="2" t="s">
        <v>368</v>
      </c>
      <c r="I111" s="4">
        <v>10</v>
      </c>
      <c r="J111" s="4">
        <v>102.2</v>
      </c>
    </row>
    <row r="112" spans="1:10">
      <c r="A112" s="2" t="s">
        <v>40</v>
      </c>
      <c r="B112" s="3" t="s">
        <v>4991</v>
      </c>
      <c r="C112" s="1" t="s">
        <v>42</v>
      </c>
      <c r="D112" s="1" t="s">
        <v>5054</v>
      </c>
      <c r="E112" s="2" t="s">
        <v>408</v>
      </c>
      <c r="F112" s="2" t="s">
        <v>409</v>
      </c>
      <c r="G112" s="2" t="s">
        <v>313</v>
      </c>
      <c r="H112" s="2" t="s">
        <v>314</v>
      </c>
      <c r="I112" s="4">
        <v>5</v>
      </c>
      <c r="J112" s="4">
        <v>51.1</v>
      </c>
    </row>
    <row r="113" spans="1:10">
      <c r="A113" s="2" t="s">
        <v>40</v>
      </c>
      <c r="B113" s="3" t="s">
        <v>4975</v>
      </c>
      <c r="C113" s="1" t="s">
        <v>42</v>
      </c>
      <c r="D113" s="1" t="s">
        <v>5055</v>
      </c>
      <c r="E113" s="2" t="s">
        <v>1424</v>
      </c>
      <c r="F113" s="2" t="s">
        <v>1425</v>
      </c>
      <c r="G113" s="2" t="s">
        <v>313</v>
      </c>
      <c r="H113" s="2" t="s">
        <v>314</v>
      </c>
      <c r="I113" s="4">
        <v>20</v>
      </c>
      <c r="J113" s="4">
        <v>204.4</v>
      </c>
    </row>
    <row r="114" spans="1:10">
      <c r="A114" s="2" t="s">
        <v>40</v>
      </c>
      <c r="B114" s="3" t="s">
        <v>5035</v>
      </c>
      <c r="C114" s="1" t="s">
        <v>42</v>
      </c>
      <c r="D114" s="1" t="s">
        <v>5056</v>
      </c>
      <c r="E114" s="2" t="s">
        <v>328</v>
      </c>
      <c r="F114" s="2" t="s">
        <v>329</v>
      </c>
      <c r="G114" s="2" t="s">
        <v>313</v>
      </c>
      <c r="H114" s="2" t="s">
        <v>314</v>
      </c>
      <c r="I114" s="4">
        <v>2</v>
      </c>
      <c r="J114" s="4">
        <v>20.440000000000001</v>
      </c>
    </row>
    <row r="115" spans="1:10">
      <c r="A115" s="2" t="s">
        <v>40</v>
      </c>
      <c r="B115" s="3" t="s">
        <v>4975</v>
      </c>
      <c r="C115" s="1" t="s">
        <v>42</v>
      </c>
      <c r="D115" s="1" t="s">
        <v>5057</v>
      </c>
      <c r="E115" s="2" t="s">
        <v>760</v>
      </c>
      <c r="F115" s="2" t="s">
        <v>761</v>
      </c>
      <c r="G115" s="2" t="s">
        <v>313</v>
      </c>
      <c r="H115" s="2" t="s">
        <v>314</v>
      </c>
      <c r="I115" s="4">
        <v>10</v>
      </c>
      <c r="J115" s="4">
        <v>102.2</v>
      </c>
    </row>
    <row r="116" spans="1:10">
      <c r="A116" s="2" t="s">
        <v>40</v>
      </c>
      <c r="B116" s="3" t="s">
        <v>4975</v>
      </c>
      <c r="C116" s="1" t="s">
        <v>42</v>
      </c>
      <c r="D116" s="1" t="s">
        <v>5058</v>
      </c>
      <c r="E116" s="2" t="s">
        <v>328</v>
      </c>
      <c r="F116" s="2" t="s">
        <v>329</v>
      </c>
      <c r="G116" s="2" t="s">
        <v>313</v>
      </c>
      <c r="H116" s="2" t="s">
        <v>314</v>
      </c>
      <c r="I116" s="4">
        <v>3</v>
      </c>
      <c r="J116" s="4">
        <v>30.66</v>
      </c>
    </row>
    <row r="117" spans="1:10">
      <c r="A117" s="2" t="s">
        <v>48</v>
      </c>
      <c r="B117" s="3" t="s">
        <v>5035</v>
      </c>
      <c r="C117" s="1" t="s">
        <v>42</v>
      </c>
      <c r="D117" s="1" t="s">
        <v>5059</v>
      </c>
      <c r="E117" s="2" t="s">
        <v>597</v>
      </c>
      <c r="F117" s="2" t="s">
        <v>598</v>
      </c>
      <c r="G117" s="2" t="s">
        <v>313</v>
      </c>
      <c r="H117" s="2" t="s">
        <v>314</v>
      </c>
      <c r="I117" s="4">
        <v>3</v>
      </c>
      <c r="J117" s="4">
        <v>34.56</v>
      </c>
    </row>
    <row r="118" spans="1:10">
      <c r="A118" s="2" t="s">
        <v>48</v>
      </c>
      <c r="B118" s="3" t="s">
        <v>4973</v>
      </c>
      <c r="C118" s="1" t="s">
        <v>42</v>
      </c>
      <c r="D118" s="1" t="s">
        <v>5052</v>
      </c>
      <c r="E118" s="2" t="s">
        <v>4607</v>
      </c>
      <c r="F118" s="2" t="s">
        <v>4608</v>
      </c>
      <c r="G118" s="2" t="s">
        <v>313</v>
      </c>
      <c r="H118" s="2" t="s">
        <v>314</v>
      </c>
      <c r="I118" s="4">
        <v>10</v>
      </c>
      <c r="J118" s="4">
        <v>115.2</v>
      </c>
    </row>
    <row r="119" spans="1:10">
      <c r="A119" s="2" t="s">
        <v>48</v>
      </c>
      <c r="B119" s="3" t="s">
        <v>4991</v>
      </c>
      <c r="C119" s="1" t="s">
        <v>42</v>
      </c>
      <c r="D119" s="1" t="s">
        <v>5060</v>
      </c>
      <c r="E119" s="2" t="s">
        <v>349</v>
      </c>
      <c r="F119" s="2" t="s">
        <v>350</v>
      </c>
      <c r="G119" s="2" t="s">
        <v>351</v>
      </c>
      <c r="H119" s="2" t="s">
        <v>352</v>
      </c>
      <c r="I119" s="4">
        <v>3</v>
      </c>
      <c r="J119" s="4">
        <v>34.56</v>
      </c>
    </row>
    <row r="120" spans="1:10">
      <c r="A120" s="2" t="s">
        <v>48</v>
      </c>
      <c r="B120" s="3" t="s">
        <v>4975</v>
      </c>
      <c r="C120" s="1" t="s">
        <v>42</v>
      </c>
      <c r="D120" s="1" t="s">
        <v>5061</v>
      </c>
      <c r="E120" s="2" t="s">
        <v>600</v>
      </c>
      <c r="F120" s="2" t="s">
        <v>601</v>
      </c>
      <c r="G120" s="2" t="s">
        <v>313</v>
      </c>
      <c r="H120" s="2" t="s">
        <v>314</v>
      </c>
      <c r="I120" s="4">
        <v>20</v>
      </c>
      <c r="J120" s="4">
        <v>247.4</v>
      </c>
    </row>
    <row r="121" spans="1:10">
      <c r="A121" s="2" t="s">
        <v>48</v>
      </c>
      <c r="B121" s="3" t="s">
        <v>4969</v>
      </c>
      <c r="C121" s="1" t="s">
        <v>42</v>
      </c>
      <c r="D121" s="1" t="s">
        <v>5042</v>
      </c>
      <c r="E121" s="2" t="s">
        <v>1436</v>
      </c>
      <c r="F121" s="2" t="s">
        <v>1437</v>
      </c>
      <c r="G121" s="2" t="s">
        <v>313</v>
      </c>
      <c r="H121" s="2" t="s">
        <v>314</v>
      </c>
      <c r="I121" s="4">
        <v>3</v>
      </c>
      <c r="J121" s="4">
        <v>34.56</v>
      </c>
    </row>
    <row r="122" spans="1:10">
      <c r="A122" s="2" t="s">
        <v>48</v>
      </c>
      <c r="B122" s="3" t="s">
        <v>4975</v>
      </c>
      <c r="C122" s="1" t="s">
        <v>42</v>
      </c>
      <c r="D122" s="1" t="s">
        <v>5062</v>
      </c>
      <c r="E122" s="2" t="s">
        <v>773</v>
      </c>
      <c r="F122" s="2" t="s">
        <v>774</v>
      </c>
      <c r="G122" s="2" t="s">
        <v>313</v>
      </c>
      <c r="H122" s="2" t="s">
        <v>314</v>
      </c>
      <c r="I122" s="4">
        <v>1</v>
      </c>
      <c r="J122" s="4">
        <v>11.52</v>
      </c>
    </row>
    <row r="123" spans="1:10">
      <c r="A123" s="2" t="s">
        <v>48</v>
      </c>
      <c r="B123" s="3" t="s">
        <v>4975</v>
      </c>
      <c r="C123" s="1" t="s">
        <v>42</v>
      </c>
      <c r="D123" s="1" t="s">
        <v>5063</v>
      </c>
      <c r="E123" s="2" t="s">
        <v>1214</v>
      </c>
      <c r="F123" s="2" t="s">
        <v>1215</v>
      </c>
      <c r="G123" s="2" t="s">
        <v>313</v>
      </c>
      <c r="H123" s="2" t="s">
        <v>314</v>
      </c>
      <c r="I123" s="4">
        <v>5</v>
      </c>
      <c r="J123" s="4">
        <v>57.6</v>
      </c>
    </row>
    <row r="124" spans="1:10">
      <c r="A124" s="2" t="s">
        <v>48</v>
      </c>
      <c r="B124" s="3" t="s">
        <v>4975</v>
      </c>
      <c r="C124" s="1" t="s">
        <v>42</v>
      </c>
      <c r="D124" s="1" t="s">
        <v>5049</v>
      </c>
      <c r="E124" s="2" t="s">
        <v>1584</v>
      </c>
      <c r="F124" s="2" t="s">
        <v>1585</v>
      </c>
      <c r="G124" s="2" t="s">
        <v>313</v>
      </c>
      <c r="H124" s="2" t="s">
        <v>314</v>
      </c>
      <c r="I124" s="4">
        <v>2</v>
      </c>
      <c r="J124" s="4">
        <v>23.04</v>
      </c>
    </row>
    <row r="125" spans="1:10">
      <c r="A125" s="2" t="s">
        <v>48</v>
      </c>
      <c r="B125" s="3" t="s">
        <v>4969</v>
      </c>
      <c r="C125" s="1" t="s">
        <v>42</v>
      </c>
      <c r="D125" s="1" t="s">
        <v>5046</v>
      </c>
      <c r="E125" s="2" t="s">
        <v>2315</v>
      </c>
      <c r="F125" s="2" t="s">
        <v>2316</v>
      </c>
      <c r="G125" s="2" t="s">
        <v>313</v>
      </c>
      <c r="H125" s="2" t="s">
        <v>314</v>
      </c>
      <c r="I125" s="4">
        <v>2</v>
      </c>
      <c r="J125" s="4">
        <v>23.04</v>
      </c>
    </row>
    <row r="126" spans="1:10">
      <c r="A126" s="2" t="s">
        <v>48</v>
      </c>
      <c r="B126" s="3" t="s">
        <v>5035</v>
      </c>
      <c r="C126" s="1" t="s">
        <v>42</v>
      </c>
      <c r="D126" s="1" t="s">
        <v>5064</v>
      </c>
      <c r="E126" s="2" t="s">
        <v>578</v>
      </c>
      <c r="F126" s="2" t="s">
        <v>579</v>
      </c>
      <c r="G126" s="2" t="s">
        <v>313</v>
      </c>
      <c r="H126" s="2" t="s">
        <v>314</v>
      </c>
      <c r="I126" s="4">
        <v>5</v>
      </c>
      <c r="J126" s="4">
        <v>57.6</v>
      </c>
    </row>
    <row r="127" spans="1:10">
      <c r="A127" s="2" t="s">
        <v>48</v>
      </c>
      <c r="B127" s="3" t="s">
        <v>4969</v>
      </c>
      <c r="C127" s="1" t="s">
        <v>42</v>
      </c>
      <c r="D127" s="1" t="s">
        <v>5041</v>
      </c>
      <c r="E127" s="2" t="s">
        <v>3509</v>
      </c>
      <c r="F127" s="2" t="s">
        <v>3510</v>
      </c>
      <c r="G127" s="2" t="s">
        <v>313</v>
      </c>
      <c r="H127" s="2" t="s">
        <v>314</v>
      </c>
      <c r="I127" s="4">
        <v>5</v>
      </c>
      <c r="J127" s="4">
        <v>57.6</v>
      </c>
    </row>
    <row r="128" spans="1:10">
      <c r="A128" s="2" t="s">
        <v>48</v>
      </c>
      <c r="B128" s="3" t="s">
        <v>4969</v>
      </c>
      <c r="C128" s="1" t="s">
        <v>42</v>
      </c>
      <c r="D128" s="1" t="s">
        <v>5044</v>
      </c>
      <c r="E128" s="2" t="s">
        <v>1002</v>
      </c>
      <c r="F128" s="2" t="s">
        <v>1003</v>
      </c>
      <c r="G128" s="2" t="s">
        <v>313</v>
      </c>
      <c r="H128" s="2" t="s">
        <v>314</v>
      </c>
      <c r="I128" s="4">
        <v>3</v>
      </c>
      <c r="J128" s="4">
        <v>34.56</v>
      </c>
    </row>
    <row r="129" spans="1:23">
      <c r="J129" s="5">
        <v>2800.44</v>
      </c>
    </row>
    <row r="130" spans="1:23">
      <c r="A130" s="72" t="s">
        <v>429</v>
      </c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</row>
    <row r="131" spans="1:23">
      <c r="A131" s="2" t="s">
        <v>48</v>
      </c>
      <c r="B131" s="3" t="s">
        <v>4991</v>
      </c>
      <c r="C131" s="1" t="s">
        <v>42</v>
      </c>
      <c r="D131" s="1" t="s">
        <v>5065</v>
      </c>
      <c r="E131" s="2" t="s">
        <v>1255</v>
      </c>
      <c r="F131" s="2" t="s">
        <v>1256</v>
      </c>
      <c r="G131" s="2" t="s">
        <v>1252</v>
      </c>
      <c r="H131" s="2" t="s">
        <v>1253</v>
      </c>
      <c r="I131" s="4">
        <v>20</v>
      </c>
      <c r="J131" s="4">
        <v>247.4</v>
      </c>
    </row>
    <row r="132" spans="1:23">
      <c r="J132" s="5">
        <v>247.4</v>
      </c>
    </row>
    <row r="133" spans="1:23">
      <c r="A133" s="72" t="s">
        <v>444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</row>
    <row r="134" spans="1:23">
      <c r="A134" s="2" t="s">
        <v>68</v>
      </c>
      <c r="B134" s="3" t="s">
        <v>4991</v>
      </c>
      <c r="C134" s="1" t="s">
        <v>42</v>
      </c>
      <c r="D134" s="1" t="s">
        <v>5066</v>
      </c>
      <c r="E134" s="2" t="s">
        <v>3447</v>
      </c>
      <c r="F134" s="2" t="s">
        <v>3448</v>
      </c>
      <c r="G134" s="2" t="s">
        <v>468</v>
      </c>
      <c r="H134" s="2" t="s">
        <v>469</v>
      </c>
      <c r="I134" s="4">
        <v>15</v>
      </c>
      <c r="J134" s="4">
        <v>126</v>
      </c>
    </row>
    <row r="135" spans="1:23">
      <c r="A135" s="2" t="s">
        <v>68</v>
      </c>
      <c r="B135" s="3" t="s">
        <v>4973</v>
      </c>
      <c r="C135" s="1" t="s">
        <v>42</v>
      </c>
      <c r="D135" s="1" t="s">
        <v>5067</v>
      </c>
      <c r="E135" s="2" t="s">
        <v>828</v>
      </c>
      <c r="F135" s="2" t="s">
        <v>829</v>
      </c>
      <c r="G135" s="2" t="s">
        <v>468</v>
      </c>
      <c r="H135" s="2" t="s">
        <v>469</v>
      </c>
      <c r="I135" s="4">
        <v>20</v>
      </c>
      <c r="J135" s="4">
        <v>168</v>
      </c>
    </row>
    <row r="136" spans="1:23">
      <c r="A136" s="2" t="s">
        <v>40</v>
      </c>
      <c r="B136" s="3" t="s">
        <v>4991</v>
      </c>
      <c r="C136" s="1" t="s">
        <v>42</v>
      </c>
      <c r="D136" s="1" t="s">
        <v>5068</v>
      </c>
      <c r="E136" s="2" t="s">
        <v>5069</v>
      </c>
      <c r="F136" s="2" t="s">
        <v>616</v>
      </c>
      <c r="G136" s="2" t="s">
        <v>468</v>
      </c>
      <c r="H136" s="2" t="s">
        <v>469</v>
      </c>
      <c r="I136" s="4">
        <v>4</v>
      </c>
      <c r="J136" s="4">
        <v>40.880000000000003</v>
      </c>
    </row>
    <row r="137" spans="1:23">
      <c r="A137" s="2" t="s">
        <v>40</v>
      </c>
      <c r="B137" s="3" t="s">
        <v>4973</v>
      </c>
      <c r="C137" s="1" t="s">
        <v>42</v>
      </c>
      <c r="D137" s="1" t="s">
        <v>5067</v>
      </c>
      <c r="E137" s="2" t="s">
        <v>828</v>
      </c>
      <c r="F137" s="2" t="s">
        <v>829</v>
      </c>
      <c r="G137" s="2" t="s">
        <v>468</v>
      </c>
      <c r="H137" s="2" t="s">
        <v>469</v>
      </c>
      <c r="I137" s="4">
        <v>10</v>
      </c>
      <c r="J137" s="4">
        <v>102.2</v>
      </c>
    </row>
    <row r="138" spans="1:23">
      <c r="A138" s="2" t="s">
        <v>40</v>
      </c>
      <c r="B138" s="3" t="s">
        <v>4969</v>
      </c>
      <c r="C138" s="1" t="s">
        <v>42</v>
      </c>
      <c r="D138" s="1" t="s">
        <v>5070</v>
      </c>
      <c r="E138" s="2" t="s">
        <v>865</v>
      </c>
      <c r="F138" s="2" t="s">
        <v>866</v>
      </c>
      <c r="G138" s="2" t="s">
        <v>867</v>
      </c>
      <c r="H138" s="2" t="s">
        <v>868</v>
      </c>
      <c r="I138" s="4">
        <v>10</v>
      </c>
      <c r="J138" s="4">
        <v>102.2</v>
      </c>
    </row>
    <row r="139" spans="1:23">
      <c r="A139" s="2" t="s">
        <v>40</v>
      </c>
      <c r="B139" s="3" t="s">
        <v>4969</v>
      </c>
      <c r="C139" s="1" t="s">
        <v>42</v>
      </c>
      <c r="D139" s="1" t="s">
        <v>5071</v>
      </c>
      <c r="E139" s="2" t="s">
        <v>1359</v>
      </c>
      <c r="F139" s="2" t="s">
        <v>1360</v>
      </c>
      <c r="G139" s="2" t="s">
        <v>1361</v>
      </c>
      <c r="H139" s="2" t="s">
        <v>1362</v>
      </c>
      <c r="I139" s="4">
        <v>15</v>
      </c>
      <c r="J139" s="4">
        <v>153.30000000000001</v>
      </c>
    </row>
    <row r="140" spans="1:23">
      <c r="A140" s="2" t="s">
        <v>40</v>
      </c>
      <c r="B140" s="3" t="s">
        <v>4991</v>
      </c>
      <c r="C140" s="1" t="s">
        <v>42</v>
      </c>
      <c r="D140" s="1" t="s">
        <v>5072</v>
      </c>
      <c r="E140" s="2" t="s">
        <v>4266</v>
      </c>
      <c r="F140" s="2" t="s">
        <v>4267</v>
      </c>
      <c r="G140" s="2" t="s">
        <v>837</v>
      </c>
      <c r="H140" s="2" t="s">
        <v>838</v>
      </c>
      <c r="I140" s="4">
        <v>20</v>
      </c>
      <c r="J140" s="4">
        <v>204.4</v>
      </c>
    </row>
    <row r="141" spans="1:23">
      <c r="A141" s="2" t="s">
        <v>40</v>
      </c>
      <c r="B141" s="3" t="s">
        <v>4969</v>
      </c>
      <c r="C141" s="1" t="s">
        <v>42</v>
      </c>
      <c r="D141" s="1" t="s">
        <v>5073</v>
      </c>
      <c r="E141" s="2" t="s">
        <v>4160</v>
      </c>
      <c r="F141" s="2" t="s">
        <v>4161</v>
      </c>
      <c r="G141" s="2" t="s">
        <v>1654</v>
      </c>
      <c r="H141" s="2" t="s">
        <v>1655</v>
      </c>
      <c r="I141" s="4">
        <v>1</v>
      </c>
      <c r="J141" s="4">
        <v>10.220000000000001</v>
      </c>
    </row>
    <row r="142" spans="1:23">
      <c r="A142" s="2" t="s">
        <v>40</v>
      </c>
      <c r="B142" s="3" t="s">
        <v>4969</v>
      </c>
      <c r="C142" s="1" t="s">
        <v>42</v>
      </c>
      <c r="D142" s="1" t="s">
        <v>5073</v>
      </c>
      <c r="E142" s="2" t="s">
        <v>4160</v>
      </c>
      <c r="F142" s="2" t="s">
        <v>4161</v>
      </c>
      <c r="G142" s="2" t="s">
        <v>1654</v>
      </c>
      <c r="H142" s="2" t="s">
        <v>1655</v>
      </c>
      <c r="I142" s="4">
        <v>12</v>
      </c>
      <c r="J142" s="4">
        <v>122.64</v>
      </c>
    </row>
    <row r="143" spans="1:23">
      <c r="A143" s="2" t="s">
        <v>205</v>
      </c>
      <c r="B143" s="3" t="s">
        <v>4991</v>
      </c>
      <c r="C143" s="1" t="s">
        <v>42</v>
      </c>
      <c r="D143" s="1" t="s">
        <v>5066</v>
      </c>
      <c r="E143" s="2" t="s">
        <v>3447</v>
      </c>
      <c r="F143" s="2" t="s">
        <v>3448</v>
      </c>
      <c r="G143" s="2" t="s">
        <v>468</v>
      </c>
      <c r="H143" s="2" t="s">
        <v>469</v>
      </c>
      <c r="I143" s="4">
        <v>5</v>
      </c>
      <c r="J143" s="4">
        <v>47.75</v>
      </c>
    </row>
    <row r="144" spans="1:23">
      <c r="J144" s="5">
        <v>1077.5899999999999</v>
      </c>
    </row>
    <row r="145" spans="10:10">
      <c r="J145" s="5">
        <v>9270.83</v>
      </c>
    </row>
  </sheetData>
  <autoFilter ref="A1:A145" xr:uid="{03786B37-4C30-764A-8DF7-69862908952F}"/>
  <mergeCells count="11">
    <mergeCell ref="A65:W65"/>
    <mergeCell ref="A2:W2"/>
    <mergeCell ref="A7:W7"/>
    <mergeCell ref="A10:W10"/>
    <mergeCell ref="A45:W45"/>
    <mergeCell ref="A61:W61"/>
    <mergeCell ref="A71:W71"/>
    <mergeCell ref="A85:W85"/>
    <mergeCell ref="A90:W90"/>
    <mergeCell ref="A130:W130"/>
    <mergeCell ref="A133:W1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76E1-089C-1A47-A6FB-284AB3F5C988}">
  <dimension ref="A1:W147"/>
  <sheetViews>
    <sheetView workbookViewId="0"/>
    <sheetView workbookViewId="1"/>
  </sheetViews>
  <sheetFormatPr defaultColWidth="8.85546875" defaultRowHeight="12.95"/>
  <cols>
    <col min="1" max="1" width="34.140625" customWidth="1"/>
    <col min="2" max="2" width="8.42578125" customWidth="1"/>
    <col min="3" max="3" width="6.42578125" customWidth="1"/>
    <col min="4" max="4" width="7" customWidth="1"/>
    <col min="5" max="5" width="36.85546875" customWidth="1"/>
    <col min="6" max="6" width="31.140625" customWidth="1"/>
    <col min="7" max="7" width="11.85546875" customWidth="1"/>
    <col min="8" max="8" width="16.7109375" customWidth="1"/>
    <col min="9" max="9" width="8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5074</v>
      </c>
      <c r="C3" s="1" t="s">
        <v>42</v>
      </c>
      <c r="D3" s="1" t="s">
        <v>5075</v>
      </c>
      <c r="E3" s="2" t="s">
        <v>620</v>
      </c>
      <c r="F3" s="2" t="s">
        <v>621</v>
      </c>
      <c r="G3" s="2" t="s">
        <v>622</v>
      </c>
      <c r="H3" s="2" t="s">
        <v>623</v>
      </c>
      <c r="I3" s="9">
        <v>5</v>
      </c>
      <c r="J3" s="4">
        <v>61.85</v>
      </c>
    </row>
    <row r="4" spans="1:23">
      <c r="A4" s="2" t="s">
        <v>48</v>
      </c>
      <c r="B4" s="3" t="s">
        <v>5074</v>
      </c>
      <c r="C4" s="1" t="s">
        <v>42</v>
      </c>
      <c r="D4" s="1" t="s">
        <v>5076</v>
      </c>
      <c r="E4" s="2" t="s">
        <v>885</v>
      </c>
      <c r="F4" s="2" t="s">
        <v>886</v>
      </c>
      <c r="G4" s="2" t="s">
        <v>622</v>
      </c>
      <c r="H4" s="2" t="s">
        <v>623</v>
      </c>
      <c r="I4" s="9">
        <v>5</v>
      </c>
      <c r="J4" s="4">
        <v>61.85</v>
      </c>
    </row>
    <row r="5" spans="1:23">
      <c r="A5" s="2" t="s">
        <v>48</v>
      </c>
      <c r="B5" s="3" t="s">
        <v>5074</v>
      </c>
      <c r="C5" s="1" t="s">
        <v>42</v>
      </c>
      <c r="D5" s="1" t="s">
        <v>5077</v>
      </c>
      <c r="E5" s="2" t="s">
        <v>50</v>
      </c>
      <c r="F5" s="2" t="s">
        <v>51</v>
      </c>
      <c r="G5" s="2" t="s">
        <v>52</v>
      </c>
      <c r="H5" s="2" t="s">
        <v>53</v>
      </c>
      <c r="I5" s="9">
        <v>5</v>
      </c>
      <c r="J5" s="4">
        <v>61.85</v>
      </c>
    </row>
    <row r="6" spans="1:23">
      <c r="A6" s="2" t="s">
        <v>48</v>
      </c>
      <c r="B6" s="3" t="s">
        <v>5074</v>
      </c>
      <c r="C6" s="1" t="s">
        <v>42</v>
      </c>
      <c r="D6" s="1" t="s">
        <v>5078</v>
      </c>
      <c r="E6" s="2" t="s">
        <v>890</v>
      </c>
      <c r="F6" s="2" t="s">
        <v>891</v>
      </c>
      <c r="G6" s="2" t="s">
        <v>46</v>
      </c>
      <c r="H6" s="2" t="s">
        <v>47</v>
      </c>
      <c r="I6" s="9">
        <v>3</v>
      </c>
      <c r="J6" s="4">
        <v>37.11</v>
      </c>
    </row>
    <row r="7" spans="1:23">
      <c r="J7" s="5">
        <v>222.66</v>
      </c>
    </row>
    <row r="8" spans="1:23">
      <c r="A8" s="72" t="s">
        <v>54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40</v>
      </c>
      <c r="B9" s="3" t="s">
        <v>5079</v>
      </c>
      <c r="C9" s="1" t="s">
        <v>42</v>
      </c>
      <c r="D9" s="1" t="s">
        <v>5080</v>
      </c>
      <c r="E9" s="2" t="s">
        <v>57</v>
      </c>
      <c r="F9" s="2" t="s">
        <v>58</v>
      </c>
      <c r="G9" s="2" t="s">
        <v>59</v>
      </c>
      <c r="H9" s="2" t="s">
        <v>60</v>
      </c>
      <c r="I9" s="9">
        <v>10</v>
      </c>
      <c r="J9" s="4">
        <v>102.2</v>
      </c>
    </row>
    <row r="10" spans="1:23">
      <c r="A10" s="2" t="s">
        <v>48</v>
      </c>
      <c r="B10" s="3" t="s">
        <v>5079</v>
      </c>
      <c r="C10" s="1" t="s">
        <v>42</v>
      </c>
      <c r="D10" s="1" t="s">
        <v>5081</v>
      </c>
      <c r="E10" s="2" t="s">
        <v>57</v>
      </c>
      <c r="F10" s="2" t="s">
        <v>58</v>
      </c>
      <c r="G10" s="2" t="s">
        <v>59</v>
      </c>
      <c r="H10" s="2" t="s">
        <v>60</v>
      </c>
      <c r="I10" s="9">
        <v>10</v>
      </c>
      <c r="J10" s="4">
        <v>115.2</v>
      </c>
    </row>
    <row r="11" spans="1:23">
      <c r="J11" s="5">
        <v>217.4</v>
      </c>
    </row>
    <row r="12" spans="1:23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40</v>
      </c>
      <c r="B13" s="3" t="s">
        <v>5082</v>
      </c>
      <c r="C13" s="1" t="s">
        <v>42</v>
      </c>
      <c r="D13" s="1" t="s">
        <v>5083</v>
      </c>
      <c r="E13" s="2" t="s">
        <v>480</v>
      </c>
      <c r="F13" s="2" t="s">
        <v>481</v>
      </c>
      <c r="G13" s="2" t="s">
        <v>82</v>
      </c>
      <c r="H13" s="2" t="s">
        <v>83</v>
      </c>
      <c r="I13" s="9">
        <v>7</v>
      </c>
      <c r="J13" s="4">
        <v>71.540000000000006</v>
      </c>
    </row>
    <row r="14" spans="1:23" ht="24">
      <c r="A14" s="2" t="s">
        <v>40</v>
      </c>
      <c r="B14" s="3" t="s">
        <v>5082</v>
      </c>
      <c r="C14" s="1" t="s">
        <v>42</v>
      </c>
      <c r="D14" s="1" t="s">
        <v>5084</v>
      </c>
      <c r="E14" s="2" t="s">
        <v>3067</v>
      </c>
      <c r="F14" s="2" t="s">
        <v>3068</v>
      </c>
      <c r="G14" s="2" t="s">
        <v>82</v>
      </c>
      <c r="H14" s="2" t="s">
        <v>83</v>
      </c>
      <c r="I14" s="9">
        <v>2</v>
      </c>
      <c r="J14" s="4">
        <v>20.440000000000001</v>
      </c>
    </row>
    <row r="15" spans="1:23">
      <c r="A15" s="2" t="s">
        <v>40</v>
      </c>
      <c r="B15" s="3" t="s">
        <v>5082</v>
      </c>
      <c r="C15" s="1" t="s">
        <v>42</v>
      </c>
      <c r="D15" s="1" t="s">
        <v>5085</v>
      </c>
      <c r="E15" s="2" t="s">
        <v>509</v>
      </c>
      <c r="F15" s="2" t="s">
        <v>510</v>
      </c>
      <c r="G15" s="2" t="s">
        <v>82</v>
      </c>
      <c r="H15" s="2" t="s">
        <v>83</v>
      </c>
      <c r="I15" s="9">
        <v>5</v>
      </c>
      <c r="J15" s="4">
        <v>51.1</v>
      </c>
    </row>
    <row r="16" spans="1:23">
      <c r="A16" s="2" t="s">
        <v>40</v>
      </c>
      <c r="B16" s="3" t="s">
        <v>5082</v>
      </c>
      <c r="C16" s="1" t="s">
        <v>42</v>
      </c>
      <c r="D16" s="1" t="s">
        <v>5086</v>
      </c>
      <c r="E16" s="2" t="s">
        <v>646</v>
      </c>
      <c r="F16" s="2" t="s">
        <v>647</v>
      </c>
      <c r="G16" s="2" t="s">
        <v>82</v>
      </c>
      <c r="H16" s="2" t="s">
        <v>83</v>
      </c>
      <c r="I16" s="9">
        <v>3</v>
      </c>
      <c r="J16" s="4">
        <v>30.66</v>
      </c>
    </row>
    <row r="17" spans="1:10">
      <c r="A17" s="2" t="s">
        <v>40</v>
      </c>
      <c r="B17" s="3" t="s">
        <v>5082</v>
      </c>
      <c r="C17" s="1" t="s">
        <v>42</v>
      </c>
      <c r="D17" s="1" t="s">
        <v>5087</v>
      </c>
      <c r="E17" s="2" t="s">
        <v>522</v>
      </c>
      <c r="F17" s="2" t="s">
        <v>523</v>
      </c>
      <c r="G17" s="2" t="s">
        <v>93</v>
      </c>
      <c r="H17" s="2" t="s">
        <v>94</v>
      </c>
      <c r="I17" s="9">
        <v>1</v>
      </c>
      <c r="J17" s="4">
        <v>10.220000000000001</v>
      </c>
    </row>
    <row r="18" spans="1:10">
      <c r="A18" s="2" t="s">
        <v>40</v>
      </c>
      <c r="B18" s="3" t="s">
        <v>5082</v>
      </c>
      <c r="C18" s="1" t="s">
        <v>42</v>
      </c>
      <c r="D18" s="1" t="s">
        <v>5088</v>
      </c>
      <c r="E18" s="2" t="s">
        <v>663</v>
      </c>
      <c r="F18" s="2" t="s">
        <v>664</v>
      </c>
      <c r="G18" s="2" t="s">
        <v>82</v>
      </c>
      <c r="H18" s="2" t="s">
        <v>83</v>
      </c>
      <c r="I18" s="9">
        <v>3</v>
      </c>
      <c r="J18" s="4">
        <v>30.66</v>
      </c>
    </row>
    <row r="19" spans="1:10">
      <c r="A19" s="2" t="s">
        <v>48</v>
      </c>
      <c r="B19" s="3" t="s">
        <v>5082</v>
      </c>
      <c r="C19" s="1" t="s">
        <v>42</v>
      </c>
      <c r="D19" s="1" t="s">
        <v>5089</v>
      </c>
      <c r="E19" s="2" t="s">
        <v>663</v>
      </c>
      <c r="F19" s="2" t="s">
        <v>664</v>
      </c>
      <c r="G19" s="2" t="s">
        <v>82</v>
      </c>
      <c r="H19" s="2" t="s">
        <v>83</v>
      </c>
      <c r="I19" s="9">
        <v>10</v>
      </c>
      <c r="J19" s="4">
        <v>115.2</v>
      </c>
    </row>
    <row r="20" spans="1:10">
      <c r="A20" s="2" t="s">
        <v>48</v>
      </c>
      <c r="B20" s="3" t="s">
        <v>5082</v>
      </c>
      <c r="C20" s="1" t="s">
        <v>42</v>
      </c>
      <c r="D20" s="1" t="s">
        <v>5090</v>
      </c>
      <c r="E20" s="2" t="s">
        <v>486</v>
      </c>
      <c r="F20" s="2" t="s">
        <v>487</v>
      </c>
      <c r="G20" s="2" t="s">
        <v>102</v>
      </c>
      <c r="H20" s="2" t="s">
        <v>103</v>
      </c>
      <c r="I20" s="9">
        <v>30</v>
      </c>
      <c r="J20" s="4">
        <v>371.1</v>
      </c>
    </row>
    <row r="21" spans="1:10">
      <c r="A21" s="2" t="s">
        <v>48</v>
      </c>
      <c r="B21" s="3" t="s">
        <v>5082</v>
      </c>
      <c r="C21" s="1" t="s">
        <v>42</v>
      </c>
      <c r="D21" s="1" t="s">
        <v>5083</v>
      </c>
      <c r="E21" s="2" t="s">
        <v>480</v>
      </c>
      <c r="F21" s="2" t="s">
        <v>481</v>
      </c>
      <c r="G21" s="2" t="s">
        <v>82</v>
      </c>
      <c r="H21" s="2" t="s">
        <v>83</v>
      </c>
      <c r="I21" s="9">
        <v>1</v>
      </c>
      <c r="J21" s="4">
        <v>12.37</v>
      </c>
    </row>
    <row r="22" spans="1:10">
      <c r="A22" s="2" t="s">
        <v>48</v>
      </c>
      <c r="B22" s="3" t="s">
        <v>5082</v>
      </c>
      <c r="C22" s="1" t="s">
        <v>42</v>
      </c>
      <c r="D22" s="1" t="s">
        <v>5091</v>
      </c>
      <c r="E22" s="2" t="s">
        <v>105</v>
      </c>
      <c r="F22" s="2" t="s">
        <v>106</v>
      </c>
      <c r="G22" s="2" t="s">
        <v>93</v>
      </c>
      <c r="H22" s="2" t="s">
        <v>94</v>
      </c>
      <c r="I22" s="9">
        <v>3</v>
      </c>
      <c r="J22" s="4">
        <v>34.56</v>
      </c>
    </row>
    <row r="23" spans="1:10">
      <c r="A23" s="2" t="s">
        <v>48</v>
      </c>
      <c r="B23" s="3" t="s">
        <v>5082</v>
      </c>
      <c r="C23" s="1" t="s">
        <v>42</v>
      </c>
      <c r="D23" s="1" t="s">
        <v>5092</v>
      </c>
      <c r="E23" s="2" t="s">
        <v>88</v>
      </c>
      <c r="F23" s="2" t="s">
        <v>89</v>
      </c>
      <c r="G23" s="2" t="s">
        <v>82</v>
      </c>
      <c r="H23" s="2" t="s">
        <v>83</v>
      </c>
      <c r="I23" s="9">
        <v>10</v>
      </c>
      <c r="J23" s="4">
        <v>123.7</v>
      </c>
    </row>
    <row r="24" spans="1:10">
      <c r="A24" s="2" t="s">
        <v>48</v>
      </c>
      <c r="B24" s="3" t="s">
        <v>5082</v>
      </c>
      <c r="C24" s="1" t="s">
        <v>42</v>
      </c>
      <c r="D24" s="1" t="s">
        <v>5093</v>
      </c>
      <c r="E24" s="2" t="s">
        <v>643</v>
      </c>
      <c r="F24" s="2" t="s">
        <v>644</v>
      </c>
      <c r="G24" s="2" t="s">
        <v>82</v>
      </c>
      <c r="H24" s="2" t="s">
        <v>83</v>
      </c>
      <c r="I24" s="9">
        <v>10</v>
      </c>
      <c r="J24" s="4">
        <v>123.7</v>
      </c>
    </row>
    <row r="25" spans="1:10" ht="24">
      <c r="A25" s="2" t="s">
        <v>48</v>
      </c>
      <c r="B25" s="3" t="s">
        <v>5082</v>
      </c>
      <c r="C25" s="1" t="s">
        <v>42</v>
      </c>
      <c r="D25" s="1" t="s">
        <v>5094</v>
      </c>
      <c r="E25" s="2" t="s">
        <v>5095</v>
      </c>
      <c r="F25" s="2" t="s">
        <v>5096</v>
      </c>
      <c r="G25" s="2" t="s">
        <v>102</v>
      </c>
      <c r="H25" s="2" t="s">
        <v>103</v>
      </c>
      <c r="I25" s="9">
        <v>5</v>
      </c>
      <c r="J25" s="4">
        <v>61.85</v>
      </c>
    </row>
    <row r="26" spans="1:10">
      <c r="A26" s="2" t="s">
        <v>48</v>
      </c>
      <c r="B26" s="3" t="s">
        <v>5082</v>
      </c>
      <c r="C26" s="1" t="s">
        <v>42</v>
      </c>
      <c r="D26" s="1" t="s">
        <v>5097</v>
      </c>
      <c r="E26" s="2" t="s">
        <v>1129</v>
      </c>
      <c r="F26" s="2" t="s">
        <v>1130</v>
      </c>
      <c r="G26" s="2" t="s">
        <v>93</v>
      </c>
      <c r="H26" s="2" t="s">
        <v>94</v>
      </c>
      <c r="I26" s="9">
        <v>5</v>
      </c>
      <c r="J26" s="4">
        <v>61.85</v>
      </c>
    </row>
    <row r="27" spans="1:10">
      <c r="A27" s="2" t="s">
        <v>48</v>
      </c>
      <c r="B27" s="3" t="s">
        <v>5082</v>
      </c>
      <c r="C27" s="1" t="s">
        <v>42</v>
      </c>
      <c r="D27" s="1" t="s">
        <v>5098</v>
      </c>
      <c r="E27" s="2" t="s">
        <v>1126</v>
      </c>
      <c r="F27" s="2" t="s">
        <v>1127</v>
      </c>
      <c r="G27" s="2" t="s">
        <v>82</v>
      </c>
      <c r="H27" s="2" t="s">
        <v>83</v>
      </c>
      <c r="I27" s="9">
        <v>5</v>
      </c>
      <c r="J27" s="4">
        <v>57.6</v>
      </c>
    </row>
    <row r="28" spans="1:10">
      <c r="A28" s="2" t="s">
        <v>48</v>
      </c>
      <c r="B28" s="3" t="s">
        <v>5082</v>
      </c>
      <c r="C28" s="1" t="s">
        <v>42</v>
      </c>
      <c r="D28" s="1" t="s">
        <v>5099</v>
      </c>
      <c r="E28" s="2" t="s">
        <v>928</v>
      </c>
      <c r="F28" s="2" t="s">
        <v>929</v>
      </c>
      <c r="G28" s="2" t="s">
        <v>93</v>
      </c>
      <c r="H28" s="2" t="s">
        <v>94</v>
      </c>
      <c r="I28" s="9">
        <v>10</v>
      </c>
      <c r="J28" s="4">
        <v>123.7</v>
      </c>
    </row>
    <row r="29" spans="1:10">
      <c r="A29" s="2" t="s">
        <v>48</v>
      </c>
      <c r="B29" s="3" t="s">
        <v>5082</v>
      </c>
      <c r="C29" s="1" t="s">
        <v>42</v>
      </c>
      <c r="D29" s="1" t="s">
        <v>5100</v>
      </c>
      <c r="E29" s="2" t="s">
        <v>122</v>
      </c>
      <c r="F29" s="2" t="s">
        <v>123</v>
      </c>
      <c r="G29" s="2" t="s">
        <v>82</v>
      </c>
      <c r="H29" s="2" t="s">
        <v>83</v>
      </c>
      <c r="I29" s="9">
        <v>10</v>
      </c>
      <c r="J29" s="4">
        <v>123.7</v>
      </c>
    </row>
    <row r="30" spans="1:10" ht="24">
      <c r="A30" s="2" t="s">
        <v>48</v>
      </c>
      <c r="B30" s="3" t="s">
        <v>5082</v>
      </c>
      <c r="C30" s="1" t="s">
        <v>42</v>
      </c>
      <c r="D30" s="1" t="s">
        <v>5101</v>
      </c>
      <c r="E30" s="2" t="s">
        <v>5102</v>
      </c>
      <c r="F30" s="2" t="s">
        <v>5103</v>
      </c>
      <c r="G30" s="2" t="s">
        <v>102</v>
      </c>
      <c r="H30" s="2" t="s">
        <v>103</v>
      </c>
      <c r="I30" s="9">
        <v>4</v>
      </c>
      <c r="J30" s="4">
        <v>49.48</v>
      </c>
    </row>
    <row r="31" spans="1:10">
      <c r="A31" s="2" t="s">
        <v>48</v>
      </c>
      <c r="B31" s="3" t="s">
        <v>5082</v>
      </c>
      <c r="C31" s="1" t="s">
        <v>42</v>
      </c>
      <c r="D31" s="1" t="s">
        <v>5085</v>
      </c>
      <c r="E31" s="2" t="s">
        <v>509</v>
      </c>
      <c r="F31" s="2" t="s">
        <v>510</v>
      </c>
      <c r="G31" s="2" t="s">
        <v>82</v>
      </c>
      <c r="H31" s="2" t="s">
        <v>83</v>
      </c>
      <c r="I31" s="9">
        <v>20</v>
      </c>
      <c r="J31" s="4">
        <v>247.4</v>
      </c>
    </row>
    <row r="32" spans="1:10">
      <c r="A32" s="2" t="s">
        <v>48</v>
      </c>
      <c r="B32" s="3" t="s">
        <v>5082</v>
      </c>
      <c r="C32" s="1" t="s">
        <v>42</v>
      </c>
      <c r="D32" s="1" t="s">
        <v>5104</v>
      </c>
      <c r="E32" s="2" t="s">
        <v>122</v>
      </c>
      <c r="F32" s="2" t="s">
        <v>123</v>
      </c>
      <c r="G32" s="2" t="s">
        <v>82</v>
      </c>
      <c r="H32" s="2" t="s">
        <v>83</v>
      </c>
      <c r="I32" s="9">
        <v>15</v>
      </c>
      <c r="J32" s="4">
        <v>172.8</v>
      </c>
    </row>
    <row r="33" spans="1:23">
      <c r="A33" s="2" t="s">
        <v>182</v>
      </c>
      <c r="B33" s="3" t="s">
        <v>5082</v>
      </c>
      <c r="C33" s="1" t="s">
        <v>42</v>
      </c>
      <c r="D33" s="1" t="s">
        <v>5105</v>
      </c>
      <c r="E33" s="2" t="s">
        <v>519</v>
      </c>
      <c r="F33" s="2" t="s">
        <v>520</v>
      </c>
      <c r="G33" s="2" t="s">
        <v>93</v>
      </c>
      <c r="H33" s="2" t="s">
        <v>94</v>
      </c>
      <c r="I33" s="9">
        <v>1</v>
      </c>
      <c r="J33" s="4">
        <v>9.44</v>
      </c>
    </row>
    <row r="34" spans="1:23">
      <c r="A34" s="2" t="s">
        <v>205</v>
      </c>
      <c r="B34" s="3" t="s">
        <v>5082</v>
      </c>
      <c r="C34" s="1" t="s">
        <v>42</v>
      </c>
      <c r="D34" s="1" t="s">
        <v>5106</v>
      </c>
      <c r="E34" s="2" t="s">
        <v>1113</v>
      </c>
      <c r="F34" s="2" t="s">
        <v>1114</v>
      </c>
      <c r="G34" s="2" t="s">
        <v>93</v>
      </c>
      <c r="H34" s="2" t="s">
        <v>94</v>
      </c>
      <c r="I34" s="9">
        <v>1</v>
      </c>
      <c r="J34" s="4">
        <v>9.5500000000000007</v>
      </c>
    </row>
    <row r="35" spans="1:23">
      <c r="J35" s="5">
        <v>1912.62</v>
      </c>
    </row>
    <row r="36" spans="1:23">
      <c r="A36" s="72" t="s">
        <v>141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>
      <c r="A37" s="2" t="s">
        <v>40</v>
      </c>
      <c r="B37" s="3" t="s">
        <v>5079</v>
      </c>
      <c r="C37" s="1" t="s">
        <v>42</v>
      </c>
      <c r="D37" s="1" t="s">
        <v>5107</v>
      </c>
      <c r="E37" s="2" t="s">
        <v>954</v>
      </c>
      <c r="F37" s="2" t="s">
        <v>955</v>
      </c>
      <c r="G37" s="2" t="s">
        <v>150</v>
      </c>
      <c r="H37" s="2" t="s">
        <v>151</v>
      </c>
      <c r="I37" s="9">
        <v>3</v>
      </c>
      <c r="J37" s="4">
        <v>30.66</v>
      </c>
    </row>
    <row r="38" spans="1:23">
      <c r="A38" s="2" t="s">
        <v>40</v>
      </c>
      <c r="B38" s="3" t="s">
        <v>5079</v>
      </c>
      <c r="C38" s="1" t="s">
        <v>42</v>
      </c>
      <c r="D38" s="1" t="s">
        <v>5108</v>
      </c>
      <c r="E38" s="2" t="s">
        <v>1527</v>
      </c>
      <c r="F38" s="2" t="s">
        <v>1528</v>
      </c>
      <c r="G38" s="2" t="s">
        <v>160</v>
      </c>
      <c r="H38" s="2" t="s">
        <v>161</v>
      </c>
      <c r="I38" s="9">
        <v>10</v>
      </c>
      <c r="J38" s="4">
        <v>102.2</v>
      </c>
    </row>
    <row r="39" spans="1:23">
      <c r="A39" s="2" t="s">
        <v>48</v>
      </c>
      <c r="B39" s="3" t="s">
        <v>5082</v>
      </c>
      <c r="C39" s="1" t="s">
        <v>1225</v>
      </c>
      <c r="D39" s="1" t="s">
        <v>1293</v>
      </c>
      <c r="E39" s="2" t="s">
        <v>148</v>
      </c>
      <c r="F39" s="2" t="s">
        <v>149</v>
      </c>
      <c r="G39" s="2" t="s">
        <v>150</v>
      </c>
      <c r="H39" s="2" t="s">
        <v>151</v>
      </c>
      <c r="I39" s="9">
        <v>-10</v>
      </c>
      <c r="J39" s="4">
        <v>-115.2</v>
      </c>
    </row>
    <row r="40" spans="1:23">
      <c r="A40" s="2" t="s">
        <v>48</v>
      </c>
      <c r="B40" s="3" t="s">
        <v>5109</v>
      </c>
      <c r="C40" s="1" t="s">
        <v>42</v>
      </c>
      <c r="D40" s="1" t="s">
        <v>5110</v>
      </c>
      <c r="E40" s="2" t="s">
        <v>170</v>
      </c>
      <c r="F40" s="2" t="s">
        <v>171</v>
      </c>
      <c r="G40" s="2" t="s">
        <v>150</v>
      </c>
      <c r="H40" s="2" t="s">
        <v>151</v>
      </c>
      <c r="I40" s="9">
        <v>10</v>
      </c>
      <c r="J40" s="4">
        <v>115.2</v>
      </c>
    </row>
    <row r="41" spans="1:23">
      <c r="A41" s="2" t="s">
        <v>48</v>
      </c>
      <c r="B41" s="3" t="s">
        <v>5079</v>
      </c>
      <c r="C41" s="1" t="s">
        <v>42</v>
      </c>
      <c r="D41" s="1" t="s">
        <v>5111</v>
      </c>
      <c r="E41" s="2" t="s">
        <v>148</v>
      </c>
      <c r="F41" s="2" t="s">
        <v>149</v>
      </c>
      <c r="G41" s="2" t="s">
        <v>150</v>
      </c>
      <c r="H41" s="2" t="s">
        <v>151</v>
      </c>
      <c r="I41" s="9">
        <v>10</v>
      </c>
      <c r="J41" s="4">
        <v>115.2</v>
      </c>
    </row>
    <row r="42" spans="1:23">
      <c r="A42" s="2" t="s">
        <v>48</v>
      </c>
      <c r="B42" s="3" t="s">
        <v>5082</v>
      </c>
      <c r="C42" s="1" t="s">
        <v>42</v>
      </c>
      <c r="D42" s="1" t="s">
        <v>5112</v>
      </c>
      <c r="E42" s="2" t="s">
        <v>148</v>
      </c>
      <c r="F42" s="2" t="s">
        <v>149</v>
      </c>
      <c r="G42" s="2" t="s">
        <v>150</v>
      </c>
      <c r="H42" s="2" t="s">
        <v>151</v>
      </c>
      <c r="I42" s="9">
        <v>10</v>
      </c>
      <c r="J42" s="4">
        <v>115.2</v>
      </c>
    </row>
    <row r="43" spans="1:23">
      <c r="A43" s="2" t="s">
        <v>48</v>
      </c>
      <c r="B43" s="3" t="s">
        <v>5079</v>
      </c>
      <c r="C43" s="1" t="s">
        <v>42</v>
      </c>
      <c r="D43" s="1" t="s">
        <v>5113</v>
      </c>
      <c r="E43" s="2" t="s">
        <v>170</v>
      </c>
      <c r="F43" s="2" t="s">
        <v>171</v>
      </c>
      <c r="G43" s="2" t="s">
        <v>150</v>
      </c>
      <c r="H43" s="2" t="s">
        <v>151</v>
      </c>
      <c r="I43" s="9">
        <v>10</v>
      </c>
      <c r="J43" s="4">
        <v>115.2</v>
      </c>
    </row>
    <row r="44" spans="1:23">
      <c r="A44" s="2" t="s">
        <v>48</v>
      </c>
      <c r="B44" s="3" t="s">
        <v>5079</v>
      </c>
      <c r="C44" s="1" t="s">
        <v>42</v>
      </c>
      <c r="D44" s="1" t="s">
        <v>5114</v>
      </c>
      <c r="E44" s="2" t="s">
        <v>158</v>
      </c>
      <c r="F44" s="2" t="s">
        <v>159</v>
      </c>
      <c r="G44" s="2" t="s">
        <v>160</v>
      </c>
      <c r="H44" s="2" t="s">
        <v>161</v>
      </c>
      <c r="I44" s="9">
        <v>10</v>
      </c>
      <c r="J44" s="4">
        <v>115.2</v>
      </c>
    </row>
    <row r="45" spans="1:23">
      <c r="A45" s="2" t="s">
        <v>48</v>
      </c>
      <c r="B45" s="3" t="s">
        <v>5079</v>
      </c>
      <c r="C45" s="1" t="s">
        <v>42</v>
      </c>
      <c r="D45" s="1" t="s">
        <v>5115</v>
      </c>
      <c r="E45" s="2" t="s">
        <v>936</v>
      </c>
      <c r="F45" s="2" t="s">
        <v>937</v>
      </c>
      <c r="G45" s="2" t="s">
        <v>150</v>
      </c>
      <c r="H45" s="2" t="s">
        <v>151</v>
      </c>
      <c r="I45" s="9">
        <v>15</v>
      </c>
      <c r="J45" s="4">
        <v>172.8</v>
      </c>
    </row>
    <row r="46" spans="1:23">
      <c r="A46" s="2" t="s">
        <v>48</v>
      </c>
      <c r="B46" s="3" t="s">
        <v>5079</v>
      </c>
      <c r="C46" s="1" t="s">
        <v>42</v>
      </c>
      <c r="D46" s="1" t="s">
        <v>5116</v>
      </c>
      <c r="E46" s="2" t="s">
        <v>1141</v>
      </c>
      <c r="F46" s="2" t="s">
        <v>1142</v>
      </c>
      <c r="G46" s="2" t="s">
        <v>167</v>
      </c>
      <c r="H46" s="2" t="s">
        <v>168</v>
      </c>
      <c r="I46" s="9">
        <v>15</v>
      </c>
      <c r="J46" s="4">
        <v>172.8</v>
      </c>
    </row>
    <row r="47" spans="1:23">
      <c r="A47" s="2" t="s">
        <v>182</v>
      </c>
      <c r="B47" s="3" t="s">
        <v>5079</v>
      </c>
      <c r="C47" s="1" t="s">
        <v>42</v>
      </c>
      <c r="D47" s="1" t="s">
        <v>5117</v>
      </c>
      <c r="E47" s="2" t="s">
        <v>175</v>
      </c>
      <c r="F47" s="2" t="s">
        <v>2616</v>
      </c>
      <c r="G47" s="2" t="s">
        <v>177</v>
      </c>
      <c r="H47" s="2" t="s">
        <v>178</v>
      </c>
      <c r="I47" s="9">
        <v>2</v>
      </c>
      <c r="J47" s="4">
        <v>16.84</v>
      </c>
    </row>
    <row r="48" spans="1:23">
      <c r="J48" s="5">
        <f>SUM(J37:J47)</f>
        <v>956.1</v>
      </c>
    </row>
    <row r="49" spans="1:23">
      <c r="A49" s="72" t="s">
        <v>189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>
      <c r="A50" s="2" t="s">
        <v>40</v>
      </c>
      <c r="B50" s="3" t="s">
        <v>5074</v>
      </c>
      <c r="C50" s="1" t="s">
        <v>42</v>
      </c>
      <c r="D50" s="1" t="s">
        <v>5118</v>
      </c>
      <c r="E50" s="2" t="s">
        <v>191</v>
      </c>
      <c r="F50" s="2" t="s">
        <v>192</v>
      </c>
      <c r="G50" s="2" t="s">
        <v>193</v>
      </c>
      <c r="H50" s="2" t="s">
        <v>194</v>
      </c>
      <c r="I50" s="9">
        <v>5</v>
      </c>
      <c r="J50" s="4">
        <v>51.1</v>
      </c>
    </row>
    <row r="51" spans="1:23">
      <c r="A51" s="2" t="s">
        <v>48</v>
      </c>
      <c r="B51" s="3" t="s">
        <v>5109</v>
      </c>
      <c r="C51" s="1" t="s">
        <v>42</v>
      </c>
      <c r="D51" s="1" t="s">
        <v>5119</v>
      </c>
      <c r="E51" s="2" t="s">
        <v>201</v>
      </c>
      <c r="F51" s="2" t="s">
        <v>202</v>
      </c>
      <c r="G51" s="2" t="s">
        <v>203</v>
      </c>
      <c r="H51" s="2" t="s">
        <v>204</v>
      </c>
      <c r="I51" s="9">
        <v>5</v>
      </c>
      <c r="J51" s="4">
        <v>61.85</v>
      </c>
    </row>
    <row r="52" spans="1:23">
      <c r="A52" s="2" t="s">
        <v>48</v>
      </c>
      <c r="B52" s="3" t="s">
        <v>5074</v>
      </c>
      <c r="C52" s="1" t="s">
        <v>42</v>
      </c>
      <c r="D52" s="1" t="s">
        <v>5118</v>
      </c>
      <c r="E52" s="2" t="s">
        <v>191</v>
      </c>
      <c r="F52" s="2" t="s">
        <v>192</v>
      </c>
      <c r="G52" s="2" t="s">
        <v>193</v>
      </c>
      <c r="H52" s="2" t="s">
        <v>194</v>
      </c>
      <c r="I52" s="9">
        <v>10</v>
      </c>
      <c r="J52" s="4">
        <v>123.7</v>
      </c>
    </row>
    <row r="53" spans="1:23">
      <c r="A53" s="2" t="s">
        <v>182</v>
      </c>
      <c r="B53" s="3" t="s">
        <v>5074</v>
      </c>
      <c r="C53" s="1" t="s">
        <v>42</v>
      </c>
      <c r="D53" s="1" t="s">
        <v>5120</v>
      </c>
      <c r="E53" s="2" t="s">
        <v>729</v>
      </c>
      <c r="F53" s="2" t="s">
        <v>730</v>
      </c>
      <c r="G53" s="2" t="s">
        <v>726</v>
      </c>
      <c r="H53" s="2" t="s">
        <v>727</v>
      </c>
      <c r="I53" s="9">
        <v>3</v>
      </c>
      <c r="J53" s="4">
        <v>28.32</v>
      </c>
    </row>
    <row r="54" spans="1:23">
      <c r="J54" s="5">
        <v>264.97000000000003</v>
      </c>
    </row>
    <row r="55" spans="1:23">
      <c r="A55" s="72" t="s">
        <v>212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>
      <c r="A56" s="2" t="s">
        <v>40</v>
      </c>
      <c r="B56" s="3" t="s">
        <v>5109</v>
      </c>
      <c r="C56" s="1" t="s">
        <v>42</v>
      </c>
      <c r="D56" s="1" t="s">
        <v>5121</v>
      </c>
      <c r="E56" s="2" t="s">
        <v>219</v>
      </c>
      <c r="F56" s="2" t="s">
        <v>220</v>
      </c>
      <c r="G56" s="2" t="s">
        <v>221</v>
      </c>
      <c r="H56" s="2" t="s">
        <v>222</v>
      </c>
      <c r="I56" s="9">
        <v>3</v>
      </c>
      <c r="J56" s="4">
        <v>30.66</v>
      </c>
    </row>
    <row r="57" spans="1:23">
      <c r="A57" s="2" t="s">
        <v>40</v>
      </c>
      <c r="B57" s="3" t="s">
        <v>5109</v>
      </c>
      <c r="C57" s="1" t="s">
        <v>42</v>
      </c>
      <c r="D57" s="1" t="s">
        <v>5122</v>
      </c>
      <c r="E57" s="2" t="s">
        <v>230</v>
      </c>
      <c r="F57" s="2" t="s">
        <v>231</v>
      </c>
      <c r="G57" s="2" t="s">
        <v>232</v>
      </c>
      <c r="H57" s="2" t="s">
        <v>233</v>
      </c>
      <c r="I57" s="9">
        <v>2</v>
      </c>
      <c r="J57" s="4">
        <v>20.440000000000001</v>
      </c>
    </row>
    <row r="58" spans="1:23">
      <c r="A58" s="2" t="s">
        <v>40</v>
      </c>
      <c r="B58" s="3" t="s">
        <v>5109</v>
      </c>
      <c r="C58" s="1" t="s">
        <v>42</v>
      </c>
      <c r="D58" s="1" t="s">
        <v>5123</v>
      </c>
      <c r="E58" s="2" t="s">
        <v>3701</v>
      </c>
      <c r="F58" s="2" t="s">
        <v>261</v>
      </c>
      <c r="G58" s="2" t="s">
        <v>216</v>
      </c>
      <c r="H58" s="2" t="s">
        <v>217</v>
      </c>
      <c r="I58" s="9">
        <v>3</v>
      </c>
      <c r="J58" s="4">
        <v>30.66</v>
      </c>
    </row>
    <row r="59" spans="1:23">
      <c r="A59" s="2" t="s">
        <v>48</v>
      </c>
      <c r="B59" s="3" t="s">
        <v>5109</v>
      </c>
      <c r="C59" s="1" t="s">
        <v>42</v>
      </c>
      <c r="D59" s="1" t="s">
        <v>5121</v>
      </c>
      <c r="E59" s="2" t="s">
        <v>219</v>
      </c>
      <c r="F59" s="2" t="s">
        <v>220</v>
      </c>
      <c r="G59" s="2" t="s">
        <v>221</v>
      </c>
      <c r="H59" s="2" t="s">
        <v>222</v>
      </c>
      <c r="I59" s="9">
        <v>5</v>
      </c>
      <c r="J59" s="4">
        <v>61.85</v>
      </c>
    </row>
    <row r="60" spans="1:23">
      <c r="A60" s="2" t="s">
        <v>48</v>
      </c>
      <c r="B60" s="3" t="s">
        <v>5109</v>
      </c>
      <c r="C60" s="1" t="s">
        <v>42</v>
      </c>
      <c r="D60" s="1" t="s">
        <v>5124</v>
      </c>
      <c r="E60" s="2" t="s">
        <v>238</v>
      </c>
      <c r="F60" s="2" t="s">
        <v>239</v>
      </c>
      <c r="G60" s="2" t="s">
        <v>216</v>
      </c>
      <c r="H60" s="2" t="s">
        <v>217</v>
      </c>
      <c r="I60" s="9">
        <v>5</v>
      </c>
      <c r="J60" s="4">
        <v>61.85</v>
      </c>
    </row>
    <row r="61" spans="1:23">
      <c r="A61" s="2" t="s">
        <v>48</v>
      </c>
      <c r="B61" s="3" t="s">
        <v>5109</v>
      </c>
      <c r="C61" s="1" t="s">
        <v>42</v>
      </c>
      <c r="D61" s="1" t="s">
        <v>5125</v>
      </c>
      <c r="E61" s="2" t="s">
        <v>280</v>
      </c>
      <c r="F61" s="2" t="s">
        <v>281</v>
      </c>
      <c r="G61" s="2" t="s">
        <v>216</v>
      </c>
      <c r="H61" s="2" t="s">
        <v>217</v>
      </c>
      <c r="I61" s="9">
        <v>6</v>
      </c>
      <c r="J61" s="4">
        <v>74.22</v>
      </c>
    </row>
    <row r="62" spans="1:23">
      <c r="A62" s="2" t="s">
        <v>48</v>
      </c>
      <c r="B62" s="3" t="s">
        <v>5109</v>
      </c>
      <c r="C62" s="1" t="s">
        <v>42</v>
      </c>
      <c r="D62" s="1" t="s">
        <v>5126</v>
      </c>
      <c r="E62" s="2" t="s">
        <v>1187</v>
      </c>
      <c r="F62" s="2" t="s">
        <v>1188</v>
      </c>
      <c r="G62" s="2" t="s">
        <v>216</v>
      </c>
      <c r="H62" s="2" t="s">
        <v>217</v>
      </c>
      <c r="I62" s="9">
        <v>10</v>
      </c>
      <c r="J62" s="4">
        <v>123.7</v>
      </c>
    </row>
    <row r="63" spans="1:23" ht="24">
      <c r="A63" s="2" t="s">
        <v>48</v>
      </c>
      <c r="B63" s="3" t="s">
        <v>5109</v>
      </c>
      <c r="C63" s="1" t="s">
        <v>42</v>
      </c>
      <c r="D63" s="1" t="s">
        <v>5127</v>
      </c>
      <c r="E63" s="2" t="s">
        <v>275</v>
      </c>
      <c r="F63" s="2" t="s">
        <v>276</v>
      </c>
      <c r="G63" s="2" t="s">
        <v>277</v>
      </c>
      <c r="H63" s="2" t="s">
        <v>278</v>
      </c>
      <c r="I63" s="9">
        <v>5</v>
      </c>
      <c r="J63" s="4">
        <v>61.85</v>
      </c>
    </row>
    <row r="64" spans="1:23">
      <c r="A64" s="2" t="s">
        <v>48</v>
      </c>
      <c r="B64" s="3" t="s">
        <v>5109</v>
      </c>
      <c r="C64" s="1" t="s">
        <v>42</v>
      </c>
      <c r="D64" s="1" t="s">
        <v>5128</v>
      </c>
      <c r="E64" s="2" t="s">
        <v>742</v>
      </c>
      <c r="F64" s="2" t="s">
        <v>743</v>
      </c>
      <c r="G64" s="2" t="s">
        <v>216</v>
      </c>
      <c r="H64" s="2" t="s">
        <v>217</v>
      </c>
      <c r="I64" s="9">
        <v>3</v>
      </c>
      <c r="J64" s="4">
        <v>37.11</v>
      </c>
    </row>
    <row r="65" spans="1:23">
      <c r="A65" s="2" t="s">
        <v>48</v>
      </c>
      <c r="B65" s="3" t="s">
        <v>5109</v>
      </c>
      <c r="C65" s="1" t="s">
        <v>42</v>
      </c>
      <c r="D65" s="1" t="s">
        <v>5129</v>
      </c>
      <c r="E65" s="2" t="s">
        <v>747</v>
      </c>
      <c r="F65" s="2" t="s">
        <v>748</v>
      </c>
      <c r="G65" s="2" t="s">
        <v>216</v>
      </c>
      <c r="H65" s="2" t="s">
        <v>217</v>
      </c>
      <c r="I65" s="9">
        <v>3</v>
      </c>
      <c r="J65" s="4">
        <v>37.11</v>
      </c>
    </row>
    <row r="66" spans="1:23">
      <c r="A66" s="2" t="s">
        <v>182</v>
      </c>
      <c r="B66" s="3" t="s">
        <v>5109</v>
      </c>
      <c r="C66" s="1" t="s">
        <v>42</v>
      </c>
      <c r="D66" s="1" t="s">
        <v>5121</v>
      </c>
      <c r="E66" s="2" t="s">
        <v>219</v>
      </c>
      <c r="F66" s="2" t="s">
        <v>220</v>
      </c>
      <c r="G66" s="2" t="s">
        <v>221</v>
      </c>
      <c r="H66" s="2" t="s">
        <v>222</v>
      </c>
      <c r="I66" s="9">
        <v>10</v>
      </c>
      <c r="J66" s="4">
        <v>94.4</v>
      </c>
    </row>
    <row r="67" spans="1:23">
      <c r="A67" s="2" t="s">
        <v>182</v>
      </c>
      <c r="B67" s="3" t="s">
        <v>5109</v>
      </c>
      <c r="C67" s="1" t="s">
        <v>42</v>
      </c>
      <c r="D67" s="1" t="s">
        <v>5122</v>
      </c>
      <c r="E67" s="2" t="s">
        <v>230</v>
      </c>
      <c r="F67" s="2" t="s">
        <v>231</v>
      </c>
      <c r="G67" s="2" t="s">
        <v>232</v>
      </c>
      <c r="H67" s="2" t="s">
        <v>233</v>
      </c>
      <c r="I67" s="9">
        <v>1</v>
      </c>
      <c r="J67" s="4">
        <v>9.44</v>
      </c>
    </row>
    <row r="68" spans="1:23" ht="24">
      <c r="A68" s="2" t="s">
        <v>182</v>
      </c>
      <c r="B68" s="3" t="s">
        <v>5109</v>
      </c>
      <c r="C68" s="1" t="s">
        <v>42</v>
      </c>
      <c r="D68" s="1" t="s">
        <v>5127</v>
      </c>
      <c r="E68" s="2" t="s">
        <v>275</v>
      </c>
      <c r="F68" s="2" t="s">
        <v>276</v>
      </c>
      <c r="G68" s="2" t="s">
        <v>277</v>
      </c>
      <c r="H68" s="2" t="s">
        <v>278</v>
      </c>
      <c r="I68" s="9">
        <v>3</v>
      </c>
      <c r="J68" s="4">
        <v>25.26</v>
      </c>
    </row>
    <row r="69" spans="1:23">
      <c r="A69" s="2" t="s">
        <v>182</v>
      </c>
      <c r="B69" s="3" t="s">
        <v>5109</v>
      </c>
      <c r="C69" s="1" t="s">
        <v>42</v>
      </c>
      <c r="D69" s="1" t="s">
        <v>5130</v>
      </c>
      <c r="E69" s="2" t="s">
        <v>214</v>
      </c>
      <c r="F69" s="2" t="s">
        <v>215</v>
      </c>
      <c r="G69" s="2" t="s">
        <v>216</v>
      </c>
      <c r="H69" s="2" t="s">
        <v>217</v>
      </c>
      <c r="I69" s="9">
        <v>3</v>
      </c>
      <c r="J69" s="4">
        <v>28.32</v>
      </c>
    </row>
    <row r="70" spans="1:23">
      <c r="J70" s="5">
        <v>696.87</v>
      </c>
    </row>
    <row r="71" spans="1:23">
      <c r="A71" s="72" t="s">
        <v>286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48</v>
      </c>
      <c r="B72" s="3" t="s">
        <v>5109</v>
      </c>
      <c r="C72" s="1" t="s">
        <v>42</v>
      </c>
      <c r="D72" s="1" t="s">
        <v>5131</v>
      </c>
      <c r="E72" s="2" t="s">
        <v>3708</v>
      </c>
      <c r="F72" s="2" t="s">
        <v>3709</v>
      </c>
      <c r="G72" s="2" t="s">
        <v>296</v>
      </c>
      <c r="H72" s="2" t="s">
        <v>297</v>
      </c>
      <c r="I72" s="9">
        <v>5</v>
      </c>
      <c r="J72" s="4">
        <v>61.85</v>
      </c>
    </row>
    <row r="73" spans="1:23">
      <c r="A73" s="2" t="s">
        <v>182</v>
      </c>
      <c r="B73" s="3" t="s">
        <v>5109</v>
      </c>
      <c r="C73" s="1" t="s">
        <v>42</v>
      </c>
      <c r="D73" s="1" t="s">
        <v>5131</v>
      </c>
      <c r="E73" s="2" t="s">
        <v>3708</v>
      </c>
      <c r="F73" s="2" t="s">
        <v>3709</v>
      </c>
      <c r="G73" s="2" t="s">
        <v>296</v>
      </c>
      <c r="H73" s="2" t="s">
        <v>297</v>
      </c>
      <c r="I73" s="9">
        <v>2</v>
      </c>
      <c r="J73" s="4">
        <v>16.84</v>
      </c>
    </row>
    <row r="74" spans="1:23">
      <c r="A74" s="2" t="s">
        <v>182</v>
      </c>
      <c r="B74" s="3" t="s">
        <v>5109</v>
      </c>
      <c r="C74" s="1" t="s">
        <v>42</v>
      </c>
      <c r="D74" s="1" t="s">
        <v>5132</v>
      </c>
      <c r="E74" s="2" t="s">
        <v>288</v>
      </c>
      <c r="F74" s="2" t="s">
        <v>1928</v>
      </c>
      <c r="G74" s="2" t="s">
        <v>290</v>
      </c>
      <c r="H74" s="2" t="s">
        <v>291</v>
      </c>
      <c r="I74" s="9">
        <v>10</v>
      </c>
      <c r="J74" s="4">
        <v>84.2</v>
      </c>
    </row>
    <row r="75" spans="1:23">
      <c r="A75" s="2" t="s">
        <v>182</v>
      </c>
      <c r="B75" s="3" t="s">
        <v>5109</v>
      </c>
      <c r="C75" s="1" t="s">
        <v>42</v>
      </c>
      <c r="D75" s="1" t="s">
        <v>5133</v>
      </c>
      <c r="E75" s="2" t="s">
        <v>294</v>
      </c>
      <c r="F75" s="2" t="s">
        <v>295</v>
      </c>
      <c r="G75" s="2" t="s">
        <v>296</v>
      </c>
      <c r="H75" s="2" t="s">
        <v>297</v>
      </c>
      <c r="I75" s="9">
        <v>3</v>
      </c>
      <c r="J75" s="4">
        <v>25.26</v>
      </c>
    </row>
    <row r="76" spans="1:23">
      <c r="J76" s="5">
        <v>188.15</v>
      </c>
    </row>
    <row r="77" spans="1:23">
      <c r="A77" s="72" t="s">
        <v>309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>
      <c r="A78" s="2" t="s">
        <v>40</v>
      </c>
      <c r="B78" s="3" t="s">
        <v>5134</v>
      </c>
      <c r="C78" s="1" t="s">
        <v>42</v>
      </c>
      <c r="D78" s="1" t="s">
        <v>5135</v>
      </c>
      <c r="E78" s="2" t="s">
        <v>1436</v>
      </c>
      <c r="F78" s="2" t="s">
        <v>1437</v>
      </c>
      <c r="G78" s="2" t="s">
        <v>313</v>
      </c>
      <c r="H78" s="2" t="s">
        <v>314</v>
      </c>
      <c r="I78" s="9">
        <v>10</v>
      </c>
      <c r="J78" s="4">
        <v>102.2</v>
      </c>
    </row>
    <row r="79" spans="1:23">
      <c r="A79" s="2" t="s">
        <v>40</v>
      </c>
      <c r="B79" s="3" t="s">
        <v>5109</v>
      </c>
      <c r="C79" s="1" t="s">
        <v>42</v>
      </c>
      <c r="D79" s="1" t="s">
        <v>5136</v>
      </c>
      <c r="E79" s="2" t="s">
        <v>578</v>
      </c>
      <c r="F79" s="2" t="s">
        <v>579</v>
      </c>
      <c r="G79" s="2" t="s">
        <v>313</v>
      </c>
      <c r="H79" s="2" t="s">
        <v>314</v>
      </c>
      <c r="I79" s="9">
        <v>30</v>
      </c>
      <c r="J79" s="4">
        <v>306.60000000000002</v>
      </c>
    </row>
    <row r="80" spans="1:23">
      <c r="A80" s="2" t="s">
        <v>40</v>
      </c>
      <c r="B80" s="3" t="s">
        <v>5109</v>
      </c>
      <c r="C80" s="1" t="s">
        <v>42</v>
      </c>
      <c r="D80" s="1" t="s">
        <v>5137</v>
      </c>
      <c r="E80" s="2" t="s">
        <v>1025</v>
      </c>
      <c r="F80" s="2" t="s">
        <v>1026</v>
      </c>
      <c r="G80" s="2" t="s">
        <v>313</v>
      </c>
      <c r="H80" s="2" t="s">
        <v>314</v>
      </c>
      <c r="I80" s="9">
        <v>5</v>
      </c>
      <c r="J80" s="4">
        <v>51.1</v>
      </c>
    </row>
    <row r="81" spans="1:10">
      <c r="A81" s="2" t="s">
        <v>40</v>
      </c>
      <c r="B81" s="3" t="s">
        <v>5134</v>
      </c>
      <c r="C81" s="1" t="s">
        <v>42</v>
      </c>
      <c r="D81" s="1" t="s">
        <v>5138</v>
      </c>
      <c r="E81" s="2" t="s">
        <v>420</v>
      </c>
      <c r="F81" s="2" t="s">
        <v>421</v>
      </c>
      <c r="G81" s="2" t="s">
        <v>313</v>
      </c>
      <c r="H81" s="2" t="s">
        <v>314</v>
      </c>
      <c r="I81" s="9">
        <v>15</v>
      </c>
      <c r="J81" s="4">
        <v>153.30000000000001</v>
      </c>
    </row>
    <row r="82" spans="1:10">
      <c r="A82" s="2" t="s">
        <v>40</v>
      </c>
      <c r="B82" s="3" t="s">
        <v>5109</v>
      </c>
      <c r="C82" s="1" t="s">
        <v>42</v>
      </c>
      <c r="D82" s="1" t="s">
        <v>5139</v>
      </c>
      <c r="E82" s="2" t="s">
        <v>1218</v>
      </c>
      <c r="F82" s="2" t="s">
        <v>1219</v>
      </c>
      <c r="G82" s="2" t="s">
        <v>367</v>
      </c>
      <c r="H82" s="2" t="s">
        <v>368</v>
      </c>
      <c r="I82" s="9">
        <v>6</v>
      </c>
      <c r="J82" s="4">
        <v>61.32</v>
      </c>
    </row>
    <row r="83" spans="1:10">
      <c r="A83" s="2" t="s">
        <v>40</v>
      </c>
      <c r="B83" s="3" t="s">
        <v>5134</v>
      </c>
      <c r="C83" s="1" t="s">
        <v>42</v>
      </c>
      <c r="D83" s="1" t="s">
        <v>5140</v>
      </c>
      <c r="E83" s="2" t="s">
        <v>581</v>
      </c>
      <c r="F83" s="2" t="s">
        <v>582</v>
      </c>
      <c r="G83" s="2" t="s">
        <v>313</v>
      </c>
      <c r="H83" s="2" t="s">
        <v>314</v>
      </c>
      <c r="I83" s="9">
        <v>10</v>
      </c>
      <c r="J83" s="4">
        <v>102.2</v>
      </c>
    </row>
    <row r="84" spans="1:10">
      <c r="A84" s="2" t="s">
        <v>40</v>
      </c>
      <c r="B84" s="3" t="s">
        <v>5109</v>
      </c>
      <c r="C84" s="1" t="s">
        <v>42</v>
      </c>
      <c r="D84" s="1" t="s">
        <v>5141</v>
      </c>
      <c r="E84" s="2" t="s">
        <v>789</v>
      </c>
      <c r="F84" s="2" t="s">
        <v>790</v>
      </c>
      <c r="G84" s="2" t="s">
        <v>313</v>
      </c>
      <c r="H84" s="2" t="s">
        <v>314</v>
      </c>
      <c r="I84" s="9">
        <v>10</v>
      </c>
      <c r="J84" s="4">
        <v>102.2</v>
      </c>
    </row>
    <row r="85" spans="1:10">
      <c r="A85" s="2" t="s">
        <v>40</v>
      </c>
      <c r="B85" s="3" t="s">
        <v>5134</v>
      </c>
      <c r="C85" s="1" t="s">
        <v>42</v>
      </c>
      <c r="D85" s="1" t="s">
        <v>5142</v>
      </c>
      <c r="E85" s="2" t="s">
        <v>792</v>
      </c>
      <c r="F85" s="2" t="s">
        <v>793</v>
      </c>
      <c r="G85" s="2" t="s">
        <v>313</v>
      </c>
      <c r="H85" s="2" t="s">
        <v>314</v>
      </c>
      <c r="I85" s="9">
        <v>3</v>
      </c>
      <c r="J85" s="4">
        <v>30.66</v>
      </c>
    </row>
    <row r="86" spans="1:10">
      <c r="A86" s="2" t="s">
        <v>40</v>
      </c>
      <c r="B86" s="3" t="s">
        <v>5109</v>
      </c>
      <c r="C86" s="1" t="s">
        <v>42</v>
      </c>
      <c r="D86" s="1" t="s">
        <v>5143</v>
      </c>
      <c r="E86" s="2" t="s">
        <v>417</v>
      </c>
      <c r="F86" s="2" t="s">
        <v>418</v>
      </c>
      <c r="G86" s="2" t="s">
        <v>313</v>
      </c>
      <c r="H86" s="2" t="s">
        <v>314</v>
      </c>
      <c r="I86" s="9">
        <v>3</v>
      </c>
      <c r="J86" s="4">
        <v>30.66</v>
      </c>
    </row>
    <row r="87" spans="1:10">
      <c r="A87" s="2" t="s">
        <v>40</v>
      </c>
      <c r="B87" s="3" t="s">
        <v>5109</v>
      </c>
      <c r="C87" s="1" t="s">
        <v>42</v>
      </c>
      <c r="D87" s="1" t="s">
        <v>5144</v>
      </c>
      <c r="E87" s="2" t="s">
        <v>773</v>
      </c>
      <c r="F87" s="2" t="s">
        <v>774</v>
      </c>
      <c r="G87" s="2" t="s">
        <v>313</v>
      </c>
      <c r="H87" s="2" t="s">
        <v>314</v>
      </c>
      <c r="I87" s="9">
        <v>10</v>
      </c>
      <c r="J87" s="4">
        <v>102.2</v>
      </c>
    </row>
    <row r="88" spans="1:10">
      <c r="A88" s="2" t="s">
        <v>40</v>
      </c>
      <c r="B88" s="3" t="s">
        <v>5134</v>
      </c>
      <c r="C88" s="1" t="s">
        <v>42</v>
      </c>
      <c r="D88" s="1" t="s">
        <v>5145</v>
      </c>
      <c r="E88" s="2" t="s">
        <v>1331</v>
      </c>
      <c r="F88" s="2" t="s">
        <v>1332</v>
      </c>
      <c r="G88" s="2" t="s">
        <v>313</v>
      </c>
      <c r="H88" s="2" t="s">
        <v>314</v>
      </c>
      <c r="I88" s="9">
        <v>10</v>
      </c>
      <c r="J88" s="4">
        <v>102.2</v>
      </c>
    </row>
    <row r="89" spans="1:10">
      <c r="A89" s="2" t="s">
        <v>40</v>
      </c>
      <c r="B89" s="3" t="s">
        <v>5109</v>
      </c>
      <c r="C89" s="1" t="s">
        <v>42</v>
      </c>
      <c r="D89" s="1" t="s">
        <v>5146</v>
      </c>
      <c r="E89" s="2" t="s">
        <v>2117</v>
      </c>
      <c r="F89" s="2" t="s">
        <v>2118</v>
      </c>
      <c r="G89" s="2" t="s">
        <v>313</v>
      </c>
      <c r="H89" s="2" t="s">
        <v>314</v>
      </c>
      <c r="I89" s="9">
        <v>5</v>
      </c>
      <c r="J89" s="4">
        <v>51.1</v>
      </c>
    </row>
    <row r="90" spans="1:10">
      <c r="A90" s="2" t="s">
        <v>40</v>
      </c>
      <c r="B90" s="3" t="s">
        <v>5109</v>
      </c>
      <c r="C90" s="1" t="s">
        <v>42</v>
      </c>
      <c r="D90" s="1" t="s">
        <v>5147</v>
      </c>
      <c r="E90" s="2" t="s">
        <v>408</v>
      </c>
      <c r="F90" s="2" t="s">
        <v>409</v>
      </c>
      <c r="G90" s="2" t="s">
        <v>313</v>
      </c>
      <c r="H90" s="2" t="s">
        <v>314</v>
      </c>
      <c r="I90" s="9">
        <v>5</v>
      </c>
      <c r="J90" s="4">
        <v>51.1</v>
      </c>
    </row>
    <row r="91" spans="1:10">
      <c r="A91" s="2" t="s">
        <v>40</v>
      </c>
      <c r="B91" s="3" t="s">
        <v>5109</v>
      </c>
      <c r="C91" s="1" t="s">
        <v>42</v>
      </c>
      <c r="D91" s="1" t="s">
        <v>5148</v>
      </c>
      <c r="E91" s="2" t="s">
        <v>3572</v>
      </c>
      <c r="F91" s="2" t="s">
        <v>3573</v>
      </c>
      <c r="G91" s="2" t="s">
        <v>313</v>
      </c>
      <c r="H91" s="2" t="s">
        <v>314</v>
      </c>
      <c r="I91" s="9">
        <v>30</v>
      </c>
      <c r="J91" s="4">
        <v>306.60000000000002</v>
      </c>
    </row>
    <row r="92" spans="1:10">
      <c r="A92" s="2" t="s">
        <v>40</v>
      </c>
      <c r="B92" s="3" t="s">
        <v>5109</v>
      </c>
      <c r="C92" s="1" t="s">
        <v>42</v>
      </c>
      <c r="D92" s="1" t="s">
        <v>5149</v>
      </c>
      <c r="E92" s="2" t="s">
        <v>393</v>
      </c>
      <c r="F92" s="2" t="s">
        <v>394</v>
      </c>
      <c r="G92" s="2" t="s">
        <v>375</v>
      </c>
      <c r="H92" s="2" t="s">
        <v>376</v>
      </c>
      <c r="I92" s="9">
        <v>5</v>
      </c>
      <c r="J92" s="4">
        <v>51.1</v>
      </c>
    </row>
    <row r="93" spans="1:10">
      <c r="A93" s="2" t="s">
        <v>40</v>
      </c>
      <c r="B93" s="3" t="s">
        <v>5074</v>
      </c>
      <c r="C93" s="1" t="s">
        <v>42</v>
      </c>
      <c r="D93" s="1" t="s">
        <v>5150</v>
      </c>
      <c r="E93" s="2" t="s">
        <v>381</v>
      </c>
      <c r="F93" s="2" t="s">
        <v>382</v>
      </c>
      <c r="G93" s="2" t="s">
        <v>313</v>
      </c>
      <c r="H93" s="2" t="s">
        <v>314</v>
      </c>
      <c r="I93" s="9">
        <v>15</v>
      </c>
      <c r="J93" s="4">
        <v>153.30000000000001</v>
      </c>
    </row>
    <row r="94" spans="1:10" ht="24">
      <c r="A94" s="2" t="s">
        <v>40</v>
      </c>
      <c r="B94" s="3" t="s">
        <v>5079</v>
      </c>
      <c r="C94" s="1" t="s">
        <v>42</v>
      </c>
      <c r="D94" s="1" t="s">
        <v>5151</v>
      </c>
      <c r="E94" s="2" t="s">
        <v>365</v>
      </c>
      <c r="F94" s="2" t="s">
        <v>366</v>
      </c>
      <c r="G94" s="2" t="s">
        <v>367</v>
      </c>
      <c r="H94" s="2" t="s">
        <v>368</v>
      </c>
      <c r="I94" s="9">
        <v>15</v>
      </c>
      <c r="J94" s="4">
        <v>153.30000000000001</v>
      </c>
    </row>
    <row r="95" spans="1:10">
      <c r="A95" s="2" t="s">
        <v>40</v>
      </c>
      <c r="B95" s="3" t="s">
        <v>5082</v>
      </c>
      <c r="C95" s="1" t="s">
        <v>42</v>
      </c>
      <c r="D95" s="1" t="s">
        <v>5152</v>
      </c>
      <c r="E95" s="2" t="s">
        <v>1214</v>
      </c>
      <c r="F95" s="2" t="s">
        <v>1215</v>
      </c>
      <c r="G95" s="2" t="s">
        <v>313</v>
      </c>
      <c r="H95" s="2" t="s">
        <v>314</v>
      </c>
      <c r="I95" s="9">
        <v>10</v>
      </c>
      <c r="J95" s="4">
        <v>102.2</v>
      </c>
    </row>
    <row r="96" spans="1:10">
      <c r="A96" s="2" t="s">
        <v>40</v>
      </c>
      <c r="B96" s="3" t="s">
        <v>5082</v>
      </c>
      <c r="C96" s="1" t="s">
        <v>42</v>
      </c>
      <c r="D96" s="1" t="s">
        <v>5153</v>
      </c>
      <c r="E96" s="2" t="s">
        <v>574</v>
      </c>
      <c r="F96" s="2" t="s">
        <v>575</v>
      </c>
      <c r="G96" s="2" t="s">
        <v>313</v>
      </c>
      <c r="H96" s="2" t="s">
        <v>314</v>
      </c>
      <c r="I96" s="9">
        <v>3</v>
      </c>
      <c r="J96" s="4">
        <v>30.66</v>
      </c>
    </row>
    <row r="97" spans="1:10">
      <c r="A97" s="2" t="s">
        <v>40</v>
      </c>
      <c r="B97" s="3" t="s">
        <v>5074</v>
      </c>
      <c r="C97" s="1" t="s">
        <v>42</v>
      </c>
      <c r="D97" s="1" t="s">
        <v>5154</v>
      </c>
      <c r="E97" s="2" t="s">
        <v>570</v>
      </c>
      <c r="F97" s="2" t="s">
        <v>571</v>
      </c>
      <c r="G97" s="2" t="s">
        <v>313</v>
      </c>
      <c r="H97" s="2" t="s">
        <v>314</v>
      </c>
      <c r="I97" s="9">
        <v>10</v>
      </c>
      <c r="J97" s="4">
        <v>102.2</v>
      </c>
    </row>
    <row r="98" spans="1:10">
      <c r="A98" s="2" t="s">
        <v>40</v>
      </c>
      <c r="B98" s="3" t="s">
        <v>5074</v>
      </c>
      <c r="C98" s="1" t="s">
        <v>42</v>
      </c>
      <c r="D98" s="1" t="s">
        <v>5155</v>
      </c>
      <c r="E98" s="2" t="s">
        <v>789</v>
      </c>
      <c r="F98" s="2" t="s">
        <v>790</v>
      </c>
      <c r="G98" s="2" t="s">
        <v>313</v>
      </c>
      <c r="H98" s="2" t="s">
        <v>314</v>
      </c>
      <c r="I98" s="9">
        <v>10</v>
      </c>
      <c r="J98" s="4">
        <v>102.2</v>
      </c>
    </row>
    <row r="99" spans="1:10">
      <c r="A99" s="2" t="s">
        <v>40</v>
      </c>
      <c r="B99" s="3" t="s">
        <v>5079</v>
      </c>
      <c r="C99" s="1" t="s">
        <v>42</v>
      </c>
      <c r="D99" s="1" t="s">
        <v>5156</v>
      </c>
      <c r="E99" s="2" t="s">
        <v>1584</v>
      </c>
      <c r="F99" s="2" t="s">
        <v>1585</v>
      </c>
      <c r="G99" s="2" t="s">
        <v>313</v>
      </c>
      <c r="H99" s="2" t="s">
        <v>314</v>
      </c>
      <c r="I99" s="9">
        <v>5</v>
      </c>
      <c r="J99" s="4">
        <v>51.1</v>
      </c>
    </row>
    <row r="100" spans="1:10">
      <c r="A100" s="2" t="s">
        <v>40</v>
      </c>
      <c r="B100" s="3" t="s">
        <v>5082</v>
      </c>
      <c r="C100" s="1" t="s">
        <v>42</v>
      </c>
      <c r="D100" s="1" t="s">
        <v>5157</v>
      </c>
      <c r="E100" s="2" t="s">
        <v>816</v>
      </c>
      <c r="F100" s="2" t="s">
        <v>817</v>
      </c>
      <c r="G100" s="2" t="s">
        <v>313</v>
      </c>
      <c r="H100" s="2" t="s">
        <v>314</v>
      </c>
      <c r="I100" s="9">
        <v>10</v>
      </c>
      <c r="J100" s="4">
        <v>102.2</v>
      </c>
    </row>
    <row r="101" spans="1:10">
      <c r="A101" s="2" t="s">
        <v>40</v>
      </c>
      <c r="B101" s="3" t="s">
        <v>5082</v>
      </c>
      <c r="C101" s="1" t="s">
        <v>42</v>
      </c>
      <c r="D101" s="1" t="s">
        <v>5158</v>
      </c>
      <c r="E101" s="2" t="s">
        <v>411</v>
      </c>
      <c r="F101" s="2" t="s">
        <v>412</v>
      </c>
      <c r="G101" s="2" t="s">
        <v>313</v>
      </c>
      <c r="H101" s="2" t="s">
        <v>314</v>
      </c>
      <c r="I101" s="9">
        <v>10</v>
      </c>
      <c r="J101" s="4">
        <v>102.2</v>
      </c>
    </row>
    <row r="102" spans="1:10">
      <c r="A102" s="2" t="s">
        <v>40</v>
      </c>
      <c r="B102" s="3" t="s">
        <v>5082</v>
      </c>
      <c r="C102" s="1" t="s">
        <v>42</v>
      </c>
      <c r="D102" s="1" t="s">
        <v>5159</v>
      </c>
      <c r="E102" s="2" t="s">
        <v>1424</v>
      </c>
      <c r="F102" s="2" t="s">
        <v>1425</v>
      </c>
      <c r="G102" s="2" t="s">
        <v>313</v>
      </c>
      <c r="H102" s="2" t="s">
        <v>314</v>
      </c>
      <c r="I102" s="9">
        <v>10</v>
      </c>
      <c r="J102" s="4">
        <v>102.2</v>
      </c>
    </row>
    <row r="103" spans="1:10">
      <c r="A103" s="2" t="s">
        <v>40</v>
      </c>
      <c r="B103" s="3" t="s">
        <v>5082</v>
      </c>
      <c r="C103" s="1" t="s">
        <v>42</v>
      </c>
      <c r="D103" s="1" t="s">
        <v>5160</v>
      </c>
      <c r="E103" s="2" t="s">
        <v>3003</v>
      </c>
      <c r="F103" s="2" t="s">
        <v>3004</v>
      </c>
      <c r="G103" s="2" t="s">
        <v>313</v>
      </c>
      <c r="H103" s="2" t="s">
        <v>314</v>
      </c>
      <c r="I103" s="9">
        <v>5</v>
      </c>
      <c r="J103" s="4">
        <v>51.1</v>
      </c>
    </row>
    <row r="104" spans="1:10">
      <c r="A104" s="2" t="s">
        <v>40</v>
      </c>
      <c r="B104" s="3" t="s">
        <v>5082</v>
      </c>
      <c r="C104" s="1" t="s">
        <v>42</v>
      </c>
      <c r="D104" s="1" t="s">
        <v>5161</v>
      </c>
      <c r="E104" s="2" t="s">
        <v>2258</v>
      </c>
      <c r="F104" s="2" t="s">
        <v>2259</v>
      </c>
      <c r="G104" s="2" t="s">
        <v>313</v>
      </c>
      <c r="H104" s="2" t="s">
        <v>314</v>
      </c>
      <c r="I104" s="9">
        <v>10</v>
      </c>
      <c r="J104" s="4">
        <v>102.2</v>
      </c>
    </row>
    <row r="105" spans="1:10">
      <c r="A105" s="2" t="s">
        <v>40</v>
      </c>
      <c r="B105" s="3" t="s">
        <v>5079</v>
      </c>
      <c r="C105" s="1" t="s">
        <v>42</v>
      </c>
      <c r="D105" s="1" t="s">
        <v>5162</v>
      </c>
      <c r="E105" s="2" t="s">
        <v>360</v>
      </c>
      <c r="F105" s="2" t="s">
        <v>361</v>
      </c>
      <c r="G105" s="2" t="s">
        <v>362</v>
      </c>
      <c r="H105" s="2" t="s">
        <v>363</v>
      </c>
      <c r="I105" s="9">
        <v>10</v>
      </c>
      <c r="J105" s="4">
        <v>102.2</v>
      </c>
    </row>
    <row r="106" spans="1:10">
      <c r="A106" s="2" t="s">
        <v>40</v>
      </c>
      <c r="B106" s="3" t="s">
        <v>5074</v>
      </c>
      <c r="C106" s="1" t="s">
        <v>42</v>
      </c>
      <c r="D106" s="1" t="s">
        <v>5163</v>
      </c>
      <c r="E106" s="2" t="s">
        <v>1011</v>
      </c>
      <c r="F106" s="2" t="s">
        <v>1012</v>
      </c>
      <c r="G106" s="2" t="s">
        <v>313</v>
      </c>
      <c r="H106" s="2" t="s">
        <v>314</v>
      </c>
      <c r="I106" s="9">
        <v>3</v>
      </c>
      <c r="J106" s="4">
        <v>30.66</v>
      </c>
    </row>
    <row r="107" spans="1:10">
      <c r="A107" s="2" t="s">
        <v>40</v>
      </c>
      <c r="B107" s="3" t="s">
        <v>5074</v>
      </c>
      <c r="C107" s="1" t="s">
        <v>42</v>
      </c>
      <c r="D107" s="1" t="s">
        <v>5164</v>
      </c>
      <c r="E107" s="2" t="s">
        <v>1577</v>
      </c>
      <c r="F107" s="2" t="s">
        <v>1578</v>
      </c>
      <c r="G107" s="2" t="s">
        <v>313</v>
      </c>
      <c r="H107" s="2" t="s">
        <v>314</v>
      </c>
      <c r="I107" s="9">
        <v>5</v>
      </c>
      <c r="J107" s="4">
        <v>51.1</v>
      </c>
    </row>
    <row r="108" spans="1:10">
      <c r="A108" s="2" t="s">
        <v>40</v>
      </c>
      <c r="B108" s="3" t="s">
        <v>5079</v>
      </c>
      <c r="C108" s="1" t="s">
        <v>42</v>
      </c>
      <c r="D108" s="1" t="s">
        <v>5165</v>
      </c>
      <c r="E108" s="2" t="s">
        <v>760</v>
      </c>
      <c r="F108" s="2" t="s">
        <v>761</v>
      </c>
      <c r="G108" s="2" t="s">
        <v>313</v>
      </c>
      <c r="H108" s="2" t="s">
        <v>314</v>
      </c>
      <c r="I108" s="9">
        <v>10</v>
      </c>
      <c r="J108" s="4">
        <v>102.2</v>
      </c>
    </row>
    <row r="109" spans="1:10">
      <c r="A109" s="2" t="s">
        <v>40</v>
      </c>
      <c r="B109" s="3" t="s">
        <v>5079</v>
      </c>
      <c r="C109" s="1" t="s">
        <v>42</v>
      </c>
      <c r="D109" s="1" t="s">
        <v>5166</v>
      </c>
      <c r="E109" s="2" t="s">
        <v>594</v>
      </c>
      <c r="F109" s="2" t="s">
        <v>595</v>
      </c>
      <c r="G109" s="2" t="s">
        <v>313</v>
      </c>
      <c r="H109" s="2" t="s">
        <v>314</v>
      </c>
      <c r="I109" s="9">
        <v>10</v>
      </c>
      <c r="J109" s="4">
        <v>102.2</v>
      </c>
    </row>
    <row r="110" spans="1:10">
      <c r="A110" s="2" t="s">
        <v>40</v>
      </c>
      <c r="B110" s="3" t="s">
        <v>5074</v>
      </c>
      <c r="C110" s="1" t="s">
        <v>42</v>
      </c>
      <c r="D110" s="1" t="s">
        <v>5167</v>
      </c>
      <c r="E110" s="2" t="s">
        <v>808</v>
      </c>
      <c r="F110" s="2" t="s">
        <v>809</v>
      </c>
      <c r="G110" s="2" t="s">
        <v>313</v>
      </c>
      <c r="H110" s="2" t="s">
        <v>314</v>
      </c>
      <c r="I110" s="9">
        <v>8</v>
      </c>
      <c r="J110" s="4">
        <v>81.760000000000005</v>
      </c>
    </row>
    <row r="111" spans="1:10">
      <c r="A111" s="2" t="s">
        <v>40</v>
      </c>
      <c r="B111" s="3" t="s">
        <v>5079</v>
      </c>
      <c r="C111" s="1" t="s">
        <v>42</v>
      </c>
      <c r="D111" s="1" t="s">
        <v>5168</v>
      </c>
      <c r="E111" s="2" t="s">
        <v>322</v>
      </c>
      <c r="F111" s="2" t="s">
        <v>323</v>
      </c>
      <c r="G111" s="2" t="s">
        <v>313</v>
      </c>
      <c r="H111" s="2" t="s">
        <v>314</v>
      </c>
      <c r="I111" s="9">
        <v>20</v>
      </c>
      <c r="J111" s="4">
        <v>204.4</v>
      </c>
    </row>
    <row r="112" spans="1:10">
      <c r="A112" s="2" t="s">
        <v>40</v>
      </c>
      <c r="B112" s="3" t="s">
        <v>5079</v>
      </c>
      <c r="C112" s="1" t="s">
        <v>42</v>
      </c>
      <c r="D112" s="1" t="s">
        <v>5169</v>
      </c>
      <c r="E112" s="2" t="s">
        <v>998</v>
      </c>
      <c r="F112" s="2" t="s">
        <v>999</v>
      </c>
      <c r="G112" s="2" t="s">
        <v>313</v>
      </c>
      <c r="H112" s="2" t="s">
        <v>314</v>
      </c>
      <c r="I112" s="9">
        <v>5</v>
      </c>
      <c r="J112" s="4">
        <v>51.1</v>
      </c>
    </row>
    <row r="113" spans="1:23">
      <c r="A113" s="2" t="s">
        <v>40</v>
      </c>
      <c r="B113" s="3" t="s">
        <v>5074</v>
      </c>
      <c r="C113" s="1" t="s">
        <v>42</v>
      </c>
      <c r="D113" s="1" t="s">
        <v>5170</v>
      </c>
      <c r="E113" s="2" t="s">
        <v>799</v>
      </c>
      <c r="F113" s="2" t="s">
        <v>800</v>
      </c>
      <c r="G113" s="2" t="s">
        <v>313</v>
      </c>
      <c r="H113" s="2" t="s">
        <v>314</v>
      </c>
      <c r="I113" s="9">
        <v>50</v>
      </c>
      <c r="J113" s="4">
        <v>511</v>
      </c>
    </row>
    <row r="114" spans="1:23">
      <c r="A114" s="2" t="s">
        <v>40</v>
      </c>
      <c r="B114" s="3" t="s">
        <v>5074</v>
      </c>
      <c r="C114" s="1" t="s">
        <v>42</v>
      </c>
      <c r="D114" s="1" t="s">
        <v>5171</v>
      </c>
      <c r="E114" s="2" t="s">
        <v>399</v>
      </c>
      <c r="F114" s="2" t="s">
        <v>400</v>
      </c>
      <c r="G114" s="2" t="s">
        <v>401</v>
      </c>
      <c r="H114" s="2" t="s">
        <v>402</v>
      </c>
      <c r="I114" s="9">
        <v>3</v>
      </c>
      <c r="J114" s="4">
        <v>30.66</v>
      </c>
    </row>
    <row r="115" spans="1:23">
      <c r="A115" s="2" t="s">
        <v>48</v>
      </c>
      <c r="B115" s="3" t="s">
        <v>5082</v>
      </c>
      <c r="C115" s="1" t="s">
        <v>42</v>
      </c>
      <c r="D115" s="1" t="s">
        <v>5172</v>
      </c>
      <c r="E115" s="2" t="s">
        <v>792</v>
      </c>
      <c r="F115" s="2" t="s">
        <v>793</v>
      </c>
      <c r="G115" s="2" t="s">
        <v>313</v>
      </c>
      <c r="H115" s="2" t="s">
        <v>314</v>
      </c>
      <c r="I115" s="9">
        <v>1</v>
      </c>
      <c r="J115" s="4">
        <v>11.52</v>
      </c>
    </row>
    <row r="116" spans="1:23" ht="24">
      <c r="A116" s="2" t="s">
        <v>48</v>
      </c>
      <c r="B116" s="3" t="s">
        <v>5079</v>
      </c>
      <c r="C116" s="1" t="s">
        <v>42</v>
      </c>
      <c r="D116" s="1" t="s">
        <v>5151</v>
      </c>
      <c r="E116" s="2" t="s">
        <v>365</v>
      </c>
      <c r="F116" s="2" t="s">
        <v>366</v>
      </c>
      <c r="G116" s="2" t="s">
        <v>367</v>
      </c>
      <c r="H116" s="2" t="s">
        <v>368</v>
      </c>
      <c r="I116" s="9">
        <v>5</v>
      </c>
      <c r="J116" s="4">
        <v>57.6</v>
      </c>
    </row>
    <row r="117" spans="1:23">
      <c r="A117" s="2" t="s">
        <v>48</v>
      </c>
      <c r="B117" s="3" t="s">
        <v>5134</v>
      </c>
      <c r="C117" s="1" t="s">
        <v>42</v>
      </c>
      <c r="D117" s="1" t="s">
        <v>5135</v>
      </c>
      <c r="E117" s="2" t="s">
        <v>1436</v>
      </c>
      <c r="F117" s="2" t="s">
        <v>1437</v>
      </c>
      <c r="G117" s="2" t="s">
        <v>313</v>
      </c>
      <c r="H117" s="2" t="s">
        <v>314</v>
      </c>
      <c r="I117" s="9">
        <v>2</v>
      </c>
      <c r="J117" s="4">
        <v>23.04</v>
      </c>
    </row>
    <row r="118" spans="1:23">
      <c r="A118" s="2" t="s">
        <v>48</v>
      </c>
      <c r="B118" s="3" t="s">
        <v>5134</v>
      </c>
      <c r="C118" s="1" t="s">
        <v>42</v>
      </c>
      <c r="D118" s="1" t="s">
        <v>5142</v>
      </c>
      <c r="E118" s="2" t="s">
        <v>792</v>
      </c>
      <c r="F118" s="2" t="s">
        <v>793</v>
      </c>
      <c r="G118" s="2" t="s">
        <v>313</v>
      </c>
      <c r="H118" s="2" t="s">
        <v>314</v>
      </c>
      <c r="I118" s="9">
        <v>3</v>
      </c>
      <c r="J118" s="4">
        <v>34.56</v>
      </c>
    </row>
    <row r="119" spans="1:23">
      <c r="A119" s="2" t="s">
        <v>48</v>
      </c>
      <c r="B119" s="3" t="s">
        <v>5109</v>
      </c>
      <c r="C119" s="1" t="s">
        <v>42</v>
      </c>
      <c r="D119" s="1" t="s">
        <v>5146</v>
      </c>
      <c r="E119" s="2" t="s">
        <v>2117</v>
      </c>
      <c r="F119" s="2" t="s">
        <v>2118</v>
      </c>
      <c r="G119" s="2" t="s">
        <v>313</v>
      </c>
      <c r="H119" s="2" t="s">
        <v>314</v>
      </c>
      <c r="I119" s="9">
        <v>5</v>
      </c>
      <c r="J119" s="4">
        <v>57.6</v>
      </c>
    </row>
    <row r="120" spans="1:23">
      <c r="A120" s="2" t="s">
        <v>48</v>
      </c>
      <c r="B120" s="3" t="s">
        <v>5082</v>
      </c>
      <c r="C120" s="1" t="s">
        <v>42</v>
      </c>
      <c r="D120" s="1" t="s">
        <v>5159</v>
      </c>
      <c r="E120" s="2" t="s">
        <v>1424</v>
      </c>
      <c r="F120" s="2" t="s">
        <v>1425</v>
      </c>
      <c r="G120" s="2" t="s">
        <v>313</v>
      </c>
      <c r="H120" s="2" t="s">
        <v>314</v>
      </c>
      <c r="I120" s="9">
        <v>10</v>
      </c>
      <c r="J120" s="4">
        <v>115.2</v>
      </c>
    </row>
    <row r="121" spans="1:23">
      <c r="A121" s="2" t="s">
        <v>48</v>
      </c>
      <c r="B121" s="3" t="s">
        <v>5082</v>
      </c>
      <c r="C121" s="1" t="s">
        <v>42</v>
      </c>
      <c r="D121" s="1" t="s">
        <v>5173</v>
      </c>
      <c r="E121" s="2" t="s">
        <v>574</v>
      </c>
      <c r="F121" s="2" t="s">
        <v>575</v>
      </c>
      <c r="G121" s="2" t="s">
        <v>313</v>
      </c>
      <c r="H121" s="2" t="s">
        <v>314</v>
      </c>
      <c r="I121" s="9">
        <v>2</v>
      </c>
      <c r="J121" s="4">
        <v>23.04</v>
      </c>
    </row>
    <row r="122" spans="1:23">
      <c r="A122" s="2" t="s">
        <v>48</v>
      </c>
      <c r="B122" s="3" t="s">
        <v>5109</v>
      </c>
      <c r="C122" s="1" t="s">
        <v>42</v>
      </c>
      <c r="D122" s="1" t="s">
        <v>5141</v>
      </c>
      <c r="E122" s="2" t="s">
        <v>789</v>
      </c>
      <c r="F122" s="2" t="s">
        <v>790</v>
      </c>
      <c r="G122" s="2" t="s">
        <v>313</v>
      </c>
      <c r="H122" s="2" t="s">
        <v>314</v>
      </c>
      <c r="I122" s="9">
        <v>7</v>
      </c>
      <c r="J122" s="4">
        <v>80.64</v>
      </c>
    </row>
    <row r="123" spans="1:23">
      <c r="A123" s="2" t="s">
        <v>48</v>
      </c>
      <c r="B123" s="3" t="s">
        <v>5109</v>
      </c>
      <c r="C123" s="1" t="s">
        <v>42</v>
      </c>
      <c r="D123" s="1" t="s">
        <v>5174</v>
      </c>
      <c r="E123" s="2" t="s">
        <v>341</v>
      </c>
      <c r="F123" s="2" t="s">
        <v>342</v>
      </c>
      <c r="G123" s="2" t="s">
        <v>343</v>
      </c>
      <c r="H123" s="2" t="s">
        <v>344</v>
      </c>
      <c r="I123" s="9">
        <v>5</v>
      </c>
      <c r="J123" s="4">
        <v>57.6</v>
      </c>
    </row>
    <row r="124" spans="1:23">
      <c r="A124" s="2" t="s">
        <v>48</v>
      </c>
      <c r="B124" s="3" t="s">
        <v>5134</v>
      </c>
      <c r="C124" s="1" t="s">
        <v>42</v>
      </c>
      <c r="D124" s="1" t="s">
        <v>5138</v>
      </c>
      <c r="E124" s="2" t="s">
        <v>420</v>
      </c>
      <c r="F124" s="2" t="s">
        <v>421</v>
      </c>
      <c r="G124" s="2" t="s">
        <v>313</v>
      </c>
      <c r="H124" s="2" t="s">
        <v>314</v>
      </c>
      <c r="I124" s="9">
        <v>3</v>
      </c>
      <c r="J124" s="4">
        <v>34.56</v>
      </c>
    </row>
    <row r="125" spans="1:23">
      <c r="A125" s="2" t="s">
        <v>48</v>
      </c>
      <c r="B125" s="3" t="s">
        <v>5082</v>
      </c>
      <c r="C125" s="1" t="s">
        <v>42</v>
      </c>
      <c r="D125" s="1" t="s">
        <v>5160</v>
      </c>
      <c r="E125" s="2" t="s">
        <v>3003</v>
      </c>
      <c r="F125" s="2" t="s">
        <v>3004</v>
      </c>
      <c r="G125" s="2" t="s">
        <v>313</v>
      </c>
      <c r="H125" s="2" t="s">
        <v>314</v>
      </c>
      <c r="I125" s="9">
        <v>4</v>
      </c>
      <c r="J125" s="4">
        <v>46.08</v>
      </c>
    </row>
    <row r="126" spans="1:23">
      <c r="J126" s="5">
        <f>SUM(J78:J125)</f>
        <v>4568.12</v>
      </c>
    </row>
    <row r="127" spans="1:23">
      <c r="A127" s="72" t="s">
        <v>429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</row>
    <row r="128" spans="1:23">
      <c r="A128" s="2" t="s">
        <v>40</v>
      </c>
      <c r="B128" s="3" t="s">
        <v>5079</v>
      </c>
      <c r="C128" s="1" t="s">
        <v>42</v>
      </c>
      <c r="D128" s="1" t="s">
        <v>5175</v>
      </c>
      <c r="E128" s="2" t="s">
        <v>1250</v>
      </c>
      <c r="F128" s="2" t="s">
        <v>1251</v>
      </c>
      <c r="G128" s="2" t="s">
        <v>1252</v>
      </c>
      <c r="H128" s="2" t="s">
        <v>1253</v>
      </c>
      <c r="I128" s="9">
        <v>2</v>
      </c>
      <c r="J128" s="4">
        <v>20.440000000000001</v>
      </c>
    </row>
    <row r="129" spans="1:23">
      <c r="A129" s="2" t="s">
        <v>48</v>
      </c>
      <c r="B129" s="3" t="s">
        <v>5074</v>
      </c>
      <c r="C129" s="1" t="s">
        <v>42</v>
      </c>
      <c r="D129" s="1" t="s">
        <v>5176</v>
      </c>
      <c r="E129" s="2" t="s">
        <v>2324</v>
      </c>
      <c r="F129" s="2" t="s">
        <v>2325</v>
      </c>
      <c r="G129" s="2" t="s">
        <v>1252</v>
      </c>
      <c r="H129" s="2" t="s">
        <v>1253</v>
      </c>
      <c r="I129" s="9">
        <v>4</v>
      </c>
      <c r="J129" s="4">
        <v>49.48</v>
      </c>
    </row>
    <row r="130" spans="1:23">
      <c r="A130" s="2" t="s">
        <v>48</v>
      </c>
      <c r="B130" s="3" t="s">
        <v>5079</v>
      </c>
      <c r="C130" s="1" t="s">
        <v>42</v>
      </c>
      <c r="D130" s="1" t="s">
        <v>5175</v>
      </c>
      <c r="E130" s="2" t="s">
        <v>1250</v>
      </c>
      <c r="F130" s="2" t="s">
        <v>1251</v>
      </c>
      <c r="G130" s="2" t="s">
        <v>1252</v>
      </c>
      <c r="H130" s="2" t="s">
        <v>1253</v>
      </c>
      <c r="I130" s="9">
        <v>10</v>
      </c>
      <c r="J130" s="4">
        <v>115.2</v>
      </c>
    </row>
    <row r="131" spans="1:23">
      <c r="A131" s="2" t="s">
        <v>182</v>
      </c>
      <c r="B131" s="3" t="s">
        <v>5109</v>
      </c>
      <c r="C131" s="1" t="s">
        <v>42</v>
      </c>
      <c r="D131" s="1" t="s">
        <v>5177</v>
      </c>
      <c r="E131" s="2" t="s">
        <v>1043</v>
      </c>
      <c r="F131" s="2" t="s">
        <v>1044</v>
      </c>
      <c r="G131" s="2" t="s">
        <v>433</v>
      </c>
      <c r="H131" s="2" t="s">
        <v>434</v>
      </c>
      <c r="I131" s="9">
        <v>2</v>
      </c>
      <c r="J131" s="4">
        <v>16.84</v>
      </c>
    </row>
    <row r="132" spans="1:23">
      <c r="J132" s="5">
        <v>201.96</v>
      </c>
    </row>
    <row r="133" spans="1:23">
      <c r="A133" s="72" t="s">
        <v>435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</row>
    <row r="134" spans="1:23">
      <c r="A134" s="2" t="s">
        <v>48</v>
      </c>
      <c r="B134" s="3" t="s">
        <v>5082</v>
      </c>
      <c r="C134" s="1" t="s">
        <v>42</v>
      </c>
      <c r="D134" s="1" t="s">
        <v>5178</v>
      </c>
      <c r="E134" s="2" t="s">
        <v>2016</v>
      </c>
      <c r="F134" s="2" t="s">
        <v>2017</v>
      </c>
      <c r="G134" s="2" t="s">
        <v>439</v>
      </c>
      <c r="H134" s="2" t="s">
        <v>440</v>
      </c>
      <c r="I134" s="9">
        <v>5</v>
      </c>
      <c r="J134" s="4">
        <v>61.85</v>
      </c>
    </row>
    <row r="135" spans="1:23">
      <c r="A135" s="2" t="s">
        <v>48</v>
      </c>
      <c r="B135" s="3" t="s">
        <v>5082</v>
      </c>
      <c r="C135" s="1" t="s">
        <v>42</v>
      </c>
      <c r="D135" s="1" t="s">
        <v>5179</v>
      </c>
      <c r="E135" s="2" t="s">
        <v>5180</v>
      </c>
      <c r="F135" s="2" t="s">
        <v>5181</v>
      </c>
      <c r="G135" s="2" t="s">
        <v>439</v>
      </c>
      <c r="H135" s="2" t="s">
        <v>440</v>
      </c>
      <c r="I135" s="9">
        <v>1</v>
      </c>
      <c r="J135" s="4">
        <v>12.37</v>
      </c>
    </row>
    <row r="136" spans="1:23">
      <c r="J136" s="5">
        <v>74.22</v>
      </c>
    </row>
    <row r="137" spans="1:23">
      <c r="A137" s="72" t="s">
        <v>444</v>
      </c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</row>
    <row r="138" spans="1:23">
      <c r="A138" s="2" t="s">
        <v>40</v>
      </c>
      <c r="B138" s="3" t="s">
        <v>5109</v>
      </c>
      <c r="C138" s="1" t="s">
        <v>42</v>
      </c>
      <c r="D138" s="1" t="s">
        <v>5182</v>
      </c>
      <c r="E138" s="2" t="s">
        <v>3812</v>
      </c>
      <c r="F138" s="2" t="s">
        <v>3813</v>
      </c>
      <c r="G138" s="2" t="s">
        <v>468</v>
      </c>
      <c r="H138" s="2" t="s">
        <v>469</v>
      </c>
      <c r="I138" s="9">
        <v>30</v>
      </c>
      <c r="J138" s="4">
        <v>306.60000000000002</v>
      </c>
    </row>
    <row r="139" spans="1:23">
      <c r="A139" s="2" t="s">
        <v>40</v>
      </c>
      <c r="B139" s="3" t="s">
        <v>5082</v>
      </c>
      <c r="C139" s="1" t="s">
        <v>42</v>
      </c>
      <c r="D139" s="1" t="s">
        <v>5183</v>
      </c>
      <c r="E139" s="2" t="s">
        <v>841</v>
      </c>
      <c r="F139" s="2" t="s">
        <v>842</v>
      </c>
      <c r="G139" s="2" t="s">
        <v>843</v>
      </c>
      <c r="H139" s="2" t="s">
        <v>844</v>
      </c>
      <c r="I139" s="9">
        <v>5</v>
      </c>
      <c r="J139" s="4">
        <v>51.1</v>
      </c>
    </row>
    <row r="140" spans="1:23">
      <c r="A140" s="2" t="s">
        <v>40</v>
      </c>
      <c r="B140" s="3" t="s">
        <v>5134</v>
      </c>
      <c r="C140" s="1" t="s">
        <v>42</v>
      </c>
      <c r="D140" s="1" t="s">
        <v>5184</v>
      </c>
      <c r="E140" s="2" t="s">
        <v>846</v>
      </c>
      <c r="F140" s="2" t="s">
        <v>847</v>
      </c>
      <c r="G140" s="2" t="s">
        <v>367</v>
      </c>
      <c r="H140" s="2" t="s">
        <v>368</v>
      </c>
      <c r="I140" s="9">
        <v>10</v>
      </c>
      <c r="J140" s="4">
        <v>102.2</v>
      </c>
    </row>
    <row r="141" spans="1:23">
      <c r="A141" s="2" t="s">
        <v>40</v>
      </c>
      <c r="B141" s="3" t="s">
        <v>5082</v>
      </c>
      <c r="C141" s="1" t="s">
        <v>42</v>
      </c>
      <c r="D141" s="1" t="s">
        <v>5185</v>
      </c>
      <c r="E141" s="2" t="s">
        <v>471</v>
      </c>
      <c r="F141" s="2" t="s">
        <v>472</v>
      </c>
      <c r="G141" s="2" t="s">
        <v>468</v>
      </c>
      <c r="H141" s="2" t="s">
        <v>469</v>
      </c>
      <c r="I141" s="9">
        <v>30</v>
      </c>
      <c r="J141" s="4">
        <v>306.60000000000002</v>
      </c>
    </row>
    <row r="142" spans="1:23" ht="24">
      <c r="A142" s="2" t="s">
        <v>40</v>
      </c>
      <c r="B142" s="3" t="s">
        <v>5074</v>
      </c>
      <c r="C142" s="1" t="s">
        <v>42</v>
      </c>
      <c r="D142" s="1" t="s">
        <v>5186</v>
      </c>
      <c r="E142" s="2" t="s">
        <v>461</v>
      </c>
      <c r="F142" s="2" t="s">
        <v>462</v>
      </c>
      <c r="G142" s="2" t="s">
        <v>463</v>
      </c>
      <c r="H142" s="2" t="s">
        <v>464</v>
      </c>
      <c r="I142" s="9">
        <v>20</v>
      </c>
      <c r="J142" s="4">
        <v>204.4</v>
      </c>
    </row>
    <row r="143" spans="1:23">
      <c r="A143" s="2" t="s">
        <v>40</v>
      </c>
      <c r="B143" s="3" t="s">
        <v>5082</v>
      </c>
      <c r="C143" s="1" t="s">
        <v>42</v>
      </c>
      <c r="D143" s="1" t="s">
        <v>5187</v>
      </c>
      <c r="E143" s="2" t="s">
        <v>3523</v>
      </c>
      <c r="F143" s="2" t="s">
        <v>3524</v>
      </c>
      <c r="G143" s="2" t="s">
        <v>1646</v>
      </c>
      <c r="H143" s="2" t="s">
        <v>1647</v>
      </c>
      <c r="I143" s="9">
        <v>10</v>
      </c>
      <c r="J143" s="4">
        <v>102.2</v>
      </c>
    </row>
    <row r="144" spans="1:23" ht="24">
      <c r="A144" s="2" t="s">
        <v>48</v>
      </c>
      <c r="B144" s="3" t="s">
        <v>5074</v>
      </c>
      <c r="C144" s="1" t="s">
        <v>42</v>
      </c>
      <c r="D144" s="1" t="s">
        <v>5186</v>
      </c>
      <c r="E144" s="2" t="s">
        <v>461</v>
      </c>
      <c r="F144" s="2" t="s">
        <v>462</v>
      </c>
      <c r="G144" s="2" t="s">
        <v>463</v>
      </c>
      <c r="H144" s="2" t="s">
        <v>464</v>
      </c>
      <c r="I144" s="9">
        <v>1</v>
      </c>
      <c r="J144" s="4">
        <v>12.37</v>
      </c>
    </row>
    <row r="145" spans="1:10">
      <c r="A145" s="2" t="s">
        <v>48</v>
      </c>
      <c r="B145" s="3" t="s">
        <v>5134</v>
      </c>
      <c r="C145" s="1" t="s">
        <v>42</v>
      </c>
      <c r="D145" s="1" t="s">
        <v>5188</v>
      </c>
      <c r="E145" s="2" t="s">
        <v>2122</v>
      </c>
      <c r="F145" s="2" t="s">
        <v>1357</v>
      </c>
      <c r="G145" s="2" t="s">
        <v>468</v>
      </c>
      <c r="H145" s="2" t="s">
        <v>469</v>
      </c>
      <c r="I145" s="9">
        <v>5</v>
      </c>
      <c r="J145" s="4">
        <v>61.85</v>
      </c>
    </row>
    <row r="146" spans="1:10">
      <c r="J146" s="5">
        <v>1147.32</v>
      </c>
    </row>
    <row r="147" spans="1:10">
      <c r="J147" s="5">
        <v>10450.39</v>
      </c>
    </row>
  </sheetData>
  <autoFilter ref="A1:A147" xr:uid="{ABFB76E1-089C-1A47-A6FB-284AB3F5C988}"/>
  <mergeCells count="11">
    <mergeCell ref="A71:W71"/>
    <mergeCell ref="A77:W77"/>
    <mergeCell ref="A127:W127"/>
    <mergeCell ref="A133:W133"/>
    <mergeCell ref="A137:W137"/>
    <mergeCell ref="A55:W55"/>
    <mergeCell ref="A2:W2"/>
    <mergeCell ref="A8:W8"/>
    <mergeCell ref="A12:W12"/>
    <mergeCell ref="A36:W36"/>
    <mergeCell ref="A49:W4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DC77-8A32-8E44-83DE-8BCA7726FBC2}">
  <dimension ref="A1:X187"/>
  <sheetViews>
    <sheetView workbookViewId="0"/>
    <sheetView workbookViewId="1"/>
  </sheetViews>
  <sheetFormatPr defaultColWidth="8.85546875" defaultRowHeight="12.95"/>
  <cols>
    <col min="1" max="1" width="33.42578125" customWidth="1"/>
    <col min="2" max="2" width="8.7109375" customWidth="1"/>
    <col min="3" max="4" width="7" customWidth="1"/>
    <col min="5" max="5" width="51" customWidth="1"/>
    <col min="6" max="6" width="22.42578125" customWidth="1"/>
    <col min="7" max="7" width="15.7109375" customWidth="1"/>
    <col min="8" max="9" width="6" customWidth="1"/>
    <col min="10" max="10" width="8.42578125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75" t="s">
        <v>36</v>
      </c>
      <c r="I1" s="75"/>
      <c r="J1" s="8" t="s">
        <v>37</v>
      </c>
      <c r="K1" s="6" t="s">
        <v>38</v>
      </c>
    </row>
    <row r="2" spans="1:24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5189</v>
      </c>
      <c r="C3" s="1" t="s">
        <v>42</v>
      </c>
      <c r="D3" s="1" t="s">
        <v>5190</v>
      </c>
      <c r="E3" s="2" t="s">
        <v>1875</v>
      </c>
      <c r="F3" s="2" t="s">
        <v>1876</v>
      </c>
      <c r="G3" s="2" t="s">
        <v>46</v>
      </c>
      <c r="H3" s="74" t="s">
        <v>47</v>
      </c>
      <c r="I3" s="74"/>
      <c r="J3" s="9">
        <v>3</v>
      </c>
      <c r="K3" s="4">
        <v>30.66</v>
      </c>
    </row>
    <row r="4" spans="1:24">
      <c r="A4" s="2" t="s">
        <v>40</v>
      </c>
      <c r="B4" s="3" t="s">
        <v>5189</v>
      </c>
      <c r="C4" s="1" t="s">
        <v>42</v>
      </c>
      <c r="D4" s="1" t="s">
        <v>5191</v>
      </c>
      <c r="E4" s="2" t="s">
        <v>890</v>
      </c>
      <c r="F4" s="2" t="s">
        <v>891</v>
      </c>
      <c r="G4" s="2" t="s">
        <v>46</v>
      </c>
      <c r="H4" s="74" t="s">
        <v>47</v>
      </c>
      <c r="I4" s="74"/>
      <c r="J4" s="9">
        <v>3</v>
      </c>
      <c r="K4" s="4">
        <v>30.66</v>
      </c>
    </row>
    <row r="5" spans="1:24">
      <c r="A5" s="2" t="s">
        <v>40</v>
      </c>
      <c r="B5" s="3" t="s">
        <v>5189</v>
      </c>
      <c r="C5" s="1" t="s">
        <v>42</v>
      </c>
      <c r="D5" s="1" t="s">
        <v>5192</v>
      </c>
      <c r="E5" s="2" t="s">
        <v>1055</v>
      </c>
      <c r="F5" s="2" t="s">
        <v>1056</v>
      </c>
      <c r="G5" s="2" t="s">
        <v>622</v>
      </c>
      <c r="H5" s="74" t="s">
        <v>623</v>
      </c>
      <c r="I5" s="74"/>
      <c r="J5" s="9">
        <v>5</v>
      </c>
      <c r="K5" s="4">
        <v>51.1</v>
      </c>
    </row>
    <row r="6" spans="1:24">
      <c r="A6" s="2" t="s">
        <v>40</v>
      </c>
      <c r="B6" s="3" t="s">
        <v>5193</v>
      </c>
      <c r="C6" s="1" t="s">
        <v>42</v>
      </c>
      <c r="D6" s="1" t="s">
        <v>5194</v>
      </c>
      <c r="E6" s="2" t="s">
        <v>3637</v>
      </c>
      <c r="F6" s="2" t="s">
        <v>3638</v>
      </c>
      <c r="G6" s="2" t="s">
        <v>46</v>
      </c>
      <c r="H6" s="74" t="s">
        <v>47</v>
      </c>
      <c r="I6" s="74"/>
      <c r="J6" s="9">
        <v>10</v>
      </c>
      <c r="K6" s="4">
        <v>102.2</v>
      </c>
    </row>
    <row r="7" spans="1:24">
      <c r="A7" s="2" t="s">
        <v>48</v>
      </c>
      <c r="B7" s="3" t="s">
        <v>5189</v>
      </c>
      <c r="C7" s="1" t="s">
        <v>42</v>
      </c>
      <c r="D7" s="1" t="s">
        <v>5191</v>
      </c>
      <c r="E7" s="2" t="s">
        <v>890</v>
      </c>
      <c r="F7" s="2" t="s">
        <v>891</v>
      </c>
      <c r="G7" s="2" t="s">
        <v>46</v>
      </c>
      <c r="H7" s="74" t="s">
        <v>47</v>
      </c>
      <c r="I7" s="74"/>
      <c r="J7" s="9">
        <v>3</v>
      </c>
      <c r="K7" s="4">
        <v>37.11</v>
      </c>
    </row>
    <row r="8" spans="1:24">
      <c r="A8" s="2" t="s">
        <v>48</v>
      </c>
      <c r="B8" s="3" t="s">
        <v>5189</v>
      </c>
      <c r="C8" s="1" t="s">
        <v>42</v>
      </c>
      <c r="D8" s="1" t="s">
        <v>5190</v>
      </c>
      <c r="E8" s="2" t="s">
        <v>1875</v>
      </c>
      <c r="F8" s="2" t="s">
        <v>1876</v>
      </c>
      <c r="G8" s="2" t="s">
        <v>46</v>
      </c>
      <c r="H8" s="74" t="s">
        <v>47</v>
      </c>
      <c r="I8" s="74"/>
      <c r="J8" s="9">
        <v>5</v>
      </c>
      <c r="K8" s="4">
        <v>61.85</v>
      </c>
    </row>
    <row r="9" spans="1:24">
      <c r="A9" s="2" t="s">
        <v>48</v>
      </c>
      <c r="B9" s="3" t="s">
        <v>5189</v>
      </c>
      <c r="C9" s="1" t="s">
        <v>42</v>
      </c>
      <c r="D9" s="1" t="s">
        <v>5195</v>
      </c>
      <c r="E9" s="2" t="s">
        <v>50</v>
      </c>
      <c r="F9" s="2" t="s">
        <v>51</v>
      </c>
      <c r="G9" s="2" t="s">
        <v>52</v>
      </c>
      <c r="H9" s="74" t="s">
        <v>53</v>
      </c>
      <c r="I9" s="74"/>
      <c r="J9" s="9">
        <v>5</v>
      </c>
      <c r="K9" s="4">
        <v>61.85</v>
      </c>
    </row>
    <row r="10" spans="1:24">
      <c r="A10" s="2" t="s">
        <v>48</v>
      </c>
      <c r="B10" s="3" t="s">
        <v>5193</v>
      </c>
      <c r="C10" s="1" t="s">
        <v>42</v>
      </c>
      <c r="D10" s="1" t="s">
        <v>5194</v>
      </c>
      <c r="E10" s="2" t="s">
        <v>3637</v>
      </c>
      <c r="F10" s="2" t="s">
        <v>3638</v>
      </c>
      <c r="G10" s="2" t="s">
        <v>46</v>
      </c>
      <c r="H10" s="74" t="s">
        <v>47</v>
      </c>
      <c r="I10" s="74"/>
      <c r="J10" s="9">
        <v>10</v>
      </c>
      <c r="K10" s="4">
        <v>123.7</v>
      </c>
    </row>
    <row r="11" spans="1:24">
      <c r="A11" s="2" t="s">
        <v>48</v>
      </c>
      <c r="B11" s="3" t="s">
        <v>5189</v>
      </c>
      <c r="C11" s="1" t="s">
        <v>42</v>
      </c>
      <c r="D11" s="1" t="s">
        <v>5196</v>
      </c>
      <c r="E11" s="2" t="s">
        <v>44</v>
      </c>
      <c r="F11" s="2" t="s">
        <v>45</v>
      </c>
      <c r="G11" s="2" t="s">
        <v>46</v>
      </c>
      <c r="H11" s="74" t="s">
        <v>47</v>
      </c>
      <c r="I11" s="74"/>
      <c r="J11" s="9">
        <v>3</v>
      </c>
      <c r="K11" s="4">
        <v>37.11</v>
      </c>
    </row>
    <row r="12" spans="1:24">
      <c r="A12" s="2" t="s">
        <v>48</v>
      </c>
      <c r="B12" s="3" t="s">
        <v>5189</v>
      </c>
      <c r="C12" s="1" t="s">
        <v>42</v>
      </c>
      <c r="D12" s="1" t="s">
        <v>5197</v>
      </c>
      <c r="E12" s="2" t="s">
        <v>880</v>
      </c>
      <c r="F12" s="2" t="s">
        <v>881</v>
      </c>
      <c r="G12" s="2" t="s">
        <v>882</v>
      </c>
      <c r="H12" s="74" t="s">
        <v>883</v>
      </c>
      <c r="I12" s="74"/>
      <c r="J12" s="9">
        <v>3</v>
      </c>
      <c r="K12" s="4">
        <v>37.11</v>
      </c>
    </row>
    <row r="13" spans="1:24">
      <c r="A13" s="2" t="s">
        <v>48</v>
      </c>
      <c r="B13" s="3" t="s">
        <v>5189</v>
      </c>
      <c r="C13" s="1" t="s">
        <v>42</v>
      </c>
      <c r="D13" s="1" t="s">
        <v>5198</v>
      </c>
      <c r="E13" s="2" t="s">
        <v>885</v>
      </c>
      <c r="F13" s="2" t="s">
        <v>886</v>
      </c>
      <c r="G13" s="2" t="s">
        <v>622</v>
      </c>
      <c r="H13" s="74" t="s">
        <v>623</v>
      </c>
      <c r="I13" s="74"/>
      <c r="J13" s="9">
        <v>2</v>
      </c>
      <c r="K13" s="4">
        <v>24.74</v>
      </c>
    </row>
    <row r="14" spans="1:24">
      <c r="K14" s="5">
        <v>598.09</v>
      </c>
    </row>
    <row r="15" spans="1:24">
      <c r="A15" s="72" t="s">
        <v>54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spans="1:24">
      <c r="A16" s="2" t="s">
        <v>40</v>
      </c>
      <c r="B16" s="3" t="s">
        <v>5189</v>
      </c>
      <c r="C16" s="1" t="s">
        <v>42</v>
      </c>
      <c r="D16" s="1" t="s">
        <v>5199</v>
      </c>
      <c r="E16" s="2" t="s">
        <v>4042</v>
      </c>
      <c r="F16" s="2" t="s">
        <v>58</v>
      </c>
      <c r="G16" s="2" t="s">
        <v>59</v>
      </c>
      <c r="H16" s="74" t="s">
        <v>60</v>
      </c>
      <c r="I16" s="74"/>
      <c r="J16" s="9">
        <v>3</v>
      </c>
      <c r="K16" s="4">
        <v>30.66</v>
      </c>
    </row>
    <row r="17" spans="1:24">
      <c r="A17" s="2" t="s">
        <v>48</v>
      </c>
      <c r="B17" s="3" t="s">
        <v>5189</v>
      </c>
      <c r="C17" s="1" t="s">
        <v>42</v>
      </c>
      <c r="D17" s="1" t="s">
        <v>5199</v>
      </c>
      <c r="E17" s="2" t="s">
        <v>4042</v>
      </c>
      <c r="F17" s="2" t="s">
        <v>58</v>
      </c>
      <c r="G17" s="2" t="s">
        <v>59</v>
      </c>
      <c r="H17" s="74" t="s">
        <v>60</v>
      </c>
      <c r="I17" s="74"/>
      <c r="J17" s="9">
        <v>10</v>
      </c>
      <c r="K17" s="4">
        <v>123.7</v>
      </c>
    </row>
    <row r="18" spans="1:24">
      <c r="A18" s="2" t="s">
        <v>48</v>
      </c>
      <c r="B18" s="3" t="s">
        <v>5189</v>
      </c>
      <c r="C18" s="1" t="s">
        <v>42</v>
      </c>
      <c r="D18" s="1" t="s">
        <v>5200</v>
      </c>
      <c r="E18" s="2" t="s">
        <v>4042</v>
      </c>
      <c r="F18" s="2" t="s">
        <v>58</v>
      </c>
      <c r="G18" s="2" t="s">
        <v>59</v>
      </c>
      <c r="H18" s="74" t="s">
        <v>60</v>
      </c>
      <c r="I18" s="74"/>
      <c r="J18" s="9">
        <v>10</v>
      </c>
      <c r="K18" s="4">
        <v>115.2</v>
      </c>
    </row>
    <row r="19" spans="1:24">
      <c r="K19" s="5">
        <v>269.56</v>
      </c>
    </row>
    <row r="20" spans="1:24">
      <c r="A20" s="72" t="s">
        <v>67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spans="1:24">
      <c r="A21" s="2" t="s">
        <v>68</v>
      </c>
      <c r="B21" s="3" t="s">
        <v>5201</v>
      </c>
      <c r="C21" s="1" t="s">
        <v>42</v>
      </c>
      <c r="D21" s="1" t="s">
        <v>5202</v>
      </c>
      <c r="E21" s="2" t="s">
        <v>894</v>
      </c>
      <c r="F21" s="2" t="s">
        <v>895</v>
      </c>
      <c r="G21" s="2" t="s">
        <v>82</v>
      </c>
      <c r="H21" s="74" t="s">
        <v>83</v>
      </c>
      <c r="I21" s="74"/>
      <c r="J21" s="9">
        <v>2</v>
      </c>
      <c r="K21" s="4">
        <v>16.8</v>
      </c>
    </row>
    <row r="22" spans="1:24">
      <c r="A22" s="2" t="s">
        <v>40</v>
      </c>
      <c r="B22" s="3" t="s">
        <v>5201</v>
      </c>
      <c r="C22" s="1" t="s">
        <v>42</v>
      </c>
      <c r="D22" s="1" t="s">
        <v>5203</v>
      </c>
      <c r="E22" s="2" t="s">
        <v>136</v>
      </c>
      <c r="F22" s="2" t="s">
        <v>137</v>
      </c>
      <c r="G22" s="2" t="s">
        <v>72</v>
      </c>
      <c r="H22" s="74" t="s">
        <v>73</v>
      </c>
      <c r="I22" s="74"/>
      <c r="J22" s="9">
        <v>5</v>
      </c>
      <c r="K22" s="4">
        <v>51.1</v>
      </c>
    </row>
    <row r="23" spans="1:24">
      <c r="A23" s="2" t="s">
        <v>40</v>
      </c>
      <c r="B23" s="3" t="s">
        <v>5201</v>
      </c>
      <c r="C23" s="1" t="s">
        <v>42</v>
      </c>
      <c r="D23" s="1" t="s">
        <v>5204</v>
      </c>
      <c r="E23" s="2" t="s">
        <v>900</v>
      </c>
      <c r="F23" s="2" t="s">
        <v>901</v>
      </c>
      <c r="G23" s="2" t="s">
        <v>82</v>
      </c>
      <c r="H23" s="74" t="s">
        <v>83</v>
      </c>
      <c r="I23" s="74"/>
      <c r="J23" s="9">
        <v>2</v>
      </c>
      <c r="K23" s="4">
        <v>20.440000000000001</v>
      </c>
    </row>
    <row r="24" spans="1:24">
      <c r="A24" s="2" t="s">
        <v>40</v>
      </c>
      <c r="B24" s="3" t="s">
        <v>5201</v>
      </c>
      <c r="C24" s="1" t="s">
        <v>42</v>
      </c>
      <c r="D24" s="1" t="s">
        <v>5205</v>
      </c>
      <c r="E24" s="2" t="s">
        <v>1285</v>
      </c>
      <c r="F24" s="2" t="s">
        <v>1286</v>
      </c>
      <c r="G24" s="2" t="s">
        <v>82</v>
      </c>
      <c r="H24" s="74" t="s">
        <v>83</v>
      </c>
      <c r="I24" s="74"/>
      <c r="J24" s="9">
        <v>5</v>
      </c>
      <c r="K24" s="4">
        <v>51.1</v>
      </c>
    </row>
    <row r="25" spans="1:24">
      <c r="A25" s="2" t="s">
        <v>40</v>
      </c>
      <c r="B25" s="3" t="s">
        <v>5201</v>
      </c>
      <c r="C25" s="1" t="s">
        <v>42</v>
      </c>
      <c r="D25" s="1" t="s">
        <v>5206</v>
      </c>
      <c r="E25" s="2" t="s">
        <v>505</v>
      </c>
      <c r="F25" s="2" t="s">
        <v>506</v>
      </c>
      <c r="G25" s="2" t="s">
        <v>93</v>
      </c>
      <c r="H25" s="74" t="s">
        <v>94</v>
      </c>
      <c r="I25" s="74"/>
      <c r="J25" s="9">
        <v>5</v>
      </c>
      <c r="K25" s="4">
        <v>51.1</v>
      </c>
    </row>
    <row r="26" spans="1:24">
      <c r="A26" s="2" t="s">
        <v>40</v>
      </c>
      <c r="B26" s="3" t="s">
        <v>5201</v>
      </c>
      <c r="C26" s="1" t="s">
        <v>42</v>
      </c>
      <c r="D26" s="1" t="s">
        <v>5207</v>
      </c>
      <c r="E26" s="2" t="s">
        <v>2790</v>
      </c>
      <c r="F26" s="2" t="s">
        <v>2791</v>
      </c>
      <c r="G26" s="2" t="s">
        <v>82</v>
      </c>
      <c r="H26" s="74" t="s">
        <v>83</v>
      </c>
      <c r="I26" s="74"/>
      <c r="J26" s="9">
        <v>10</v>
      </c>
      <c r="K26" s="4">
        <v>102.2</v>
      </c>
    </row>
    <row r="27" spans="1:24">
      <c r="A27" s="2" t="s">
        <v>40</v>
      </c>
      <c r="B27" s="3" t="s">
        <v>5201</v>
      </c>
      <c r="C27" s="1" t="s">
        <v>42</v>
      </c>
      <c r="D27" s="1" t="s">
        <v>5208</v>
      </c>
      <c r="E27" s="2" t="s">
        <v>673</v>
      </c>
      <c r="F27" s="2" t="s">
        <v>674</v>
      </c>
      <c r="G27" s="2" t="s">
        <v>675</v>
      </c>
      <c r="H27" s="74" t="s">
        <v>676</v>
      </c>
      <c r="I27" s="74"/>
      <c r="J27" s="9">
        <v>5</v>
      </c>
      <c r="K27" s="4">
        <v>51.1</v>
      </c>
    </row>
    <row r="28" spans="1:24">
      <c r="A28" s="2" t="s">
        <v>40</v>
      </c>
      <c r="B28" s="3" t="s">
        <v>5201</v>
      </c>
      <c r="C28" s="1" t="s">
        <v>42</v>
      </c>
      <c r="D28" s="1" t="s">
        <v>5209</v>
      </c>
      <c r="E28" s="2" t="s">
        <v>1076</v>
      </c>
      <c r="F28" s="2" t="s">
        <v>1077</v>
      </c>
      <c r="G28" s="2" t="s">
        <v>1078</v>
      </c>
      <c r="H28" s="74" t="s">
        <v>1079</v>
      </c>
      <c r="I28" s="74"/>
      <c r="J28" s="9">
        <v>3</v>
      </c>
      <c r="K28" s="4">
        <v>30.66</v>
      </c>
    </row>
    <row r="29" spans="1:24">
      <c r="A29" s="2" t="s">
        <v>40</v>
      </c>
      <c r="B29" s="3" t="s">
        <v>5201</v>
      </c>
      <c r="C29" s="1" t="s">
        <v>42</v>
      </c>
      <c r="D29" s="1" t="s">
        <v>5210</v>
      </c>
      <c r="E29" s="2" t="s">
        <v>654</v>
      </c>
      <c r="F29" s="2" t="s">
        <v>655</v>
      </c>
      <c r="G29" s="2" t="s">
        <v>72</v>
      </c>
      <c r="H29" s="74" t="s">
        <v>73</v>
      </c>
      <c r="I29" s="74"/>
      <c r="J29" s="9">
        <v>1</v>
      </c>
      <c r="K29" s="4">
        <v>10.220000000000001</v>
      </c>
    </row>
    <row r="30" spans="1:24">
      <c r="A30" s="2" t="s">
        <v>40</v>
      </c>
      <c r="B30" s="3" t="s">
        <v>5201</v>
      </c>
      <c r="C30" s="1" t="s">
        <v>42</v>
      </c>
      <c r="D30" s="1" t="s">
        <v>5211</v>
      </c>
      <c r="E30" s="2" t="s">
        <v>85</v>
      </c>
      <c r="F30" s="2" t="s">
        <v>86</v>
      </c>
      <c r="G30" s="2" t="s">
        <v>82</v>
      </c>
      <c r="H30" s="74" t="s">
        <v>83</v>
      </c>
      <c r="I30" s="74"/>
      <c r="J30" s="9">
        <v>5</v>
      </c>
      <c r="K30" s="4">
        <v>51.1</v>
      </c>
    </row>
    <row r="31" spans="1:24">
      <c r="A31" s="2" t="s">
        <v>40</v>
      </c>
      <c r="B31" s="3" t="s">
        <v>5201</v>
      </c>
      <c r="C31" s="1" t="s">
        <v>42</v>
      </c>
      <c r="D31" s="1" t="s">
        <v>5212</v>
      </c>
      <c r="E31" s="2" t="s">
        <v>139</v>
      </c>
      <c r="F31" s="2" t="s">
        <v>140</v>
      </c>
      <c r="G31" s="2" t="s">
        <v>72</v>
      </c>
      <c r="H31" s="74" t="s">
        <v>73</v>
      </c>
      <c r="I31" s="74"/>
      <c r="J31" s="9">
        <v>3</v>
      </c>
      <c r="K31" s="4">
        <v>30.66</v>
      </c>
    </row>
    <row r="32" spans="1:24">
      <c r="A32" s="2" t="s">
        <v>40</v>
      </c>
      <c r="B32" s="3" t="s">
        <v>5213</v>
      </c>
      <c r="C32" s="1" t="s">
        <v>42</v>
      </c>
      <c r="D32" s="1" t="s">
        <v>5214</v>
      </c>
      <c r="E32" s="2" t="s">
        <v>670</v>
      </c>
      <c r="F32" s="2" t="s">
        <v>671</v>
      </c>
      <c r="G32" s="2" t="s">
        <v>177</v>
      </c>
      <c r="H32" s="74" t="s">
        <v>178</v>
      </c>
      <c r="I32" s="74"/>
      <c r="J32" s="9">
        <v>20</v>
      </c>
      <c r="K32" s="4">
        <v>204.4</v>
      </c>
    </row>
    <row r="33" spans="1:11">
      <c r="A33" s="2" t="s">
        <v>48</v>
      </c>
      <c r="B33" s="3" t="s">
        <v>5201</v>
      </c>
      <c r="C33" s="1" t="s">
        <v>42</v>
      </c>
      <c r="D33" s="1" t="s">
        <v>5215</v>
      </c>
      <c r="E33" s="2" t="s">
        <v>525</v>
      </c>
      <c r="F33" s="2" t="s">
        <v>526</v>
      </c>
      <c r="G33" s="2" t="s">
        <v>82</v>
      </c>
      <c r="H33" s="74" t="s">
        <v>83</v>
      </c>
      <c r="I33" s="74"/>
      <c r="J33" s="9">
        <v>20</v>
      </c>
      <c r="K33" s="4">
        <v>247.4</v>
      </c>
    </row>
    <row r="34" spans="1:11">
      <c r="A34" s="2" t="s">
        <v>48</v>
      </c>
      <c r="B34" s="3" t="s">
        <v>5201</v>
      </c>
      <c r="C34" s="1" t="s">
        <v>42</v>
      </c>
      <c r="D34" s="1" t="s">
        <v>5216</v>
      </c>
      <c r="E34" s="2" t="s">
        <v>1071</v>
      </c>
      <c r="F34" s="2" t="s">
        <v>1072</v>
      </c>
      <c r="G34" s="2" t="s">
        <v>82</v>
      </c>
      <c r="H34" s="74" t="s">
        <v>83</v>
      </c>
      <c r="I34" s="74"/>
      <c r="J34" s="9">
        <v>30</v>
      </c>
      <c r="K34" s="4">
        <v>371.1</v>
      </c>
    </row>
    <row r="35" spans="1:11">
      <c r="A35" s="2" t="s">
        <v>48</v>
      </c>
      <c r="B35" s="3" t="s">
        <v>5201</v>
      </c>
      <c r="C35" s="1" t="s">
        <v>42</v>
      </c>
      <c r="D35" s="1" t="s">
        <v>5217</v>
      </c>
      <c r="E35" s="2" t="s">
        <v>643</v>
      </c>
      <c r="F35" s="2" t="s">
        <v>644</v>
      </c>
      <c r="G35" s="2" t="s">
        <v>82</v>
      </c>
      <c r="H35" s="74" t="s">
        <v>83</v>
      </c>
      <c r="I35" s="74"/>
      <c r="J35" s="9">
        <v>20</v>
      </c>
      <c r="K35" s="4">
        <v>247.4</v>
      </c>
    </row>
    <row r="36" spans="1:11">
      <c r="A36" s="2" t="s">
        <v>48</v>
      </c>
      <c r="B36" s="3" t="s">
        <v>5201</v>
      </c>
      <c r="C36" s="1" t="s">
        <v>42</v>
      </c>
      <c r="D36" s="1" t="s">
        <v>5218</v>
      </c>
      <c r="E36" s="2" t="s">
        <v>1097</v>
      </c>
      <c r="F36" s="2" t="s">
        <v>1098</v>
      </c>
      <c r="G36" s="2" t="s">
        <v>93</v>
      </c>
      <c r="H36" s="74" t="s">
        <v>94</v>
      </c>
      <c r="I36" s="74"/>
      <c r="J36" s="9">
        <v>2</v>
      </c>
      <c r="K36" s="4">
        <v>24.74</v>
      </c>
    </row>
    <row r="37" spans="1:11">
      <c r="A37" s="2" t="s">
        <v>48</v>
      </c>
      <c r="B37" s="3" t="s">
        <v>5201</v>
      </c>
      <c r="C37" s="1" t="s">
        <v>42</v>
      </c>
      <c r="D37" s="1" t="s">
        <v>5219</v>
      </c>
      <c r="E37" s="2" t="s">
        <v>70</v>
      </c>
      <c r="F37" s="2" t="s">
        <v>71</v>
      </c>
      <c r="G37" s="2" t="s">
        <v>72</v>
      </c>
      <c r="H37" s="74" t="s">
        <v>73</v>
      </c>
      <c r="I37" s="74"/>
      <c r="J37" s="9">
        <v>20</v>
      </c>
      <c r="K37" s="4">
        <v>247.4</v>
      </c>
    </row>
    <row r="38" spans="1:11">
      <c r="A38" s="2" t="s">
        <v>48</v>
      </c>
      <c r="B38" s="3" t="s">
        <v>5201</v>
      </c>
      <c r="C38" s="1" t="s">
        <v>42</v>
      </c>
      <c r="D38" s="1" t="s">
        <v>5220</v>
      </c>
      <c r="E38" s="2" t="s">
        <v>1101</v>
      </c>
      <c r="F38" s="2" t="s">
        <v>1102</v>
      </c>
      <c r="G38" s="2" t="s">
        <v>82</v>
      </c>
      <c r="H38" s="74" t="s">
        <v>83</v>
      </c>
      <c r="I38" s="74"/>
      <c r="J38" s="9">
        <v>5</v>
      </c>
      <c r="K38" s="4">
        <v>61.85</v>
      </c>
    </row>
    <row r="39" spans="1:11">
      <c r="A39" s="2" t="s">
        <v>48</v>
      </c>
      <c r="B39" s="3" t="s">
        <v>5201</v>
      </c>
      <c r="C39" s="1" t="s">
        <v>42</v>
      </c>
      <c r="D39" s="1" t="s">
        <v>5221</v>
      </c>
      <c r="E39" s="2" t="s">
        <v>111</v>
      </c>
      <c r="F39" s="2" t="s">
        <v>112</v>
      </c>
      <c r="G39" s="2" t="s">
        <v>72</v>
      </c>
      <c r="H39" s="74" t="s">
        <v>73</v>
      </c>
      <c r="I39" s="74"/>
      <c r="J39" s="9">
        <v>5</v>
      </c>
      <c r="K39" s="4">
        <v>57.6</v>
      </c>
    </row>
    <row r="40" spans="1:11">
      <c r="A40" s="2" t="s">
        <v>48</v>
      </c>
      <c r="B40" s="3" t="s">
        <v>5201</v>
      </c>
      <c r="C40" s="1" t="s">
        <v>42</v>
      </c>
      <c r="D40" s="1" t="s">
        <v>5211</v>
      </c>
      <c r="E40" s="2" t="s">
        <v>85</v>
      </c>
      <c r="F40" s="2" t="s">
        <v>86</v>
      </c>
      <c r="G40" s="2" t="s">
        <v>82</v>
      </c>
      <c r="H40" s="74" t="s">
        <v>83</v>
      </c>
      <c r="I40" s="74"/>
      <c r="J40" s="9">
        <v>3</v>
      </c>
      <c r="K40" s="4">
        <v>37.11</v>
      </c>
    </row>
    <row r="41" spans="1:11">
      <c r="A41" s="2" t="s">
        <v>48</v>
      </c>
      <c r="B41" s="3" t="s">
        <v>5201</v>
      </c>
      <c r="C41" s="1" t="s">
        <v>42</v>
      </c>
      <c r="D41" s="1" t="s">
        <v>5222</v>
      </c>
      <c r="E41" s="2" t="s">
        <v>2702</v>
      </c>
      <c r="F41" s="2" t="s">
        <v>2703</v>
      </c>
      <c r="G41" s="2" t="s">
        <v>82</v>
      </c>
      <c r="H41" s="74" t="s">
        <v>83</v>
      </c>
      <c r="I41" s="74"/>
      <c r="J41" s="9">
        <v>3</v>
      </c>
      <c r="K41" s="4">
        <v>37.11</v>
      </c>
    </row>
    <row r="42" spans="1:11">
      <c r="A42" s="2" t="s">
        <v>48</v>
      </c>
      <c r="B42" s="3" t="s">
        <v>5201</v>
      </c>
      <c r="C42" s="1" t="s">
        <v>42</v>
      </c>
      <c r="D42" s="1" t="s">
        <v>5223</v>
      </c>
      <c r="E42" s="2" t="s">
        <v>1085</v>
      </c>
      <c r="F42" s="2" t="s">
        <v>1086</v>
      </c>
      <c r="G42" s="2" t="s">
        <v>82</v>
      </c>
      <c r="H42" s="74" t="s">
        <v>83</v>
      </c>
      <c r="I42" s="74"/>
      <c r="J42" s="9">
        <v>20</v>
      </c>
      <c r="K42" s="4">
        <v>247.4</v>
      </c>
    </row>
    <row r="43" spans="1:11">
      <c r="A43" s="2" t="s">
        <v>48</v>
      </c>
      <c r="B43" s="3" t="s">
        <v>5201</v>
      </c>
      <c r="C43" s="1" t="s">
        <v>42</v>
      </c>
      <c r="D43" s="1" t="s">
        <v>5224</v>
      </c>
      <c r="E43" s="2" t="s">
        <v>114</v>
      </c>
      <c r="F43" s="2" t="s">
        <v>115</v>
      </c>
      <c r="G43" s="2" t="s">
        <v>102</v>
      </c>
      <c r="H43" s="74" t="s">
        <v>103</v>
      </c>
      <c r="I43" s="74"/>
      <c r="J43" s="9">
        <v>5</v>
      </c>
      <c r="K43" s="4">
        <v>57.6</v>
      </c>
    </row>
    <row r="44" spans="1:11">
      <c r="A44" s="2" t="s">
        <v>48</v>
      </c>
      <c r="B44" s="3" t="s">
        <v>5213</v>
      </c>
      <c r="C44" s="1" t="s">
        <v>42</v>
      </c>
      <c r="D44" s="1" t="s">
        <v>5225</v>
      </c>
      <c r="E44" s="2" t="s">
        <v>670</v>
      </c>
      <c r="F44" s="2" t="s">
        <v>671</v>
      </c>
      <c r="G44" s="2" t="s">
        <v>177</v>
      </c>
      <c r="H44" s="74" t="s">
        <v>178</v>
      </c>
      <c r="I44" s="74"/>
      <c r="J44" s="9">
        <v>20</v>
      </c>
      <c r="K44" s="4">
        <v>230.4</v>
      </c>
    </row>
    <row r="45" spans="1:11">
      <c r="A45" s="2" t="s">
        <v>48</v>
      </c>
      <c r="B45" s="3" t="s">
        <v>5201</v>
      </c>
      <c r="C45" s="1" t="s">
        <v>42</v>
      </c>
      <c r="D45" s="1" t="s">
        <v>5226</v>
      </c>
      <c r="E45" s="2" t="s">
        <v>634</v>
      </c>
      <c r="F45" s="2" t="s">
        <v>635</v>
      </c>
      <c r="G45" s="2" t="s">
        <v>72</v>
      </c>
      <c r="H45" s="74" t="s">
        <v>73</v>
      </c>
      <c r="I45" s="74"/>
      <c r="J45" s="9">
        <v>3</v>
      </c>
      <c r="K45" s="4">
        <v>37.11</v>
      </c>
    </row>
    <row r="46" spans="1:11">
      <c r="A46" s="2" t="s">
        <v>48</v>
      </c>
      <c r="B46" s="3" t="s">
        <v>5201</v>
      </c>
      <c r="C46" s="1" t="s">
        <v>42</v>
      </c>
      <c r="D46" s="1" t="s">
        <v>5227</v>
      </c>
      <c r="E46" s="2" t="s">
        <v>1285</v>
      </c>
      <c r="F46" s="2" t="s">
        <v>1286</v>
      </c>
      <c r="G46" s="2" t="s">
        <v>82</v>
      </c>
      <c r="H46" s="74" t="s">
        <v>83</v>
      </c>
      <c r="I46" s="74"/>
      <c r="J46" s="9">
        <v>20</v>
      </c>
      <c r="K46" s="4">
        <v>230.4</v>
      </c>
    </row>
    <row r="47" spans="1:11">
      <c r="A47" s="2" t="s">
        <v>48</v>
      </c>
      <c r="B47" s="3" t="s">
        <v>5201</v>
      </c>
      <c r="C47" s="1" t="s">
        <v>42</v>
      </c>
      <c r="D47" s="1" t="s">
        <v>5205</v>
      </c>
      <c r="E47" s="2" t="s">
        <v>1285</v>
      </c>
      <c r="F47" s="2" t="s">
        <v>1286</v>
      </c>
      <c r="G47" s="2" t="s">
        <v>82</v>
      </c>
      <c r="H47" s="74" t="s">
        <v>83</v>
      </c>
      <c r="I47" s="74"/>
      <c r="J47" s="9">
        <v>3</v>
      </c>
      <c r="K47" s="4">
        <v>37.11</v>
      </c>
    </row>
    <row r="48" spans="1:11">
      <c r="A48" s="2" t="s">
        <v>48</v>
      </c>
      <c r="B48" s="3" t="s">
        <v>5201</v>
      </c>
      <c r="C48" s="1" t="s">
        <v>42</v>
      </c>
      <c r="D48" s="1" t="s">
        <v>5228</v>
      </c>
      <c r="E48" s="2" t="s">
        <v>634</v>
      </c>
      <c r="F48" s="2" t="s">
        <v>635</v>
      </c>
      <c r="G48" s="2" t="s">
        <v>72</v>
      </c>
      <c r="H48" s="74" t="s">
        <v>73</v>
      </c>
      <c r="I48" s="74"/>
      <c r="J48" s="9">
        <v>3</v>
      </c>
      <c r="K48" s="4">
        <v>34.56</v>
      </c>
    </row>
    <row r="49" spans="1:24">
      <c r="A49" s="2" t="s">
        <v>48</v>
      </c>
      <c r="B49" s="3" t="s">
        <v>5201</v>
      </c>
      <c r="C49" s="1" t="s">
        <v>42</v>
      </c>
      <c r="D49" s="1" t="s">
        <v>5229</v>
      </c>
      <c r="E49" s="2" t="s">
        <v>2790</v>
      </c>
      <c r="F49" s="2" t="s">
        <v>2791</v>
      </c>
      <c r="G49" s="2" t="s">
        <v>82</v>
      </c>
      <c r="H49" s="74" t="s">
        <v>83</v>
      </c>
      <c r="I49" s="74"/>
      <c r="J49" s="9">
        <v>20</v>
      </c>
      <c r="K49" s="4">
        <v>230.4</v>
      </c>
    </row>
    <row r="50" spans="1:24">
      <c r="A50" s="2" t="s">
        <v>48</v>
      </c>
      <c r="B50" s="3" t="s">
        <v>5201</v>
      </c>
      <c r="C50" s="1" t="s">
        <v>42</v>
      </c>
      <c r="D50" s="1" t="s">
        <v>5230</v>
      </c>
      <c r="E50" s="2" t="s">
        <v>117</v>
      </c>
      <c r="F50" s="2" t="s">
        <v>118</v>
      </c>
      <c r="G50" s="2" t="s">
        <v>119</v>
      </c>
      <c r="H50" s="74" t="s">
        <v>120</v>
      </c>
      <c r="I50" s="74"/>
      <c r="J50" s="9">
        <v>20</v>
      </c>
      <c r="K50" s="4">
        <v>247.4</v>
      </c>
    </row>
    <row r="51" spans="1:24">
      <c r="A51" s="2" t="s">
        <v>48</v>
      </c>
      <c r="B51" s="3" t="s">
        <v>5201</v>
      </c>
      <c r="C51" s="1" t="s">
        <v>42</v>
      </c>
      <c r="D51" s="1" t="s">
        <v>5231</v>
      </c>
      <c r="E51" s="2" t="s">
        <v>139</v>
      </c>
      <c r="F51" s="2" t="s">
        <v>140</v>
      </c>
      <c r="G51" s="2" t="s">
        <v>72</v>
      </c>
      <c r="H51" s="74" t="s">
        <v>73</v>
      </c>
      <c r="I51" s="74"/>
      <c r="J51" s="9">
        <v>10</v>
      </c>
      <c r="K51" s="4">
        <v>115.2</v>
      </c>
    </row>
    <row r="52" spans="1:24">
      <c r="A52" s="2" t="s">
        <v>48</v>
      </c>
      <c r="B52" s="3" t="s">
        <v>5201</v>
      </c>
      <c r="C52" s="1" t="s">
        <v>42</v>
      </c>
      <c r="D52" s="1" t="s">
        <v>5232</v>
      </c>
      <c r="E52" s="2" t="s">
        <v>1728</v>
      </c>
      <c r="F52" s="2" t="s">
        <v>1729</v>
      </c>
      <c r="G52" s="2" t="s">
        <v>77</v>
      </c>
      <c r="H52" s="74" t="s">
        <v>78</v>
      </c>
      <c r="I52" s="74"/>
      <c r="J52" s="9">
        <v>5</v>
      </c>
      <c r="K52" s="4">
        <v>61.85</v>
      </c>
    </row>
    <row r="53" spans="1:24">
      <c r="K53" s="5">
        <v>3532.02</v>
      </c>
    </row>
    <row r="54" spans="1:24">
      <c r="A54" s="72" t="s">
        <v>141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</row>
    <row r="55" spans="1:24">
      <c r="A55" s="2" t="s">
        <v>40</v>
      </c>
      <c r="B55" s="3" t="s">
        <v>5213</v>
      </c>
      <c r="C55" s="1" t="s">
        <v>42</v>
      </c>
      <c r="D55" s="1" t="s">
        <v>5233</v>
      </c>
      <c r="E55" s="2" t="s">
        <v>1387</v>
      </c>
      <c r="F55" s="2" t="s">
        <v>1388</v>
      </c>
      <c r="G55" s="2" t="s">
        <v>177</v>
      </c>
      <c r="H55" s="74" t="s">
        <v>178</v>
      </c>
      <c r="I55" s="74"/>
      <c r="J55" s="9">
        <v>1</v>
      </c>
      <c r="K55" s="4">
        <v>10.220000000000001</v>
      </c>
    </row>
    <row r="56" spans="1:24">
      <c r="A56" s="2" t="s">
        <v>40</v>
      </c>
      <c r="B56" s="3" t="s">
        <v>5213</v>
      </c>
      <c r="C56" s="1" t="s">
        <v>42</v>
      </c>
      <c r="D56" s="1" t="s">
        <v>5234</v>
      </c>
      <c r="E56" s="2" t="s">
        <v>957</v>
      </c>
      <c r="F56" s="2" t="s">
        <v>958</v>
      </c>
      <c r="G56" s="2" t="s">
        <v>150</v>
      </c>
      <c r="H56" s="74" t="s">
        <v>151</v>
      </c>
      <c r="I56" s="74"/>
      <c r="J56" s="9">
        <v>3</v>
      </c>
      <c r="K56" s="4">
        <v>30.66</v>
      </c>
    </row>
    <row r="57" spans="1:24">
      <c r="A57" s="2" t="s">
        <v>48</v>
      </c>
      <c r="B57" s="3" t="s">
        <v>5213</v>
      </c>
      <c r="C57" s="1" t="s">
        <v>42</v>
      </c>
      <c r="D57" s="1" t="s">
        <v>5235</v>
      </c>
      <c r="E57" s="2" t="s">
        <v>532</v>
      </c>
      <c r="F57" s="2" t="s">
        <v>533</v>
      </c>
      <c r="G57" s="2" t="s">
        <v>534</v>
      </c>
      <c r="H57" s="74" t="s">
        <v>535</v>
      </c>
      <c r="I57" s="74"/>
      <c r="J57" s="9">
        <v>10</v>
      </c>
      <c r="K57" s="4">
        <v>115.2</v>
      </c>
    </row>
    <row r="58" spans="1:24">
      <c r="A58" s="2" t="s">
        <v>48</v>
      </c>
      <c r="B58" s="3" t="s">
        <v>5213</v>
      </c>
      <c r="C58" s="1" t="s">
        <v>42</v>
      </c>
      <c r="D58" s="1" t="s">
        <v>5234</v>
      </c>
      <c r="E58" s="2" t="s">
        <v>957</v>
      </c>
      <c r="F58" s="2" t="s">
        <v>958</v>
      </c>
      <c r="G58" s="2" t="s">
        <v>150</v>
      </c>
      <c r="H58" s="74" t="s">
        <v>151</v>
      </c>
      <c r="I58" s="74"/>
      <c r="J58" s="9">
        <v>10</v>
      </c>
      <c r="K58" s="4">
        <v>115.2</v>
      </c>
    </row>
    <row r="59" spans="1:24">
      <c r="A59" s="2" t="s">
        <v>48</v>
      </c>
      <c r="B59" s="3" t="s">
        <v>5213</v>
      </c>
      <c r="C59" s="1" t="s">
        <v>42</v>
      </c>
      <c r="D59" s="1" t="s">
        <v>5236</v>
      </c>
      <c r="E59" s="2" t="s">
        <v>153</v>
      </c>
      <c r="F59" s="2" t="s">
        <v>154</v>
      </c>
      <c r="G59" s="2" t="s">
        <v>155</v>
      </c>
      <c r="H59" s="74" t="s">
        <v>156</v>
      </c>
      <c r="I59" s="74"/>
      <c r="J59" s="9">
        <v>5</v>
      </c>
      <c r="K59" s="4">
        <v>57.6</v>
      </c>
    </row>
    <row r="60" spans="1:24">
      <c r="A60" s="2" t="s">
        <v>48</v>
      </c>
      <c r="B60" s="3" t="s">
        <v>5213</v>
      </c>
      <c r="C60" s="1" t="s">
        <v>42</v>
      </c>
      <c r="D60" s="1" t="s">
        <v>5237</v>
      </c>
      <c r="E60" s="2" t="s">
        <v>538</v>
      </c>
      <c r="F60" s="2" t="s">
        <v>539</v>
      </c>
      <c r="G60" s="2" t="s">
        <v>150</v>
      </c>
      <c r="H60" s="74" t="s">
        <v>151</v>
      </c>
      <c r="I60" s="74"/>
      <c r="J60" s="9">
        <v>20</v>
      </c>
      <c r="K60" s="4">
        <v>230.4</v>
      </c>
    </row>
    <row r="61" spans="1:24">
      <c r="A61" s="2" t="s">
        <v>48</v>
      </c>
      <c r="B61" s="3" t="s">
        <v>5213</v>
      </c>
      <c r="C61" s="1" t="s">
        <v>42</v>
      </c>
      <c r="D61" s="1" t="s">
        <v>5238</v>
      </c>
      <c r="E61" s="2" t="s">
        <v>180</v>
      </c>
      <c r="F61" s="2" t="s">
        <v>181</v>
      </c>
      <c r="G61" s="2" t="s">
        <v>160</v>
      </c>
      <c r="H61" s="74" t="s">
        <v>161</v>
      </c>
      <c r="I61" s="74"/>
      <c r="J61" s="9">
        <v>10</v>
      </c>
      <c r="K61" s="4">
        <v>115.2</v>
      </c>
    </row>
    <row r="62" spans="1:24">
      <c r="A62" s="2" t="s">
        <v>48</v>
      </c>
      <c r="B62" s="3" t="s">
        <v>5213</v>
      </c>
      <c r="C62" s="1" t="s">
        <v>42</v>
      </c>
      <c r="D62" s="1" t="s">
        <v>5239</v>
      </c>
      <c r="E62" s="2" t="s">
        <v>1148</v>
      </c>
      <c r="F62" s="2" t="s">
        <v>1149</v>
      </c>
      <c r="G62" s="2" t="s">
        <v>155</v>
      </c>
      <c r="H62" s="74" t="s">
        <v>156</v>
      </c>
      <c r="I62" s="74"/>
      <c r="J62" s="9">
        <v>5</v>
      </c>
      <c r="K62" s="4">
        <v>57.6</v>
      </c>
    </row>
    <row r="63" spans="1:24">
      <c r="A63" s="2" t="s">
        <v>48</v>
      </c>
      <c r="B63" s="3" t="s">
        <v>5213</v>
      </c>
      <c r="C63" s="1" t="s">
        <v>42</v>
      </c>
      <c r="D63" s="1" t="s">
        <v>5240</v>
      </c>
      <c r="E63" s="2" t="s">
        <v>541</v>
      </c>
      <c r="F63" s="2" t="s">
        <v>542</v>
      </c>
      <c r="G63" s="2" t="s">
        <v>150</v>
      </c>
      <c r="H63" s="74" t="s">
        <v>151</v>
      </c>
      <c r="I63" s="74"/>
      <c r="J63" s="9">
        <v>10</v>
      </c>
      <c r="K63" s="4">
        <v>115.2</v>
      </c>
    </row>
    <row r="64" spans="1:24">
      <c r="A64" s="2" t="s">
        <v>182</v>
      </c>
      <c r="B64" s="3" t="s">
        <v>5213</v>
      </c>
      <c r="C64" s="1" t="s">
        <v>42</v>
      </c>
      <c r="D64" s="1" t="s">
        <v>5235</v>
      </c>
      <c r="E64" s="2" t="s">
        <v>532</v>
      </c>
      <c r="F64" s="2" t="s">
        <v>533</v>
      </c>
      <c r="G64" s="2" t="s">
        <v>534</v>
      </c>
      <c r="H64" s="74" t="s">
        <v>535</v>
      </c>
      <c r="I64" s="74"/>
      <c r="J64" s="9">
        <v>2</v>
      </c>
      <c r="K64" s="4">
        <v>16.84</v>
      </c>
    </row>
    <row r="65" spans="1:24">
      <c r="A65" s="2" t="s">
        <v>182</v>
      </c>
      <c r="B65" s="3" t="s">
        <v>5213</v>
      </c>
      <c r="C65" s="1" t="s">
        <v>42</v>
      </c>
      <c r="D65" s="1" t="s">
        <v>5234</v>
      </c>
      <c r="E65" s="2" t="s">
        <v>957</v>
      </c>
      <c r="F65" s="2" t="s">
        <v>958</v>
      </c>
      <c r="G65" s="2" t="s">
        <v>150</v>
      </c>
      <c r="H65" s="74" t="s">
        <v>151</v>
      </c>
      <c r="I65" s="74"/>
      <c r="J65" s="9">
        <v>3</v>
      </c>
      <c r="K65" s="4">
        <v>25.26</v>
      </c>
    </row>
    <row r="66" spans="1:24">
      <c r="A66" s="2" t="s">
        <v>182</v>
      </c>
      <c r="B66" s="3" t="s">
        <v>5213</v>
      </c>
      <c r="C66" s="1" t="s">
        <v>42</v>
      </c>
      <c r="D66" s="1" t="s">
        <v>5241</v>
      </c>
      <c r="E66" s="2" t="s">
        <v>175</v>
      </c>
      <c r="F66" s="2" t="s">
        <v>2616</v>
      </c>
      <c r="G66" s="2" t="s">
        <v>177</v>
      </c>
      <c r="H66" s="74" t="s">
        <v>178</v>
      </c>
      <c r="I66" s="74"/>
      <c r="J66" s="9">
        <v>3</v>
      </c>
      <c r="K66" s="4">
        <v>25.26</v>
      </c>
    </row>
    <row r="67" spans="1:24">
      <c r="A67" s="2" t="s">
        <v>205</v>
      </c>
      <c r="B67" s="3" t="s">
        <v>5213</v>
      </c>
      <c r="C67" s="1" t="s">
        <v>42</v>
      </c>
      <c r="D67" s="1" t="s">
        <v>5242</v>
      </c>
      <c r="E67" s="2" t="s">
        <v>936</v>
      </c>
      <c r="F67" s="2" t="s">
        <v>937</v>
      </c>
      <c r="G67" s="2" t="s">
        <v>150</v>
      </c>
      <c r="H67" s="74" t="s">
        <v>151</v>
      </c>
      <c r="I67" s="74"/>
      <c r="J67" s="9">
        <v>3</v>
      </c>
      <c r="K67" s="4">
        <v>28.65</v>
      </c>
    </row>
    <row r="68" spans="1:24">
      <c r="K68" s="5">
        <v>943.29</v>
      </c>
    </row>
    <row r="69" spans="1:24">
      <c r="A69" s="72" t="s">
        <v>183</v>
      </c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</row>
    <row r="70" spans="1:24">
      <c r="A70" s="2" t="s">
        <v>40</v>
      </c>
      <c r="B70" s="3" t="s">
        <v>5189</v>
      </c>
      <c r="C70" s="1" t="s">
        <v>42</v>
      </c>
      <c r="D70" s="1" t="s">
        <v>5243</v>
      </c>
      <c r="E70" s="2" t="s">
        <v>707</v>
      </c>
      <c r="F70" s="2" t="s">
        <v>708</v>
      </c>
      <c r="G70" s="2" t="s">
        <v>187</v>
      </c>
      <c r="H70" s="74" t="s">
        <v>188</v>
      </c>
      <c r="I70" s="74"/>
      <c r="J70" s="9">
        <v>4</v>
      </c>
      <c r="K70" s="4">
        <v>40.880000000000003</v>
      </c>
    </row>
    <row r="71" spans="1:24">
      <c r="A71" s="2" t="s">
        <v>40</v>
      </c>
      <c r="B71" s="3" t="s">
        <v>5189</v>
      </c>
      <c r="C71" s="1" t="s">
        <v>42</v>
      </c>
      <c r="D71" s="1" t="s">
        <v>5244</v>
      </c>
      <c r="E71" s="2" t="s">
        <v>185</v>
      </c>
      <c r="F71" s="2" t="s">
        <v>186</v>
      </c>
      <c r="G71" s="2" t="s">
        <v>187</v>
      </c>
      <c r="H71" s="74" t="s">
        <v>188</v>
      </c>
      <c r="I71" s="74"/>
      <c r="J71" s="9">
        <v>3</v>
      </c>
      <c r="K71" s="4">
        <v>30.66</v>
      </c>
    </row>
    <row r="72" spans="1:24">
      <c r="A72" s="2" t="s">
        <v>40</v>
      </c>
      <c r="B72" s="3" t="s">
        <v>5213</v>
      </c>
      <c r="C72" s="1" t="s">
        <v>42</v>
      </c>
      <c r="D72" s="1" t="s">
        <v>5245</v>
      </c>
      <c r="E72" s="2" t="s">
        <v>702</v>
      </c>
      <c r="F72" s="2" t="s">
        <v>703</v>
      </c>
      <c r="G72" s="2" t="s">
        <v>187</v>
      </c>
      <c r="H72" s="74" t="s">
        <v>188</v>
      </c>
      <c r="I72" s="74"/>
      <c r="J72" s="9">
        <v>1</v>
      </c>
      <c r="K72" s="4">
        <v>10.220000000000001</v>
      </c>
    </row>
    <row r="73" spans="1:24">
      <c r="A73" s="2" t="s">
        <v>48</v>
      </c>
      <c r="B73" s="3" t="s">
        <v>5213</v>
      </c>
      <c r="C73" s="1" t="s">
        <v>42</v>
      </c>
      <c r="D73" s="1" t="s">
        <v>5246</v>
      </c>
      <c r="E73" s="2" t="s">
        <v>702</v>
      </c>
      <c r="F73" s="2" t="s">
        <v>703</v>
      </c>
      <c r="G73" s="2" t="s">
        <v>187</v>
      </c>
      <c r="H73" s="74" t="s">
        <v>188</v>
      </c>
      <c r="I73" s="74"/>
      <c r="J73" s="9">
        <v>2</v>
      </c>
      <c r="K73" s="4">
        <v>23.04</v>
      </c>
    </row>
    <row r="74" spans="1:24">
      <c r="K74" s="5">
        <v>104.8</v>
      </c>
    </row>
    <row r="75" spans="1:24">
      <c r="A75" s="72" t="s">
        <v>189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</row>
    <row r="76" spans="1:24">
      <c r="A76" s="2" t="s">
        <v>40</v>
      </c>
      <c r="B76" s="3" t="s">
        <v>5193</v>
      </c>
      <c r="C76" s="1" t="s">
        <v>42</v>
      </c>
      <c r="D76" s="1" t="s">
        <v>5247</v>
      </c>
      <c r="E76" s="2" t="s">
        <v>715</v>
      </c>
      <c r="F76" s="2" t="s">
        <v>716</v>
      </c>
      <c r="G76" s="2" t="s">
        <v>717</v>
      </c>
      <c r="H76" s="74" t="s">
        <v>718</v>
      </c>
      <c r="I76" s="74"/>
      <c r="J76" s="9">
        <v>3</v>
      </c>
      <c r="K76" s="4">
        <v>30.66</v>
      </c>
    </row>
    <row r="77" spans="1:24">
      <c r="A77" s="2" t="s">
        <v>48</v>
      </c>
      <c r="B77" s="3" t="s">
        <v>5189</v>
      </c>
      <c r="C77" s="1" t="s">
        <v>42</v>
      </c>
      <c r="D77" s="1" t="s">
        <v>5248</v>
      </c>
      <c r="E77" s="2" t="s">
        <v>191</v>
      </c>
      <c r="F77" s="2" t="s">
        <v>192</v>
      </c>
      <c r="G77" s="2" t="s">
        <v>193</v>
      </c>
      <c r="H77" s="74" t="s">
        <v>194</v>
      </c>
      <c r="I77" s="74"/>
      <c r="J77" s="9">
        <v>5</v>
      </c>
      <c r="K77" s="4">
        <v>61.85</v>
      </c>
    </row>
    <row r="78" spans="1:24">
      <c r="A78" s="2" t="s">
        <v>48</v>
      </c>
      <c r="B78" s="3" t="s">
        <v>5193</v>
      </c>
      <c r="C78" s="1" t="s">
        <v>42</v>
      </c>
      <c r="D78" s="1" t="s">
        <v>5249</v>
      </c>
      <c r="E78" s="2" t="s">
        <v>552</v>
      </c>
      <c r="F78" s="2" t="s">
        <v>553</v>
      </c>
      <c r="G78" s="2" t="s">
        <v>313</v>
      </c>
      <c r="H78" s="74" t="s">
        <v>314</v>
      </c>
      <c r="I78" s="74"/>
      <c r="J78" s="9">
        <v>10</v>
      </c>
      <c r="K78" s="4">
        <v>115.2</v>
      </c>
    </row>
    <row r="79" spans="1:24">
      <c r="A79" s="2" t="s">
        <v>48</v>
      </c>
      <c r="B79" s="3" t="s">
        <v>5193</v>
      </c>
      <c r="C79" s="1" t="s">
        <v>42</v>
      </c>
      <c r="D79" s="1" t="s">
        <v>5247</v>
      </c>
      <c r="E79" s="2" t="s">
        <v>715</v>
      </c>
      <c r="F79" s="2" t="s">
        <v>716</v>
      </c>
      <c r="G79" s="2" t="s">
        <v>717</v>
      </c>
      <c r="H79" s="74" t="s">
        <v>718</v>
      </c>
      <c r="I79" s="74"/>
      <c r="J79" s="9">
        <v>3</v>
      </c>
      <c r="K79" s="4">
        <v>37.11</v>
      </c>
    </row>
    <row r="80" spans="1:24">
      <c r="A80" s="2" t="s">
        <v>48</v>
      </c>
      <c r="B80" s="3" t="s">
        <v>5189</v>
      </c>
      <c r="C80" s="1" t="s">
        <v>42</v>
      </c>
      <c r="D80" s="1" t="s">
        <v>5250</v>
      </c>
      <c r="E80" s="2" t="s">
        <v>729</v>
      </c>
      <c r="F80" s="2" t="s">
        <v>730</v>
      </c>
      <c r="G80" s="2" t="s">
        <v>726</v>
      </c>
      <c r="H80" s="74" t="s">
        <v>727</v>
      </c>
      <c r="I80" s="74"/>
      <c r="J80" s="9">
        <v>5</v>
      </c>
      <c r="K80" s="4">
        <v>61.85</v>
      </c>
    </row>
    <row r="81" spans="1:24">
      <c r="A81" s="2" t="s">
        <v>182</v>
      </c>
      <c r="B81" s="3" t="s">
        <v>5189</v>
      </c>
      <c r="C81" s="1" t="s">
        <v>42</v>
      </c>
      <c r="D81" s="1" t="s">
        <v>5248</v>
      </c>
      <c r="E81" s="2" t="s">
        <v>191</v>
      </c>
      <c r="F81" s="2" t="s">
        <v>192</v>
      </c>
      <c r="G81" s="2" t="s">
        <v>193</v>
      </c>
      <c r="H81" s="74" t="s">
        <v>194</v>
      </c>
      <c r="I81" s="74"/>
      <c r="J81" s="9">
        <v>2</v>
      </c>
      <c r="K81" s="4">
        <v>18.88</v>
      </c>
    </row>
    <row r="82" spans="1:24">
      <c r="K82" s="5">
        <v>325.55</v>
      </c>
    </row>
    <row r="83" spans="1:24">
      <c r="A83" s="72" t="s">
        <v>212</v>
      </c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</row>
    <row r="84" spans="1:24">
      <c r="A84" s="2" t="s">
        <v>40</v>
      </c>
      <c r="B84" s="3" t="s">
        <v>5251</v>
      </c>
      <c r="C84" s="1" t="s">
        <v>42</v>
      </c>
      <c r="D84" s="1" t="s">
        <v>5252</v>
      </c>
      <c r="E84" s="2" t="s">
        <v>3320</v>
      </c>
      <c r="F84" s="2" t="s">
        <v>1184</v>
      </c>
      <c r="G84" s="2" t="s">
        <v>257</v>
      </c>
      <c r="H84" s="74" t="s">
        <v>258</v>
      </c>
      <c r="I84" s="74"/>
      <c r="J84" s="9">
        <v>10</v>
      </c>
      <c r="K84" s="4">
        <v>102.2</v>
      </c>
    </row>
    <row r="85" spans="1:24">
      <c r="A85" s="2" t="s">
        <v>40</v>
      </c>
      <c r="B85" s="3" t="s">
        <v>5251</v>
      </c>
      <c r="C85" s="1" t="s">
        <v>42</v>
      </c>
      <c r="D85" s="1" t="s">
        <v>5253</v>
      </c>
      <c r="E85" s="2" t="s">
        <v>263</v>
      </c>
      <c r="F85" s="2" t="s">
        <v>264</v>
      </c>
      <c r="G85" s="2" t="s">
        <v>216</v>
      </c>
      <c r="H85" s="74" t="s">
        <v>217</v>
      </c>
      <c r="I85" s="74"/>
      <c r="J85" s="9">
        <v>1</v>
      </c>
      <c r="K85" s="4">
        <v>10.220000000000001</v>
      </c>
    </row>
    <row r="86" spans="1:24">
      <c r="A86" s="2" t="s">
        <v>40</v>
      </c>
      <c r="B86" s="3" t="s">
        <v>5251</v>
      </c>
      <c r="C86" s="1" t="s">
        <v>42</v>
      </c>
      <c r="D86" s="1" t="s">
        <v>5254</v>
      </c>
      <c r="E86" s="2" t="s">
        <v>230</v>
      </c>
      <c r="F86" s="2" t="s">
        <v>231</v>
      </c>
      <c r="G86" s="2" t="s">
        <v>232</v>
      </c>
      <c r="H86" s="74" t="s">
        <v>233</v>
      </c>
      <c r="I86" s="74"/>
      <c r="J86" s="9">
        <v>3</v>
      </c>
      <c r="K86" s="4">
        <v>30.66</v>
      </c>
    </row>
    <row r="87" spans="1:24">
      <c r="A87" s="2" t="s">
        <v>40</v>
      </c>
      <c r="B87" s="3" t="s">
        <v>5251</v>
      </c>
      <c r="C87" s="1" t="s">
        <v>42</v>
      </c>
      <c r="D87" s="1" t="s">
        <v>5255</v>
      </c>
      <c r="E87" s="2" t="s">
        <v>2392</v>
      </c>
      <c r="F87" s="2" t="s">
        <v>2393</v>
      </c>
      <c r="G87" s="2" t="s">
        <v>232</v>
      </c>
      <c r="H87" s="74" t="s">
        <v>233</v>
      </c>
      <c r="I87" s="74"/>
      <c r="J87" s="9">
        <v>2</v>
      </c>
      <c r="K87" s="4">
        <v>20.440000000000001</v>
      </c>
    </row>
    <row r="88" spans="1:24">
      <c r="A88" s="2" t="s">
        <v>40</v>
      </c>
      <c r="B88" s="3" t="s">
        <v>5251</v>
      </c>
      <c r="C88" s="1" t="s">
        <v>42</v>
      </c>
      <c r="D88" s="1" t="s">
        <v>5256</v>
      </c>
      <c r="E88" s="2" t="s">
        <v>738</v>
      </c>
      <c r="F88" s="2" t="s">
        <v>739</v>
      </c>
      <c r="G88" s="2" t="s">
        <v>251</v>
      </c>
      <c r="H88" s="74" t="s">
        <v>252</v>
      </c>
      <c r="I88" s="74"/>
      <c r="J88" s="9">
        <v>10</v>
      </c>
      <c r="K88" s="4">
        <v>102.2</v>
      </c>
    </row>
    <row r="89" spans="1:24">
      <c r="A89" s="2" t="s">
        <v>48</v>
      </c>
      <c r="B89" s="3" t="s">
        <v>5251</v>
      </c>
      <c r="C89" s="1" t="s">
        <v>42</v>
      </c>
      <c r="D89" s="1" t="s">
        <v>5255</v>
      </c>
      <c r="E89" s="2" t="s">
        <v>2392</v>
      </c>
      <c r="F89" s="2" t="s">
        <v>2393</v>
      </c>
      <c r="G89" s="2" t="s">
        <v>232</v>
      </c>
      <c r="H89" s="74" t="s">
        <v>233</v>
      </c>
      <c r="I89" s="74"/>
      <c r="J89" s="9">
        <v>5</v>
      </c>
      <c r="K89" s="4">
        <v>61.85</v>
      </c>
    </row>
    <row r="90" spans="1:24">
      <c r="A90" s="2" t="s">
        <v>48</v>
      </c>
      <c r="B90" s="3" t="s">
        <v>5251</v>
      </c>
      <c r="C90" s="1" t="s">
        <v>42</v>
      </c>
      <c r="D90" s="1" t="s">
        <v>5253</v>
      </c>
      <c r="E90" s="2" t="s">
        <v>263</v>
      </c>
      <c r="F90" s="2" t="s">
        <v>264</v>
      </c>
      <c r="G90" s="2" t="s">
        <v>216</v>
      </c>
      <c r="H90" s="74" t="s">
        <v>217</v>
      </c>
      <c r="I90" s="74"/>
      <c r="J90" s="9">
        <v>5</v>
      </c>
      <c r="K90" s="4">
        <v>61.85</v>
      </c>
    </row>
    <row r="91" spans="1:24">
      <c r="A91" s="2" t="s">
        <v>48</v>
      </c>
      <c r="B91" s="3" t="s">
        <v>5251</v>
      </c>
      <c r="C91" s="1" t="s">
        <v>42</v>
      </c>
      <c r="D91" s="1" t="s">
        <v>5252</v>
      </c>
      <c r="E91" s="2" t="s">
        <v>3320</v>
      </c>
      <c r="F91" s="2" t="s">
        <v>1184</v>
      </c>
      <c r="G91" s="2" t="s">
        <v>257</v>
      </c>
      <c r="H91" s="74" t="s">
        <v>258</v>
      </c>
      <c r="I91" s="74"/>
      <c r="J91" s="9">
        <v>20</v>
      </c>
      <c r="K91" s="4">
        <v>247.4</v>
      </c>
    </row>
    <row r="92" spans="1:24">
      <c r="A92" s="2" t="s">
        <v>182</v>
      </c>
      <c r="B92" s="3" t="s">
        <v>5251</v>
      </c>
      <c r="C92" s="1" t="s">
        <v>42</v>
      </c>
      <c r="D92" s="1" t="s">
        <v>5254</v>
      </c>
      <c r="E92" s="2" t="s">
        <v>230</v>
      </c>
      <c r="F92" s="2" t="s">
        <v>231</v>
      </c>
      <c r="G92" s="2" t="s">
        <v>232</v>
      </c>
      <c r="H92" s="74" t="s">
        <v>233</v>
      </c>
      <c r="I92" s="74"/>
      <c r="J92" s="9">
        <v>3</v>
      </c>
      <c r="K92" s="4">
        <v>28.32</v>
      </c>
    </row>
    <row r="93" spans="1:24">
      <c r="A93" s="2" t="s">
        <v>182</v>
      </c>
      <c r="B93" s="3" t="s">
        <v>5251</v>
      </c>
      <c r="C93" s="1" t="s">
        <v>42</v>
      </c>
      <c r="D93" s="1" t="s">
        <v>5257</v>
      </c>
      <c r="E93" s="2" t="s">
        <v>272</v>
      </c>
      <c r="F93" s="2" t="s">
        <v>273</v>
      </c>
      <c r="G93" s="2" t="s">
        <v>216</v>
      </c>
      <c r="H93" s="74" t="s">
        <v>217</v>
      </c>
      <c r="I93" s="74"/>
      <c r="J93" s="9">
        <v>2</v>
      </c>
      <c r="K93" s="4">
        <v>18.88</v>
      </c>
    </row>
    <row r="94" spans="1:24">
      <c r="A94" s="2" t="s">
        <v>182</v>
      </c>
      <c r="B94" s="3" t="s">
        <v>5251</v>
      </c>
      <c r="C94" s="1" t="s">
        <v>42</v>
      </c>
      <c r="D94" s="1" t="s">
        <v>5252</v>
      </c>
      <c r="E94" s="2" t="s">
        <v>3320</v>
      </c>
      <c r="F94" s="2" t="s">
        <v>1184</v>
      </c>
      <c r="G94" s="2" t="s">
        <v>257</v>
      </c>
      <c r="H94" s="74" t="s">
        <v>258</v>
      </c>
      <c r="I94" s="74"/>
      <c r="J94" s="9">
        <v>20</v>
      </c>
      <c r="K94" s="4">
        <v>188.8</v>
      </c>
    </row>
    <row r="95" spans="1:24">
      <c r="A95" s="2" t="s">
        <v>182</v>
      </c>
      <c r="B95" s="3" t="s">
        <v>5251</v>
      </c>
      <c r="C95" s="1" t="s">
        <v>42</v>
      </c>
      <c r="D95" s="1" t="s">
        <v>5256</v>
      </c>
      <c r="E95" s="2" t="s">
        <v>738</v>
      </c>
      <c r="F95" s="2" t="s">
        <v>739</v>
      </c>
      <c r="G95" s="2" t="s">
        <v>251</v>
      </c>
      <c r="H95" s="74" t="s">
        <v>252</v>
      </c>
      <c r="I95" s="74"/>
      <c r="J95" s="9">
        <v>1</v>
      </c>
      <c r="K95" s="4">
        <v>9.44</v>
      </c>
    </row>
    <row r="96" spans="1:24">
      <c r="A96" s="2" t="s">
        <v>182</v>
      </c>
      <c r="B96" s="3" t="s">
        <v>5251</v>
      </c>
      <c r="C96" s="1" t="s">
        <v>42</v>
      </c>
      <c r="D96" s="1" t="s">
        <v>5258</v>
      </c>
      <c r="E96" s="2" t="s">
        <v>238</v>
      </c>
      <c r="F96" s="2" t="s">
        <v>239</v>
      </c>
      <c r="G96" s="2" t="s">
        <v>216</v>
      </c>
      <c r="H96" s="74" t="s">
        <v>217</v>
      </c>
      <c r="I96" s="74"/>
      <c r="J96" s="9">
        <v>3</v>
      </c>
      <c r="K96" s="4">
        <v>28.32</v>
      </c>
    </row>
    <row r="97" spans="1:24">
      <c r="A97" s="2" t="s">
        <v>182</v>
      </c>
      <c r="B97" s="3" t="s">
        <v>5251</v>
      </c>
      <c r="C97" s="1" t="s">
        <v>42</v>
      </c>
      <c r="D97" s="1" t="s">
        <v>5259</v>
      </c>
      <c r="E97" s="2" t="s">
        <v>219</v>
      </c>
      <c r="F97" s="2" t="s">
        <v>220</v>
      </c>
      <c r="G97" s="2" t="s">
        <v>221</v>
      </c>
      <c r="H97" s="74" t="s">
        <v>222</v>
      </c>
      <c r="I97" s="74"/>
      <c r="J97" s="9">
        <v>10</v>
      </c>
      <c r="K97" s="4">
        <v>94.4</v>
      </c>
    </row>
    <row r="98" spans="1:24">
      <c r="A98" s="2" t="s">
        <v>182</v>
      </c>
      <c r="B98" s="3" t="s">
        <v>5251</v>
      </c>
      <c r="C98" s="1" t="s">
        <v>42</v>
      </c>
      <c r="D98" s="1" t="s">
        <v>5253</v>
      </c>
      <c r="E98" s="2" t="s">
        <v>263</v>
      </c>
      <c r="F98" s="2" t="s">
        <v>264</v>
      </c>
      <c r="G98" s="2" t="s">
        <v>216</v>
      </c>
      <c r="H98" s="74" t="s">
        <v>217</v>
      </c>
      <c r="I98" s="74"/>
      <c r="J98" s="9">
        <v>1</v>
      </c>
      <c r="K98" s="4">
        <v>9.44</v>
      </c>
    </row>
    <row r="99" spans="1:24">
      <c r="A99" s="2" t="s">
        <v>182</v>
      </c>
      <c r="B99" s="3" t="s">
        <v>5251</v>
      </c>
      <c r="C99" s="1" t="s">
        <v>42</v>
      </c>
      <c r="D99" s="1" t="s">
        <v>5260</v>
      </c>
      <c r="E99" s="2" t="s">
        <v>275</v>
      </c>
      <c r="F99" s="2" t="s">
        <v>276</v>
      </c>
      <c r="G99" s="2" t="s">
        <v>277</v>
      </c>
      <c r="H99" s="74" t="s">
        <v>278</v>
      </c>
      <c r="I99" s="74"/>
      <c r="J99" s="9">
        <v>2</v>
      </c>
      <c r="K99" s="4">
        <v>18.88</v>
      </c>
    </row>
    <row r="100" spans="1:24">
      <c r="A100" s="2" t="s">
        <v>205</v>
      </c>
      <c r="B100" s="3" t="s">
        <v>5251</v>
      </c>
      <c r="C100" s="1" t="s">
        <v>42</v>
      </c>
      <c r="D100" s="1" t="s">
        <v>5258</v>
      </c>
      <c r="E100" s="2" t="s">
        <v>238</v>
      </c>
      <c r="F100" s="2" t="s">
        <v>239</v>
      </c>
      <c r="G100" s="2" t="s">
        <v>216</v>
      </c>
      <c r="H100" s="74" t="s">
        <v>217</v>
      </c>
      <c r="I100" s="74"/>
      <c r="J100" s="9">
        <v>3</v>
      </c>
      <c r="K100" s="4">
        <v>28.65</v>
      </c>
    </row>
    <row r="101" spans="1:24">
      <c r="K101" s="5">
        <v>1061.95</v>
      </c>
    </row>
    <row r="102" spans="1:24">
      <c r="A102" s="72" t="s">
        <v>286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</row>
    <row r="103" spans="1:24">
      <c r="A103" s="2" t="s">
        <v>48</v>
      </c>
      <c r="B103" s="3" t="s">
        <v>5251</v>
      </c>
      <c r="C103" s="1" t="s">
        <v>42</v>
      </c>
      <c r="D103" s="1" t="s">
        <v>5261</v>
      </c>
      <c r="E103" s="2" t="s">
        <v>307</v>
      </c>
      <c r="F103" s="2" t="s">
        <v>308</v>
      </c>
      <c r="G103" s="2" t="s">
        <v>304</v>
      </c>
      <c r="H103" s="74" t="s">
        <v>305</v>
      </c>
      <c r="I103" s="74"/>
      <c r="J103" s="9">
        <v>4</v>
      </c>
      <c r="K103" s="4">
        <v>46.08</v>
      </c>
    </row>
    <row r="104" spans="1:24">
      <c r="A104" s="2" t="s">
        <v>48</v>
      </c>
      <c r="B104" s="3" t="s">
        <v>5251</v>
      </c>
      <c r="C104" s="1" t="s">
        <v>42</v>
      </c>
      <c r="D104" s="1" t="s">
        <v>5262</v>
      </c>
      <c r="E104" s="2" t="s">
        <v>288</v>
      </c>
      <c r="F104" s="2" t="s">
        <v>1928</v>
      </c>
      <c r="G104" s="2" t="s">
        <v>290</v>
      </c>
      <c r="H104" s="74" t="s">
        <v>291</v>
      </c>
      <c r="I104" s="74"/>
      <c r="J104" s="9">
        <v>20</v>
      </c>
      <c r="K104" s="4">
        <v>247.4</v>
      </c>
    </row>
    <row r="105" spans="1:24">
      <c r="A105" s="2" t="s">
        <v>182</v>
      </c>
      <c r="B105" s="3" t="s">
        <v>5251</v>
      </c>
      <c r="C105" s="1" t="s">
        <v>42</v>
      </c>
      <c r="D105" s="1" t="s">
        <v>5262</v>
      </c>
      <c r="E105" s="2" t="s">
        <v>288</v>
      </c>
      <c r="F105" s="2" t="s">
        <v>1928</v>
      </c>
      <c r="G105" s="2" t="s">
        <v>290</v>
      </c>
      <c r="H105" s="74" t="s">
        <v>291</v>
      </c>
      <c r="I105" s="74"/>
      <c r="J105" s="9">
        <v>10</v>
      </c>
      <c r="K105" s="4">
        <v>84.2</v>
      </c>
    </row>
    <row r="106" spans="1:24">
      <c r="K106" s="5">
        <v>377.68</v>
      </c>
    </row>
    <row r="107" spans="1:24">
      <c r="A107" s="72" t="s">
        <v>309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</row>
    <row r="108" spans="1:24">
      <c r="A108" s="2" t="s">
        <v>40</v>
      </c>
      <c r="B108" s="3" t="s">
        <v>5189</v>
      </c>
      <c r="C108" s="1" t="s">
        <v>42</v>
      </c>
      <c r="D108" s="1" t="s">
        <v>5263</v>
      </c>
      <c r="E108" s="2" t="s">
        <v>1209</v>
      </c>
      <c r="F108" s="2" t="s">
        <v>1210</v>
      </c>
      <c r="G108" s="2" t="s">
        <v>313</v>
      </c>
      <c r="H108" s="74" t="s">
        <v>314</v>
      </c>
      <c r="I108" s="74"/>
      <c r="J108" s="9">
        <v>10</v>
      </c>
      <c r="K108" s="4">
        <v>102.2</v>
      </c>
    </row>
    <row r="109" spans="1:24">
      <c r="A109" s="2" t="s">
        <v>40</v>
      </c>
      <c r="B109" s="3" t="s">
        <v>5251</v>
      </c>
      <c r="C109" s="1" t="s">
        <v>42</v>
      </c>
      <c r="D109" s="1" t="s">
        <v>5264</v>
      </c>
      <c r="E109" s="2" t="s">
        <v>567</v>
      </c>
      <c r="F109" s="2" t="s">
        <v>568</v>
      </c>
      <c r="G109" s="2" t="s">
        <v>367</v>
      </c>
      <c r="H109" s="74" t="s">
        <v>368</v>
      </c>
      <c r="I109" s="74"/>
      <c r="J109" s="9">
        <v>10</v>
      </c>
      <c r="K109" s="4">
        <v>102.2</v>
      </c>
    </row>
    <row r="110" spans="1:24">
      <c r="A110" s="2" t="s">
        <v>40</v>
      </c>
      <c r="B110" s="3" t="s">
        <v>5251</v>
      </c>
      <c r="C110" s="1" t="s">
        <v>42</v>
      </c>
      <c r="D110" s="1" t="s">
        <v>5265</v>
      </c>
      <c r="E110" s="2" t="s">
        <v>1436</v>
      </c>
      <c r="F110" s="2" t="s">
        <v>1437</v>
      </c>
      <c r="G110" s="2" t="s">
        <v>313</v>
      </c>
      <c r="H110" s="74" t="s">
        <v>314</v>
      </c>
      <c r="I110" s="74"/>
      <c r="J110" s="9">
        <v>10</v>
      </c>
      <c r="K110" s="4">
        <v>102.2</v>
      </c>
    </row>
    <row r="111" spans="1:24">
      <c r="A111" s="2" t="s">
        <v>40</v>
      </c>
      <c r="B111" s="3" t="s">
        <v>5251</v>
      </c>
      <c r="C111" s="1" t="s">
        <v>42</v>
      </c>
      <c r="D111" s="1" t="s">
        <v>5266</v>
      </c>
      <c r="E111" s="2" t="s">
        <v>370</v>
      </c>
      <c r="F111" s="2" t="s">
        <v>371</v>
      </c>
      <c r="G111" s="2" t="s">
        <v>313</v>
      </c>
      <c r="H111" s="74" t="s">
        <v>314</v>
      </c>
      <c r="I111" s="74"/>
      <c r="J111" s="9">
        <v>10</v>
      </c>
      <c r="K111" s="4">
        <v>102.2</v>
      </c>
    </row>
    <row r="112" spans="1:24">
      <c r="A112" s="2" t="s">
        <v>40</v>
      </c>
      <c r="B112" s="3" t="s">
        <v>5251</v>
      </c>
      <c r="C112" s="1" t="s">
        <v>42</v>
      </c>
      <c r="D112" s="1" t="s">
        <v>5267</v>
      </c>
      <c r="E112" s="2" t="s">
        <v>1429</v>
      </c>
      <c r="F112" s="2" t="s">
        <v>1430</v>
      </c>
      <c r="G112" s="2" t="s">
        <v>367</v>
      </c>
      <c r="H112" s="74" t="s">
        <v>368</v>
      </c>
      <c r="I112" s="74"/>
      <c r="J112" s="9">
        <v>10</v>
      </c>
      <c r="K112" s="4">
        <v>102.2</v>
      </c>
    </row>
    <row r="113" spans="1:11">
      <c r="A113" s="2" t="s">
        <v>40</v>
      </c>
      <c r="B113" s="3" t="s">
        <v>5189</v>
      </c>
      <c r="C113" s="1" t="s">
        <v>42</v>
      </c>
      <c r="D113" s="1" t="s">
        <v>5268</v>
      </c>
      <c r="E113" s="2" t="s">
        <v>763</v>
      </c>
      <c r="F113" s="2" t="s">
        <v>764</v>
      </c>
      <c r="G113" s="2" t="s">
        <v>313</v>
      </c>
      <c r="H113" s="74" t="s">
        <v>314</v>
      </c>
      <c r="I113" s="74"/>
      <c r="J113" s="9">
        <v>3</v>
      </c>
      <c r="K113" s="4">
        <v>30.66</v>
      </c>
    </row>
    <row r="114" spans="1:11">
      <c r="A114" s="2" t="s">
        <v>40</v>
      </c>
      <c r="B114" s="3" t="s">
        <v>5251</v>
      </c>
      <c r="C114" s="1" t="s">
        <v>42</v>
      </c>
      <c r="D114" s="1" t="s">
        <v>5269</v>
      </c>
      <c r="E114" s="2" t="s">
        <v>1340</v>
      </c>
      <c r="F114" s="2" t="s">
        <v>1341</v>
      </c>
      <c r="G114" s="2" t="s">
        <v>313</v>
      </c>
      <c r="H114" s="74" t="s">
        <v>314</v>
      </c>
      <c r="I114" s="74"/>
      <c r="J114" s="9">
        <v>40</v>
      </c>
      <c r="K114" s="4">
        <v>408.8</v>
      </c>
    </row>
    <row r="115" spans="1:11">
      <c r="A115" s="2" t="s">
        <v>40</v>
      </c>
      <c r="B115" s="3" t="s">
        <v>5251</v>
      </c>
      <c r="C115" s="1" t="s">
        <v>42</v>
      </c>
      <c r="D115" s="1" t="s">
        <v>5270</v>
      </c>
      <c r="E115" s="2" t="s">
        <v>4620</v>
      </c>
      <c r="F115" s="2" t="s">
        <v>4621</v>
      </c>
      <c r="G115" s="2" t="s">
        <v>313</v>
      </c>
      <c r="H115" s="74" t="s">
        <v>314</v>
      </c>
      <c r="I115" s="74"/>
      <c r="J115" s="9">
        <v>10</v>
      </c>
      <c r="K115" s="4">
        <v>102.2</v>
      </c>
    </row>
    <row r="116" spans="1:11">
      <c r="A116" s="2" t="s">
        <v>40</v>
      </c>
      <c r="B116" s="3" t="s">
        <v>5213</v>
      </c>
      <c r="C116" s="1" t="s">
        <v>42</v>
      </c>
      <c r="D116" s="1" t="s">
        <v>5271</v>
      </c>
      <c r="E116" s="2" t="s">
        <v>1331</v>
      </c>
      <c r="F116" s="2" t="s">
        <v>1332</v>
      </c>
      <c r="G116" s="2" t="s">
        <v>313</v>
      </c>
      <c r="H116" s="74" t="s">
        <v>314</v>
      </c>
      <c r="I116" s="74"/>
      <c r="J116" s="9">
        <v>5</v>
      </c>
      <c r="K116" s="4">
        <v>51.1</v>
      </c>
    </row>
    <row r="117" spans="1:11">
      <c r="A117" s="2" t="s">
        <v>40</v>
      </c>
      <c r="B117" s="3" t="s">
        <v>5193</v>
      </c>
      <c r="C117" s="1" t="s">
        <v>42</v>
      </c>
      <c r="D117" s="1" t="s">
        <v>5272</v>
      </c>
      <c r="E117" s="2" t="s">
        <v>766</v>
      </c>
      <c r="F117" s="2" t="s">
        <v>767</v>
      </c>
      <c r="G117" s="2" t="s">
        <v>362</v>
      </c>
      <c r="H117" s="74" t="s">
        <v>363</v>
      </c>
      <c r="I117" s="74"/>
      <c r="J117" s="9">
        <v>7</v>
      </c>
      <c r="K117" s="4">
        <v>71.540000000000006</v>
      </c>
    </row>
    <row r="118" spans="1:11">
      <c r="A118" s="2" t="s">
        <v>40</v>
      </c>
      <c r="B118" s="3" t="s">
        <v>5213</v>
      </c>
      <c r="C118" s="1" t="s">
        <v>42</v>
      </c>
      <c r="D118" s="1" t="s">
        <v>5273</v>
      </c>
      <c r="E118" s="2" t="s">
        <v>995</v>
      </c>
      <c r="F118" s="2" t="s">
        <v>996</v>
      </c>
      <c r="G118" s="2" t="s">
        <v>313</v>
      </c>
      <c r="H118" s="74" t="s">
        <v>314</v>
      </c>
      <c r="I118" s="74"/>
      <c r="J118" s="9">
        <v>10</v>
      </c>
      <c r="K118" s="4">
        <v>102.2</v>
      </c>
    </row>
    <row r="119" spans="1:11">
      <c r="A119" s="2" t="s">
        <v>40</v>
      </c>
      <c r="B119" s="3" t="s">
        <v>5193</v>
      </c>
      <c r="C119" s="1" t="s">
        <v>42</v>
      </c>
      <c r="D119" s="1" t="s">
        <v>5274</v>
      </c>
      <c r="E119" s="2" t="s">
        <v>1790</v>
      </c>
      <c r="F119" s="2" t="s">
        <v>1791</v>
      </c>
      <c r="G119" s="2" t="s">
        <v>313</v>
      </c>
      <c r="H119" s="74" t="s">
        <v>314</v>
      </c>
      <c r="I119" s="74"/>
      <c r="J119" s="9">
        <v>5</v>
      </c>
      <c r="K119" s="4">
        <v>51.1</v>
      </c>
    </row>
    <row r="120" spans="1:11">
      <c r="A120" s="2" t="s">
        <v>40</v>
      </c>
      <c r="B120" s="3" t="s">
        <v>5201</v>
      </c>
      <c r="C120" s="1" t="s">
        <v>42</v>
      </c>
      <c r="D120" s="1" t="s">
        <v>5275</v>
      </c>
      <c r="E120" s="2" t="s">
        <v>1452</v>
      </c>
      <c r="F120" s="2" t="s">
        <v>1453</v>
      </c>
      <c r="G120" s="2" t="s">
        <v>313</v>
      </c>
      <c r="H120" s="74" t="s">
        <v>314</v>
      </c>
      <c r="I120" s="74"/>
      <c r="J120" s="9">
        <v>50</v>
      </c>
      <c r="K120" s="4">
        <v>511</v>
      </c>
    </row>
    <row r="121" spans="1:11">
      <c r="A121" s="2" t="s">
        <v>40</v>
      </c>
      <c r="B121" s="3" t="s">
        <v>5201</v>
      </c>
      <c r="C121" s="1" t="s">
        <v>42</v>
      </c>
      <c r="D121" s="1" t="s">
        <v>5276</v>
      </c>
      <c r="E121" s="2" t="s">
        <v>754</v>
      </c>
      <c r="F121" s="2" t="s">
        <v>755</v>
      </c>
      <c r="G121" s="2" t="s">
        <v>313</v>
      </c>
      <c r="H121" s="74" t="s">
        <v>314</v>
      </c>
      <c r="I121" s="74"/>
      <c r="J121" s="9">
        <v>50</v>
      </c>
      <c r="K121" s="4">
        <v>511</v>
      </c>
    </row>
    <row r="122" spans="1:11">
      <c r="A122" s="2" t="s">
        <v>40</v>
      </c>
      <c r="B122" s="3" t="s">
        <v>5201</v>
      </c>
      <c r="C122" s="1" t="s">
        <v>42</v>
      </c>
      <c r="D122" s="1" t="s">
        <v>5277</v>
      </c>
      <c r="E122" s="2" t="s">
        <v>1028</v>
      </c>
      <c r="F122" s="2" t="s">
        <v>1029</v>
      </c>
      <c r="G122" s="2" t="s">
        <v>1030</v>
      </c>
      <c r="H122" s="74" t="s">
        <v>1031</v>
      </c>
      <c r="I122" s="74"/>
      <c r="J122" s="9">
        <v>20</v>
      </c>
      <c r="K122" s="4">
        <v>204.4</v>
      </c>
    </row>
    <row r="123" spans="1:11">
      <c r="A123" s="2" t="s">
        <v>40</v>
      </c>
      <c r="B123" s="3" t="s">
        <v>5193</v>
      </c>
      <c r="C123" s="1" t="s">
        <v>42</v>
      </c>
      <c r="D123" s="1" t="s">
        <v>5278</v>
      </c>
      <c r="E123" s="2" t="s">
        <v>786</v>
      </c>
      <c r="F123" s="2" t="s">
        <v>787</v>
      </c>
      <c r="G123" s="2" t="s">
        <v>313</v>
      </c>
      <c r="H123" s="74" t="s">
        <v>314</v>
      </c>
      <c r="I123" s="74"/>
      <c r="J123" s="9">
        <v>4</v>
      </c>
      <c r="K123" s="4">
        <v>40.880000000000003</v>
      </c>
    </row>
    <row r="124" spans="1:11">
      <c r="A124" s="2" t="s">
        <v>40</v>
      </c>
      <c r="B124" s="3" t="s">
        <v>5213</v>
      </c>
      <c r="C124" s="1" t="s">
        <v>42</v>
      </c>
      <c r="D124" s="1" t="s">
        <v>5279</v>
      </c>
      <c r="E124" s="2" t="s">
        <v>1222</v>
      </c>
      <c r="F124" s="2" t="s">
        <v>1223</v>
      </c>
      <c r="G124" s="2" t="s">
        <v>313</v>
      </c>
      <c r="H124" s="74" t="s">
        <v>314</v>
      </c>
      <c r="I124" s="74"/>
      <c r="J124" s="9">
        <v>10</v>
      </c>
      <c r="K124" s="4">
        <v>102.2</v>
      </c>
    </row>
    <row r="125" spans="1:11">
      <c r="A125" s="2" t="s">
        <v>40</v>
      </c>
      <c r="B125" s="3" t="s">
        <v>5213</v>
      </c>
      <c r="C125" s="1" t="s">
        <v>42</v>
      </c>
      <c r="D125" s="1" t="s">
        <v>5280</v>
      </c>
      <c r="E125" s="2" t="s">
        <v>387</v>
      </c>
      <c r="F125" s="2" t="s">
        <v>388</v>
      </c>
      <c r="G125" s="2" t="s">
        <v>313</v>
      </c>
      <c r="H125" s="74" t="s">
        <v>314</v>
      </c>
      <c r="I125" s="74"/>
      <c r="J125" s="9">
        <v>10</v>
      </c>
      <c r="K125" s="4">
        <v>102.2</v>
      </c>
    </row>
    <row r="126" spans="1:11">
      <c r="A126" s="2" t="s">
        <v>40</v>
      </c>
      <c r="B126" s="3" t="s">
        <v>5193</v>
      </c>
      <c r="C126" s="1" t="s">
        <v>42</v>
      </c>
      <c r="D126" s="1" t="s">
        <v>5281</v>
      </c>
      <c r="E126" s="2" t="s">
        <v>1231</v>
      </c>
      <c r="F126" s="2" t="s">
        <v>1232</v>
      </c>
      <c r="G126" s="2" t="s">
        <v>375</v>
      </c>
      <c r="H126" s="74" t="s">
        <v>376</v>
      </c>
      <c r="I126" s="74"/>
      <c r="J126" s="9">
        <v>7</v>
      </c>
      <c r="K126" s="4">
        <v>71.540000000000006</v>
      </c>
    </row>
    <row r="127" spans="1:11">
      <c r="A127" s="2" t="s">
        <v>40</v>
      </c>
      <c r="B127" s="3" t="s">
        <v>5193</v>
      </c>
      <c r="C127" s="1" t="s">
        <v>42</v>
      </c>
      <c r="D127" s="1" t="s">
        <v>5282</v>
      </c>
      <c r="E127" s="2" t="s">
        <v>1199</v>
      </c>
      <c r="F127" s="2" t="s">
        <v>1200</v>
      </c>
      <c r="G127" s="2" t="s">
        <v>367</v>
      </c>
      <c r="H127" s="74" t="s">
        <v>368</v>
      </c>
      <c r="I127" s="74"/>
      <c r="J127" s="9">
        <v>10</v>
      </c>
      <c r="K127" s="4">
        <v>102.2</v>
      </c>
    </row>
    <row r="128" spans="1:11">
      <c r="A128" s="2" t="s">
        <v>40</v>
      </c>
      <c r="B128" s="3" t="s">
        <v>5213</v>
      </c>
      <c r="C128" s="1" t="s">
        <v>42</v>
      </c>
      <c r="D128" s="1" t="s">
        <v>5283</v>
      </c>
      <c r="E128" s="2" t="s">
        <v>396</v>
      </c>
      <c r="F128" s="2" t="s">
        <v>397</v>
      </c>
      <c r="G128" s="2" t="s">
        <v>313</v>
      </c>
      <c r="H128" s="74" t="s">
        <v>314</v>
      </c>
      <c r="I128" s="74"/>
      <c r="J128" s="9">
        <v>20</v>
      </c>
      <c r="K128" s="4">
        <v>204.4</v>
      </c>
    </row>
    <row r="129" spans="1:11">
      <c r="A129" s="2" t="s">
        <v>40</v>
      </c>
      <c r="B129" s="3" t="s">
        <v>5213</v>
      </c>
      <c r="C129" s="1" t="s">
        <v>42</v>
      </c>
      <c r="D129" s="1" t="s">
        <v>5284</v>
      </c>
      <c r="E129" s="2" t="s">
        <v>578</v>
      </c>
      <c r="F129" s="2" t="s">
        <v>579</v>
      </c>
      <c r="G129" s="2" t="s">
        <v>313</v>
      </c>
      <c r="H129" s="74" t="s">
        <v>314</v>
      </c>
      <c r="I129" s="74"/>
      <c r="J129" s="9">
        <v>3</v>
      </c>
      <c r="K129" s="4">
        <v>30.66</v>
      </c>
    </row>
    <row r="130" spans="1:11">
      <c r="A130" s="2" t="s">
        <v>40</v>
      </c>
      <c r="B130" s="3" t="s">
        <v>5189</v>
      </c>
      <c r="C130" s="1" t="s">
        <v>42</v>
      </c>
      <c r="D130" s="1" t="s">
        <v>5285</v>
      </c>
      <c r="E130" s="2" t="s">
        <v>4600</v>
      </c>
      <c r="F130" s="2" t="s">
        <v>4601</v>
      </c>
      <c r="G130" s="2" t="s">
        <v>313</v>
      </c>
      <c r="H130" s="74" t="s">
        <v>314</v>
      </c>
      <c r="I130" s="74"/>
      <c r="J130" s="9">
        <v>10</v>
      </c>
      <c r="K130" s="4">
        <v>102.2</v>
      </c>
    </row>
    <row r="131" spans="1:11">
      <c r="A131" s="2" t="s">
        <v>40</v>
      </c>
      <c r="B131" s="3" t="s">
        <v>5189</v>
      </c>
      <c r="C131" s="1" t="s">
        <v>42</v>
      </c>
      <c r="D131" s="1" t="s">
        <v>5286</v>
      </c>
      <c r="E131" s="2" t="s">
        <v>387</v>
      </c>
      <c r="F131" s="2" t="s">
        <v>388</v>
      </c>
      <c r="G131" s="2" t="s">
        <v>313</v>
      </c>
      <c r="H131" s="74" t="s">
        <v>314</v>
      </c>
      <c r="I131" s="74"/>
      <c r="J131" s="9">
        <v>4</v>
      </c>
      <c r="K131" s="4">
        <v>40.880000000000003</v>
      </c>
    </row>
    <row r="132" spans="1:11">
      <c r="A132" s="2" t="s">
        <v>40</v>
      </c>
      <c r="B132" s="3" t="s">
        <v>5189</v>
      </c>
      <c r="C132" s="1" t="s">
        <v>42</v>
      </c>
      <c r="D132" s="1" t="s">
        <v>5287</v>
      </c>
      <c r="E132" s="2" t="s">
        <v>1611</v>
      </c>
      <c r="F132" s="2" t="s">
        <v>1612</v>
      </c>
      <c r="G132" s="2" t="s">
        <v>351</v>
      </c>
      <c r="H132" s="74" t="s">
        <v>352</v>
      </c>
      <c r="I132" s="74"/>
      <c r="J132" s="9">
        <v>10</v>
      </c>
      <c r="K132" s="4">
        <v>102.2</v>
      </c>
    </row>
    <row r="133" spans="1:11">
      <c r="A133" s="2" t="s">
        <v>40</v>
      </c>
      <c r="B133" s="3" t="s">
        <v>5189</v>
      </c>
      <c r="C133" s="1" t="s">
        <v>42</v>
      </c>
      <c r="D133" s="1" t="s">
        <v>5288</v>
      </c>
      <c r="E133" s="2" t="s">
        <v>581</v>
      </c>
      <c r="F133" s="2" t="s">
        <v>582</v>
      </c>
      <c r="G133" s="2" t="s">
        <v>313</v>
      </c>
      <c r="H133" s="74" t="s">
        <v>314</v>
      </c>
      <c r="I133" s="74"/>
      <c r="J133" s="9">
        <v>20</v>
      </c>
      <c r="K133" s="4">
        <v>204.4</v>
      </c>
    </row>
    <row r="134" spans="1:11">
      <c r="A134" s="2" t="s">
        <v>40</v>
      </c>
      <c r="B134" s="3" t="s">
        <v>5189</v>
      </c>
      <c r="C134" s="1" t="s">
        <v>42</v>
      </c>
      <c r="D134" s="1" t="s">
        <v>5289</v>
      </c>
      <c r="E134" s="2" t="s">
        <v>1611</v>
      </c>
      <c r="F134" s="2" t="s">
        <v>1612</v>
      </c>
      <c r="G134" s="2" t="s">
        <v>351</v>
      </c>
      <c r="H134" s="74" t="s">
        <v>352</v>
      </c>
      <c r="I134" s="74"/>
      <c r="J134" s="9">
        <v>2</v>
      </c>
      <c r="K134" s="4">
        <v>20.440000000000001</v>
      </c>
    </row>
    <row r="135" spans="1:11">
      <c r="A135" s="2" t="s">
        <v>40</v>
      </c>
      <c r="B135" s="3" t="s">
        <v>5213</v>
      </c>
      <c r="C135" s="1" t="s">
        <v>42</v>
      </c>
      <c r="D135" s="1" t="s">
        <v>5290</v>
      </c>
      <c r="E135" s="2" t="s">
        <v>411</v>
      </c>
      <c r="F135" s="2" t="s">
        <v>412</v>
      </c>
      <c r="G135" s="2" t="s">
        <v>313</v>
      </c>
      <c r="H135" s="74" t="s">
        <v>314</v>
      </c>
      <c r="I135" s="74"/>
      <c r="J135" s="9">
        <v>10</v>
      </c>
      <c r="K135" s="4">
        <v>102.2</v>
      </c>
    </row>
    <row r="136" spans="1:11">
      <c r="A136" s="2" t="s">
        <v>40</v>
      </c>
      <c r="B136" s="3" t="s">
        <v>5201</v>
      </c>
      <c r="C136" s="1" t="s">
        <v>42</v>
      </c>
      <c r="D136" s="1" t="s">
        <v>5291</v>
      </c>
      <c r="E136" s="2" t="s">
        <v>3764</v>
      </c>
      <c r="F136" s="2" t="s">
        <v>385</v>
      </c>
      <c r="G136" s="2" t="s">
        <v>313</v>
      </c>
      <c r="H136" s="74" t="s">
        <v>314</v>
      </c>
      <c r="I136" s="74"/>
      <c r="J136" s="9">
        <v>3</v>
      </c>
      <c r="K136" s="4">
        <v>30.66</v>
      </c>
    </row>
    <row r="137" spans="1:11">
      <c r="A137" s="2" t="s">
        <v>40</v>
      </c>
      <c r="B137" s="3" t="s">
        <v>5201</v>
      </c>
      <c r="C137" s="1" t="s">
        <v>42</v>
      </c>
      <c r="D137" s="1" t="s">
        <v>5292</v>
      </c>
      <c r="E137" s="2" t="s">
        <v>600</v>
      </c>
      <c r="F137" s="2" t="s">
        <v>601</v>
      </c>
      <c r="G137" s="2" t="s">
        <v>313</v>
      </c>
      <c r="H137" s="74" t="s">
        <v>314</v>
      </c>
      <c r="I137" s="74"/>
      <c r="J137" s="9">
        <v>50</v>
      </c>
      <c r="K137" s="4">
        <v>511</v>
      </c>
    </row>
    <row r="138" spans="1:11">
      <c r="A138" s="2" t="s">
        <v>48</v>
      </c>
      <c r="B138" s="3" t="s">
        <v>5213</v>
      </c>
      <c r="C138" s="1" t="s">
        <v>42</v>
      </c>
      <c r="D138" s="1" t="s">
        <v>5284</v>
      </c>
      <c r="E138" s="2" t="s">
        <v>578</v>
      </c>
      <c r="F138" s="2" t="s">
        <v>579</v>
      </c>
      <c r="G138" s="2" t="s">
        <v>313</v>
      </c>
      <c r="H138" s="74" t="s">
        <v>314</v>
      </c>
      <c r="I138" s="74"/>
      <c r="J138" s="9">
        <v>7</v>
      </c>
      <c r="K138" s="4">
        <v>80.64</v>
      </c>
    </row>
    <row r="139" spans="1:11">
      <c r="A139" s="2" t="s">
        <v>48</v>
      </c>
      <c r="B139" s="3" t="s">
        <v>5189</v>
      </c>
      <c r="C139" s="1" t="s">
        <v>42</v>
      </c>
      <c r="D139" s="1" t="s">
        <v>5289</v>
      </c>
      <c r="E139" s="2" t="s">
        <v>1611</v>
      </c>
      <c r="F139" s="2" t="s">
        <v>1612</v>
      </c>
      <c r="G139" s="2" t="s">
        <v>351</v>
      </c>
      <c r="H139" s="74" t="s">
        <v>352</v>
      </c>
      <c r="I139" s="74"/>
      <c r="J139" s="9">
        <v>5</v>
      </c>
      <c r="K139" s="4">
        <v>57.6</v>
      </c>
    </row>
    <row r="140" spans="1:11">
      <c r="A140" s="2" t="s">
        <v>48</v>
      </c>
      <c r="B140" s="3" t="s">
        <v>5189</v>
      </c>
      <c r="C140" s="1" t="s">
        <v>42</v>
      </c>
      <c r="D140" s="1" t="s">
        <v>5293</v>
      </c>
      <c r="E140" s="2" t="s">
        <v>1218</v>
      </c>
      <c r="F140" s="2" t="s">
        <v>1219</v>
      </c>
      <c r="G140" s="2" t="s">
        <v>367</v>
      </c>
      <c r="H140" s="74" t="s">
        <v>368</v>
      </c>
      <c r="I140" s="74"/>
      <c r="J140" s="9">
        <v>2</v>
      </c>
      <c r="K140" s="4">
        <v>23.04</v>
      </c>
    </row>
    <row r="141" spans="1:11">
      <c r="A141" s="2" t="s">
        <v>48</v>
      </c>
      <c r="B141" s="3" t="s">
        <v>5189</v>
      </c>
      <c r="C141" s="1" t="s">
        <v>42</v>
      </c>
      <c r="D141" s="1" t="s">
        <v>5294</v>
      </c>
      <c r="E141" s="2" t="s">
        <v>414</v>
      </c>
      <c r="F141" s="2" t="s">
        <v>415</v>
      </c>
      <c r="G141" s="2" t="s">
        <v>313</v>
      </c>
      <c r="H141" s="74" t="s">
        <v>314</v>
      </c>
      <c r="I141" s="74"/>
      <c r="J141" s="9">
        <v>5</v>
      </c>
      <c r="K141" s="4">
        <v>57.6</v>
      </c>
    </row>
    <row r="142" spans="1:11">
      <c r="A142" s="2" t="s">
        <v>48</v>
      </c>
      <c r="B142" s="3" t="s">
        <v>5251</v>
      </c>
      <c r="C142" s="1" t="s">
        <v>42</v>
      </c>
      <c r="D142" s="1" t="s">
        <v>5295</v>
      </c>
      <c r="E142" s="2" t="s">
        <v>404</v>
      </c>
      <c r="F142" s="2" t="s">
        <v>405</v>
      </c>
      <c r="G142" s="2" t="s">
        <v>351</v>
      </c>
      <c r="H142" s="74" t="s">
        <v>352</v>
      </c>
      <c r="I142" s="74"/>
      <c r="J142" s="9">
        <v>2</v>
      </c>
      <c r="K142" s="4">
        <v>23.04</v>
      </c>
    </row>
    <row r="143" spans="1:11">
      <c r="A143" s="2" t="s">
        <v>48</v>
      </c>
      <c r="B143" s="3" t="s">
        <v>5201</v>
      </c>
      <c r="C143" s="1" t="s">
        <v>42</v>
      </c>
      <c r="D143" s="1" t="s">
        <v>5296</v>
      </c>
      <c r="E143" s="2" t="s">
        <v>1424</v>
      </c>
      <c r="F143" s="2" t="s">
        <v>1425</v>
      </c>
      <c r="G143" s="2" t="s">
        <v>313</v>
      </c>
      <c r="H143" s="74" t="s">
        <v>314</v>
      </c>
      <c r="I143" s="74"/>
      <c r="J143" s="9">
        <v>10</v>
      </c>
      <c r="K143" s="4">
        <v>115.2</v>
      </c>
    </row>
    <row r="144" spans="1:11">
      <c r="A144" s="2" t="s">
        <v>48</v>
      </c>
      <c r="B144" s="3" t="s">
        <v>5193</v>
      </c>
      <c r="C144" s="1" t="s">
        <v>42</v>
      </c>
      <c r="D144" s="1" t="s">
        <v>5297</v>
      </c>
      <c r="E144" s="2" t="s">
        <v>597</v>
      </c>
      <c r="F144" s="2" t="s">
        <v>598</v>
      </c>
      <c r="G144" s="2" t="s">
        <v>313</v>
      </c>
      <c r="H144" s="74" t="s">
        <v>314</v>
      </c>
      <c r="I144" s="74"/>
      <c r="J144" s="9">
        <v>10</v>
      </c>
      <c r="K144" s="4">
        <v>115.2</v>
      </c>
    </row>
    <row r="145" spans="1:24">
      <c r="A145" s="2" t="s">
        <v>48</v>
      </c>
      <c r="B145" s="3" t="s">
        <v>5251</v>
      </c>
      <c r="C145" s="1" t="s">
        <v>42</v>
      </c>
      <c r="D145" s="1" t="s">
        <v>5269</v>
      </c>
      <c r="E145" s="2" t="s">
        <v>1340</v>
      </c>
      <c r="F145" s="2" t="s">
        <v>1341</v>
      </c>
      <c r="G145" s="2" t="s">
        <v>313</v>
      </c>
      <c r="H145" s="74" t="s">
        <v>314</v>
      </c>
      <c r="I145" s="74"/>
      <c r="J145" s="9">
        <v>20</v>
      </c>
      <c r="K145" s="4">
        <v>230.4</v>
      </c>
    </row>
    <row r="146" spans="1:24">
      <c r="A146" s="2" t="s">
        <v>48</v>
      </c>
      <c r="B146" s="3" t="s">
        <v>5213</v>
      </c>
      <c r="C146" s="1" t="s">
        <v>42</v>
      </c>
      <c r="D146" s="1" t="s">
        <v>5283</v>
      </c>
      <c r="E146" s="2" t="s">
        <v>396</v>
      </c>
      <c r="F146" s="2" t="s">
        <v>397</v>
      </c>
      <c r="G146" s="2" t="s">
        <v>313</v>
      </c>
      <c r="H146" s="74" t="s">
        <v>314</v>
      </c>
      <c r="I146" s="74"/>
      <c r="J146" s="9">
        <v>5</v>
      </c>
      <c r="K146" s="4">
        <v>57.6</v>
      </c>
    </row>
    <row r="147" spans="1:24">
      <c r="K147" s="5">
        <v>5083.38</v>
      </c>
    </row>
    <row r="148" spans="1:24">
      <c r="A148" s="72" t="s">
        <v>429</v>
      </c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</row>
    <row r="149" spans="1:24">
      <c r="A149" s="2" t="s">
        <v>48</v>
      </c>
      <c r="B149" s="3" t="s">
        <v>5251</v>
      </c>
      <c r="C149" s="1" t="s">
        <v>42</v>
      </c>
      <c r="D149" s="1" t="s">
        <v>5298</v>
      </c>
      <c r="E149" s="2" t="s">
        <v>2573</v>
      </c>
      <c r="F149" s="2" t="s">
        <v>2574</v>
      </c>
      <c r="G149" s="2" t="s">
        <v>433</v>
      </c>
      <c r="H149" s="74" t="s">
        <v>434</v>
      </c>
      <c r="I149" s="74"/>
      <c r="J149" s="9">
        <v>10</v>
      </c>
      <c r="K149" s="4">
        <v>115.2</v>
      </c>
    </row>
    <row r="150" spans="1:24">
      <c r="K150" s="5">
        <v>115.2</v>
      </c>
    </row>
    <row r="151" spans="1:24">
      <c r="A151" s="72" t="s">
        <v>444</v>
      </c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</row>
    <row r="152" spans="1:24">
      <c r="A152" s="2" t="s">
        <v>68</v>
      </c>
      <c r="B152" s="3" t="s">
        <v>5189</v>
      </c>
      <c r="C152" s="1" t="s">
        <v>42</v>
      </c>
      <c r="D152" s="1" t="s">
        <v>5299</v>
      </c>
      <c r="E152" s="2" t="s">
        <v>607</v>
      </c>
      <c r="F152" s="2" t="s">
        <v>608</v>
      </c>
      <c r="G152" s="2" t="s">
        <v>609</v>
      </c>
      <c r="H152" s="74" t="s">
        <v>610</v>
      </c>
      <c r="I152" s="74"/>
      <c r="J152" s="9">
        <v>80</v>
      </c>
      <c r="K152" s="4">
        <v>672</v>
      </c>
    </row>
    <row r="153" spans="1:24">
      <c r="A153" s="2" t="s">
        <v>68</v>
      </c>
      <c r="B153" s="3" t="s">
        <v>5251</v>
      </c>
      <c r="C153" s="1" t="s">
        <v>42</v>
      </c>
      <c r="D153" s="1" t="s">
        <v>5300</v>
      </c>
      <c r="E153" s="2" t="s">
        <v>1467</v>
      </c>
      <c r="F153" s="2" t="s">
        <v>1468</v>
      </c>
      <c r="G153" s="2" t="s">
        <v>851</v>
      </c>
      <c r="H153" s="74" t="s">
        <v>852</v>
      </c>
      <c r="I153" s="74"/>
      <c r="J153" s="9">
        <v>2</v>
      </c>
      <c r="K153" s="4">
        <v>16.8</v>
      </c>
    </row>
    <row r="154" spans="1:24">
      <c r="A154" s="2" t="s">
        <v>68</v>
      </c>
      <c r="B154" s="3" t="s">
        <v>5189</v>
      </c>
      <c r="C154" s="1" t="s">
        <v>42</v>
      </c>
      <c r="D154" s="1" t="s">
        <v>5301</v>
      </c>
      <c r="E154" s="2" t="s">
        <v>832</v>
      </c>
      <c r="F154" s="2" t="s">
        <v>833</v>
      </c>
      <c r="G154" s="2" t="s">
        <v>448</v>
      </c>
      <c r="H154" s="74" t="s">
        <v>449</v>
      </c>
      <c r="I154" s="74"/>
      <c r="J154" s="9">
        <v>4</v>
      </c>
      <c r="K154" s="4">
        <v>33.6</v>
      </c>
    </row>
    <row r="155" spans="1:24">
      <c r="A155" s="2" t="s">
        <v>68</v>
      </c>
      <c r="B155" s="3" t="s">
        <v>5201</v>
      </c>
      <c r="C155" s="1" t="s">
        <v>42</v>
      </c>
      <c r="D155" s="1" t="s">
        <v>5302</v>
      </c>
      <c r="E155" s="2" t="s">
        <v>5303</v>
      </c>
      <c r="F155" s="2" t="s">
        <v>5304</v>
      </c>
      <c r="G155" s="2" t="s">
        <v>468</v>
      </c>
      <c r="H155" s="74" t="s">
        <v>469</v>
      </c>
      <c r="I155" s="74"/>
      <c r="J155" s="9">
        <v>3</v>
      </c>
      <c r="K155" s="4">
        <v>25.2</v>
      </c>
    </row>
    <row r="156" spans="1:24">
      <c r="A156" s="2" t="s">
        <v>68</v>
      </c>
      <c r="B156" s="3" t="s">
        <v>5251</v>
      </c>
      <c r="C156" s="1" t="s">
        <v>42</v>
      </c>
      <c r="D156" s="1" t="s">
        <v>5305</v>
      </c>
      <c r="E156" s="2" t="s">
        <v>1658</v>
      </c>
      <c r="F156" s="2" t="s">
        <v>1049</v>
      </c>
      <c r="G156" s="2" t="s">
        <v>468</v>
      </c>
      <c r="H156" s="74" t="s">
        <v>469</v>
      </c>
      <c r="I156" s="74"/>
      <c r="J156" s="9">
        <v>2</v>
      </c>
      <c r="K156" s="4">
        <v>16.8</v>
      </c>
    </row>
    <row r="157" spans="1:24">
      <c r="A157" s="2" t="s">
        <v>68</v>
      </c>
      <c r="B157" s="3" t="s">
        <v>5213</v>
      </c>
      <c r="C157" s="1" t="s">
        <v>42</v>
      </c>
      <c r="D157" s="1" t="s">
        <v>5306</v>
      </c>
      <c r="E157" s="2" t="s">
        <v>1473</v>
      </c>
      <c r="F157" s="2" t="s">
        <v>1474</v>
      </c>
      <c r="G157" s="2" t="s">
        <v>1475</v>
      </c>
      <c r="H157" s="74" t="s">
        <v>1476</v>
      </c>
      <c r="I157" s="74"/>
      <c r="J157" s="9">
        <v>3</v>
      </c>
      <c r="K157" s="4">
        <v>25.2</v>
      </c>
    </row>
    <row r="158" spans="1:24">
      <c r="A158" s="2" t="s">
        <v>40</v>
      </c>
      <c r="B158" s="3" t="s">
        <v>5201</v>
      </c>
      <c r="C158" s="1" t="s">
        <v>42</v>
      </c>
      <c r="D158" s="1" t="s">
        <v>5307</v>
      </c>
      <c r="E158" s="2" t="s">
        <v>3946</v>
      </c>
      <c r="F158" s="2" t="s">
        <v>3947</v>
      </c>
      <c r="G158" s="2" t="s">
        <v>463</v>
      </c>
      <c r="H158" s="74" t="s">
        <v>464</v>
      </c>
      <c r="I158" s="74"/>
      <c r="J158" s="9">
        <v>5</v>
      </c>
      <c r="K158" s="4">
        <v>51.1</v>
      </c>
    </row>
    <row r="159" spans="1:24">
      <c r="A159" s="2" t="s">
        <v>40</v>
      </c>
      <c r="B159" s="3" t="s">
        <v>5189</v>
      </c>
      <c r="C159" s="1" t="s">
        <v>42</v>
      </c>
      <c r="D159" s="1" t="s">
        <v>5308</v>
      </c>
      <c r="E159" s="2" t="s">
        <v>3458</v>
      </c>
      <c r="F159" s="2" t="s">
        <v>3459</v>
      </c>
      <c r="G159" s="2" t="s">
        <v>463</v>
      </c>
      <c r="H159" s="74" t="s">
        <v>464</v>
      </c>
      <c r="I159" s="74"/>
      <c r="J159" s="9">
        <v>20</v>
      </c>
      <c r="K159" s="4">
        <v>204.4</v>
      </c>
    </row>
    <row r="160" spans="1:24">
      <c r="A160" s="2" t="s">
        <v>40</v>
      </c>
      <c r="B160" s="3" t="s">
        <v>5213</v>
      </c>
      <c r="C160" s="1" t="s">
        <v>42</v>
      </c>
      <c r="D160" s="1" t="s">
        <v>5309</v>
      </c>
      <c r="E160" s="2" t="s">
        <v>1658</v>
      </c>
      <c r="F160" s="2" t="s">
        <v>1049</v>
      </c>
      <c r="G160" s="2" t="s">
        <v>468</v>
      </c>
      <c r="H160" s="74" t="s">
        <v>469</v>
      </c>
      <c r="I160" s="74"/>
      <c r="J160" s="9">
        <v>20</v>
      </c>
      <c r="K160" s="4">
        <v>204.4</v>
      </c>
    </row>
    <row r="161" spans="1:11">
      <c r="A161" s="2" t="s">
        <v>40</v>
      </c>
      <c r="B161" s="3" t="s">
        <v>5193</v>
      </c>
      <c r="C161" s="1" t="s">
        <v>42</v>
      </c>
      <c r="D161" s="1" t="s">
        <v>5310</v>
      </c>
      <c r="E161" s="2" t="s">
        <v>5311</v>
      </c>
      <c r="F161" s="2" t="s">
        <v>5312</v>
      </c>
      <c r="G161" s="2" t="s">
        <v>4155</v>
      </c>
      <c r="H161" s="74" t="s">
        <v>4156</v>
      </c>
      <c r="I161" s="74"/>
      <c r="J161" s="9">
        <v>60</v>
      </c>
      <c r="K161" s="4">
        <v>613.20000000000005</v>
      </c>
    </row>
    <row r="162" spans="1:11">
      <c r="A162" s="2" t="s">
        <v>40</v>
      </c>
      <c r="B162" s="3" t="s">
        <v>5193</v>
      </c>
      <c r="C162" s="1" t="s">
        <v>42</v>
      </c>
      <c r="D162" s="1" t="s">
        <v>5313</v>
      </c>
      <c r="E162" s="2" t="s">
        <v>3627</v>
      </c>
      <c r="F162" s="2" t="s">
        <v>3628</v>
      </c>
      <c r="G162" s="2" t="s">
        <v>1475</v>
      </c>
      <c r="H162" s="74" t="s">
        <v>1476</v>
      </c>
      <c r="I162" s="74"/>
      <c r="J162" s="9">
        <v>20</v>
      </c>
      <c r="K162" s="4">
        <v>204.4</v>
      </c>
    </row>
    <row r="163" spans="1:11">
      <c r="A163" s="2" t="s">
        <v>40</v>
      </c>
      <c r="B163" s="3" t="s">
        <v>5213</v>
      </c>
      <c r="C163" s="1" t="s">
        <v>42</v>
      </c>
      <c r="D163" s="1" t="s">
        <v>5306</v>
      </c>
      <c r="E163" s="2" t="s">
        <v>1473</v>
      </c>
      <c r="F163" s="2" t="s">
        <v>1474</v>
      </c>
      <c r="G163" s="2" t="s">
        <v>1475</v>
      </c>
      <c r="H163" s="74" t="s">
        <v>1476</v>
      </c>
      <c r="I163" s="74"/>
      <c r="J163" s="9">
        <v>20</v>
      </c>
      <c r="K163" s="4">
        <v>204.4</v>
      </c>
    </row>
    <row r="164" spans="1:11">
      <c r="A164" s="2" t="s">
        <v>40</v>
      </c>
      <c r="B164" s="3" t="s">
        <v>5213</v>
      </c>
      <c r="C164" s="1" t="s">
        <v>42</v>
      </c>
      <c r="D164" s="1" t="s">
        <v>5314</v>
      </c>
      <c r="E164" s="2" t="s">
        <v>3957</v>
      </c>
      <c r="F164" s="2" t="s">
        <v>3958</v>
      </c>
      <c r="G164" s="2" t="s">
        <v>3959</v>
      </c>
      <c r="H164" s="74" t="s">
        <v>852</v>
      </c>
      <c r="I164" s="74"/>
      <c r="J164" s="9">
        <v>20</v>
      </c>
      <c r="K164" s="4">
        <v>204.4</v>
      </c>
    </row>
    <row r="165" spans="1:11">
      <c r="A165" s="2" t="s">
        <v>40</v>
      </c>
      <c r="B165" s="3" t="s">
        <v>5213</v>
      </c>
      <c r="C165" s="1" t="s">
        <v>42</v>
      </c>
      <c r="D165" s="1" t="s">
        <v>5315</v>
      </c>
      <c r="E165" s="2" t="s">
        <v>5316</v>
      </c>
      <c r="F165" s="2" t="s">
        <v>5317</v>
      </c>
      <c r="G165" s="2" t="s">
        <v>3624</v>
      </c>
      <c r="H165" s="74" t="s">
        <v>3625</v>
      </c>
      <c r="I165" s="74"/>
      <c r="J165" s="9">
        <v>5</v>
      </c>
      <c r="K165" s="4">
        <v>51.1</v>
      </c>
    </row>
    <row r="166" spans="1:11">
      <c r="A166" s="2" t="s">
        <v>40</v>
      </c>
      <c r="B166" s="3" t="s">
        <v>5213</v>
      </c>
      <c r="C166" s="1" t="s">
        <v>42</v>
      </c>
      <c r="D166" s="1" t="s">
        <v>5318</v>
      </c>
      <c r="E166" s="2" t="s">
        <v>4966</v>
      </c>
      <c r="F166" s="2" t="s">
        <v>4967</v>
      </c>
      <c r="G166" s="2" t="s">
        <v>4949</v>
      </c>
      <c r="H166" s="74" t="s">
        <v>4950</v>
      </c>
      <c r="I166" s="74"/>
      <c r="J166" s="9">
        <v>10</v>
      </c>
      <c r="K166" s="4">
        <v>102.2</v>
      </c>
    </row>
    <row r="167" spans="1:11">
      <c r="A167" s="2" t="s">
        <v>40</v>
      </c>
      <c r="B167" s="3" t="s">
        <v>5189</v>
      </c>
      <c r="C167" s="1" t="s">
        <v>42</v>
      </c>
      <c r="D167" s="1" t="s">
        <v>5319</v>
      </c>
      <c r="E167" s="2" t="s">
        <v>849</v>
      </c>
      <c r="F167" s="2" t="s">
        <v>850</v>
      </c>
      <c r="G167" s="2" t="s">
        <v>851</v>
      </c>
      <c r="H167" s="74" t="s">
        <v>852</v>
      </c>
      <c r="I167" s="74"/>
      <c r="J167" s="9">
        <v>30</v>
      </c>
      <c r="K167" s="4">
        <v>306.60000000000002</v>
      </c>
    </row>
    <row r="168" spans="1:11">
      <c r="A168" s="2" t="s">
        <v>40</v>
      </c>
      <c r="B168" s="3" t="s">
        <v>5189</v>
      </c>
      <c r="C168" s="1" t="s">
        <v>42</v>
      </c>
      <c r="D168" s="1" t="s">
        <v>5320</v>
      </c>
      <c r="E168" s="2" t="s">
        <v>4282</v>
      </c>
      <c r="F168" s="2" t="s">
        <v>4283</v>
      </c>
      <c r="G168" s="2" t="s">
        <v>468</v>
      </c>
      <c r="H168" s="74" t="s">
        <v>469</v>
      </c>
      <c r="I168" s="74"/>
      <c r="J168" s="9">
        <v>5</v>
      </c>
      <c r="K168" s="4">
        <v>51.1</v>
      </c>
    </row>
    <row r="169" spans="1:11">
      <c r="A169" s="2" t="s">
        <v>40</v>
      </c>
      <c r="B169" s="3" t="s">
        <v>5189</v>
      </c>
      <c r="C169" s="1" t="s">
        <v>42</v>
      </c>
      <c r="D169" s="1" t="s">
        <v>5301</v>
      </c>
      <c r="E169" s="2" t="s">
        <v>832</v>
      </c>
      <c r="F169" s="2" t="s">
        <v>833</v>
      </c>
      <c r="G169" s="2" t="s">
        <v>448</v>
      </c>
      <c r="H169" s="74" t="s">
        <v>449</v>
      </c>
      <c r="I169" s="74"/>
      <c r="J169" s="9">
        <v>15</v>
      </c>
      <c r="K169" s="4">
        <v>153.30000000000001</v>
      </c>
    </row>
    <row r="170" spans="1:11">
      <c r="A170" s="2" t="s">
        <v>40</v>
      </c>
      <c r="B170" s="3" t="s">
        <v>5189</v>
      </c>
      <c r="C170" s="1" t="s">
        <v>42</v>
      </c>
      <c r="D170" s="1" t="s">
        <v>5299</v>
      </c>
      <c r="E170" s="2" t="s">
        <v>607</v>
      </c>
      <c r="F170" s="2" t="s">
        <v>608</v>
      </c>
      <c r="G170" s="2" t="s">
        <v>609</v>
      </c>
      <c r="H170" s="74" t="s">
        <v>610</v>
      </c>
      <c r="I170" s="74"/>
      <c r="J170" s="9">
        <v>377</v>
      </c>
      <c r="K170" s="4">
        <v>3852.94</v>
      </c>
    </row>
    <row r="171" spans="1:11">
      <c r="A171" s="2" t="s">
        <v>40</v>
      </c>
      <c r="B171" s="3" t="s">
        <v>5251</v>
      </c>
      <c r="C171" s="1" t="s">
        <v>42</v>
      </c>
      <c r="D171" s="1" t="s">
        <v>5305</v>
      </c>
      <c r="E171" s="2" t="s">
        <v>1658</v>
      </c>
      <c r="F171" s="2" t="s">
        <v>1049</v>
      </c>
      <c r="G171" s="2" t="s">
        <v>468</v>
      </c>
      <c r="H171" s="74" t="s">
        <v>469</v>
      </c>
      <c r="I171" s="74"/>
      <c r="J171" s="9">
        <v>20</v>
      </c>
      <c r="K171" s="4">
        <v>204.4</v>
      </c>
    </row>
    <row r="172" spans="1:11">
      <c r="A172" s="2" t="s">
        <v>40</v>
      </c>
      <c r="B172" s="3" t="s">
        <v>5251</v>
      </c>
      <c r="C172" s="1" t="s">
        <v>42</v>
      </c>
      <c r="D172" s="1" t="s">
        <v>5300</v>
      </c>
      <c r="E172" s="2" t="s">
        <v>1467</v>
      </c>
      <c r="F172" s="2" t="s">
        <v>1468</v>
      </c>
      <c r="G172" s="2" t="s">
        <v>851</v>
      </c>
      <c r="H172" s="74" t="s">
        <v>852</v>
      </c>
      <c r="I172" s="74"/>
      <c r="J172" s="9">
        <v>10</v>
      </c>
      <c r="K172" s="4">
        <v>102.2</v>
      </c>
    </row>
    <row r="173" spans="1:11">
      <c r="A173" s="2" t="s">
        <v>40</v>
      </c>
      <c r="B173" s="3" t="s">
        <v>5189</v>
      </c>
      <c r="C173" s="1" t="s">
        <v>42</v>
      </c>
      <c r="D173" s="1" t="s">
        <v>5321</v>
      </c>
      <c r="E173" s="2" t="s">
        <v>5322</v>
      </c>
      <c r="F173" s="2" t="s">
        <v>5323</v>
      </c>
      <c r="G173" s="2" t="s">
        <v>458</v>
      </c>
      <c r="H173" s="74" t="s">
        <v>459</v>
      </c>
      <c r="I173" s="74"/>
      <c r="J173" s="9">
        <v>20</v>
      </c>
      <c r="K173" s="4">
        <v>204.4</v>
      </c>
    </row>
    <row r="174" spans="1:11">
      <c r="A174" s="2" t="s">
        <v>40</v>
      </c>
      <c r="B174" s="3" t="s">
        <v>5189</v>
      </c>
      <c r="C174" s="1" t="s">
        <v>42</v>
      </c>
      <c r="D174" s="1" t="s">
        <v>5324</v>
      </c>
      <c r="E174" s="2" t="s">
        <v>2857</v>
      </c>
      <c r="F174" s="2" t="s">
        <v>2858</v>
      </c>
      <c r="G174" s="2" t="s">
        <v>851</v>
      </c>
      <c r="H174" s="74" t="s">
        <v>852</v>
      </c>
      <c r="I174" s="74"/>
      <c r="J174" s="9">
        <v>10</v>
      </c>
      <c r="K174" s="4">
        <v>102.2</v>
      </c>
    </row>
    <row r="175" spans="1:11">
      <c r="A175" s="2" t="s">
        <v>40</v>
      </c>
      <c r="B175" s="3" t="s">
        <v>5189</v>
      </c>
      <c r="C175" s="1" t="s">
        <v>42</v>
      </c>
      <c r="D175" s="1" t="s">
        <v>5325</v>
      </c>
      <c r="E175" s="2" t="s">
        <v>5326</v>
      </c>
      <c r="F175" s="2" t="s">
        <v>5327</v>
      </c>
      <c r="G175" s="2" t="s">
        <v>468</v>
      </c>
      <c r="H175" s="74" t="s">
        <v>469</v>
      </c>
      <c r="I175" s="74"/>
      <c r="J175" s="9">
        <v>30</v>
      </c>
      <c r="K175" s="4">
        <v>306.60000000000002</v>
      </c>
    </row>
    <row r="176" spans="1:11">
      <c r="A176" s="2" t="s">
        <v>48</v>
      </c>
      <c r="B176" s="3" t="s">
        <v>5251</v>
      </c>
      <c r="C176" s="1" t="s">
        <v>42</v>
      </c>
      <c r="D176" s="1" t="s">
        <v>5300</v>
      </c>
      <c r="E176" s="2" t="s">
        <v>1467</v>
      </c>
      <c r="F176" s="2" t="s">
        <v>1468</v>
      </c>
      <c r="G176" s="2" t="s">
        <v>851</v>
      </c>
      <c r="H176" s="74" t="s">
        <v>852</v>
      </c>
      <c r="I176" s="74"/>
      <c r="J176" s="9">
        <v>10</v>
      </c>
      <c r="K176" s="4">
        <v>123.7</v>
      </c>
    </row>
    <row r="177" spans="1:11">
      <c r="A177" s="2" t="s">
        <v>48</v>
      </c>
      <c r="B177" s="3" t="s">
        <v>5251</v>
      </c>
      <c r="C177" s="1" t="s">
        <v>42</v>
      </c>
      <c r="D177" s="1" t="s">
        <v>5305</v>
      </c>
      <c r="E177" s="2" t="s">
        <v>1658</v>
      </c>
      <c r="F177" s="2" t="s">
        <v>1049</v>
      </c>
      <c r="G177" s="2" t="s">
        <v>468</v>
      </c>
      <c r="H177" s="74" t="s">
        <v>469</v>
      </c>
      <c r="I177" s="74"/>
      <c r="J177" s="9">
        <v>3</v>
      </c>
      <c r="K177" s="4">
        <v>37.11</v>
      </c>
    </row>
    <row r="178" spans="1:11">
      <c r="A178" s="2" t="s">
        <v>48</v>
      </c>
      <c r="B178" s="3" t="s">
        <v>5213</v>
      </c>
      <c r="C178" s="1" t="s">
        <v>42</v>
      </c>
      <c r="D178" s="1" t="s">
        <v>5309</v>
      </c>
      <c r="E178" s="2" t="s">
        <v>1658</v>
      </c>
      <c r="F178" s="2" t="s">
        <v>1049</v>
      </c>
      <c r="G178" s="2" t="s">
        <v>468</v>
      </c>
      <c r="H178" s="74" t="s">
        <v>469</v>
      </c>
      <c r="I178" s="74"/>
      <c r="J178" s="9">
        <v>3</v>
      </c>
      <c r="K178" s="4">
        <v>37.11</v>
      </c>
    </row>
    <row r="179" spans="1:11">
      <c r="A179" s="2" t="s">
        <v>48</v>
      </c>
      <c r="B179" s="3" t="s">
        <v>5189</v>
      </c>
      <c r="C179" s="1" t="s">
        <v>42</v>
      </c>
      <c r="D179" s="1" t="s">
        <v>5299</v>
      </c>
      <c r="E179" s="2" t="s">
        <v>607</v>
      </c>
      <c r="F179" s="2" t="s">
        <v>608</v>
      </c>
      <c r="G179" s="2" t="s">
        <v>609</v>
      </c>
      <c r="H179" s="74" t="s">
        <v>610</v>
      </c>
      <c r="I179" s="74"/>
      <c r="J179" s="9">
        <v>102</v>
      </c>
      <c r="K179" s="4">
        <v>1261.74</v>
      </c>
    </row>
    <row r="180" spans="1:11">
      <c r="A180" s="2" t="s">
        <v>48</v>
      </c>
      <c r="B180" s="3" t="s">
        <v>5189</v>
      </c>
      <c r="C180" s="1" t="s">
        <v>42</v>
      </c>
      <c r="D180" s="1" t="s">
        <v>5328</v>
      </c>
      <c r="E180" s="2" t="s">
        <v>2857</v>
      </c>
      <c r="F180" s="2" t="s">
        <v>2858</v>
      </c>
      <c r="G180" s="2" t="s">
        <v>851</v>
      </c>
      <c r="H180" s="74" t="s">
        <v>852</v>
      </c>
      <c r="I180" s="74"/>
      <c r="J180" s="9">
        <v>2</v>
      </c>
      <c r="K180" s="4">
        <v>24.74</v>
      </c>
    </row>
    <row r="181" spans="1:11">
      <c r="A181" s="2" t="s">
        <v>48</v>
      </c>
      <c r="B181" s="3" t="s">
        <v>5201</v>
      </c>
      <c r="C181" s="1" t="s">
        <v>42</v>
      </c>
      <c r="D181" s="1" t="s">
        <v>5329</v>
      </c>
      <c r="E181" s="2" t="s">
        <v>2769</v>
      </c>
      <c r="F181" s="2" t="s">
        <v>2770</v>
      </c>
      <c r="G181" s="2" t="s">
        <v>2771</v>
      </c>
      <c r="H181" s="74" t="s">
        <v>2772</v>
      </c>
      <c r="I181" s="74"/>
      <c r="J181" s="9">
        <v>3</v>
      </c>
      <c r="K181" s="4">
        <v>37.11</v>
      </c>
    </row>
    <row r="182" spans="1:11">
      <c r="A182" s="2" t="s">
        <v>48</v>
      </c>
      <c r="B182" s="3" t="s">
        <v>5189</v>
      </c>
      <c r="C182" s="1" t="s">
        <v>42</v>
      </c>
      <c r="D182" s="1" t="s">
        <v>5308</v>
      </c>
      <c r="E182" s="2" t="s">
        <v>3458</v>
      </c>
      <c r="F182" s="2" t="s">
        <v>3459</v>
      </c>
      <c r="G182" s="2" t="s">
        <v>463</v>
      </c>
      <c r="H182" s="74" t="s">
        <v>464</v>
      </c>
      <c r="I182" s="74"/>
      <c r="J182" s="9">
        <v>4</v>
      </c>
      <c r="K182" s="4">
        <v>49.48</v>
      </c>
    </row>
    <row r="183" spans="1:11">
      <c r="A183" s="2" t="s">
        <v>48</v>
      </c>
      <c r="B183" s="3" t="s">
        <v>5189</v>
      </c>
      <c r="C183" s="1" t="s">
        <v>42</v>
      </c>
      <c r="D183" s="1" t="s">
        <v>5330</v>
      </c>
      <c r="E183" s="2" t="s">
        <v>5331</v>
      </c>
      <c r="F183" s="2" t="s">
        <v>5332</v>
      </c>
      <c r="G183" s="2" t="s">
        <v>867</v>
      </c>
      <c r="H183" s="74" t="s">
        <v>868</v>
      </c>
      <c r="I183" s="74"/>
      <c r="J183" s="9">
        <v>2</v>
      </c>
      <c r="K183" s="4">
        <v>24.74</v>
      </c>
    </row>
    <row r="184" spans="1:11">
      <c r="A184" s="2" t="s">
        <v>205</v>
      </c>
      <c r="B184" s="3" t="s">
        <v>5201</v>
      </c>
      <c r="C184" s="1" t="s">
        <v>42</v>
      </c>
      <c r="D184" s="1" t="s">
        <v>5302</v>
      </c>
      <c r="E184" s="2" t="s">
        <v>5303</v>
      </c>
      <c r="F184" s="2" t="s">
        <v>5304</v>
      </c>
      <c r="G184" s="2" t="s">
        <v>468</v>
      </c>
      <c r="H184" s="74" t="s">
        <v>469</v>
      </c>
      <c r="I184" s="74"/>
      <c r="J184" s="9">
        <v>3</v>
      </c>
      <c r="K184" s="4">
        <v>28.65</v>
      </c>
    </row>
    <row r="185" spans="1:11">
      <c r="A185" s="2" t="s">
        <v>205</v>
      </c>
      <c r="B185" s="3" t="s">
        <v>5193</v>
      </c>
      <c r="C185" s="1" t="s">
        <v>42</v>
      </c>
      <c r="D185" s="1" t="s">
        <v>5333</v>
      </c>
      <c r="E185" s="2" t="s">
        <v>835</v>
      </c>
      <c r="F185" s="2" t="s">
        <v>836</v>
      </c>
      <c r="G185" s="2" t="s">
        <v>837</v>
      </c>
      <c r="H185" s="74" t="s">
        <v>838</v>
      </c>
      <c r="I185" s="74"/>
      <c r="J185" s="9">
        <v>13</v>
      </c>
      <c r="K185" s="4">
        <v>124.15</v>
      </c>
    </row>
    <row r="186" spans="1:11">
      <c r="K186" s="5">
        <v>9661.4699999999993</v>
      </c>
    </row>
    <row r="187" spans="1:11">
      <c r="K187" s="5">
        <v>22072.99</v>
      </c>
    </row>
  </sheetData>
  <autoFilter ref="A1:A187" xr:uid="{D0BDDC77-8A32-8E44-83DE-8BCA7726FBC2}"/>
  <mergeCells count="175">
    <mergeCell ref="H185:I185"/>
    <mergeCell ref="H179:I179"/>
    <mergeCell ref="H180:I180"/>
    <mergeCell ref="H181:I181"/>
    <mergeCell ref="H182:I182"/>
    <mergeCell ref="H183:I183"/>
    <mergeCell ref="H184:I184"/>
    <mergeCell ref="H173:I173"/>
    <mergeCell ref="H174:I174"/>
    <mergeCell ref="H175:I175"/>
    <mergeCell ref="H176:I176"/>
    <mergeCell ref="H177:I177"/>
    <mergeCell ref="H178:I178"/>
    <mergeCell ref="H167:I167"/>
    <mergeCell ref="H168:I168"/>
    <mergeCell ref="H169:I169"/>
    <mergeCell ref="H170:I170"/>
    <mergeCell ref="H171:I171"/>
    <mergeCell ref="H172:I172"/>
    <mergeCell ref="H161:I161"/>
    <mergeCell ref="H162:I162"/>
    <mergeCell ref="H163:I163"/>
    <mergeCell ref="H164:I164"/>
    <mergeCell ref="H165:I165"/>
    <mergeCell ref="H166:I166"/>
    <mergeCell ref="H155:I155"/>
    <mergeCell ref="H156:I156"/>
    <mergeCell ref="H157:I157"/>
    <mergeCell ref="H158:I158"/>
    <mergeCell ref="H159:I159"/>
    <mergeCell ref="H160:I160"/>
    <mergeCell ref="A148:X148"/>
    <mergeCell ref="H149:I149"/>
    <mergeCell ref="A151:X151"/>
    <mergeCell ref="H152:I152"/>
    <mergeCell ref="H153:I153"/>
    <mergeCell ref="H154:I154"/>
    <mergeCell ref="H141:I141"/>
    <mergeCell ref="H142:I142"/>
    <mergeCell ref="H143:I143"/>
    <mergeCell ref="H144:I144"/>
    <mergeCell ref="H145:I145"/>
    <mergeCell ref="H146:I146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H104:I104"/>
    <mergeCell ref="H105:I105"/>
    <mergeCell ref="A107:X107"/>
    <mergeCell ref="H108:I108"/>
    <mergeCell ref="H109:I109"/>
    <mergeCell ref="H110:I110"/>
    <mergeCell ref="H97:I97"/>
    <mergeCell ref="H98:I98"/>
    <mergeCell ref="H99:I99"/>
    <mergeCell ref="H100:I100"/>
    <mergeCell ref="A102:X102"/>
    <mergeCell ref="H103:I103"/>
    <mergeCell ref="H91:I91"/>
    <mergeCell ref="H92:I92"/>
    <mergeCell ref="H93:I93"/>
    <mergeCell ref="H94:I94"/>
    <mergeCell ref="H95:I95"/>
    <mergeCell ref="H96:I96"/>
    <mergeCell ref="H85:I85"/>
    <mergeCell ref="H86:I86"/>
    <mergeCell ref="H87:I87"/>
    <mergeCell ref="H88:I88"/>
    <mergeCell ref="H89:I89"/>
    <mergeCell ref="H90:I90"/>
    <mergeCell ref="H78:I78"/>
    <mergeCell ref="H79:I79"/>
    <mergeCell ref="H80:I80"/>
    <mergeCell ref="H81:I81"/>
    <mergeCell ref="A83:X83"/>
    <mergeCell ref="H84:I84"/>
    <mergeCell ref="H71:I71"/>
    <mergeCell ref="H72:I72"/>
    <mergeCell ref="H73:I73"/>
    <mergeCell ref="A75:X75"/>
    <mergeCell ref="H76:I76"/>
    <mergeCell ref="H77:I77"/>
    <mergeCell ref="H64:I64"/>
    <mergeCell ref="H65:I65"/>
    <mergeCell ref="H66:I66"/>
    <mergeCell ref="H67:I67"/>
    <mergeCell ref="A69:X69"/>
    <mergeCell ref="H70:I70"/>
    <mergeCell ref="H58:I58"/>
    <mergeCell ref="H59:I59"/>
    <mergeCell ref="H60:I60"/>
    <mergeCell ref="H61:I61"/>
    <mergeCell ref="H62:I62"/>
    <mergeCell ref="H63:I63"/>
    <mergeCell ref="H51:I51"/>
    <mergeCell ref="H52:I52"/>
    <mergeCell ref="A54:X54"/>
    <mergeCell ref="H55:I55"/>
    <mergeCell ref="H56:I56"/>
    <mergeCell ref="H57:I57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7:I17"/>
    <mergeCell ref="H18:I18"/>
    <mergeCell ref="A20:X20"/>
    <mergeCell ref="H7:I7"/>
    <mergeCell ref="H8:I8"/>
    <mergeCell ref="H9:I9"/>
    <mergeCell ref="H10:I10"/>
    <mergeCell ref="H11:I11"/>
    <mergeCell ref="H12:I12"/>
    <mergeCell ref="H1:I1"/>
    <mergeCell ref="A2:X2"/>
    <mergeCell ref="H3:I3"/>
    <mergeCell ref="H4:I4"/>
    <mergeCell ref="H5:I5"/>
    <mergeCell ref="H6:I6"/>
    <mergeCell ref="H13:I13"/>
    <mergeCell ref="A15:X15"/>
    <mergeCell ref="H16:I1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B7CD-95BE-054F-AF84-4486391762FE}">
  <dimension ref="A1:W145"/>
  <sheetViews>
    <sheetView workbookViewId="0"/>
    <sheetView workbookViewId="1"/>
  </sheetViews>
  <sheetFormatPr defaultColWidth="8.85546875" defaultRowHeight="12.95"/>
  <cols>
    <col min="1" max="1" width="38.140625" customWidth="1"/>
    <col min="2" max="2" width="7.140625" customWidth="1"/>
    <col min="3" max="3" width="7.42578125" customWidth="1"/>
    <col min="4" max="4" width="7" customWidth="1"/>
    <col min="5" max="5" width="44.85546875" customWidth="1"/>
    <col min="6" max="6" width="26.140625" customWidth="1"/>
    <col min="7" max="7" width="11.140625" customWidth="1"/>
    <col min="8" max="8" width="11.85546875" customWidth="1"/>
    <col min="9" max="9" width="8.71093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13" customFormat="1" ht="24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2" t="s">
        <v>37</v>
      </c>
      <c r="J1" s="11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5334</v>
      </c>
      <c r="C3" s="1" t="s">
        <v>42</v>
      </c>
      <c r="D3" s="1" t="s">
        <v>5335</v>
      </c>
      <c r="E3" s="2" t="s">
        <v>885</v>
      </c>
      <c r="F3" s="2" t="s">
        <v>886</v>
      </c>
      <c r="G3" s="2" t="s">
        <v>622</v>
      </c>
      <c r="H3" s="2" t="s">
        <v>623</v>
      </c>
      <c r="I3" s="9">
        <v>3</v>
      </c>
      <c r="J3" s="4">
        <v>37.11</v>
      </c>
    </row>
    <row r="4" spans="1:23">
      <c r="A4" s="2" t="s">
        <v>48</v>
      </c>
      <c r="B4" s="3" t="s">
        <v>5334</v>
      </c>
      <c r="C4" s="1" t="s">
        <v>42</v>
      </c>
      <c r="D4" s="1" t="s">
        <v>5336</v>
      </c>
      <c r="E4" s="2" t="s">
        <v>2499</v>
      </c>
      <c r="F4" s="2" t="s">
        <v>2500</v>
      </c>
      <c r="G4" s="2" t="s">
        <v>46</v>
      </c>
      <c r="H4" s="2" t="s">
        <v>47</v>
      </c>
      <c r="I4" s="9">
        <v>10</v>
      </c>
      <c r="J4" s="4">
        <v>123.7</v>
      </c>
    </row>
    <row r="5" spans="1:23">
      <c r="A5" s="2" t="s">
        <v>48</v>
      </c>
      <c r="B5" s="3" t="s">
        <v>5334</v>
      </c>
      <c r="C5" s="1" t="s">
        <v>42</v>
      </c>
      <c r="D5" s="1" t="s">
        <v>5337</v>
      </c>
      <c r="E5" s="2" t="s">
        <v>44</v>
      </c>
      <c r="F5" s="2" t="s">
        <v>45</v>
      </c>
      <c r="G5" s="2" t="s">
        <v>46</v>
      </c>
      <c r="H5" s="2" t="s">
        <v>47</v>
      </c>
      <c r="I5" s="9">
        <v>3</v>
      </c>
      <c r="J5" s="4">
        <v>37.11</v>
      </c>
    </row>
    <row r="6" spans="1:23">
      <c r="A6" s="2" t="s">
        <v>48</v>
      </c>
      <c r="B6" s="3" t="s">
        <v>5334</v>
      </c>
      <c r="C6" s="1" t="s">
        <v>42</v>
      </c>
      <c r="D6" s="1" t="s">
        <v>5338</v>
      </c>
      <c r="E6" s="2" t="s">
        <v>1058</v>
      </c>
      <c r="F6" s="2" t="s">
        <v>1059</v>
      </c>
      <c r="G6" s="2" t="s">
        <v>46</v>
      </c>
      <c r="H6" s="2" t="s">
        <v>47</v>
      </c>
      <c r="I6" s="9">
        <v>10</v>
      </c>
      <c r="J6" s="4">
        <v>123.7</v>
      </c>
    </row>
    <row r="7" spans="1:23">
      <c r="A7" s="2" t="s">
        <v>48</v>
      </c>
      <c r="B7" s="3" t="s">
        <v>5334</v>
      </c>
      <c r="C7" s="1" t="s">
        <v>42</v>
      </c>
      <c r="D7" s="1" t="s">
        <v>5339</v>
      </c>
      <c r="E7" s="2" t="s">
        <v>1813</v>
      </c>
      <c r="F7" s="2" t="s">
        <v>1814</v>
      </c>
      <c r="G7" s="2" t="s">
        <v>46</v>
      </c>
      <c r="H7" s="2" t="s">
        <v>47</v>
      </c>
      <c r="I7" s="9">
        <v>3</v>
      </c>
      <c r="J7" s="4">
        <v>37.11</v>
      </c>
    </row>
    <row r="8" spans="1:23">
      <c r="J8" s="5">
        <v>358.73</v>
      </c>
    </row>
    <row r="9" spans="1:23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68</v>
      </c>
      <c r="B10" s="3" t="s">
        <v>5340</v>
      </c>
      <c r="C10" s="1" t="s">
        <v>42</v>
      </c>
      <c r="D10" s="1" t="s">
        <v>5341</v>
      </c>
      <c r="E10" s="2" t="s">
        <v>894</v>
      </c>
      <c r="F10" s="2" t="s">
        <v>895</v>
      </c>
      <c r="G10" s="2" t="s">
        <v>82</v>
      </c>
      <c r="H10" s="2" t="s">
        <v>83</v>
      </c>
      <c r="I10" s="9">
        <v>1</v>
      </c>
      <c r="J10" s="4">
        <v>9.5500000000000007</v>
      </c>
    </row>
    <row r="11" spans="1:23">
      <c r="A11" s="2" t="s">
        <v>68</v>
      </c>
      <c r="B11" s="3" t="s">
        <v>5340</v>
      </c>
      <c r="C11" s="1" t="s">
        <v>42</v>
      </c>
      <c r="D11" s="1" t="s">
        <v>5342</v>
      </c>
      <c r="E11" s="2" t="s">
        <v>509</v>
      </c>
      <c r="F11" s="2" t="s">
        <v>510</v>
      </c>
      <c r="G11" s="2" t="s">
        <v>82</v>
      </c>
      <c r="H11" s="2" t="s">
        <v>83</v>
      </c>
      <c r="I11" s="9">
        <v>1</v>
      </c>
      <c r="J11" s="4">
        <v>8.4</v>
      </c>
    </row>
    <row r="12" spans="1:23">
      <c r="A12" s="2" t="s">
        <v>40</v>
      </c>
      <c r="B12" s="3" t="s">
        <v>5340</v>
      </c>
      <c r="C12" s="1" t="s">
        <v>42</v>
      </c>
      <c r="D12" s="1" t="s">
        <v>5343</v>
      </c>
      <c r="E12" s="2" t="s">
        <v>480</v>
      </c>
      <c r="F12" s="2" t="s">
        <v>481</v>
      </c>
      <c r="G12" s="2" t="s">
        <v>82</v>
      </c>
      <c r="H12" s="2" t="s">
        <v>83</v>
      </c>
      <c r="I12" s="9">
        <v>1</v>
      </c>
      <c r="J12" s="4">
        <v>10.220000000000001</v>
      </c>
    </row>
    <row r="13" spans="1:23">
      <c r="A13" s="2" t="s">
        <v>40</v>
      </c>
      <c r="B13" s="3" t="s">
        <v>5340</v>
      </c>
      <c r="C13" s="1" t="s">
        <v>42</v>
      </c>
      <c r="D13" s="1" t="s">
        <v>5344</v>
      </c>
      <c r="E13" s="2" t="s">
        <v>486</v>
      </c>
      <c r="F13" s="2" t="s">
        <v>487</v>
      </c>
      <c r="G13" s="2" t="s">
        <v>102</v>
      </c>
      <c r="H13" s="2" t="s">
        <v>103</v>
      </c>
      <c r="I13" s="9">
        <v>10</v>
      </c>
      <c r="J13" s="4">
        <v>102.2</v>
      </c>
    </row>
    <row r="14" spans="1:23">
      <c r="A14" s="2" t="s">
        <v>40</v>
      </c>
      <c r="B14" s="3" t="s">
        <v>5340</v>
      </c>
      <c r="C14" s="1" t="s">
        <v>42</v>
      </c>
      <c r="D14" s="1" t="s">
        <v>5345</v>
      </c>
      <c r="E14" s="2" t="s">
        <v>493</v>
      </c>
      <c r="F14" s="2" t="s">
        <v>494</v>
      </c>
      <c r="G14" s="2" t="s">
        <v>82</v>
      </c>
      <c r="H14" s="2" t="s">
        <v>83</v>
      </c>
      <c r="I14" s="9">
        <v>3</v>
      </c>
      <c r="J14" s="4">
        <v>30.66</v>
      </c>
    </row>
    <row r="15" spans="1:23">
      <c r="A15" s="2" t="s">
        <v>40</v>
      </c>
      <c r="B15" s="3" t="s">
        <v>5340</v>
      </c>
      <c r="C15" s="1" t="s">
        <v>42</v>
      </c>
      <c r="D15" s="1" t="s">
        <v>5346</v>
      </c>
      <c r="E15" s="2" t="s">
        <v>75</v>
      </c>
      <c r="F15" s="2" t="s">
        <v>76</v>
      </c>
      <c r="G15" s="2" t="s">
        <v>77</v>
      </c>
      <c r="H15" s="2" t="s">
        <v>78</v>
      </c>
      <c r="I15" s="9">
        <v>20</v>
      </c>
      <c r="J15" s="4">
        <v>204.4</v>
      </c>
    </row>
    <row r="16" spans="1:23">
      <c r="A16" s="2" t="s">
        <v>40</v>
      </c>
      <c r="B16" s="3" t="s">
        <v>5340</v>
      </c>
      <c r="C16" s="1" t="s">
        <v>42</v>
      </c>
      <c r="D16" s="1" t="s">
        <v>5347</v>
      </c>
      <c r="E16" s="2" t="s">
        <v>519</v>
      </c>
      <c r="F16" s="2" t="s">
        <v>520</v>
      </c>
      <c r="G16" s="2" t="s">
        <v>93</v>
      </c>
      <c r="H16" s="2" t="s">
        <v>94</v>
      </c>
      <c r="I16" s="9">
        <v>20</v>
      </c>
      <c r="J16" s="4">
        <v>204.4</v>
      </c>
    </row>
    <row r="17" spans="1:10">
      <c r="A17" s="2" t="s">
        <v>40</v>
      </c>
      <c r="B17" s="3" t="s">
        <v>5340</v>
      </c>
      <c r="C17" s="1" t="s">
        <v>42</v>
      </c>
      <c r="D17" s="1" t="s">
        <v>5348</v>
      </c>
      <c r="E17" s="2" t="s">
        <v>3651</v>
      </c>
      <c r="F17" s="2" t="s">
        <v>3652</v>
      </c>
      <c r="G17" s="2" t="s">
        <v>82</v>
      </c>
      <c r="H17" s="2" t="s">
        <v>83</v>
      </c>
      <c r="I17" s="9">
        <v>1</v>
      </c>
      <c r="J17" s="4">
        <v>10.220000000000001</v>
      </c>
    </row>
    <row r="18" spans="1:10">
      <c r="A18" s="2" t="s">
        <v>40</v>
      </c>
      <c r="B18" s="3" t="s">
        <v>5340</v>
      </c>
      <c r="C18" s="1" t="s">
        <v>42</v>
      </c>
      <c r="D18" s="1" t="s">
        <v>5349</v>
      </c>
      <c r="E18" s="2" t="s">
        <v>522</v>
      </c>
      <c r="F18" s="2" t="s">
        <v>523</v>
      </c>
      <c r="G18" s="2" t="s">
        <v>93</v>
      </c>
      <c r="H18" s="2" t="s">
        <v>94</v>
      </c>
      <c r="I18" s="9">
        <v>2</v>
      </c>
      <c r="J18" s="4">
        <v>20.440000000000001</v>
      </c>
    </row>
    <row r="19" spans="1:10">
      <c r="A19" s="2" t="s">
        <v>40</v>
      </c>
      <c r="B19" s="3" t="s">
        <v>5340</v>
      </c>
      <c r="C19" s="1" t="s">
        <v>42</v>
      </c>
      <c r="D19" s="1" t="s">
        <v>5350</v>
      </c>
      <c r="E19" s="2" t="s">
        <v>1067</v>
      </c>
      <c r="F19" s="2" t="s">
        <v>1068</v>
      </c>
      <c r="G19" s="2" t="s">
        <v>82</v>
      </c>
      <c r="H19" s="2" t="s">
        <v>83</v>
      </c>
      <c r="I19" s="9">
        <v>2</v>
      </c>
      <c r="J19" s="4">
        <v>20.440000000000001</v>
      </c>
    </row>
    <row r="20" spans="1:10">
      <c r="A20" s="2" t="s">
        <v>40</v>
      </c>
      <c r="B20" s="3" t="s">
        <v>5340</v>
      </c>
      <c r="C20" s="1" t="s">
        <v>42</v>
      </c>
      <c r="D20" s="1" t="s">
        <v>5351</v>
      </c>
      <c r="E20" s="2" t="s">
        <v>2358</v>
      </c>
      <c r="F20" s="2" t="s">
        <v>2359</v>
      </c>
      <c r="G20" s="2" t="s">
        <v>82</v>
      </c>
      <c r="H20" s="2" t="s">
        <v>83</v>
      </c>
      <c r="I20" s="9">
        <v>1</v>
      </c>
      <c r="J20" s="4">
        <v>10.220000000000001</v>
      </c>
    </row>
    <row r="21" spans="1:10">
      <c r="A21" s="2" t="s">
        <v>40</v>
      </c>
      <c r="B21" s="3" t="s">
        <v>5340</v>
      </c>
      <c r="C21" s="1" t="s">
        <v>42</v>
      </c>
      <c r="D21" s="1" t="s">
        <v>5352</v>
      </c>
      <c r="E21" s="2" t="s">
        <v>4537</v>
      </c>
      <c r="F21" s="2" t="s">
        <v>4538</v>
      </c>
      <c r="G21" s="2" t="s">
        <v>498</v>
      </c>
      <c r="H21" s="2" t="s">
        <v>499</v>
      </c>
      <c r="I21" s="9">
        <v>2</v>
      </c>
      <c r="J21" s="4">
        <v>20.440000000000001</v>
      </c>
    </row>
    <row r="22" spans="1:10">
      <c r="A22" s="2" t="s">
        <v>48</v>
      </c>
      <c r="B22" s="3" t="s">
        <v>5340</v>
      </c>
      <c r="C22" s="1" t="s">
        <v>42</v>
      </c>
      <c r="D22" s="1" t="s">
        <v>5353</v>
      </c>
      <c r="E22" s="2" t="s">
        <v>489</v>
      </c>
      <c r="F22" s="2" t="s">
        <v>490</v>
      </c>
      <c r="G22" s="2" t="s">
        <v>72</v>
      </c>
      <c r="H22" s="2" t="s">
        <v>73</v>
      </c>
      <c r="I22" s="9">
        <v>15</v>
      </c>
      <c r="J22" s="4">
        <v>185.55</v>
      </c>
    </row>
    <row r="23" spans="1:10">
      <c r="A23" s="2" t="s">
        <v>48</v>
      </c>
      <c r="B23" s="3" t="s">
        <v>5340</v>
      </c>
      <c r="C23" s="1" t="s">
        <v>42</v>
      </c>
      <c r="D23" s="1" t="s">
        <v>5354</v>
      </c>
      <c r="E23" s="2" t="s">
        <v>2174</v>
      </c>
      <c r="F23" s="2" t="s">
        <v>2175</v>
      </c>
      <c r="G23" s="2" t="s">
        <v>82</v>
      </c>
      <c r="H23" s="2" t="s">
        <v>83</v>
      </c>
      <c r="I23" s="9">
        <v>20</v>
      </c>
      <c r="J23" s="4">
        <v>230.4</v>
      </c>
    </row>
    <row r="24" spans="1:10">
      <c r="A24" s="2" t="s">
        <v>48</v>
      </c>
      <c r="B24" s="3" t="s">
        <v>5340</v>
      </c>
      <c r="C24" s="1" t="s">
        <v>42</v>
      </c>
      <c r="D24" s="1" t="s">
        <v>5355</v>
      </c>
      <c r="E24" s="2" t="s">
        <v>900</v>
      </c>
      <c r="F24" s="2" t="s">
        <v>901</v>
      </c>
      <c r="G24" s="2" t="s">
        <v>82</v>
      </c>
      <c r="H24" s="2" t="s">
        <v>83</v>
      </c>
      <c r="I24" s="9">
        <v>5</v>
      </c>
      <c r="J24" s="4">
        <v>57.6</v>
      </c>
    </row>
    <row r="25" spans="1:10">
      <c r="A25" s="2" t="s">
        <v>48</v>
      </c>
      <c r="B25" s="3" t="s">
        <v>5340</v>
      </c>
      <c r="C25" s="1" t="s">
        <v>42</v>
      </c>
      <c r="D25" s="1" t="s">
        <v>5356</v>
      </c>
      <c r="E25" s="2" t="s">
        <v>922</v>
      </c>
      <c r="F25" s="2" t="s">
        <v>923</v>
      </c>
      <c r="G25" s="2" t="s">
        <v>82</v>
      </c>
      <c r="H25" s="2" t="s">
        <v>83</v>
      </c>
      <c r="I25" s="9">
        <v>2</v>
      </c>
      <c r="J25" s="4">
        <v>24.74</v>
      </c>
    </row>
    <row r="26" spans="1:10">
      <c r="A26" s="2" t="s">
        <v>48</v>
      </c>
      <c r="B26" s="3" t="s">
        <v>5340</v>
      </c>
      <c r="C26" s="1" t="s">
        <v>42</v>
      </c>
      <c r="D26" s="1" t="s">
        <v>5357</v>
      </c>
      <c r="E26" s="2" t="s">
        <v>663</v>
      </c>
      <c r="F26" s="2" t="s">
        <v>664</v>
      </c>
      <c r="G26" s="2" t="s">
        <v>82</v>
      </c>
      <c r="H26" s="2" t="s">
        <v>83</v>
      </c>
      <c r="I26" s="9">
        <v>5</v>
      </c>
      <c r="J26" s="4">
        <v>57.6</v>
      </c>
    </row>
    <row r="27" spans="1:10">
      <c r="A27" s="2" t="s">
        <v>48</v>
      </c>
      <c r="B27" s="3" t="s">
        <v>5340</v>
      </c>
      <c r="C27" s="1" t="s">
        <v>42</v>
      </c>
      <c r="D27" s="1" t="s">
        <v>5358</v>
      </c>
      <c r="E27" s="2" t="s">
        <v>1118</v>
      </c>
      <c r="F27" s="2" t="s">
        <v>1119</v>
      </c>
      <c r="G27" s="2" t="s">
        <v>93</v>
      </c>
      <c r="H27" s="2" t="s">
        <v>94</v>
      </c>
      <c r="I27" s="9">
        <v>2</v>
      </c>
      <c r="J27" s="4">
        <v>23.04</v>
      </c>
    </row>
    <row r="28" spans="1:10">
      <c r="A28" s="2" t="s">
        <v>48</v>
      </c>
      <c r="B28" s="3" t="s">
        <v>5340</v>
      </c>
      <c r="C28" s="1" t="s">
        <v>42</v>
      </c>
      <c r="D28" s="1" t="s">
        <v>5359</v>
      </c>
      <c r="E28" s="2" t="s">
        <v>493</v>
      </c>
      <c r="F28" s="2" t="s">
        <v>494</v>
      </c>
      <c r="G28" s="2" t="s">
        <v>82</v>
      </c>
      <c r="H28" s="2" t="s">
        <v>83</v>
      </c>
      <c r="I28" s="9">
        <v>3</v>
      </c>
      <c r="J28" s="4">
        <v>34.56</v>
      </c>
    </row>
    <row r="29" spans="1:10">
      <c r="A29" s="2" t="s">
        <v>48</v>
      </c>
      <c r="B29" s="3" t="s">
        <v>5340</v>
      </c>
      <c r="C29" s="1" t="s">
        <v>42</v>
      </c>
      <c r="D29" s="1" t="s">
        <v>5360</v>
      </c>
      <c r="E29" s="2" t="s">
        <v>480</v>
      </c>
      <c r="F29" s="2" t="s">
        <v>481</v>
      </c>
      <c r="G29" s="2" t="s">
        <v>82</v>
      </c>
      <c r="H29" s="2" t="s">
        <v>83</v>
      </c>
      <c r="I29" s="9">
        <v>30</v>
      </c>
      <c r="J29" s="4">
        <v>371.1</v>
      </c>
    </row>
    <row r="30" spans="1:10">
      <c r="A30" s="2" t="s">
        <v>48</v>
      </c>
      <c r="B30" s="3" t="s">
        <v>5340</v>
      </c>
      <c r="C30" s="1" t="s">
        <v>42</v>
      </c>
      <c r="D30" s="1" t="s">
        <v>5361</v>
      </c>
      <c r="E30" s="2" t="s">
        <v>525</v>
      </c>
      <c r="F30" s="2" t="s">
        <v>526</v>
      </c>
      <c r="G30" s="2" t="s">
        <v>82</v>
      </c>
      <c r="H30" s="2" t="s">
        <v>83</v>
      </c>
      <c r="I30" s="9">
        <v>10</v>
      </c>
      <c r="J30" s="4">
        <v>123.7</v>
      </c>
    </row>
    <row r="31" spans="1:10">
      <c r="A31" s="2" t="s">
        <v>48</v>
      </c>
      <c r="B31" s="3" t="s">
        <v>5340</v>
      </c>
      <c r="C31" s="1" t="s">
        <v>42</v>
      </c>
      <c r="D31" s="1" t="s">
        <v>5351</v>
      </c>
      <c r="E31" s="2" t="s">
        <v>2358</v>
      </c>
      <c r="F31" s="2" t="s">
        <v>2359</v>
      </c>
      <c r="G31" s="2" t="s">
        <v>82</v>
      </c>
      <c r="H31" s="2" t="s">
        <v>83</v>
      </c>
      <c r="I31" s="9">
        <v>3</v>
      </c>
      <c r="J31" s="4">
        <v>37.11</v>
      </c>
    </row>
    <row r="32" spans="1:10">
      <c r="A32" s="2" t="s">
        <v>48</v>
      </c>
      <c r="B32" s="3" t="s">
        <v>5340</v>
      </c>
      <c r="C32" s="1" t="s">
        <v>42</v>
      </c>
      <c r="D32" s="1" t="s">
        <v>5362</v>
      </c>
      <c r="E32" s="2" t="s">
        <v>1731</v>
      </c>
      <c r="F32" s="2" t="s">
        <v>1732</v>
      </c>
      <c r="G32" s="2" t="s">
        <v>1733</v>
      </c>
      <c r="H32" s="2" t="s">
        <v>1734</v>
      </c>
      <c r="I32" s="9">
        <v>5</v>
      </c>
      <c r="J32" s="4">
        <v>61.85</v>
      </c>
    </row>
    <row r="33" spans="1:23">
      <c r="A33" s="2" t="s">
        <v>48</v>
      </c>
      <c r="B33" s="3" t="s">
        <v>5340</v>
      </c>
      <c r="C33" s="1" t="s">
        <v>42</v>
      </c>
      <c r="D33" s="1" t="s">
        <v>5350</v>
      </c>
      <c r="E33" s="2" t="s">
        <v>1067</v>
      </c>
      <c r="F33" s="2" t="s">
        <v>1068</v>
      </c>
      <c r="G33" s="2" t="s">
        <v>82</v>
      </c>
      <c r="H33" s="2" t="s">
        <v>83</v>
      </c>
      <c r="I33" s="9">
        <v>2</v>
      </c>
      <c r="J33" s="4">
        <v>24.74</v>
      </c>
    </row>
    <row r="34" spans="1:23">
      <c r="A34" s="2" t="s">
        <v>48</v>
      </c>
      <c r="B34" s="3" t="s">
        <v>5340</v>
      </c>
      <c r="C34" s="1" t="s">
        <v>42</v>
      </c>
      <c r="D34" s="1" t="s">
        <v>5363</v>
      </c>
      <c r="E34" s="2" t="s">
        <v>1076</v>
      </c>
      <c r="F34" s="2" t="s">
        <v>1077</v>
      </c>
      <c r="G34" s="2" t="s">
        <v>1078</v>
      </c>
      <c r="H34" s="2" t="s">
        <v>1079</v>
      </c>
      <c r="I34" s="9">
        <v>20</v>
      </c>
      <c r="J34" s="4">
        <v>230.4</v>
      </c>
    </row>
    <row r="35" spans="1:23">
      <c r="A35" s="2" t="s">
        <v>48</v>
      </c>
      <c r="B35" s="3" t="s">
        <v>5340</v>
      </c>
      <c r="C35" s="1" t="s">
        <v>42</v>
      </c>
      <c r="D35" s="1" t="s">
        <v>5346</v>
      </c>
      <c r="E35" s="2" t="s">
        <v>75</v>
      </c>
      <c r="F35" s="2" t="s">
        <v>76</v>
      </c>
      <c r="G35" s="2" t="s">
        <v>77</v>
      </c>
      <c r="H35" s="2" t="s">
        <v>78</v>
      </c>
      <c r="I35" s="9">
        <v>30</v>
      </c>
      <c r="J35" s="4">
        <v>371.1</v>
      </c>
    </row>
    <row r="36" spans="1:23">
      <c r="A36" s="2" t="s">
        <v>182</v>
      </c>
      <c r="B36" s="3" t="s">
        <v>5340</v>
      </c>
      <c r="C36" s="1" t="s">
        <v>42</v>
      </c>
      <c r="D36" s="1" t="s">
        <v>5344</v>
      </c>
      <c r="E36" s="2" t="s">
        <v>486</v>
      </c>
      <c r="F36" s="2" t="s">
        <v>487</v>
      </c>
      <c r="G36" s="2" t="s">
        <v>102</v>
      </c>
      <c r="H36" s="2" t="s">
        <v>103</v>
      </c>
      <c r="I36" s="9">
        <v>1</v>
      </c>
      <c r="J36" s="4">
        <v>9.44</v>
      </c>
    </row>
    <row r="37" spans="1:23">
      <c r="J37" s="5">
        <v>2494.52</v>
      </c>
    </row>
    <row r="38" spans="1:23">
      <c r="A38" s="72" t="s">
        <v>141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</row>
    <row r="39" spans="1:23">
      <c r="A39" s="2" t="s">
        <v>40</v>
      </c>
      <c r="B39" s="3" t="s">
        <v>5334</v>
      </c>
      <c r="C39" s="1" t="s">
        <v>42</v>
      </c>
      <c r="D39" s="1" t="s">
        <v>5364</v>
      </c>
      <c r="E39" s="2" t="s">
        <v>1404</v>
      </c>
      <c r="F39" s="2" t="s">
        <v>1405</v>
      </c>
      <c r="G39" s="2" t="s">
        <v>160</v>
      </c>
      <c r="H39" s="2" t="s">
        <v>161</v>
      </c>
      <c r="I39" s="9">
        <v>3</v>
      </c>
      <c r="J39" s="4">
        <v>30.66</v>
      </c>
    </row>
    <row r="40" spans="1:23">
      <c r="A40" s="2" t="s">
        <v>40</v>
      </c>
      <c r="B40" s="3" t="s">
        <v>5365</v>
      </c>
      <c r="C40" s="1" t="s">
        <v>42</v>
      </c>
      <c r="D40" s="1" t="s">
        <v>5366</v>
      </c>
      <c r="E40" s="2" t="s">
        <v>936</v>
      </c>
      <c r="F40" s="2" t="s">
        <v>937</v>
      </c>
      <c r="G40" s="2" t="s">
        <v>150</v>
      </c>
      <c r="H40" s="2" t="s">
        <v>151</v>
      </c>
      <c r="I40" s="9">
        <v>3</v>
      </c>
      <c r="J40" s="4">
        <v>30.66</v>
      </c>
    </row>
    <row r="41" spans="1:23">
      <c r="A41" s="2" t="s">
        <v>48</v>
      </c>
      <c r="B41" s="3" t="s">
        <v>5365</v>
      </c>
      <c r="C41" s="1" t="s">
        <v>42</v>
      </c>
      <c r="D41" s="1" t="s">
        <v>5366</v>
      </c>
      <c r="E41" s="2" t="s">
        <v>936</v>
      </c>
      <c r="F41" s="2" t="s">
        <v>937</v>
      </c>
      <c r="G41" s="2" t="s">
        <v>150</v>
      </c>
      <c r="H41" s="2" t="s">
        <v>151</v>
      </c>
      <c r="I41" s="9">
        <v>10</v>
      </c>
      <c r="J41" s="4">
        <v>123.7</v>
      </c>
    </row>
    <row r="42" spans="1:23">
      <c r="A42" s="2" t="s">
        <v>48</v>
      </c>
      <c r="B42" s="3" t="s">
        <v>5365</v>
      </c>
      <c r="C42" s="1" t="s">
        <v>42</v>
      </c>
      <c r="D42" s="1" t="s">
        <v>5367</v>
      </c>
      <c r="E42" s="2" t="s">
        <v>547</v>
      </c>
      <c r="F42" s="2" t="s">
        <v>548</v>
      </c>
      <c r="G42" s="2" t="s">
        <v>150</v>
      </c>
      <c r="H42" s="2" t="s">
        <v>151</v>
      </c>
      <c r="I42" s="9">
        <v>10</v>
      </c>
      <c r="J42" s="4">
        <v>115.2</v>
      </c>
    </row>
    <row r="43" spans="1:23">
      <c r="A43" s="2" t="s">
        <v>48</v>
      </c>
      <c r="B43" s="3" t="s">
        <v>5365</v>
      </c>
      <c r="C43" s="1" t="s">
        <v>42</v>
      </c>
      <c r="D43" s="1" t="s">
        <v>5368</v>
      </c>
      <c r="E43" s="2" t="s">
        <v>153</v>
      </c>
      <c r="F43" s="2" t="s">
        <v>154</v>
      </c>
      <c r="G43" s="2" t="s">
        <v>155</v>
      </c>
      <c r="H43" s="2" t="s">
        <v>156</v>
      </c>
      <c r="I43" s="9">
        <v>3</v>
      </c>
      <c r="J43" s="4">
        <v>34.56</v>
      </c>
    </row>
    <row r="44" spans="1:23">
      <c r="A44" s="2" t="s">
        <v>48</v>
      </c>
      <c r="B44" s="3" t="s">
        <v>5365</v>
      </c>
      <c r="C44" s="1" t="s">
        <v>42</v>
      </c>
      <c r="D44" s="1" t="s">
        <v>5369</v>
      </c>
      <c r="E44" s="2" t="s">
        <v>5370</v>
      </c>
      <c r="F44" s="2" t="s">
        <v>5371</v>
      </c>
      <c r="G44" s="2" t="s">
        <v>150</v>
      </c>
      <c r="H44" s="2" t="s">
        <v>151</v>
      </c>
      <c r="I44" s="9">
        <v>10</v>
      </c>
      <c r="J44" s="4">
        <v>115.2</v>
      </c>
    </row>
    <row r="45" spans="1:23">
      <c r="A45" s="2" t="s">
        <v>48</v>
      </c>
      <c r="B45" s="3" t="s">
        <v>5365</v>
      </c>
      <c r="C45" s="1" t="s">
        <v>42</v>
      </c>
      <c r="D45" s="1" t="s">
        <v>5372</v>
      </c>
      <c r="E45" s="2" t="s">
        <v>175</v>
      </c>
      <c r="F45" s="2" t="s">
        <v>2616</v>
      </c>
      <c r="G45" s="2" t="s">
        <v>177</v>
      </c>
      <c r="H45" s="2" t="s">
        <v>178</v>
      </c>
      <c r="I45" s="9">
        <v>3</v>
      </c>
      <c r="J45" s="4">
        <v>34.56</v>
      </c>
    </row>
    <row r="46" spans="1:23">
      <c r="A46" s="2" t="s">
        <v>48</v>
      </c>
      <c r="B46" s="3" t="s">
        <v>5365</v>
      </c>
      <c r="C46" s="1" t="s">
        <v>42</v>
      </c>
      <c r="D46" s="1" t="s">
        <v>5373</v>
      </c>
      <c r="E46" s="2" t="s">
        <v>957</v>
      </c>
      <c r="F46" s="2" t="s">
        <v>958</v>
      </c>
      <c r="G46" s="2" t="s">
        <v>150</v>
      </c>
      <c r="H46" s="2" t="s">
        <v>151</v>
      </c>
      <c r="I46" s="9">
        <v>20</v>
      </c>
      <c r="J46" s="4">
        <v>230.4</v>
      </c>
    </row>
    <row r="47" spans="1:23">
      <c r="A47" s="2" t="s">
        <v>205</v>
      </c>
      <c r="B47" s="3" t="s">
        <v>5365</v>
      </c>
      <c r="C47" s="1" t="s">
        <v>42</v>
      </c>
      <c r="D47" s="1" t="s">
        <v>5366</v>
      </c>
      <c r="E47" s="2" t="s">
        <v>936</v>
      </c>
      <c r="F47" s="2" t="s">
        <v>937</v>
      </c>
      <c r="G47" s="2" t="s">
        <v>150</v>
      </c>
      <c r="H47" s="2" t="s">
        <v>151</v>
      </c>
      <c r="I47" s="9">
        <v>2</v>
      </c>
      <c r="J47" s="4">
        <v>19.100000000000001</v>
      </c>
    </row>
    <row r="48" spans="1:23">
      <c r="J48" s="5">
        <v>734.04</v>
      </c>
    </row>
    <row r="49" spans="1:23">
      <c r="A49" s="72" t="s">
        <v>189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>
      <c r="A50" s="2" t="s">
        <v>48</v>
      </c>
      <c r="B50" s="3" t="s">
        <v>5334</v>
      </c>
      <c r="C50" s="1" t="s">
        <v>42</v>
      </c>
      <c r="D50" s="1" t="s">
        <v>5374</v>
      </c>
      <c r="E50" s="2" t="s">
        <v>729</v>
      </c>
      <c r="F50" s="2" t="s">
        <v>730</v>
      </c>
      <c r="G50" s="2" t="s">
        <v>726</v>
      </c>
      <c r="H50" s="2" t="s">
        <v>727</v>
      </c>
      <c r="I50" s="9">
        <v>5</v>
      </c>
      <c r="J50" s="4">
        <v>61.85</v>
      </c>
    </row>
    <row r="51" spans="1:23">
      <c r="A51" s="2" t="s">
        <v>48</v>
      </c>
      <c r="B51" s="3" t="s">
        <v>5334</v>
      </c>
      <c r="C51" s="1" t="s">
        <v>42</v>
      </c>
      <c r="D51" s="1" t="s">
        <v>5375</v>
      </c>
      <c r="E51" s="2" t="s">
        <v>724</v>
      </c>
      <c r="F51" s="2" t="s">
        <v>725</v>
      </c>
      <c r="G51" s="2" t="s">
        <v>726</v>
      </c>
      <c r="H51" s="2" t="s">
        <v>727</v>
      </c>
      <c r="I51" s="9">
        <v>5</v>
      </c>
      <c r="J51" s="4">
        <v>57.6</v>
      </c>
    </row>
    <row r="52" spans="1:23">
      <c r="J52" s="5">
        <v>119.45</v>
      </c>
    </row>
    <row r="53" spans="1:23">
      <c r="A53" s="72" t="s">
        <v>212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</row>
    <row r="54" spans="1:23">
      <c r="A54" s="2" t="s">
        <v>40</v>
      </c>
      <c r="B54" s="3" t="s">
        <v>5376</v>
      </c>
      <c r="C54" s="1" t="s">
        <v>42</v>
      </c>
      <c r="D54" s="1" t="s">
        <v>5377</v>
      </c>
      <c r="E54" s="2" t="s">
        <v>266</v>
      </c>
      <c r="F54" s="2" t="s">
        <v>267</v>
      </c>
      <c r="G54" s="2" t="s">
        <v>216</v>
      </c>
      <c r="H54" s="2" t="s">
        <v>217</v>
      </c>
      <c r="I54" s="9">
        <v>1</v>
      </c>
      <c r="J54" s="4">
        <v>10.220000000000001</v>
      </c>
    </row>
    <row r="55" spans="1:23">
      <c r="A55" s="2" t="s">
        <v>48</v>
      </c>
      <c r="B55" s="3" t="s">
        <v>5376</v>
      </c>
      <c r="C55" s="1" t="s">
        <v>42</v>
      </c>
      <c r="D55" s="1" t="s">
        <v>5378</v>
      </c>
      <c r="E55" s="2" t="s">
        <v>214</v>
      </c>
      <c r="F55" s="2" t="s">
        <v>215</v>
      </c>
      <c r="G55" s="2" t="s">
        <v>216</v>
      </c>
      <c r="H55" s="2" t="s">
        <v>217</v>
      </c>
      <c r="I55" s="9">
        <v>5</v>
      </c>
      <c r="J55" s="4">
        <v>61.85</v>
      </c>
    </row>
    <row r="56" spans="1:23">
      <c r="A56" s="2" t="s">
        <v>48</v>
      </c>
      <c r="B56" s="3" t="s">
        <v>5376</v>
      </c>
      <c r="C56" s="1" t="s">
        <v>42</v>
      </c>
      <c r="D56" s="1" t="s">
        <v>5379</v>
      </c>
      <c r="E56" s="2" t="s">
        <v>738</v>
      </c>
      <c r="F56" s="2" t="s">
        <v>739</v>
      </c>
      <c r="G56" s="2" t="s">
        <v>251</v>
      </c>
      <c r="H56" s="2" t="s">
        <v>252</v>
      </c>
      <c r="I56" s="9">
        <v>15</v>
      </c>
      <c r="J56" s="4">
        <v>185.55</v>
      </c>
    </row>
    <row r="57" spans="1:23">
      <c r="A57" s="2" t="s">
        <v>48</v>
      </c>
      <c r="B57" s="3" t="s">
        <v>5376</v>
      </c>
      <c r="C57" s="1" t="s">
        <v>42</v>
      </c>
      <c r="D57" s="1" t="s">
        <v>5380</v>
      </c>
      <c r="E57" s="2" t="s">
        <v>224</v>
      </c>
      <c r="F57" s="2" t="s">
        <v>225</v>
      </c>
      <c r="G57" s="2" t="s">
        <v>216</v>
      </c>
      <c r="H57" s="2" t="s">
        <v>217</v>
      </c>
      <c r="I57" s="9">
        <v>5</v>
      </c>
      <c r="J57" s="4">
        <v>61.85</v>
      </c>
    </row>
    <row r="58" spans="1:23">
      <c r="A58" s="2" t="s">
        <v>182</v>
      </c>
      <c r="B58" s="3" t="s">
        <v>5376</v>
      </c>
      <c r="C58" s="1" t="s">
        <v>42</v>
      </c>
      <c r="D58" s="1" t="s">
        <v>5381</v>
      </c>
      <c r="E58" s="2" t="s">
        <v>238</v>
      </c>
      <c r="F58" s="2" t="s">
        <v>239</v>
      </c>
      <c r="G58" s="2" t="s">
        <v>216</v>
      </c>
      <c r="H58" s="2" t="s">
        <v>217</v>
      </c>
      <c r="I58" s="9">
        <v>5</v>
      </c>
      <c r="J58" s="4">
        <v>47.2</v>
      </c>
    </row>
    <row r="59" spans="1:23">
      <c r="A59" s="2" t="s">
        <v>182</v>
      </c>
      <c r="B59" s="3" t="s">
        <v>5376</v>
      </c>
      <c r="C59" s="1" t="s">
        <v>42</v>
      </c>
      <c r="D59" s="1" t="s">
        <v>5382</v>
      </c>
      <c r="E59" s="2" t="s">
        <v>280</v>
      </c>
      <c r="F59" s="2" t="s">
        <v>281</v>
      </c>
      <c r="G59" s="2" t="s">
        <v>216</v>
      </c>
      <c r="H59" s="2" t="s">
        <v>217</v>
      </c>
      <c r="I59" s="9">
        <v>3</v>
      </c>
      <c r="J59" s="4">
        <v>28.32</v>
      </c>
    </row>
    <row r="60" spans="1:23">
      <c r="A60" s="2" t="s">
        <v>205</v>
      </c>
      <c r="B60" s="3" t="s">
        <v>5376</v>
      </c>
      <c r="C60" s="1" t="s">
        <v>42</v>
      </c>
      <c r="D60" s="1" t="s">
        <v>5381</v>
      </c>
      <c r="E60" s="2" t="s">
        <v>238</v>
      </c>
      <c r="F60" s="2" t="s">
        <v>239</v>
      </c>
      <c r="G60" s="2" t="s">
        <v>216</v>
      </c>
      <c r="H60" s="2" t="s">
        <v>217</v>
      </c>
      <c r="I60" s="9">
        <v>2</v>
      </c>
      <c r="J60" s="4">
        <v>19.100000000000001</v>
      </c>
    </row>
    <row r="61" spans="1:23">
      <c r="J61" s="5">
        <v>414.09</v>
      </c>
    </row>
    <row r="62" spans="1:23">
      <c r="A62" s="72" t="s">
        <v>286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>
      <c r="A63" s="2" t="s">
        <v>48</v>
      </c>
      <c r="B63" s="3" t="s">
        <v>5376</v>
      </c>
      <c r="C63" s="1" t="s">
        <v>42</v>
      </c>
      <c r="D63" s="1" t="s">
        <v>5383</v>
      </c>
      <c r="E63" s="2" t="s">
        <v>307</v>
      </c>
      <c r="F63" s="2" t="s">
        <v>308</v>
      </c>
      <c r="G63" s="2" t="s">
        <v>304</v>
      </c>
      <c r="H63" s="2" t="s">
        <v>305</v>
      </c>
      <c r="I63" s="9">
        <v>4</v>
      </c>
      <c r="J63" s="4">
        <v>49.48</v>
      </c>
    </row>
    <row r="64" spans="1:23">
      <c r="A64" s="2" t="s">
        <v>48</v>
      </c>
      <c r="B64" s="3" t="s">
        <v>5376</v>
      </c>
      <c r="C64" s="1" t="s">
        <v>42</v>
      </c>
      <c r="D64" s="1" t="s">
        <v>5384</v>
      </c>
      <c r="E64" s="2" t="s">
        <v>288</v>
      </c>
      <c r="F64" s="2" t="s">
        <v>1928</v>
      </c>
      <c r="G64" s="2" t="s">
        <v>290</v>
      </c>
      <c r="H64" s="2" t="s">
        <v>291</v>
      </c>
      <c r="I64" s="9">
        <v>20</v>
      </c>
      <c r="J64" s="4">
        <v>247.4</v>
      </c>
    </row>
    <row r="65" spans="1:23">
      <c r="A65" s="2" t="s">
        <v>182</v>
      </c>
      <c r="B65" s="3" t="s">
        <v>5376</v>
      </c>
      <c r="C65" s="1" t="s">
        <v>42</v>
      </c>
      <c r="D65" s="1" t="s">
        <v>5383</v>
      </c>
      <c r="E65" s="2" t="s">
        <v>307</v>
      </c>
      <c r="F65" s="2" t="s">
        <v>308</v>
      </c>
      <c r="G65" s="2" t="s">
        <v>304</v>
      </c>
      <c r="H65" s="2" t="s">
        <v>305</v>
      </c>
      <c r="I65" s="9">
        <v>2</v>
      </c>
      <c r="J65" s="4">
        <v>18.88</v>
      </c>
    </row>
    <row r="66" spans="1:23">
      <c r="A66" s="2" t="s">
        <v>182</v>
      </c>
      <c r="B66" s="3" t="s">
        <v>5376</v>
      </c>
      <c r="C66" s="1" t="s">
        <v>42</v>
      </c>
      <c r="D66" s="1" t="s">
        <v>5384</v>
      </c>
      <c r="E66" s="2" t="s">
        <v>288</v>
      </c>
      <c r="F66" s="2" t="s">
        <v>1928</v>
      </c>
      <c r="G66" s="2" t="s">
        <v>290</v>
      </c>
      <c r="H66" s="2" t="s">
        <v>291</v>
      </c>
      <c r="I66" s="9">
        <v>15</v>
      </c>
      <c r="J66" s="4">
        <v>126.3</v>
      </c>
    </row>
    <row r="67" spans="1:23">
      <c r="J67" s="5">
        <v>442.06</v>
      </c>
    </row>
    <row r="68" spans="1:23">
      <c r="A68" s="72" t="s">
        <v>309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  <row r="69" spans="1:23">
      <c r="A69" s="2" t="s">
        <v>40</v>
      </c>
      <c r="B69" s="3" t="s">
        <v>5385</v>
      </c>
      <c r="C69" s="1" t="s">
        <v>42</v>
      </c>
      <c r="D69" s="1" t="s">
        <v>5386</v>
      </c>
      <c r="E69" s="2" t="s">
        <v>408</v>
      </c>
      <c r="F69" s="2" t="s">
        <v>409</v>
      </c>
      <c r="G69" s="2" t="s">
        <v>313</v>
      </c>
      <c r="H69" s="2" t="s">
        <v>314</v>
      </c>
      <c r="I69" s="9">
        <v>5</v>
      </c>
      <c r="J69" s="4">
        <v>51.1</v>
      </c>
    </row>
    <row r="70" spans="1:23">
      <c r="A70" s="2" t="s">
        <v>40</v>
      </c>
      <c r="B70" s="3" t="s">
        <v>5385</v>
      </c>
      <c r="C70" s="1" t="s">
        <v>42</v>
      </c>
      <c r="D70" s="1" t="s">
        <v>5387</v>
      </c>
      <c r="E70" s="2" t="s">
        <v>331</v>
      </c>
      <c r="F70" s="2" t="s">
        <v>332</v>
      </c>
      <c r="G70" s="2" t="s">
        <v>313</v>
      </c>
      <c r="H70" s="2" t="s">
        <v>314</v>
      </c>
      <c r="I70" s="9">
        <v>5</v>
      </c>
      <c r="J70" s="4">
        <v>51.1</v>
      </c>
    </row>
    <row r="71" spans="1:23">
      <c r="A71" s="2" t="s">
        <v>40</v>
      </c>
      <c r="B71" s="3" t="s">
        <v>5385</v>
      </c>
      <c r="C71" s="1" t="s">
        <v>42</v>
      </c>
      <c r="D71" s="1" t="s">
        <v>5388</v>
      </c>
      <c r="E71" s="2" t="s">
        <v>1199</v>
      </c>
      <c r="F71" s="2" t="s">
        <v>1200</v>
      </c>
      <c r="G71" s="2" t="s">
        <v>367</v>
      </c>
      <c r="H71" s="2" t="s">
        <v>368</v>
      </c>
      <c r="I71" s="9">
        <v>10</v>
      </c>
      <c r="J71" s="4">
        <v>102.2</v>
      </c>
    </row>
    <row r="72" spans="1:23">
      <c r="A72" s="2" t="s">
        <v>40</v>
      </c>
      <c r="B72" s="3" t="s">
        <v>5340</v>
      </c>
      <c r="C72" s="1" t="s">
        <v>42</v>
      </c>
      <c r="D72" s="1" t="s">
        <v>5389</v>
      </c>
      <c r="E72" s="2" t="s">
        <v>3589</v>
      </c>
      <c r="F72" s="2" t="s">
        <v>3590</v>
      </c>
      <c r="G72" s="2" t="s">
        <v>313</v>
      </c>
      <c r="H72" s="2" t="s">
        <v>314</v>
      </c>
      <c r="I72" s="9">
        <v>10</v>
      </c>
      <c r="J72" s="4">
        <v>102.2</v>
      </c>
    </row>
    <row r="73" spans="1:23" ht="24">
      <c r="A73" s="2" t="s">
        <v>40</v>
      </c>
      <c r="B73" s="3" t="s">
        <v>5340</v>
      </c>
      <c r="C73" s="1" t="s">
        <v>42</v>
      </c>
      <c r="D73" s="1" t="s">
        <v>5390</v>
      </c>
      <c r="E73" s="2" t="s">
        <v>5391</v>
      </c>
      <c r="F73" s="2" t="s">
        <v>5392</v>
      </c>
      <c r="G73" s="2" t="s">
        <v>5393</v>
      </c>
      <c r="H73" s="2" t="s">
        <v>5394</v>
      </c>
      <c r="I73" s="9">
        <v>5</v>
      </c>
      <c r="J73" s="4">
        <v>51.1</v>
      </c>
    </row>
    <row r="74" spans="1:23">
      <c r="A74" s="2" t="s">
        <v>40</v>
      </c>
      <c r="B74" s="3" t="s">
        <v>5365</v>
      </c>
      <c r="C74" s="1" t="s">
        <v>42</v>
      </c>
      <c r="D74" s="1" t="s">
        <v>5395</v>
      </c>
      <c r="E74" s="2" t="s">
        <v>786</v>
      </c>
      <c r="F74" s="2" t="s">
        <v>787</v>
      </c>
      <c r="G74" s="2" t="s">
        <v>313</v>
      </c>
      <c r="H74" s="2" t="s">
        <v>314</v>
      </c>
      <c r="I74" s="9">
        <v>3</v>
      </c>
      <c r="J74" s="4">
        <v>30.66</v>
      </c>
    </row>
    <row r="75" spans="1:23">
      <c r="A75" s="2" t="s">
        <v>40</v>
      </c>
      <c r="B75" s="3" t="s">
        <v>5365</v>
      </c>
      <c r="C75" s="1" t="s">
        <v>42</v>
      </c>
      <c r="D75" s="1" t="s">
        <v>5396</v>
      </c>
      <c r="E75" s="2" t="s">
        <v>763</v>
      </c>
      <c r="F75" s="2" t="s">
        <v>764</v>
      </c>
      <c r="G75" s="2" t="s">
        <v>313</v>
      </c>
      <c r="H75" s="2" t="s">
        <v>314</v>
      </c>
      <c r="I75" s="9">
        <v>10</v>
      </c>
      <c r="J75" s="4">
        <v>102.2</v>
      </c>
    </row>
    <row r="76" spans="1:23">
      <c r="A76" s="2" t="s">
        <v>40</v>
      </c>
      <c r="B76" s="3" t="s">
        <v>5334</v>
      </c>
      <c r="C76" s="1" t="s">
        <v>42</v>
      </c>
      <c r="D76" s="1" t="s">
        <v>5397</v>
      </c>
      <c r="E76" s="2" t="s">
        <v>420</v>
      </c>
      <c r="F76" s="2" t="s">
        <v>421</v>
      </c>
      <c r="G76" s="2" t="s">
        <v>313</v>
      </c>
      <c r="H76" s="2" t="s">
        <v>314</v>
      </c>
      <c r="I76" s="9">
        <v>10</v>
      </c>
      <c r="J76" s="4">
        <v>102.2</v>
      </c>
    </row>
    <row r="77" spans="1:23">
      <c r="A77" s="2" t="s">
        <v>40</v>
      </c>
      <c r="B77" s="3" t="s">
        <v>5365</v>
      </c>
      <c r="C77" s="1" t="s">
        <v>42</v>
      </c>
      <c r="D77" s="1" t="s">
        <v>5398</v>
      </c>
      <c r="E77" s="2" t="s">
        <v>1218</v>
      </c>
      <c r="F77" s="2" t="s">
        <v>1219</v>
      </c>
      <c r="G77" s="2" t="s">
        <v>367</v>
      </c>
      <c r="H77" s="2" t="s">
        <v>368</v>
      </c>
      <c r="I77" s="9">
        <v>4</v>
      </c>
      <c r="J77" s="4">
        <v>40.880000000000003</v>
      </c>
    </row>
    <row r="78" spans="1:23">
      <c r="A78" s="2" t="s">
        <v>40</v>
      </c>
      <c r="B78" s="3" t="s">
        <v>5334</v>
      </c>
      <c r="C78" s="1" t="s">
        <v>42</v>
      </c>
      <c r="D78" s="1" t="s">
        <v>5399</v>
      </c>
      <c r="E78" s="2" t="s">
        <v>1436</v>
      </c>
      <c r="F78" s="2" t="s">
        <v>1437</v>
      </c>
      <c r="G78" s="2" t="s">
        <v>313</v>
      </c>
      <c r="H78" s="2" t="s">
        <v>314</v>
      </c>
      <c r="I78" s="9">
        <v>8</v>
      </c>
      <c r="J78" s="4">
        <v>81.760000000000005</v>
      </c>
    </row>
    <row r="79" spans="1:23">
      <c r="A79" s="2" t="s">
        <v>40</v>
      </c>
      <c r="B79" s="3" t="s">
        <v>5365</v>
      </c>
      <c r="C79" s="1" t="s">
        <v>42</v>
      </c>
      <c r="D79" s="1" t="s">
        <v>5400</v>
      </c>
      <c r="E79" s="2" t="s">
        <v>373</v>
      </c>
      <c r="F79" s="2" t="s">
        <v>374</v>
      </c>
      <c r="G79" s="2" t="s">
        <v>375</v>
      </c>
      <c r="H79" s="2" t="s">
        <v>376</v>
      </c>
      <c r="I79" s="9">
        <v>20</v>
      </c>
      <c r="J79" s="4">
        <v>204.4</v>
      </c>
    </row>
    <row r="80" spans="1:23">
      <c r="A80" s="2" t="s">
        <v>40</v>
      </c>
      <c r="B80" s="3" t="s">
        <v>5365</v>
      </c>
      <c r="C80" s="1" t="s">
        <v>42</v>
      </c>
      <c r="D80" s="1" t="s">
        <v>5401</v>
      </c>
      <c r="E80" s="2" t="s">
        <v>597</v>
      </c>
      <c r="F80" s="2" t="s">
        <v>598</v>
      </c>
      <c r="G80" s="2" t="s">
        <v>313</v>
      </c>
      <c r="H80" s="2" t="s">
        <v>314</v>
      </c>
      <c r="I80" s="9">
        <v>10</v>
      </c>
      <c r="J80" s="4">
        <v>102.2</v>
      </c>
    </row>
    <row r="81" spans="1:10">
      <c r="A81" s="2" t="s">
        <v>40</v>
      </c>
      <c r="B81" s="3" t="s">
        <v>5365</v>
      </c>
      <c r="C81" s="1" t="s">
        <v>42</v>
      </c>
      <c r="D81" s="1" t="s">
        <v>5402</v>
      </c>
      <c r="E81" s="2" t="s">
        <v>357</v>
      </c>
      <c r="F81" s="2" t="s">
        <v>358</v>
      </c>
      <c r="G81" s="2" t="s">
        <v>313</v>
      </c>
      <c r="H81" s="2" t="s">
        <v>314</v>
      </c>
      <c r="I81" s="9">
        <v>10</v>
      </c>
      <c r="J81" s="4">
        <v>102.2</v>
      </c>
    </row>
    <row r="82" spans="1:10">
      <c r="A82" s="2" t="s">
        <v>40</v>
      </c>
      <c r="B82" s="3" t="s">
        <v>5365</v>
      </c>
      <c r="C82" s="1" t="s">
        <v>42</v>
      </c>
      <c r="D82" s="1" t="s">
        <v>5403</v>
      </c>
      <c r="E82" s="2" t="s">
        <v>5404</v>
      </c>
      <c r="F82" s="2" t="s">
        <v>5405</v>
      </c>
      <c r="G82" s="2" t="s">
        <v>313</v>
      </c>
      <c r="H82" s="2" t="s">
        <v>314</v>
      </c>
      <c r="I82" s="9">
        <v>10</v>
      </c>
      <c r="J82" s="4">
        <v>102.2</v>
      </c>
    </row>
    <row r="83" spans="1:10">
      <c r="A83" s="2" t="s">
        <v>40</v>
      </c>
      <c r="B83" s="3" t="s">
        <v>5365</v>
      </c>
      <c r="C83" s="1" t="s">
        <v>42</v>
      </c>
      <c r="D83" s="1" t="s">
        <v>5406</v>
      </c>
      <c r="E83" s="2" t="s">
        <v>1006</v>
      </c>
      <c r="F83" s="2" t="s">
        <v>1007</v>
      </c>
      <c r="G83" s="2" t="s">
        <v>313</v>
      </c>
      <c r="H83" s="2" t="s">
        <v>314</v>
      </c>
      <c r="I83" s="9">
        <v>30</v>
      </c>
      <c r="J83" s="4">
        <v>306.60000000000002</v>
      </c>
    </row>
    <row r="84" spans="1:10">
      <c r="A84" s="2" t="s">
        <v>40</v>
      </c>
      <c r="B84" s="3" t="s">
        <v>5365</v>
      </c>
      <c r="C84" s="1" t="s">
        <v>42</v>
      </c>
      <c r="D84" s="1" t="s">
        <v>5407</v>
      </c>
      <c r="E84" s="2" t="s">
        <v>2117</v>
      </c>
      <c r="F84" s="2" t="s">
        <v>2118</v>
      </c>
      <c r="G84" s="2" t="s">
        <v>313</v>
      </c>
      <c r="H84" s="2" t="s">
        <v>314</v>
      </c>
      <c r="I84" s="9">
        <v>30</v>
      </c>
      <c r="J84" s="4">
        <v>306.60000000000002</v>
      </c>
    </row>
    <row r="85" spans="1:10">
      <c r="A85" s="2" t="s">
        <v>40</v>
      </c>
      <c r="B85" s="3" t="s">
        <v>5365</v>
      </c>
      <c r="C85" s="1" t="s">
        <v>42</v>
      </c>
      <c r="D85" s="1" t="s">
        <v>5408</v>
      </c>
      <c r="E85" s="2" t="s">
        <v>1584</v>
      </c>
      <c r="F85" s="2" t="s">
        <v>1585</v>
      </c>
      <c r="G85" s="2" t="s">
        <v>313</v>
      </c>
      <c r="H85" s="2" t="s">
        <v>314</v>
      </c>
      <c r="I85" s="9">
        <v>5</v>
      </c>
      <c r="J85" s="4">
        <v>51.1</v>
      </c>
    </row>
    <row r="86" spans="1:10">
      <c r="A86" s="2" t="s">
        <v>40</v>
      </c>
      <c r="B86" s="3" t="s">
        <v>5334</v>
      </c>
      <c r="C86" s="1" t="s">
        <v>42</v>
      </c>
      <c r="D86" s="1" t="s">
        <v>5409</v>
      </c>
      <c r="E86" s="2" t="s">
        <v>574</v>
      </c>
      <c r="F86" s="2" t="s">
        <v>575</v>
      </c>
      <c r="G86" s="2" t="s">
        <v>313</v>
      </c>
      <c r="H86" s="2" t="s">
        <v>314</v>
      </c>
      <c r="I86" s="9">
        <v>5</v>
      </c>
      <c r="J86" s="4">
        <v>51.1</v>
      </c>
    </row>
    <row r="87" spans="1:10">
      <c r="A87" s="2" t="s">
        <v>40</v>
      </c>
      <c r="B87" s="3" t="s">
        <v>5376</v>
      </c>
      <c r="C87" s="1" t="s">
        <v>42</v>
      </c>
      <c r="D87" s="1" t="s">
        <v>5410</v>
      </c>
      <c r="E87" s="2" t="s">
        <v>589</v>
      </c>
      <c r="F87" s="2" t="s">
        <v>590</v>
      </c>
      <c r="G87" s="2" t="s">
        <v>313</v>
      </c>
      <c r="H87" s="2" t="s">
        <v>314</v>
      </c>
      <c r="I87" s="9">
        <v>5</v>
      </c>
      <c r="J87" s="4">
        <v>51.1</v>
      </c>
    </row>
    <row r="88" spans="1:10">
      <c r="A88" s="2" t="s">
        <v>40</v>
      </c>
      <c r="B88" s="3" t="s">
        <v>5340</v>
      </c>
      <c r="C88" s="1" t="s">
        <v>42</v>
      </c>
      <c r="D88" s="1" t="s">
        <v>5411</v>
      </c>
      <c r="E88" s="2" t="s">
        <v>760</v>
      </c>
      <c r="F88" s="2" t="s">
        <v>761</v>
      </c>
      <c r="G88" s="2" t="s">
        <v>313</v>
      </c>
      <c r="H88" s="2" t="s">
        <v>314</v>
      </c>
      <c r="I88" s="9">
        <v>10</v>
      </c>
      <c r="J88" s="4">
        <v>102.2</v>
      </c>
    </row>
    <row r="89" spans="1:10">
      <c r="A89" s="2" t="s">
        <v>40</v>
      </c>
      <c r="B89" s="3" t="s">
        <v>5334</v>
      </c>
      <c r="C89" s="1" t="s">
        <v>42</v>
      </c>
      <c r="D89" s="1" t="s">
        <v>5412</v>
      </c>
      <c r="E89" s="2" t="s">
        <v>341</v>
      </c>
      <c r="F89" s="2" t="s">
        <v>342</v>
      </c>
      <c r="G89" s="2" t="s">
        <v>343</v>
      </c>
      <c r="H89" s="2" t="s">
        <v>344</v>
      </c>
      <c r="I89" s="9">
        <v>20</v>
      </c>
      <c r="J89" s="4">
        <v>204.4</v>
      </c>
    </row>
    <row r="90" spans="1:10">
      <c r="A90" s="2" t="s">
        <v>40</v>
      </c>
      <c r="B90" s="3" t="s">
        <v>5385</v>
      </c>
      <c r="C90" s="1" t="s">
        <v>42</v>
      </c>
      <c r="D90" s="1" t="s">
        <v>5413</v>
      </c>
      <c r="E90" s="2" t="s">
        <v>328</v>
      </c>
      <c r="F90" s="2" t="s">
        <v>329</v>
      </c>
      <c r="G90" s="2" t="s">
        <v>313</v>
      </c>
      <c r="H90" s="2" t="s">
        <v>314</v>
      </c>
      <c r="I90" s="9">
        <v>10</v>
      </c>
      <c r="J90" s="4">
        <v>102.2</v>
      </c>
    </row>
    <row r="91" spans="1:10">
      <c r="A91" s="2" t="s">
        <v>40</v>
      </c>
      <c r="B91" s="3" t="s">
        <v>5376</v>
      </c>
      <c r="C91" s="1" t="s">
        <v>42</v>
      </c>
      <c r="D91" s="1" t="s">
        <v>5414</v>
      </c>
      <c r="E91" s="2" t="s">
        <v>995</v>
      </c>
      <c r="F91" s="2" t="s">
        <v>996</v>
      </c>
      <c r="G91" s="2" t="s">
        <v>313</v>
      </c>
      <c r="H91" s="2" t="s">
        <v>314</v>
      </c>
      <c r="I91" s="9">
        <v>2</v>
      </c>
      <c r="J91" s="4">
        <v>20.440000000000001</v>
      </c>
    </row>
    <row r="92" spans="1:10">
      <c r="A92" s="2" t="s">
        <v>40</v>
      </c>
      <c r="B92" s="3" t="s">
        <v>5376</v>
      </c>
      <c r="C92" s="1" t="s">
        <v>42</v>
      </c>
      <c r="D92" s="1" t="s">
        <v>5415</v>
      </c>
      <c r="E92" s="2" t="s">
        <v>808</v>
      </c>
      <c r="F92" s="2" t="s">
        <v>809</v>
      </c>
      <c r="G92" s="2" t="s">
        <v>313</v>
      </c>
      <c r="H92" s="2" t="s">
        <v>314</v>
      </c>
      <c r="I92" s="9">
        <v>6</v>
      </c>
      <c r="J92" s="4">
        <v>61.32</v>
      </c>
    </row>
    <row r="93" spans="1:10">
      <c r="A93" s="2" t="s">
        <v>40</v>
      </c>
      <c r="B93" s="3" t="s">
        <v>5334</v>
      </c>
      <c r="C93" s="1" t="s">
        <v>42</v>
      </c>
      <c r="D93" s="1" t="s">
        <v>5416</v>
      </c>
      <c r="E93" s="2" t="s">
        <v>773</v>
      </c>
      <c r="F93" s="2" t="s">
        <v>774</v>
      </c>
      <c r="G93" s="2" t="s">
        <v>313</v>
      </c>
      <c r="H93" s="2" t="s">
        <v>314</v>
      </c>
      <c r="I93" s="9">
        <v>8</v>
      </c>
      <c r="J93" s="4">
        <v>81.760000000000005</v>
      </c>
    </row>
    <row r="94" spans="1:10">
      <c r="A94" s="2" t="s">
        <v>40</v>
      </c>
      <c r="B94" s="3" t="s">
        <v>5334</v>
      </c>
      <c r="C94" s="1" t="s">
        <v>42</v>
      </c>
      <c r="D94" s="1" t="s">
        <v>5417</v>
      </c>
      <c r="E94" s="2" t="s">
        <v>2315</v>
      </c>
      <c r="F94" s="2" t="s">
        <v>2316</v>
      </c>
      <c r="G94" s="2" t="s">
        <v>313</v>
      </c>
      <c r="H94" s="2" t="s">
        <v>314</v>
      </c>
      <c r="I94" s="9">
        <v>5</v>
      </c>
      <c r="J94" s="4">
        <v>51.1</v>
      </c>
    </row>
    <row r="95" spans="1:10">
      <c r="A95" s="2" t="s">
        <v>40</v>
      </c>
      <c r="B95" s="3" t="s">
        <v>5334</v>
      </c>
      <c r="C95" s="1" t="s">
        <v>42</v>
      </c>
      <c r="D95" s="1" t="s">
        <v>5418</v>
      </c>
      <c r="E95" s="2" t="s">
        <v>584</v>
      </c>
      <c r="F95" s="2" t="s">
        <v>585</v>
      </c>
      <c r="G95" s="2" t="s">
        <v>586</v>
      </c>
      <c r="H95" s="2" t="s">
        <v>587</v>
      </c>
      <c r="I95" s="9">
        <v>20</v>
      </c>
      <c r="J95" s="4">
        <v>204.4</v>
      </c>
    </row>
    <row r="96" spans="1:10">
      <c r="A96" s="2" t="s">
        <v>40</v>
      </c>
      <c r="B96" s="3" t="s">
        <v>5334</v>
      </c>
      <c r="C96" s="1" t="s">
        <v>42</v>
      </c>
      <c r="D96" s="1" t="s">
        <v>5419</v>
      </c>
      <c r="E96" s="2" t="s">
        <v>316</v>
      </c>
      <c r="F96" s="2" t="s">
        <v>317</v>
      </c>
      <c r="G96" s="2" t="s">
        <v>313</v>
      </c>
      <c r="H96" s="2" t="s">
        <v>314</v>
      </c>
      <c r="I96" s="9">
        <v>20</v>
      </c>
      <c r="J96" s="4">
        <v>204.4</v>
      </c>
    </row>
    <row r="97" spans="1:10">
      <c r="A97" s="2" t="s">
        <v>48</v>
      </c>
      <c r="B97" s="3" t="s">
        <v>5334</v>
      </c>
      <c r="C97" s="1" t="s">
        <v>42</v>
      </c>
      <c r="D97" s="1" t="s">
        <v>5397</v>
      </c>
      <c r="E97" s="2" t="s">
        <v>420</v>
      </c>
      <c r="F97" s="2" t="s">
        <v>421</v>
      </c>
      <c r="G97" s="2" t="s">
        <v>313</v>
      </c>
      <c r="H97" s="2" t="s">
        <v>314</v>
      </c>
      <c r="I97" s="9">
        <v>2</v>
      </c>
      <c r="J97" s="4">
        <v>23.04</v>
      </c>
    </row>
    <row r="98" spans="1:10">
      <c r="A98" s="2" t="s">
        <v>48</v>
      </c>
      <c r="B98" s="3" t="s">
        <v>5334</v>
      </c>
      <c r="C98" s="1" t="s">
        <v>42</v>
      </c>
      <c r="D98" s="1" t="s">
        <v>5420</v>
      </c>
      <c r="E98" s="2" t="s">
        <v>373</v>
      </c>
      <c r="F98" s="2" t="s">
        <v>374</v>
      </c>
      <c r="G98" s="2" t="s">
        <v>375</v>
      </c>
      <c r="H98" s="2" t="s">
        <v>376</v>
      </c>
      <c r="I98" s="9">
        <v>5</v>
      </c>
      <c r="J98" s="4">
        <v>57.6</v>
      </c>
    </row>
    <row r="99" spans="1:10">
      <c r="A99" s="2" t="s">
        <v>48</v>
      </c>
      <c r="B99" s="3" t="s">
        <v>5334</v>
      </c>
      <c r="C99" s="1" t="s">
        <v>42</v>
      </c>
      <c r="D99" s="1" t="s">
        <v>5399</v>
      </c>
      <c r="E99" s="2" t="s">
        <v>1436</v>
      </c>
      <c r="F99" s="2" t="s">
        <v>1437</v>
      </c>
      <c r="G99" s="2" t="s">
        <v>313</v>
      </c>
      <c r="H99" s="2" t="s">
        <v>314</v>
      </c>
      <c r="I99" s="9">
        <v>3</v>
      </c>
      <c r="J99" s="4">
        <v>34.56</v>
      </c>
    </row>
    <row r="100" spans="1:10">
      <c r="A100" s="2" t="s">
        <v>48</v>
      </c>
      <c r="B100" s="3" t="s">
        <v>5334</v>
      </c>
      <c r="C100" s="1" t="s">
        <v>42</v>
      </c>
      <c r="D100" s="1" t="s">
        <v>5409</v>
      </c>
      <c r="E100" s="2" t="s">
        <v>574</v>
      </c>
      <c r="F100" s="2" t="s">
        <v>575</v>
      </c>
      <c r="G100" s="2" t="s">
        <v>313</v>
      </c>
      <c r="H100" s="2" t="s">
        <v>314</v>
      </c>
      <c r="I100" s="9">
        <v>2</v>
      </c>
      <c r="J100" s="4">
        <v>23.04</v>
      </c>
    </row>
    <row r="101" spans="1:10">
      <c r="A101" s="2" t="s">
        <v>48</v>
      </c>
      <c r="B101" s="3" t="s">
        <v>5334</v>
      </c>
      <c r="C101" s="1" t="s">
        <v>42</v>
      </c>
      <c r="D101" s="1" t="s">
        <v>5417</v>
      </c>
      <c r="E101" s="2" t="s">
        <v>2315</v>
      </c>
      <c r="F101" s="2" t="s">
        <v>2316</v>
      </c>
      <c r="G101" s="2" t="s">
        <v>313</v>
      </c>
      <c r="H101" s="2" t="s">
        <v>314</v>
      </c>
      <c r="I101" s="9">
        <v>2</v>
      </c>
      <c r="J101" s="4">
        <v>23.04</v>
      </c>
    </row>
    <row r="102" spans="1:10">
      <c r="A102" s="2" t="s">
        <v>48</v>
      </c>
      <c r="B102" s="3" t="s">
        <v>5365</v>
      </c>
      <c r="C102" s="1" t="s">
        <v>42</v>
      </c>
      <c r="D102" s="1" t="s">
        <v>5406</v>
      </c>
      <c r="E102" s="2" t="s">
        <v>1006</v>
      </c>
      <c r="F102" s="2" t="s">
        <v>1007</v>
      </c>
      <c r="G102" s="2" t="s">
        <v>313</v>
      </c>
      <c r="H102" s="2" t="s">
        <v>314</v>
      </c>
      <c r="I102" s="9">
        <v>20</v>
      </c>
      <c r="J102" s="4">
        <v>230.4</v>
      </c>
    </row>
    <row r="103" spans="1:10">
      <c r="A103" s="2" t="s">
        <v>48</v>
      </c>
      <c r="B103" s="3" t="s">
        <v>5385</v>
      </c>
      <c r="C103" s="1" t="s">
        <v>42</v>
      </c>
      <c r="D103" s="1" t="s">
        <v>5386</v>
      </c>
      <c r="E103" s="2" t="s">
        <v>408</v>
      </c>
      <c r="F103" s="2" t="s">
        <v>409</v>
      </c>
      <c r="G103" s="2" t="s">
        <v>313</v>
      </c>
      <c r="H103" s="2" t="s">
        <v>314</v>
      </c>
      <c r="I103" s="9">
        <v>5</v>
      </c>
      <c r="J103" s="4">
        <v>57.6</v>
      </c>
    </row>
    <row r="104" spans="1:10">
      <c r="A104" s="2" t="s">
        <v>48</v>
      </c>
      <c r="B104" s="3" t="s">
        <v>5376</v>
      </c>
      <c r="C104" s="1" t="s">
        <v>42</v>
      </c>
      <c r="D104" s="1" t="s">
        <v>5421</v>
      </c>
      <c r="E104" s="2" t="s">
        <v>1218</v>
      </c>
      <c r="F104" s="2" t="s">
        <v>1219</v>
      </c>
      <c r="G104" s="2" t="s">
        <v>367</v>
      </c>
      <c r="H104" s="2" t="s">
        <v>368</v>
      </c>
      <c r="I104" s="9">
        <v>1</v>
      </c>
      <c r="J104" s="4">
        <v>11.52</v>
      </c>
    </row>
    <row r="105" spans="1:10">
      <c r="A105" s="2" t="s">
        <v>48</v>
      </c>
      <c r="B105" s="3" t="s">
        <v>5376</v>
      </c>
      <c r="C105" s="1" t="s">
        <v>42</v>
      </c>
      <c r="D105" s="1" t="s">
        <v>5422</v>
      </c>
      <c r="E105" s="2" t="s">
        <v>378</v>
      </c>
      <c r="F105" s="2" t="s">
        <v>379</v>
      </c>
      <c r="G105" s="2" t="s">
        <v>313</v>
      </c>
      <c r="H105" s="2" t="s">
        <v>314</v>
      </c>
      <c r="I105" s="9">
        <v>4</v>
      </c>
      <c r="J105" s="4">
        <v>46.08</v>
      </c>
    </row>
    <row r="106" spans="1:10">
      <c r="A106" s="2" t="s">
        <v>48</v>
      </c>
      <c r="B106" s="3" t="s">
        <v>5365</v>
      </c>
      <c r="C106" s="1" t="s">
        <v>42</v>
      </c>
      <c r="D106" s="1" t="s">
        <v>5423</v>
      </c>
      <c r="E106" s="2" t="s">
        <v>584</v>
      </c>
      <c r="F106" s="2" t="s">
        <v>585</v>
      </c>
      <c r="G106" s="2" t="s">
        <v>586</v>
      </c>
      <c r="H106" s="2" t="s">
        <v>587</v>
      </c>
      <c r="I106" s="9">
        <v>3</v>
      </c>
      <c r="J106" s="4">
        <v>34.56</v>
      </c>
    </row>
    <row r="107" spans="1:10">
      <c r="A107" s="2" t="s">
        <v>48</v>
      </c>
      <c r="B107" s="3" t="s">
        <v>5365</v>
      </c>
      <c r="C107" s="1" t="s">
        <v>42</v>
      </c>
      <c r="D107" s="1" t="s">
        <v>5424</v>
      </c>
      <c r="E107" s="2" t="s">
        <v>792</v>
      </c>
      <c r="F107" s="2" t="s">
        <v>793</v>
      </c>
      <c r="G107" s="2" t="s">
        <v>313</v>
      </c>
      <c r="H107" s="2" t="s">
        <v>314</v>
      </c>
      <c r="I107" s="9">
        <v>2</v>
      </c>
      <c r="J107" s="4">
        <v>23.04</v>
      </c>
    </row>
    <row r="108" spans="1:10">
      <c r="A108" s="2" t="s">
        <v>48</v>
      </c>
      <c r="B108" s="3" t="s">
        <v>5340</v>
      </c>
      <c r="C108" s="1" t="s">
        <v>42</v>
      </c>
      <c r="D108" s="1" t="s">
        <v>5425</v>
      </c>
      <c r="E108" s="2" t="s">
        <v>1424</v>
      </c>
      <c r="F108" s="2" t="s">
        <v>1425</v>
      </c>
      <c r="G108" s="2" t="s">
        <v>313</v>
      </c>
      <c r="H108" s="2" t="s">
        <v>314</v>
      </c>
      <c r="I108" s="9">
        <v>5</v>
      </c>
      <c r="J108" s="4">
        <v>57.6</v>
      </c>
    </row>
    <row r="109" spans="1:10">
      <c r="A109" s="2" t="s">
        <v>48</v>
      </c>
      <c r="B109" s="3" t="s">
        <v>5376</v>
      </c>
      <c r="C109" s="1" t="s">
        <v>42</v>
      </c>
      <c r="D109" s="1" t="s">
        <v>5426</v>
      </c>
      <c r="E109" s="2" t="s">
        <v>1436</v>
      </c>
      <c r="F109" s="2" t="s">
        <v>1437</v>
      </c>
      <c r="G109" s="2" t="s">
        <v>313</v>
      </c>
      <c r="H109" s="2" t="s">
        <v>314</v>
      </c>
      <c r="I109" s="9">
        <v>1</v>
      </c>
      <c r="J109" s="4">
        <v>11.52</v>
      </c>
    </row>
    <row r="110" spans="1:10">
      <c r="A110" s="2" t="s">
        <v>48</v>
      </c>
      <c r="B110" s="3" t="s">
        <v>5334</v>
      </c>
      <c r="C110" s="1" t="s">
        <v>42</v>
      </c>
      <c r="D110" s="1" t="s">
        <v>5416</v>
      </c>
      <c r="E110" s="2" t="s">
        <v>773</v>
      </c>
      <c r="F110" s="2" t="s">
        <v>774</v>
      </c>
      <c r="G110" s="2" t="s">
        <v>313</v>
      </c>
      <c r="H110" s="2" t="s">
        <v>314</v>
      </c>
      <c r="I110" s="9">
        <v>3</v>
      </c>
      <c r="J110" s="4">
        <v>34.56</v>
      </c>
    </row>
    <row r="111" spans="1:10">
      <c r="A111" s="2" t="s">
        <v>48</v>
      </c>
      <c r="B111" s="3" t="s">
        <v>5340</v>
      </c>
      <c r="C111" s="1" t="s">
        <v>42</v>
      </c>
      <c r="D111" s="1" t="s">
        <v>5427</v>
      </c>
      <c r="E111" s="2" t="s">
        <v>5428</v>
      </c>
      <c r="F111" s="2" t="s">
        <v>5429</v>
      </c>
      <c r="G111" s="2" t="s">
        <v>119</v>
      </c>
      <c r="H111" s="2" t="s">
        <v>120</v>
      </c>
      <c r="I111" s="9">
        <v>1</v>
      </c>
      <c r="J111" s="4">
        <v>12.37</v>
      </c>
    </row>
    <row r="112" spans="1:10">
      <c r="J112" s="5">
        <v>3705.65</v>
      </c>
    </row>
    <row r="113" spans="1:23">
      <c r="A113" s="72" t="s">
        <v>435</v>
      </c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</row>
    <row r="114" spans="1:23">
      <c r="A114" s="2" t="s">
        <v>48</v>
      </c>
      <c r="B114" s="3" t="s">
        <v>5340</v>
      </c>
      <c r="C114" s="1" t="s">
        <v>42</v>
      </c>
      <c r="D114" s="1" t="s">
        <v>5430</v>
      </c>
      <c r="E114" s="2" t="s">
        <v>1262</v>
      </c>
      <c r="F114" s="2" t="s">
        <v>1263</v>
      </c>
      <c r="G114" s="2" t="s">
        <v>439</v>
      </c>
      <c r="H114" s="2" t="s">
        <v>440</v>
      </c>
      <c r="I114" s="9">
        <v>3</v>
      </c>
      <c r="J114" s="4">
        <v>37.11</v>
      </c>
    </row>
    <row r="115" spans="1:23">
      <c r="J115" s="5">
        <v>37.11</v>
      </c>
    </row>
    <row r="116" spans="1:23">
      <c r="A116" s="72" t="s">
        <v>444</v>
      </c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</row>
    <row r="117" spans="1:23">
      <c r="A117" s="2" t="s">
        <v>68</v>
      </c>
      <c r="B117" s="3" t="s">
        <v>5340</v>
      </c>
      <c r="C117" s="1" t="s">
        <v>42</v>
      </c>
      <c r="D117" s="1" t="s">
        <v>5431</v>
      </c>
      <c r="E117" s="2" t="s">
        <v>2122</v>
      </c>
      <c r="F117" s="2" t="s">
        <v>1357</v>
      </c>
      <c r="G117" s="2" t="s">
        <v>468</v>
      </c>
      <c r="H117" s="2" t="s">
        <v>469</v>
      </c>
      <c r="I117" s="9">
        <v>10</v>
      </c>
      <c r="J117" s="4">
        <v>84</v>
      </c>
    </row>
    <row r="118" spans="1:23">
      <c r="A118" s="2" t="s">
        <v>68</v>
      </c>
      <c r="B118" s="3" t="s">
        <v>5365</v>
      </c>
      <c r="C118" s="1" t="s">
        <v>42</v>
      </c>
      <c r="D118" s="1" t="s">
        <v>5432</v>
      </c>
      <c r="E118" s="2" t="s">
        <v>1470</v>
      </c>
      <c r="F118" s="2" t="s">
        <v>1471</v>
      </c>
      <c r="G118" s="2" t="s">
        <v>837</v>
      </c>
      <c r="H118" s="2" t="s">
        <v>838</v>
      </c>
      <c r="I118" s="9">
        <v>5</v>
      </c>
      <c r="J118" s="4">
        <v>42</v>
      </c>
    </row>
    <row r="119" spans="1:23">
      <c r="A119" s="2" t="s">
        <v>40</v>
      </c>
      <c r="B119" s="3" t="s">
        <v>5376</v>
      </c>
      <c r="C119" s="1" t="s">
        <v>42</v>
      </c>
      <c r="D119" s="1" t="s">
        <v>5433</v>
      </c>
      <c r="E119" s="2" t="s">
        <v>3797</v>
      </c>
      <c r="F119" s="2" t="s">
        <v>3798</v>
      </c>
      <c r="G119" s="2" t="s">
        <v>3799</v>
      </c>
      <c r="H119" s="2" t="s">
        <v>3800</v>
      </c>
      <c r="I119" s="9">
        <v>30</v>
      </c>
      <c r="J119" s="4">
        <v>306.60000000000002</v>
      </c>
    </row>
    <row r="120" spans="1:23">
      <c r="A120" s="2" t="s">
        <v>40</v>
      </c>
      <c r="B120" s="3" t="s">
        <v>5334</v>
      </c>
      <c r="C120" s="1" t="s">
        <v>42</v>
      </c>
      <c r="D120" s="1" t="s">
        <v>5434</v>
      </c>
      <c r="E120" s="2" t="s">
        <v>3803</v>
      </c>
      <c r="F120" s="2" t="s">
        <v>3804</v>
      </c>
      <c r="G120" s="2" t="s">
        <v>468</v>
      </c>
      <c r="H120" s="2" t="s">
        <v>469</v>
      </c>
      <c r="I120" s="9">
        <v>30</v>
      </c>
      <c r="J120" s="4">
        <v>306.60000000000002</v>
      </c>
    </row>
    <row r="121" spans="1:23">
      <c r="A121" s="2" t="s">
        <v>40</v>
      </c>
      <c r="B121" s="3" t="s">
        <v>5340</v>
      </c>
      <c r="C121" s="1" t="s">
        <v>42</v>
      </c>
      <c r="D121" s="1" t="s">
        <v>5435</v>
      </c>
      <c r="E121" s="2" t="s">
        <v>5436</v>
      </c>
      <c r="F121" s="2" t="s">
        <v>5437</v>
      </c>
      <c r="G121" s="2" t="s">
        <v>5438</v>
      </c>
      <c r="H121" s="2" t="s">
        <v>5439</v>
      </c>
      <c r="I121" s="9">
        <v>20</v>
      </c>
      <c r="J121" s="4">
        <v>204.4</v>
      </c>
    </row>
    <row r="122" spans="1:23">
      <c r="A122" s="2" t="s">
        <v>40</v>
      </c>
      <c r="B122" s="3" t="s">
        <v>5385</v>
      </c>
      <c r="C122" s="1" t="s">
        <v>42</v>
      </c>
      <c r="D122" s="1" t="s">
        <v>5440</v>
      </c>
      <c r="E122" s="2" t="s">
        <v>5303</v>
      </c>
      <c r="F122" s="2" t="s">
        <v>5304</v>
      </c>
      <c r="G122" s="2" t="s">
        <v>468</v>
      </c>
      <c r="H122" s="2" t="s">
        <v>469</v>
      </c>
      <c r="I122" s="9">
        <v>30</v>
      </c>
      <c r="J122" s="4">
        <v>306.60000000000002</v>
      </c>
    </row>
    <row r="123" spans="1:23">
      <c r="A123" s="2" t="s">
        <v>40</v>
      </c>
      <c r="B123" s="3" t="s">
        <v>5334</v>
      </c>
      <c r="C123" s="1" t="s">
        <v>42</v>
      </c>
      <c r="D123" s="1" t="s">
        <v>5441</v>
      </c>
      <c r="E123" s="2" t="s">
        <v>4424</v>
      </c>
      <c r="F123" s="2" t="s">
        <v>4425</v>
      </c>
      <c r="G123" s="2" t="s">
        <v>468</v>
      </c>
      <c r="H123" s="2" t="s">
        <v>469</v>
      </c>
      <c r="I123" s="9">
        <v>15</v>
      </c>
      <c r="J123" s="4">
        <v>153.30000000000001</v>
      </c>
    </row>
    <row r="124" spans="1:23">
      <c r="A124" s="2" t="s">
        <v>40</v>
      </c>
      <c r="B124" s="3" t="s">
        <v>5340</v>
      </c>
      <c r="C124" s="1" t="s">
        <v>42</v>
      </c>
      <c r="D124" s="1" t="s">
        <v>5442</v>
      </c>
      <c r="E124" s="2" t="s">
        <v>828</v>
      </c>
      <c r="F124" s="2" t="s">
        <v>829</v>
      </c>
      <c r="G124" s="2" t="s">
        <v>468</v>
      </c>
      <c r="H124" s="2" t="s">
        <v>469</v>
      </c>
      <c r="I124" s="9">
        <v>20</v>
      </c>
      <c r="J124" s="4">
        <v>204.4</v>
      </c>
    </row>
    <row r="125" spans="1:23">
      <c r="A125" s="2" t="s">
        <v>40</v>
      </c>
      <c r="B125" s="3" t="s">
        <v>5340</v>
      </c>
      <c r="C125" s="1" t="s">
        <v>42</v>
      </c>
      <c r="D125" s="1" t="s">
        <v>5443</v>
      </c>
      <c r="E125" s="2" t="s">
        <v>1652</v>
      </c>
      <c r="F125" s="2" t="s">
        <v>1653</v>
      </c>
      <c r="G125" s="2" t="s">
        <v>1654</v>
      </c>
      <c r="H125" s="2" t="s">
        <v>1655</v>
      </c>
      <c r="I125" s="9">
        <v>15</v>
      </c>
      <c r="J125" s="4">
        <v>153.30000000000001</v>
      </c>
    </row>
    <row r="126" spans="1:23">
      <c r="A126" s="2" t="s">
        <v>40</v>
      </c>
      <c r="B126" s="3" t="s">
        <v>5334</v>
      </c>
      <c r="C126" s="1" t="s">
        <v>42</v>
      </c>
      <c r="D126" s="1" t="s">
        <v>5444</v>
      </c>
      <c r="E126" s="2" t="s">
        <v>3797</v>
      </c>
      <c r="F126" s="2" t="s">
        <v>3798</v>
      </c>
      <c r="G126" s="2" t="s">
        <v>3799</v>
      </c>
      <c r="H126" s="2" t="s">
        <v>3800</v>
      </c>
      <c r="I126" s="9">
        <v>30</v>
      </c>
      <c r="J126" s="4">
        <v>306.60000000000002</v>
      </c>
    </row>
    <row r="127" spans="1:23">
      <c r="A127" s="2" t="s">
        <v>40</v>
      </c>
      <c r="B127" s="3" t="s">
        <v>5365</v>
      </c>
      <c r="C127" s="1" t="s">
        <v>42</v>
      </c>
      <c r="D127" s="1" t="s">
        <v>5445</v>
      </c>
      <c r="E127" s="2" t="s">
        <v>1644</v>
      </c>
      <c r="F127" s="2" t="s">
        <v>1645</v>
      </c>
      <c r="G127" s="2" t="s">
        <v>1646</v>
      </c>
      <c r="H127" s="2" t="s">
        <v>1647</v>
      </c>
      <c r="I127" s="9">
        <v>10</v>
      </c>
      <c r="J127" s="4">
        <v>102.2</v>
      </c>
    </row>
    <row r="128" spans="1:23">
      <c r="A128" s="2" t="s">
        <v>40</v>
      </c>
      <c r="B128" s="3" t="s">
        <v>5365</v>
      </c>
      <c r="C128" s="1" t="s">
        <v>42</v>
      </c>
      <c r="D128" s="1" t="s">
        <v>5446</v>
      </c>
      <c r="E128" s="2" t="s">
        <v>1487</v>
      </c>
      <c r="F128" s="2" t="s">
        <v>1488</v>
      </c>
      <c r="G128" s="2" t="s">
        <v>448</v>
      </c>
      <c r="H128" s="2" t="s">
        <v>449</v>
      </c>
      <c r="I128" s="9">
        <v>40</v>
      </c>
      <c r="J128" s="4">
        <v>408.8</v>
      </c>
    </row>
    <row r="129" spans="1:10">
      <c r="A129" s="2" t="s">
        <v>40</v>
      </c>
      <c r="B129" s="3" t="s">
        <v>5334</v>
      </c>
      <c r="C129" s="1" t="s">
        <v>42</v>
      </c>
      <c r="D129" s="1" t="s">
        <v>5447</v>
      </c>
      <c r="E129" s="2" t="s">
        <v>3453</v>
      </c>
      <c r="F129" s="2" t="s">
        <v>3454</v>
      </c>
      <c r="G129" s="2" t="s">
        <v>1646</v>
      </c>
      <c r="H129" s="2" t="s">
        <v>1647</v>
      </c>
      <c r="I129" s="9">
        <v>25</v>
      </c>
      <c r="J129" s="4">
        <v>255.5</v>
      </c>
    </row>
    <row r="130" spans="1:10">
      <c r="A130" s="2" t="s">
        <v>40</v>
      </c>
      <c r="B130" s="3" t="s">
        <v>5385</v>
      </c>
      <c r="C130" s="1" t="s">
        <v>42</v>
      </c>
      <c r="D130" s="1" t="s">
        <v>5448</v>
      </c>
      <c r="E130" s="2" t="s">
        <v>446</v>
      </c>
      <c r="F130" s="2" t="s">
        <v>447</v>
      </c>
      <c r="G130" s="2" t="s">
        <v>448</v>
      </c>
      <c r="H130" s="2" t="s">
        <v>449</v>
      </c>
      <c r="I130" s="9">
        <v>20</v>
      </c>
      <c r="J130" s="4">
        <v>204.4</v>
      </c>
    </row>
    <row r="131" spans="1:10">
      <c r="A131" s="2" t="s">
        <v>40</v>
      </c>
      <c r="B131" s="3" t="s">
        <v>5385</v>
      </c>
      <c r="C131" s="1" t="s">
        <v>42</v>
      </c>
      <c r="D131" s="1" t="s">
        <v>5449</v>
      </c>
      <c r="E131" s="2" t="s">
        <v>5450</v>
      </c>
      <c r="F131" s="2" t="s">
        <v>5451</v>
      </c>
      <c r="G131" s="2" t="s">
        <v>453</v>
      </c>
      <c r="H131" s="2" t="s">
        <v>454</v>
      </c>
      <c r="I131" s="9">
        <v>12</v>
      </c>
      <c r="J131" s="4">
        <v>122.64</v>
      </c>
    </row>
    <row r="132" spans="1:10">
      <c r="A132" s="2" t="s">
        <v>40</v>
      </c>
      <c r="B132" s="3" t="s">
        <v>5385</v>
      </c>
      <c r="C132" s="1" t="s">
        <v>42</v>
      </c>
      <c r="D132" s="1" t="s">
        <v>5452</v>
      </c>
      <c r="E132" s="2" t="s">
        <v>2122</v>
      </c>
      <c r="F132" s="2" t="s">
        <v>1357</v>
      </c>
      <c r="G132" s="2" t="s">
        <v>468</v>
      </c>
      <c r="H132" s="2" t="s">
        <v>469</v>
      </c>
      <c r="I132" s="9">
        <v>20</v>
      </c>
      <c r="J132" s="4">
        <v>204.4</v>
      </c>
    </row>
    <row r="133" spans="1:10">
      <c r="A133" s="2" t="s">
        <v>40</v>
      </c>
      <c r="B133" s="3" t="s">
        <v>5385</v>
      </c>
      <c r="C133" s="1" t="s">
        <v>42</v>
      </c>
      <c r="D133" s="1" t="s">
        <v>5453</v>
      </c>
      <c r="E133" s="2" t="s">
        <v>466</v>
      </c>
      <c r="F133" s="2" t="s">
        <v>467</v>
      </c>
      <c r="G133" s="2" t="s">
        <v>468</v>
      </c>
      <c r="H133" s="2" t="s">
        <v>469</v>
      </c>
      <c r="I133" s="9">
        <v>40</v>
      </c>
      <c r="J133" s="4">
        <v>408.8</v>
      </c>
    </row>
    <row r="134" spans="1:10">
      <c r="A134" s="2" t="s">
        <v>48</v>
      </c>
      <c r="B134" s="3" t="s">
        <v>5385</v>
      </c>
      <c r="C134" s="1" t="s">
        <v>42</v>
      </c>
      <c r="D134" s="1" t="s">
        <v>5449</v>
      </c>
      <c r="E134" s="2" t="s">
        <v>5450</v>
      </c>
      <c r="F134" s="2" t="s">
        <v>5451</v>
      </c>
      <c r="G134" s="2" t="s">
        <v>453</v>
      </c>
      <c r="H134" s="2" t="s">
        <v>454</v>
      </c>
      <c r="I134" s="9">
        <v>7</v>
      </c>
      <c r="J134" s="4">
        <v>86.59</v>
      </c>
    </row>
    <row r="135" spans="1:10">
      <c r="A135" s="2" t="s">
        <v>48</v>
      </c>
      <c r="B135" s="3" t="s">
        <v>5385</v>
      </c>
      <c r="C135" s="1" t="s">
        <v>42</v>
      </c>
      <c r="D135" s="1" t="s">
        <v>5453</v>
      </c>
      <c r="E135" s="2" t="s">
        <v>466</v>
      </c>
      <c r="F135" s="2" t="s">
        <v>467</v>
      </c>
      <c r="G135" s="2" t="s">
        <v>468</v>
      </c>
      <c r="H135" s="2" t="s">
        <v>469</v>
      </c>
      <c r="I135" s="9">
        <v>10</v>
      </c>
      <c r="J135" s="4">
        <v>123.7</v>
      </c>
    </row>
    <row r="136" spans="1:10">
      <c r="A136" s="2" t="s">
        <v>48</v>
      </c>
      <c r="B136" s="3" t="s">
        <v>5385</v>
      </c>
      <c r="C136" s="1" t="s">
        <v>42</v>
      </c>
      <c r="D136" s="1" t="s">
        <v>5440</v>
      </c>
      <c r="E136" s="2" t="s">
        <v>5303</v>
      </c>
      <c r="F136" s="2" t="s">
        <v>5304</v>
      </c>
      <c r="G136" s="2" t="s">
        <v>468</v>
      </c>
      <c r="H136" s="2" t="s">
        <v>469</v>
      </c>
      <c r="I136" s="9">
        <v>20</v>
      </c>
      <c r="J136" s="4">
        <v>247.4</v>
      </c>
    </row>
    <row r="137" spans="1:10">
      <c r="A137" s="2" t="s">
        <v>48</v>
      </c>
      <c r="B137" s="3" t="s">
        <v>5365</v>
      </c>
      <c r="C137" s="1" t="s">
        <v>42</v>
      </c>
      <c r="D137" s="1" t="s">
        <v>5445</v>
      </c>
      <c r="E137" s="2" t="s">
        <v>1644</v>
      </c>
      <c r="F137" s="2" t="s">
        <v>1645</v>
      </c>
      <c r="G137" s="2" t="s">
        <v>1646</v>
      </c>
      <c r="H137" s="2" t="s">
        <v>1647</v>
      </c>
      <c r="I137" s="9">
        <v>5</v>
      </c>
      <c r="J137" s="4">
        <v>61.85</v>
      </c>
    </row>
    <row r="138" spans="1:10">
      <c r="A138" s="2" t="s">
        <v>48</v>
      </c>
      <c r="B138" s="3" t="s">
        <v>5340</v>
      </c>
      <c r="C138" s="1" t="s">
        <v>42</v>
      </c>
      <c r="D138" s="1" t="s">
        <v>5443</v>
      </c>
      <c r="E138" s="2" t="s">
        <v>1652</v>
      </c>
      <c r="F138" s="2" t="s">
        <v>1653</v>
      </c>
      <c r="G138" s="2" t="s">
        <v>1654</v>
      </c>
      <c r="H138" s="2" t="s">
        <v>1655</v>
      </c>
      <c r="I138" s="9">
        <v>15</v>
      </c>
      <c r="J138" s="4">
        <v>185.55</v>
      </c>
    </row>
    <row r="139" spans="1:10">
      <c r="A139" s="2" t="s">
        <v>48</v>
      </c>
      <c r="B139" s="3" t="s">
        <v>5365</v>
      </c>
      <c r="C139" s="1" t="s">
        <v>42</v>
      </c>
      <c r="D139" s="1" t="s">
        <v>5432</v>
      </c>
      <c r="E139" s="2" t="s">
        <v>1470</v>
      </c>
      <c r="F139" s="2" t="s">
        <v>1471</v>
      </c>
      <c r="G139" s="2" t="s">
        <v>837</v>
      </c>
      <c r="H139" s="2" t="s">
        <v>838</v>
      </c>
      <c r="I139" s="9">
        <v>5</v>
      </c>
      <c r="J139" s="4">
        <v>57.6</v>
      </c>
    </row>
    <row r="140" spans="1:10">
      <c r="A140" s="2" t="s">
        <v>48</v>
      </c>
      <c r="B140" s="3" t="s">
        <v>5340</v>
      </c>
      <c r="C140" s="1" t="s">
        <v>42</v>
      </c>
      <c r="D140" s="1" t="s">
        <v>5454</v>
      </c>
      <c r="E140" s="2" t="s">
        <v>2494</v>
      </c>
      <c r="F140" s="2" t="s">
        <v>2495</v>
      </c>
      <c r="G140" s="2" t="s">
        <v>851</v>
      </c>
      <c r="H140" s="2" t="s">
        <v>852</v>
      </c>
      <c r="I140" s="9">
        <v>15</v>
      </c>
      <c r="J140" s="4">
        <v>185.55</v>
      </c>
    </row>
    <row r="141" spans="1:10">
      <c r="A141" s="2" t="s">
        <v>48</v>
      </c>
      <c r="B141" s="3" t="s">
        <v>5334</v>
      </c>
      <c r="C141" s="1" t="s">
        <v>42</v>
      </c>
      <c r="D141" s="1" t="s">
        <v>5455</v>
      </c>
      <c r="E141" s="2" t="s">
        <v>456</v>
      </c>
      <c r="F141" s="2" t="s">
        <v>457</v>
      </c>
      <c r="G141" s="2" t="s">
        <v>458</v>
      </c>
      <c r="H141" s="2" t="s">
        <v>459</v>
      </c>
      <c r="I141" s="9">
        <v>5</v>
      </c>
      <c r="J141" s="4">
        <v>61.85</v>
      </c>
    </row>
    <row r="142" spans="1:10">
      <c r="A142" s="2" t="s">
        <v>182</v>
      </c>
      <c r="B142" s="3" t="s">
        <v>5365</v>
      </c>
      <c r="C142" s="1" t="s">
        <v>42</v>
      </c>
      <c r="D142" s="1" t="s">
        <v>5432</v>
      </c>
      <c r="E142" s="2" t="s">
        <v>1470</v>
      </c>
      <c r="F142" s="2" t="s">
        <v>1471</v>
      </c>
      <c r="G142" s="2" t="s">
        <v>837</v>
      </c>
      <c r="H142" s="2" t="s">
        <v>838</v>
      </c>
      <c r="I142" s="9">
        <v>2</v>
      </c>
      <c r="J142" s="4">
        <v>16.14</v>
      </c>
    </row>
    <row r="143" spans="1:10">
      <c r="A143" s="2" t="s">
        <v>205</v>
      </c>
      <c r="B143" s="3" t="s">
        <v>5365</v>
      </c>
      <c r="C143" s="1" t="s">
        <v>42</v>
      </c>
      <c r="D143" s="1" t="s">
        <v>5432</v>
      </c>
      <c r="E143" s="2" t="s">
        <v>1470</v>
      </c>
      <c r="F143" s="2" t="s">
        <v>1471</v>
      </c>
      <c r="G143" s="2" t="s">
        <v>837</v>
      </c>
      <c r="H143" s="2" t="s">
        <v>838</v>
      </c>
      <c r="I143" s="9">
        <v>1</v>
      </c>
      <c r="J143" s="4">
        <v>9.5500000000000007</v>
      </c>
    </row>
    <row r="144" spans="1:10">
      <c r="J144" s="5">
        <v>4810.32</v>
      </c>
    </row>
    <row r="145" spans="10:10">
      <c r="J145" s="5">
        <v>13115.97</v>
      </c>
    </row>
  </sheetData>
  <autoFilter ref="A1:A145" xr:uid="{6BD7B7CD-95BE-054F-AF84-4486391762FE}"/>
  <mergeCells count="9">
    <mergeCell ref="A68:W68"/>
    <mergeCell ref="A113:W113"/>
    <mergeCell ref="A116:W116"/>
    <mergeCell ref="A2:W2"/>
    <mergeCell ref="A9:W9"/>
    <mergeCell ref="A38:W38"/>
    <mergeCell ref="A49:W49"/>
    <mergeCell ref="A53:W53"/>
    <mergeCell ref="A62:W6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E924-7252-9A49-BFB9-13DC8C64698A}">
  <dimension ref="A1:W74"/>
  <sheetViews>
    <sheetView workbookViewId="0"/>
    <sheetView workbookViewId="1"/>
  </sheetViews>
  <sheetFormatPr defaultColWidth="8.85546875" defaultRowHeight="12.95"/>
  <cols>
    <col min="1" max="1" width="40.28515625" customWidth="1"/>
    <col min="2" max="2" width="8.42578125" customWidth="1"/>
    <col min="3" max="3" width="7.42578125" customWidth="1"/>
    <col min="4" max="4" width="7" customWidth="1"/>
    <col min="5" max="5" width="44.28515625" customWidth="1"/>
    <col min="6" max="6" width="30.42578125" customWidth="1"/>
    <col min="7" max="7" width="11.7109375" customWidth="1"/>
    <col min="8" max="8" width="15.42578125" customWidth="1"/>
    <col min="9" max="9" width="8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5456</v>
      </c>
      <c r="C3" s="1" t="s">
        <v>42</v>
      </c>
      <c r="D3" s="1" t="s">
        <v>5457</v>
      </c>
      <c r="E3" s="2" t="s">
        <v>877</v>
      </c>
      <c r="F3" s="2" t="s">
        <v>878</v>
      </c>
      <c r="G3" s="2" t="s">
        <v>622</v>
      </c>
      <c r="H3" s="2" t="s">
        <v>623</v>
      </c>
      <c r="I3" s="9">
        <v>4</v>
      </c>
      <c r="J3" s="4">
        <v>40.880000000000003</v>
      </c>
    </row>
    <row r="4" spans="1:23">
      <c r="A4" s="2" t="s">
        <v>48</v>
      </c>
      <c r="B4" s="3" t="s">
        <v>5456</v>
      </c>
      <c r="C4" s="1" t="s">
        <v>42</v>
      </c>
      <c r="D4" s="1" t="s">
        <v>5457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4</v>
      </c>
      <c r="J4" s="4">
        <v>49.48</v>
      </c>
    </row>
    <row r="5" spans="1:23">
      <c r="A5" s="2" t="s">
        <v>48</v>
      </c>
      <c r="B5" s="3" t="s">
        <v>5456</v>
      </c>
      <c r="C5" s="1" t="s">
        <v>42</v>
      </c>
      <c r="D5" s="1" t="s">
        <v>5458</v>
      </c>
      <c r="E5" s="2" t="s">
        <v>890</v>
      </c>
      <c r="F5" s="2" t="s">
        <v>891</v>
      </c>
      <c r="G5" s="2" t="s">
        <v>46</v>
      </c>
      <c r="H5" s="2" t="s">
        <v>47</v>
      </c>
      <c r="I5" s="9">
        <v>3</v>
      </c>
      <c r="J5" s="4">
        <v>37.11</v>
      </c>
    </row>
    <row r="6" spans="1:23">
      <c r="J6" s="5">
        <v>127.47</v>
      </c>
    </row>
    <row r="7" spans="1:23">
      <c r="A7" s="72" t="s">
        <v>54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40</v>
      </c>
      <c r="B8" s="3" t="s">
        <v>5459</v>
      </c>
      <c r="C8" s="1" t="s">
        <v>42</v>
      </c>
      <c r="D8" s="1" t="s">
        <v>5460</v>
      </c>
      <c r="E8" s="2" t="s">
        <v>57</v>
      </c>
      <c r="F8" s="2" t="s">
        <v>58</v>
      </c>
      <c r="G8" s="2" t="s">
        <v>59</v>
      </c>
      <c r="H8" s="2" t="s">
        <v>60</v>
      </c>
      <c r="I8" s="9">
        <v>10</v>
      </c>
      <c r="J8" s="4">
        <v>102.2</v>
      </c>
    </row>
    <row r="9" spans="1:23">
      <c r="A9" s="2" t="s">
        <v>48</v>
      </c>
      <c r="B9" s="3" t="s">
        <v>5459</v>
      </c>
      <c r="C9" s="1" t="s">
        <v>42</v>
      </c>
      <c r="D9" s="1" t="s">
        <v>5461</v>
      </c>
      <c r="E9" s="2" t="s">
        <v>57</v>
      </c>
      <c r="F9" s="2" t="s">
        <v>58</v>
      </c>
      <c r="G9" s="2" t="s">
        <v>59</v>
      </c>
      <c r="H9" s="2" t="s">
        <v>60</v>
      </c>
      <c r="I9" s="9">
        <v>20</v>
      </c>
      <c r="J9" s="4">
        <v>230.4</v>
      </c>
    </row>
    <row r="10" spans="1:23">
      <c r="J10" s="5">
        <v>332.6</v>
      </c>
    </row>
    <row r="11" spans="1:23">
      <c r="A11" s="72" t="s">
        <v>189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40</v>
      </c>
      <c r="B12" s="3" t="s">
        <v>5456</v>
      </c>
      <c r="C12" s="1" t="s">
        <v>42</v>
      </c>
      <c r="D12" s="1" t="s">
        <v>5462</v>
      </c>
      <c r="E12" s="2" t="s">
        <v>729</v>
      </c>
      <c r="F12" s="2" t="s">
        <v>730</v>
      </c>
      <c r="G12" s="2" t="s">
        <v>726</v>
      </c>
      <c r="H12" s="2" t="s">
        <v>727</v>
      </c>
      <c r="I12" s="9">
        <v>5</v>
      </c>
      <c r="J12" s="4">
        <v>51.1</v>
      </c>
    </row>
    <row r="13" spans="1:23">
      <c r="A13" s="2" t="s">
        <v>48</v>
      </c>
      <c r="B13" s="3" t="s">
        <v>5459</v>
      </c>
      <c r="C13" s="1" t="s">
        <v>42</v>
      </c>
      <c r="D13" s="1" t="s">
        <v>5463</v>
      </c>
      <c r="E13" s="2" t="s">
        <v>201</v>
      </c>
      <c r="F13" s="2" t="s">
        <v>202</v>
      </c>
      <c r="G13" s="2" t="s">
        <v>203</v>
      </c>
      <c r="H13" s="2" t="s">
        <v>204</v>
      </c>
      <c r="I13" s="9">
        <v>5</v>
      </c>
      <c r="J13" s="4">
        <v>57.6</v>
      </c>
    </row>
    <row r="14" spans="1:23">
      <c r="J14" s="5">
        <v>108.7</v>
      </c>
    </row>
    <row r="15" spans="1:23">
      <c r="A15" s="72" t="s">
        <v>212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spans="1:23">
      <c r="A16" s="2" t="s">
        <v>40</v>
      </c>
      <c r="B16" s="3" t="s">
        <v>5459</v>
      </c>
      <c r="C16" s="1" t="s">
        <v>42</v>
      </c>
      <c r="D16" s="1" t="s">
        <v>5464</v>
      </c>
      <c r="E16" s="2" t="s">
        <v>2392</v>
      </c>
      <c r="F16" s="2" t="s">
        <v>2393</v>
      </c>
      <c r="G16" s="2" t="s">
        <v>232</v>
      </c>
      <c r="H16" s="2" t="s">
        <v>233</v>
      </c>
      <c r="I16" s="9">
        <v>2</v>
      </c>
      <c r="J16" s="4">
        <v>20.440000000000001</v>
      </c>
    </row>
    <row r="17" spans="1:23">
      <c r="A17" s="2" t="s">
        <v>40</v>
      </c>
      <c r="B17" s="3" t="s">
        <v>5459</v>
      </c>
      <c r="C17" s="1" t="s">
        <v>42</v>
      </c>
      <c r="D17" s="1" t="s">
        <v>5465</v>
      </c>
      <c r="E17" s="2" t="s">
        <v>263</v>
      </c>
      <c r="F17" s="2" t="s">
        <v>264</v>
      </c>
      <c r="G17" s="2" t="s">
        <v>216</v>
      </c>
      <c r="H17" s="2" t="s">
        <v>217</v>
      </c>
      <c r="I17" s="9">
        <v>3</v>
      </c>
      <c r="J17" s="4">
        <v>30.66</v>
      </c>
    </row>
    <row r="18" spans="1:23">
      <c r="A18" s="2" t="s">
        <v>48</v>
      </c>
      <c r="B18" s="3" t="s">
        <v>5459</v>
      </c>
      <c r="C18" s="1" t="s">
        <v>42</v>
      </c>
      <c r="D18" s="1" t="s">
        <v>5464</v>
      </c>
      <c r="E18" s="2" t="s">
        <v>2392</v>
      </c>
      <c r="F18" s="2" t="s">
        <v>2393</v>
      </c>
      <c r="G18" s="2" t="s">
        <v>232</v>
      </c>
      <c r="H18" s="2" t="s">
        <v>233</v>
      </c>
      <c r="I18" s="9">
        <v>2</v>
      </c>
      <c r="J18" s="4">
        <v>24.74</v>
      </c>
    </row>
    <row r="19" spans="1:23" ht="24">
      <c r="A19" s="2" t="s">
        <v>48</v>
      </c>
      <c r="B19" s="3" t="s">
        <v>5459</v>
      </c>
      <c r="C19" s="1" t="s">
        <v>42</v>
      </c>
      <c r="D19" s="1" t="s">
        <v>5466</v>
      </c>
      <c r="E19" s="2" t="s">
        <v>275</v>
      </c>
      <c r="F19" s="2" t="s">
        <v>276</v>
      </c>
      <c r="G19" s="2" t="s">
        <v>277</v>
      </c>
      <c r="H19" s="2" t="s">
        <v>278</v>
      </c>
      <c r="I19" s="9">
        <v>5</v>
      </c>
      <c r="J19" s="4">
        <v>61.85</v>
      </c>
    </row>
    <row r="20" spans="1:23">
      <c r="A20" s="2" t="s">
        <v>48</v>
      </c>
      <c r="B20" s="3" t="s">
        <v>5459</v>
      </c>
      <c r="C20" s="1" t="s">
        <v>42</v>
      </c>
      <c r="D20" s="1" t="s">
        <v>5467</v>
      </c>
      <c r="E20" s="2" t="s">
        <v>238</v>
      </c>
      <c r="F20" s="2" t="s">
        <v>239</v>
      </c>
      <c r="G20" s="2" t="s">
        <v>216</v>
      </c>
      <c r="H20" s="2" t="s">
        <v>217</v>
      </c>
      <c r="I20" s="9">
        <v>5</v>
      </c>
      <c r="J20" s="4">
        <v>61.85</v>
      </c>
    </row>
    <row r="21" spans="1:23">
      <c r="A21" s="2" t="s">
        <v>48</v>
      </c>
      <c r="B21" s="3" t="s">
        <v>5459</v>
      </c>
      <c r="C21" s="1" t="s">
        <v>42</v>
      </c>
      <c r="D21" s="1" t="s">
        <v>5468</v>
      </c>
      <c r="E21" s="2" t="s">
        <v>272</v>
      </c>
      <c r="F21" s="2" t="s">
        <v>273</v>
      </c>
      <c r="G21" s="2" t="s">
        <v>216</v>
      </c>
      <c r="H21" s="2" t="s">
        <v>217</v>
      </c>
      <c r="I21" s="9">
        <v>5</v>
      </c>
      <c r="J21" s="4">
        <v>61.85</v>
      </c>
    </row>
    <row r="22" spans="1:23">
      <c r="A22" s="2" t="s">
        <v>48</v>
      </c>
      <c r="B22" s="3" t="s">
        <v>5459</v>
      </c>
      <c r="C22" s="1" t="s">
        <v>42</v>
      </c>
      <c r="D22" s="1" t="s">
        <v>5469</v>
      </c>
      <c r="E22" s="2" t="s">
        <v>266</v>
      </c>
      <c r="F22" s="2" t="s">
        <v>267</v>
      </c>
      <c r="G22" s="2" t="s">
        <v>216</v>
      </c>
      <c r="H22" s="2" t="s">
        <v>217</v>
      </c>
      <c r="I22" s="9">
        <v>5</v>
      </c>
      <c r="J22" s="4">
        <v>61.85</v>
      </c>
    </row>
    <row r="23" spans="1:23">
      <c r="A23" s="2" t="s">
        <v>48</v>
      </c>
      <c r="B23" s="3" t="s">
        <v>5459</v>
      </c>
      <c r="C23" s="1" t="s">
        <v>42</v>
      </c>
      <c r="D23" s="1" t="s">
        <v>5470</v>
      </c>
      <c r="E23" s="2" t="s">
        <v>219</v>
      </c>
      <c r="F23" s="2" t="s">
        <v>220</v>
      </c>
      <c r="G23" s="2" t="s">
        <v>221</v>
      </c>
      <c r="H23" s="2" t="s">
        <v>222</v>
      </c>
      <c r="I23" s="9">
        <v>5</v>
      </c>
      <c r="J23" s="4">
        <v>61.85</v>
      </c>
    </row>
    <row r="24" spans="1:23">
      <c r="A24" s="2" t="s">
        <v>182</v>
      </c>
      <c r="B24" s="3" t="s">
        <v>5459</v>
      </c>
      <c r="C24" s="1" t="s">
        <v>42</v>
      </c>
      <c r="D24" s="1" t="s">
        <v>5468</v>
      </c>
      <c r="E24" s="2" t="s">
        <v>272</v>
      </c>
      <c r="F24" s="2" t="s">
        <v>273</v>
      </c>
      <c r="G24" s="2" t="s">
        <v>216</v>
      </c>
      <c r="H24" s="2" t="s">
        <v>217</v>
      </c>
      <c r="I24" s="9">
        <v>2</v>
      </c>
      <c r="J24" s="4">
        <v>18.88</v>
      </c>
    </row>
    <row r="25" spans="1:23">
      <c r="A25" s="2" t="s">
        <v>182</v>
      </c>
      <c r="B25" s="3" t="s">
        <v>5459</v>
      </c>
      <c r="C25" s="1" t="s">
        <v>42</v>
      </c>
      <c r="D25" s="1" t="s">
        <v>5471</v>
      </c>
      <c r="E25" s="2" t="s">
        <v>280</v>
      </c>
      <c r="F25" s="2" t="s">
        <v>281</v>
      </c>
      <c r="G25" s="2" t="s">
        <v>216</v>
      </c>
      <c r="H25" s="2" t="s">
        <v>217</v>
      </c>
      <c r="I25" s="9">
        <v>2</v>
      </c>
      <c r="J25" s="4">
        <v>18.88</v>
      </c>
    </row>
    <row r="26" spans="1:23" ht="24">
      <c r="A26" s="2" t="s">
        <v>182</v>
      </c>
      <c r="B26" s="3" t="s">
        <v>5459</v>
      </c>
      <c r="C26" s="1" t="s">
        <v>42</v>
      </c>
      <c r="D26" s="1" t="s">
        <v>5466</v>
      </c>
      <c r="E26" s="2" t="s">
        <v>275</v>
      </c>
      <c r="F26" s="2" t="s">
        <v>276</v>
      </c>
      <c r="G26" s="2" t="s">
        <v>277</v>
      </c>
      <c r="H26" s="2" t="s">
        <v>278</v>
      </c>
      <c r="I26" s="9">
        <v>1</v>
      </c>
      <c r="J26" s="4">
        <v>8.42</v>
      </c>
    </row>
    <row r="27" spans="1:23">
      <c r="A27" s="2" t="s">
        <v>182</v>
      </c>
      <c r="B27" s="3" t="s">
        <v>5459</v>
      </c>
      <c r="C27" s="1" t="s">
        <v>42</v>
      </c>
      <c r="D27" s="1" t="s">
        <v>5465</v>
      </c>
      <c r="E27" s="2" t="s">
        <v>263</v>
      </c>
      <c r="F27" s="2" t="s">
        <v>264</v>
      </c>
      <c r="G27" s="2" t="s">
        <v>216</v>
      </c>
      <c r="H27" s="2" t="s">
        <v>217</v>
      </c>
      <c r="I27" s="9">
        <v>2</v>
      </c>
      <c r="J27" s="4">
        <v>18.88</v>
      </c>
    </row>
    <row r="28" spans="1:23">
      <c r="A28" s="2" t="s">
        <v>205</v>
      </c>
      <c r="B28" s="3" t="s">
        <v>5459</v>
      </c>
      <c r="C28" s="1" t="s">
        <v>42</v>
      </c>
      <c r="D28" s="1" t="s">
        <v>5465</v>
      </c>
      <c r="E28" s="2" t="s">
        <v>263</v>
      </c>
      <c r="F28" s="2" t="s">
        <v>264</v>
      </c>
      <c r="G28" s="2" t="s">
        <v>216</v>
      </c>
      <c r="H28" s="2" t="s">
        <v>217</v>
      </c>
      <c r="I28" s="9">
        <v>2</v>
      </c>
      <c r="J28" s="4">
        <v>19.100000000000001</v>
      </c>
    </row>
    <row r="29" spans="1:23">
      <c r="J29" s="5">
        <v>469.25</v>
      </c>
    </row>
    <row r="30" spans="1:23">
      <c r="A30" s="72" t="s">
        <v>286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</row>
    <row r="31" spans="1:23">
      <c r="A31" s="2" t="s">
        <v>182</v>
      </c>
      <c r="B31" s="3" t="s">
        <v>5459</v>
      </c>
      <c r="C31" s="1" t="s">
        <v>42</v>
      </c>
      <c r="D31" s="1" t="s">
        <v>5472</v>
      </c>
      <c r="E31" s="2" t="s">
        <v>302</v>
      </c>
      <c r="F31" s="2" t="s">
        <v>303</v>
      </c>
      <c r="G31" s="2" t="s">
        <v>304</v>
      </c>
      <c r="H31" s="2" t="s">
        <v>305</v>
      </c>
      <c r="I31" s="9">
        <v>5</v>
      </c>
      <c r="J31" s="4">
        <v>42.1</v>
      </c>
    </row>
    <row r="32" spans="1:23">
      <c r="A32" s="2" t="s">
        <v>182</v>
      </c>
      <c r="B32" s="3" t="s">
        <v>5459</v>
      </c>
      <c r="C32" s="1" t="s">
        <v>42</v>
      </c>
      <c r="D32" s="1" t="s">
        <v>5473</v>
      </c>
      <c r="E32" s="2" t="s">
        <v>307</v>
      </c>
      <c r="F32" s="2" t="s">
        <v>308</v>
      </c>
      <c r="G32" s="2" t="s">
        <v>304</v>
      </c>
      <c r="H32" s="2" t="s">
        <v>305</v>
      </c>
      <c r="I32" s="9">
        <v>2</v>
      </c>
      <c r="J32" s="4">
        <v>18.88</v>
      </c>
    </row>
    <row r="33" spans="1:23">
      <c r="A33" s="2" t="s">
        <v>205</v>
      </c>
      <c r="B33" s="3" t="s">
        <v>5459</v>
      </c>
      <c r="C33" s="1" t="s">
        <v>42</v>
      </c>
      <c r="D33" s="1" t="s">
        <v>5472</v>
      </c>
      <c r="E33" s="2" t="s">
        <v>302</v>
      </c>
      <c r="F33" s="2" t="s">
        <v>303</v>
      </c>
      <c r="G33" s="2" t="s">
        <v>304</v>
      </c>
      <c r="H33" s="2" t="s">
        <v>305</v>
      </c>
      <c r="I33" s="9">
        <v>2</v>
      </c>
      <c r="J33" s="4">
        <v>19.100000000000001</v>
      </c>
    </row>
    <row r="34" spans="1:23">
      <c r="J34" s="5">
        <v>80.08</v>
      </c>
    </row>
    <row r="35" spans="1:23">
      <c r="A35" s="72" t="s">
        <v>309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>
      <c r="A36" s="2" t="s">
        <v>68</v>
      </c>
      <c r="B36" s="3" t="s">
        <v>5459</v>
      </c>
      <c r="C36" s="1" t="s">
        <v>42</v>
      </c>
      <c r="D36" s="1" t="s">
        <v>5474</v>
      </c>
      <c r="E36" s="2" t="s">
        <v>766</v>
      </c>
      <c r="F36" s="2" t="s">
        <v>767</v>
      </c>
      <c r="G36" s="2" t="s">
        <v>362</v>
      </c>
      <c r="H36" s="2" t="s">
        <v>363</v>
      </c>
      <c r="I36" s="9">
        <v>1</v>
      </c>
      <c r="J36" s="4">
        <v>9.5500000000000007</v>
      </c>
    </row>
    <row r="37" spans="1:23">
      <c r="A37" s="2" t="s">
        <v>40</v>
      </c>
      <c r="B37" s="3" t="s">
        <v>5459</v>
      </c>
      <c r="C37" s="1" t="s">
        <v>42</v>
      </c>
      <c r="D37" s="1" t="s">
        <v>5475</v>
      </c>
      <c r="E37" s="2" t="s">
        <v>322</v>
      </c>
      <c r="F37" s="2" t="s">
        <v>323</v>
      </c>
      <c r="G37" s="2" t="s">
        <v>313</v>
      </c>
      <c r="H37" s="2" t="s">
        <v>314</v>
      </c>
      <c r="I37" s="9">
        <v>20</v>
      </c>
      <c r="J37" s="4">
        <v>204.4</v>
      </c>
    </row>
    <row r="38" spans="1:23">
      <c r="A38" s="2" t="s">
        <v>40</v>
      </c>
      <c r="B38" s="3" t="s">
        <v>5456</v>
      </c>
      <c r="C38" s="1" t="s">
        <v>42</v>
      </c>
      <c r="D38" s="1" t="s">
        <v>5476</v>
      </c>
      <c r="E38" s="2" t="s">
        <v>1002</v>
      </c>
      <c r="F38" s="2" t="s">
        <v>1003</v>
      </c>
      <c r="G38" s="2" t="s">
        <v>313</v>
      </c>
      <c r="H38" s="2" t="s">
        <v>314</v>
      </c>
      <c r="I38" s="9">
        <v>5</v>
      </c>
      <c r="J38" s="4">
        <v>51.1</v>
      </c>
    </row>
    <row r="39" spans="1:23">
      <c r="A39" s="2" t="s">
        <v>40</v>
      </c>
      <c r="B39" s="3" t="s">
        <v>5456</v>
      </c>
      <c r="C39" s="1" t="s">
        <v>42</v>
      </c>
      <c r="D39" s="1" t="s">
        <v>5477</v>
      </c>
      <c r="E39" s="2" t="s">
        <v>354</v>
      </c>
      <c r="F39" s="2" t="s">
        <v>355</v>
      </c>
      <c r="G39" s="2" t="s">
        <v>351</v>
      </c>
      <c r="H39" s="2" t="s">
        <v>352</v>
      </c>
      <c r="I39" s="9">
        <v>10</v>
      </c>
      <c r="J39" s="4">
        <v>102.2</v>
      </c>
    </row>
    <row r="40" spans="1:23">
      <c r="A40" s="2" t="s">
        <v>40</v>
      </c>
      <c r="B40" s="3" t="s">
        <v>5456</v>
      </c>
      <c r="C40" s="1" t="s">
        <v>42</v>
      </c>
      <c r="D40" s="1" t="s">
        <v>5478</v>
      </c>
      <c r="E40" s="2" t="s">
        <v>558</v>
      </c>
      <c r="F40" s="2" t="s">
        <v>559</v>
      </c>
      <c r="G40" s="2" t="s">
        <v>367</v>
      </c>
      <c r="H40" s="2" t="s">
        <v>368</v>
      </c>
      <c r="I40" s="9">
        <v>20</v>
      </c>
      <c r="J40" s="4">
        <v>204.4</v>
      </c>
    </row>
    <row r="41" spans="1:23">
      <c r="A41" s="2" t="s">
        <v>40</v>
      </c>
      <c r="B41" s="3" t="s">
        <v>5456</v>
      </c>
      <c r="C41" s="1" t="s">
        <v>42</v>
      </c>
      <c r="D41" s="1" t="s">
        <v>5479</v>
      </c>
      <c r="E41" s="2" t="s">
        <v>995</v>
      </c>
      <c r="F41" s="2" t="s">
        <v>996</v>
      </c>
      <c r="G41" s="2" t="s">
        <v>313</v>
      </c>
      <c r="H41" s="2" t="s">
        <v>314</v>
      </c>
      <c r="I41" s="9">
        <v>10</v>
      </c>
      <c r="J41" s="4">
        <v>102.2</v>
      </c>
    </row>
    <row r="42" spans="1:23">
      <c r="A42" s="2" t="s">
        <v>40</v>
      </c>
      <c r="B42" s="3" t="s">
        <v>5456</v>
      </c>
      <c r="C42" s="1" t="s">
        <v>42</v>
      </c>
      <c r="D42" s="1" t="s">
        <v>5480</v>
      </c>
      <c r="E42" s="2" t="s">
        <v>1331</v>
      </c>
      <c r="F42" s="2" t="s">
        <v>1332</v>
      </c>
      <c r="G42" s="2" t="s">
        <v>313</v>
      </c>
      <c r="H42" s="2" t="s">
        <v>314</v>
      </c>
      <c r="I42" s="9">
        <v>5</v>
      </c>
      <c r="J42" s="4">
        <v>51.1</v>
      </c>
    </row>
    <row r="43" spans="1:23">
      <c r="A43" s="2" t="s">
        <v>40</v>
      </c>
      <c r="B43" s="3" t="s">
        <v>5459</v>
      </c>
      <c r="C43" s="1" t="s">
        <v>42</v>
      </c>
      <c r="D43" s="1" t="s">
        <v>5481</v>
      </c>
      <c r="E43" s="2" t="s">
        <v>399</v>
      </c>
      <c r="F43" s="2" t="s">
        <v>400</v>
      </c>
      <c r="G43" s="2" t="s">
        <v>401</v>
      </c>
      <c r="H43" s="2" t="s">
        <v>402</v>
      </c>
      <c r="I43" s="9">
        <v>5</v>
      </c>
      <c r="J43" s="4">
        <v>51.1</v>
      </c>
    </row>
    <row r="44" spans="1:23">
      <c r="A44" s="2" t="s">
        <v>40</v>
      </c>
      <c r="B44" s="3" t="s">
        <v>5459</v>
      </c>
      <c r="C44" s="1" t="s">
        <v>42</v>
      </c>
      <c r="D44" s="1" t="s">
        <v>5482</v>
      </c>
      <c r="E44" s="2" t="s">
        <v>1584</v>
      </c>
      <c r="F44" s="2" t="s">
        <v>1585</v>
      </c>
      <c r="G44" s="2" t="s">
        <v>313</v>
      </c>
      <c r="H44" s="2" t="s">
        <v>314</v>
      </c>
      <c r="I44" s="9">
        <v>10</v>
      </c>
      <c r="J44" s="4">
        <v>102.2</v>
      </c>
    </row>
    <row r="45" spans="1:23">
      <c r="A45" s="2" t="s">
        <v>40</v>
      </c>
      <c r="B45" s="3" t="s">
        <v>5459</v>
      </c>
      <c r="C45" s="1" t="s">
        <v>42</v>
      </c>
      <c r="D45" s="1" t="s">
        <v>5483</v>
      </c>
      <c r="E45" s="2" t="s">
        <v>1436</v>
      </c>
      <c r="F45" s="2" t="s">
        <v>1437</v>
      </c>
      <c r="G45" s="2" t="s">
        <v>313</v>
      </c>
      <c r="H45" s="2" t="s">
        <v>314</v>
      </c>
      <c r="I45" s="9">
        <v>5</v>
      </c>
      <c r="J45" s="4">
        <v>51.1</v>
      </c>
    </row>
    <row r="46" spans="1:23">
      <c r="A46" s="2" t="s">
        <v>40</v>
      </c>
      <c r="B46" s="3" t="s">
        <v>5459</v>
      </c>
      <c r="C46" s="1" t="s">
        <v>42</v>
      </c>
      <c r="D46" s="1" t="s">
        <v>5484</v>
      </c>
      <c r="E46" s="2" t="s">
        <v>393</v>
      </c>
      <c r="F46" s="2" t="s">
        <v>394</v>
      </c>
      <c r="G46" s="2" t="s">
        <v>375</v>
      </c>
      <c r="H46" s="2" t="s">
        <v>376</v>
      </c>
      <c r="I46" s="9">
        <v>5</v>
      </c>
      <c r="J46" s="4">
        <v>51.1</v>
      </c>
    </row>
    <row r="47" spans="1:23">
      <c r="A47" s="2" t="s">
        <v>40</v>
      </c>
      <c r="B47" s="3" t="s">
        <v>5459</v>
      </c>
      <c r="C47" s="1" t="s">
        <v>42</v>
      </c>
      <c r="D47" s="1" t="s">
        <v>5485</v>
      </c>
      <c r="E47" s="2" t="s">
        <v>2315</v>
      </c>
      <c r="F47" s="2" t="s">
        <v>2316</v>
      </c>
      <c r="G47" s="2" t="s">
        <v>313</v>
      </c>
      <c r="H47" s="2" t="s">
        <v>314</v>
      </c>
      <c r="I47" s="9">
        <v>5</v>
      </c>
      <c r="J47" s="4">
        <v>51.1</v>
      </c>
    </row>
    <row r="48" spans="1:23">
      <c r="A48" s="2" t="s">
        <v>48</v>
      </c>
      <c r="B48" s="3" t="s">
        <v>5459</v>
      </c>
      <c r="C48" s="1" t="s">
        <v>42</v>
      </c>
      <c r="D48" s="1" t="s">
        <v>5482</v>
      </c>
      <c r="E48" s="2" t="s">
        <v>1584</v>
      </c>
      <c r="F48" s="2" t="s">
        <v>1585</v>
      </c>
      <c r="G48" s="2" t="s">
        <v>313</v>
      </c>
      <c r="H48" s="2" t="s">
        <v>314</v>
      </c>
      <c r="I48" s="9">
        <v>2</v>
      </c>
      <c r="J48" s="4">
        <v>23.04</v>
      </c>
    </row>
    <row r="49" spans="1:23">
      <c r="A49" s="2" t="s">
        <v>48</v>
      </c>
      <c r="B49" s="3" t="s">
        <v>5459</v>
      </c>
      <c r="C49" s="1" t="s">
        <v>42</v>
      </c>
      <c r="D49" s="1" t="s">
        <v>5483</v>
      </c>
      <c r="E49" s="2" t="s">
        <v>1436</v>
      </c>
      <c r="F49" s="2" t="s">
        <v>1437</v>
      </c>
      <c r="G49" s="2" t="s">
        <v>313</v>
      </c>
      <c r="H49" s="2" t="s">
        <v>314</v>
      </c>
      <c r="I49" s="9">
        <v>1</v>
      </c>
      <c r="J49" s="4">
        <v>11.52</v>
      </c>
    </row>
    <row r="50" spans="1:23">
      <c r="A50" s="2" t="s">
        <v>48</v>
      </c>
      <c r="B50" s="3" t="s">
        <v>5459</v>
      </c>
      <c r="C50" s="1" t="s">
        <v>42</v>
      </c>
      <c r="D50" s="1" t="s">
        <v>5484</v>
      </c>
      <c r="E50" s="2" t="s">
        <v>393</v>
      </c>
      <c r="F50" s="2" t="s">
        <v>394</v>
      </c>
      <c r="G50" s="2" t="s">
        <v>375</v>
      </c>
      <c r="H50" s="2" t="s">
        <v>376</v>
      </c>
      <c r="I50" s="9">
        <v>5</v>
      </c>
      <c r="J50" s="4">
        <v>61.85</v>
      </c>
    </row>
    <row r="51" spans="1:23">
      <c r="A51" s="2" t="s">
        <v>48</v>
      </c>
      <c r="B51" s="3" t="s">
        <v>5456</v>
      </c>
      <c r="C51" s="1" t="s">
        <v>42</v>
      </c>
      <c r="D51" s="1" t="s">
        <v>5486</v>
      </c>
      <c r="E51" s="2" t="s">
        <v>404</v>
      </c>
      <c r="F51" s="2" t="s">
        <v>405</v>
      </c>
      <c r="G51" s="2" t="s">
        <v>351</v>
      </c>
      <c r="H51" s="2" t="s">
        <v>352</v>
      </c>
      <c r="I51" s="9">
        <v>1</v>
      </c>
      <c r="J51" s="4">
        <v>11.52</v>
      </c>
    </row>
    <row r="52" spans="1:23">
      <c r="A52" s="2" t="s">
        <v>48</v>
      </c>
      <c r="B52" s="3" t="s">
        <v>5456</v>
      </c>
      <c r="C52" s="1" t="s">
        <v>42</v>
      </c>
      <c r="D52" s="1" t="s">
        <v>5477</v>
      </c>
      <c r="E52" s="2" t="s">
        <v>354</v>
      </c>
      <c r="F52" s="2" t="s">
        <v>355</v>
      </c>
      <c r="G52" s="2" t="s">
        <v>351</v>
      </c>
      <c r="H52" s="2" t="s">
        <v>352</v>
      </c>
      <c r="I52" s="9">
        <v>2</v>
      </c>
      <c r="J52" s="4">
        <v>23.04</v>
      </c>
    </row>
    <row r="53" spans="1:23">
      <c r="J53" s="5">
        <v>1162.52</v>
      </c>
    </row>
    <row r="54" spans="1:23">
      <c r="A54" s="72" t="s">
        <v>429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>
      <c r="A55" s="2" t="s">
        <v>48</v>
      </c>
      <c r="B55" s="3" t="s">
        <v>5459</v>
      </c>
      <c r="C55" s="1" t="s">
        <v>42</v>
      </c>
      <c r="D55" s="1" t="s">
        <v>5487</v>
      </c>
      <c r="E55" s="2" t="s">
        <v>1043</v>
      </c>
      <c r="F55" s="2" t="s">
        <v>1044</v>
      </c>
      <c r="G55" s="2" t="s">
        <v>433</v>
      </c>
      <c r="H55" s="2" t="s">
        <v>434</v>
      </c>
      <c r="I55" s="9">
        <v>3</v>
      </c>
      <c r="J55" s="4">
        <v>34.56</v>
      </c>
    </row>
    <row r="56" spans="1:23">
      <c r="A56" s="2" t="s">
        <v>182</v>
      </c>
      <c r="B56" s="3" t="s">
        <v>5459</v>
      </c>
      <c r="C56" s="1" t="s">
        <v>42</v>
      </c>
      <c r="D56" s="1" t="s">
        <v>5487</v>
      </c>
      <c r="E56" s="2" t="s">
        <v>1043</v>
      </c>
      <c r="F56" s="2" t="s">
        <v>1044</v>
      </c>
      <c r="G56" s="2" t="s">
        <v>433</v>
      </c>
      <c r="H56" s="2" t="s">
        <v>434</v>
      </c>
      <c r="I56" s="9">
        <v>2</v>
      </c>
      <c r="J56" s="4">
        <v>16.84</v>
      </c>
    </row>
    <row r="57" spans="1:23">
      <c r="J57" s="5">
        <v>51.4</v>
      </c>
    </row>
    <row r="58" spans="1:23">
      <c r="A58" s="72" t="s">
        <v>444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</row>
    <row r="59" spans="1:23">
      <c r="A59" s="2" t="s">
        <v>40</v>
      </c>
      <c r="B59" s="3" t="s">
        <v>5456</v>
      </c>
      <c r="C59" s="1" t="s">
        <v>42</v>
      </c>
      <c r="D59" s="1" t="s">
        <v>5488</v>
      </c>
      <c r="E59" s="2" t="s">
        <v>835</v>
      </c>
      <c r="F59" s="2" t="s">
        <v>836</v>
      </c>
      <c r="G59" s="2" t="s">
        <v>837</v>
      </c>
      <c r="H59" s="2" t="s">
        <v>838</v>
      </c>
      <c r="I59" s="9">
        <v>20</v>
      </c>
      <c r="J59" s="4">
        <v>204.4</v>
      </c>
    </row>
    <row r="60" spans="1:23">
      <c r="A60" s="2" t="s">
        <v>40</v>
      </c>
      <c r="B60" s="3" t="s">
        <v>5456</v>
      </c>
      <c r="C60" s="1" t="s">
        <v>42</v>
      </c>
      <c r="D60" s="1" t="s">
        <v>5489</v>
      </c>
      <c r="E60" s="2" t="s">
        <v>3523</v>
      </c>
      <c r="F60" s="2" t="s">
        <v>3524</v>
      </c>
      <c r="G60" s="2" t="s">
        <v>1646</v>
      </c>
      <c r="H60" s="2" t="s">
        <v>1647</v>
      </c>
      <c r="I60" s="9">
        <v>20</v>
      </c>
      <c r="J60" s="4">
        <v>204.4</v>
      </c>
    </row>
    <row r="61" spans="1:23">
      <c r="A61" s="2" t="s">
        <v>40</v>
      </c>
      <c r="B61" s="3" t="s">
        <v>5456</v>
      </c>
      <c r="C61" s="1" t="s">
        <v>42</v>
      </c>
      <c r="D61" s="1" t="s">
        <v>5490</v>
      </c>
      <c r="E61" s="2" t="s">
        <v>1639</v>
      </c>
      <c r="F61" s="2" t="s">
        <v>1640</v>
      </c>
      <c r="G61" s="2" t="s">
        <v>468</v>
      </c>
      <c r="H61" s="2" t="s">
        <v>469</v>
      </c>
      <c r="I61" s="9">
        <v>20</v>
      </c>
      <c r="J61" s="4">
        <v>204.4</v>
      </c>
    </row>
    <row r="62" spans="1:23">
      <c r="A62" s="2" t="s">
        <v>40</v>
      </c>
      <c r="B62" s="3" t="s">
        <v>5456</v>
      </c>
      <c r="C62" s="1" t="s">
        <v>42</v>
      </c>
      <c r="D62" s="1" t="s">
        <v>5491</v>
      </c>
      <c r="E62" s="2" t="s">
        <v>1274</v>
      </c>
      <c r="F62" s="2" t="s">
        <v>1275</v>
      </c>
      <c r="G62" s="2" t="s">
        <v>468</v>
      </c>
      <c r="H62" s="2" t="s">
        <v>469</v>
      </c>
      <c r="I62" s="9">
        <v>4</v>
      </c>
      <c r="J62" s="4">
        <v>40.880000000000003</v>
      </c>
    </row>
    <row r="63" spans="1:23" ht="24">
      <c r="A63" s="2" t="s">
        <v>40</v>
      </c>
      <c r="B63" s="3" t="s">
        <v>5456</v>
      </c>
      <c r="C63" s="1" t="s">
        <v>42</v>
      </c>
      <c r="D63" s="1" t="s">
        <v>5492</v>
      </c>
      <c r="E63" s="2" t="s">
        <v>461</v>
      </c>
      <c r="F63" s="2" t="s">
        <v>462</v>
      </c>
      <c r="G63" s="2" t="s">
        <v>463</v>
      </c>
      <c r="H63" s="2" t="s">
        <v>464</v>
      </c>
      <c r="I63" s="9">
        <v>19</v>
      </c>
      <c r="J63" s="4">
        <v>194.18</v>
      </c>
    </row>
    <row r="64" spans="1:23">
      <c r="A64" s="2" t="s">
        <v>40</v>
      </c>
      <c r="B64" s="3" t="s">
        <v>5459</v>
      </c>
      <c r="C64" s="1" t="s">
        <v>42</v>
      </c>
      <c r="D64" s="1" t="s">
        <v>5493</v>
      </c>
      <c r="E64" s="2" t="s">
        <v>471</v>
      </c>
      <c r="F64" s="2" t="s">
        <v>472</v>
      </c>
      <c r="G64" s="2" t="s">
        <v>468</v>
      </c>
      <c r="H64" s="2" t="s">
        <v>469</v>
      </c>
      <c r="I64" s="9">
        <v>20</v>
      </c>
      <c r="J64" s="4">
        <v>204.4</v>
      </c>
    </row>
    <row r="65" spans="1:10">
      <c r="A65" s="2" t="s">
        <v>40</v>
      </c>
      <c r="B65" s="3" t="s">
        <v>5459</v>
      </c>
      <c r="C65" s="1" t="s">
        <v>42</v>
      </c>
      <c r="D65" s="1" t="s">
        <v>5494</v>
      </c>
      <c r="E65" s="2" t="s">
        <v>5495</v>
      </c>
      <c r="F65" s="2" t="s">
        <v>5496</v>
      </c>
      <c r="G65" s="2" t="s">
        <v>468</v>
      </c>
      <c r="H65" s="2" t="s">
        <v>469</v>
      </c>
      <c r="I65" s="9">
        <v>3</v>
      </c>
      <c r="J65" s="4">
        <v>30.66</v>
      </c>
    </row>
    <row r="66" spans="1:10" ht="24">
      <c r="A66" s="2" t="s">
        <v>40</v>
      </c>
      <c r="B66" s="3" t="s">
        <v>5459</v>
      </c>
      <c r="C66" s="1" t="s">
        <v>42</v>
      </c>
      <c r="D66" s="1" t="s">
        <v>5497</v>
      </c>
      <c r="E66" s="2" t="s">
        <v>3450</v>
      </c>
      <c r="F66" s="2" t="s">
        <v>3451</v>
      </c>
      <c r="G66" s="2" t="s">
        <v>463</v>
      </c>
      <c r="H66" s="2" t="s">
        <v>464</v>
      </c>
      <c r="I66" s="9">
        <v>30</v>
      </c>
      <c r="J66" s="4">
        <v>306.60000000000002</v>
      </c>
    </row>
    <row r="67" spans="1:10">
      <c r="A67" s="2" t="s">
        <v>40</v>
      </c>
      <c r="B67" s="3" t="s">
        <v>5456</v>
      </c>
      <c r="C67" s="1" t="s">
        <v>42</v>
      </c>
      <c r="D67" s="1" t="s">
        <v>5498</v>
      </c>
      <c r="E67" s="2" t="s">
        <v>5331</v>
      </c>
      <c r="F67" s="2" t="s">
        <v>5332</v>
      </c>
      <c r="G67" s="2" t="s">
        <v>867</v>
      </c>
      <c r="H67" s="2" t="s">
        <v>868</v>
      </c>
      <c r="I67" s="9">
        <v>5</v>
      </c>
      <c r="J67" s="4">
        <v>51.1</v>
      </c>
    </row>
    <row r="68" spans="1:10">
      <c r="A68" s="2" t="s">
        <v>40</v>
      </c>
      <c r="B68" s="3" t="s">
        <v>5459</v>
      </c>
      <c r="C68" s="1" t="s">
        <v>42</v>
      </c>
      <c r="D68" s="1" t="s">
        <v>5499</v>
      </c>
      <c r="E68" s="2" t="s">
        <v>3954</v>
      </c>
      <c r="F68" s="2" t="s">
        <v>3955</v>
      </c>
      <c r="G68" s="2" t="s">
        <v>837</v>
      </c>
      <c r="H68" s="2" t="s">
        <v>838</v>
      </c>
      <c r="I68" s="9">
        <v>10</v>
      </c>
      <c r="J68" s="4">
        <v>102.2</v>
      </c>
    </row>
    <row r="69" spans="1:10">
      <c r="A69" s="2" t="s">
        <v>48</v>
      </c>
      <c r="B69" s="3" t="s">
        <v>5456</v>
      </c>
      <c r="C69" s="1" t="s">
        <v>42</v>
      </c>
      <c r="D69" s="1" t="s">
        <v>5488</v>
      </c>
      <c r="E69" s="2" t="s">
        <v>835</v>
      </c>
      <c r="F69" s="2" t="s">
        <v>836</v>
      </c>
      <c r="G69" s="2" t="s">
        <v>837</v>
      </c>
      <c r="H69" s="2" t="s">
        <v>838</v>
      </c>
      <c r="I69" s="9">
        <v>10</v>
      </c>
      <c r="J69" s="4">
        <v>123.7</v>
      </c>
    </row>
    <row r="70" spans="1:10" ht="24">
      <c r="A70" s="2" t="s">
        <v>48</v>
      </c>
      <c r="B70" s="3" t="s">
        <v>5456</v>
      </c>
      <c r="C70" s="1" t="s">
        <v>42</v>
      </c>
      <c r="D70" s="1" t="s">
        <v>5492</v>
      </c>
      <c r="E70" s="2" t="s">
        <v>461</v>
      </c>
      <c r="F70" s="2" t="s">
        <v>462</v>
      </c>
      <c r="G70" s="2" t="s">
        <v>463</v>
      </c>
      <c r="H70" s="2" t="s">
        <v>464</v>
      </c>
      <c r="I70" s="9">
        <v>2</v>
      </c>
      <c r="J70" s="4">
        <v>24.74</v>
      </c>
    </row>
    <row r="71" spans="1:10">
      <c r="A71" s="2" t="s">
        <v>182</v>
      </c>
      <c r="B71" s="3" t="s">
        <v>5456</v>
      </c>
      <c r="C71" s="1" t="s">
        <v>42</v>
      </c>
      <c r="D71" s="1" t="s">
        <v>5488</v>
      </c>
      <c r="E71" s="2" t="s">
        <v>835</v>
      </c>
      <c r="F71" s="2" t="s">
        <v>836</v>
      </c>
      <c r="G71" s="2" t="s">
        <v>837</v>
      </c>
      <c r="H71" s="2" t="s">
        <v>838</v>
      </c>
      <c r="I71" s="9">
        <v>5</v>
      </c>
      <c r="J71" s="4">
        <v>47.2</v>
      </c>
    </row>
    <row r="72" spans="1:10">
      <c r="A72" s="2" t="s">
        <v>205</v>
      </c>
      <c r="B72" s="3" t="s">
        <v>5456</v>
      </c>
      <c r="C72" s="1" t="s">
        <v>42</v>
      </c>
      <c r="D72" s="1" t="s">
        <v>5488</v>
      </c>
      <c r="E72" s="2" t="s">
        <v>835</v>
      </c>
      <c r="F72" s="2" t="s">
        <v>836</v>
      </c>
      <c r="G72" s="2" t="s">
        <v>837</v>
      </c>
      <c r="H72" s="2" t="s">
        <v>838</v>
      </c>
      <c r="I72" s="9">
        <v>5</v>
      </c>
      <c r="J72" s="4">
        <v>47.75</v>
      </c>
    </row>
    <row r="73" spans="1:10">
      <c r="J73" s="5">
        <v>1786.61</v>
      </c>
    </row>
    <row r="74" spans="1:10">
      <c r="J74" s="5">
        <v>4118.63</v>
      </c>
    </row>
  </sheetData>
  <autoFilter ref="A1:A74" xr:uid="{51ECE924-7252-9A49-BFB9-13DC8C64698A}"/>
  <mergeCells count="8">
    <mergeCell ref="A54:W54"/>
    <mergeCell ref="A58:W58"/>
    <mergeCell ref="A2:W2"/>
    <mergeCell ref="A7:W7"/>
    <mergeCell ref="A11:W11"/>
    <mergeCell ref="A15:W15"/>
    <mergeCell ref="A30:W30"/>
    <mergeCell ref="A35:W3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10BD-EFEC-7D4F-9714-1DABD2418AEC}">
  <sheetPr filterMode="1"/>
  <dimension ref="A1:W241"/>
  <sheetViews>
    <sheetView workbookViewId="0"/>
    <sheetView workbookViewId="1"/>
  </sheetViews>
  <sheetFormatPr defaultColWidth="8.85546875" defaultRowHeight="12.95"/>
  <cols>
    <col min="1" max="1" width="34.85546875" customWidth="1"/>
    <col min="2" max="2" width="9.42578125" customWidth="1"/>
    <col min="3" max="3" width="6.7109375" customWidth="1"/>
    <col min="4" max="4" width="7" customWidth="1"/>
    <col min="5" max="5" width="36.140625" customWidth="1"/>
    <col min="6" max="6" width="27.28515625" customWidth="1"/>
    <col min="7" max="7" width="14.42578125" customWidth="1"/>
    <col min="8" max="8" width="16.140625" customWidth="1"/>
    <col min="9" max="9" width="8.2851562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5500</v>
      </c>
      <c r="C3" s="1" t="s">
        <v>42</v>
      </c>
      <c r="D3" s="1" t="s">
        <v>5501</v>
      </c>
      <c r="E3" s="2" t="s">
        <v>50</v>
      </c>
      <c r="F3" s="2" t="s">
        <v>51</v>
      </c>
      <c r="G3" s="2" t="s">
        <v>52</v>
      </c>
      <c r="H3" s="2" t="s">
        <v>53</v>
      </c>
      <c r="I3" s="4">
        <v>5</v>
      </c>
      <c r="J3" s="4">
        <v>51.1</v>
      </c>
    </row>
    <row r="4" spans="1:23" hidden="1">
      <c r="A4" s="2" t="s">
        <v>48</v>
      </c>
      <c r="B4" s="3" t="s">
        <v>5502</v>
      </c>
      <c r="C4" s="1" t="s">
        <v>1225</v>
      </c>
      <c r="D4" s="1" t="s">
        <v>5503</v>
      </c>
      <c r="E4" s="2" t="s">
        <v>5504</v>
      </c>
      <c r="F4" s="2" t="s">
        <v>5505</v>
      </c>
      <c r="G4" s="2" t="s">
        <v>622</v>
      </c>
      <c r="H4" s="2" t="s">
        <v>623</v>
      </c>
      <c r="I4" s="4">
        <v>-2</v>
      </c>
      <c r="J4" s="4">
        <v>-24.74</v>
      </c>
    </row>
    <row r="5" spans="1:23" hidden="1">
      <c r="A5" s="2" t="s">
        <v>48</v>
      </c>
      <c r="B5" s="3" t="s">
        <v>5500</v>
      </c>
      <c r="C5" s="1" t="s">
        <v>42</v>
      </c>
      <c r="D5" s="1" t="s">
        <v>5506</v>
      </c>
      <c r="E5" s="2" t="s">
        <v>880</v>
      </c>
      <c r="F5" s="2" t="s">
        <v>881</v>
      </c>
      <c r="G5" s="2" t="s">
        <v>882</v>
      </c>
      <c r="H5" s="2" t="s">
        <v>883</v>
      </c>
      <c r="I5" s="4">
        <v>3</v>
      </c>
      <c r="J5" s="4">
        <v>37.11</v>
      </c>
    </row>
    <row r="6" spans="1:23" hidden="1">
      <c r="A6" s="2" t="s">
        <v>48</v>
      </c>
      <c r="B6" s="3" t="s">
        <v>5502</v>
      </c>
      <c r="C6" s="1" t="s">
        <v>42</v>
      </c>
      <c r="D6" s="1" t="s">
        <v>5507</v>
      </c>
      <c r="E6" s="2" t="s">
        <v>1055</v>
      </c>
      <c r="F6" s="2" t="s">
        <v>1056</v>
      </c>
      <c r="G6" s="2" t="s">
        <v>622</v>
      </c>
      <c r="H6" s="2" t="s">
        <v>623</v>
      </c>
      <c r="I6" s="4">
        <v>2</v>
      </c>
      <c r="J6" s="4">
        <v>24.74</v>
      </c>
    </row>
    <row r="7" spans="1:23" hidden="1">
      <c r="A7" s="2" t="s">
        <v>48</v>
      </c>
      <c r="B7" s="3" t="s">
        <v>5500</v>
      </c>
      <c r="C7" s="1" t="s">
        <v>42</v>
      </c>
      <c r="D7" s="1" t="s">
        <v>5508</v>
      </c>
      <c r="E7" s="2" t="s">
        <v>1055</v>
      </c>
      <c r="F7" s="2" t="s">
        <v>1056</v>
      </c>
      <c r="G7" s="2" t="s">
        <v>622</v>
      </c>
      <c r="H7" s="2" t="s">
        <v>623</v>
      </c>
      <c r="I7" s="4">
        <v>7</v>
      </c>
      <c r="J7" s="4">
        <v>86.59</v>
      </c>
    </row>
    <row r="8" spans="1:23" hidden="1">
      <c r="J8" s="5">
        <f>SUM(J3:J7)</f>
        <v>174.8</v>
      </c>
    </row>
    <row r="9" spans="1:23" hidden="1">
      <c r="A9" s="72" t="s">
        <v>54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>
      <c r="A10" s="2" t="s">
        <v>40</v>
      </c>
      <c r="B10" s="3" t="s">
        <v>5509</v>
      </c>
      <c r="C10" s="1" t="s">
        <v>42</v>
      </c>
      <c r="D10" s="1" t="s">
        <v>5510</v>
      </c>
      <c r="E10" s="2" t="s">
        <v>4042</v>
      </c>
      <c r="F10" s="2" t="s">
        <v>58</v>
      </c>
      <c r="G10" s="2" t="s">
        <v>59</v>
      </c>
      <c r="H10" s="2" t="s">
        <v>60</v>
      </c>
      <c r="I10" s="4">
        <v>5</v>
      </c>
      <c r="J10" s="4">
        <v>51.1</v>
      </c>
    </row>
    <row r="11" spans="1:23" hidden="1">
      <c r="A11" s="2" t="s">
        <v>48</v>
      </c>
      <c r="B11" s="3" t="s">
        <v>5509</v>
      </c>
      <c r="C11" s="1" t="s">
        <v>42</v>
      </c>
      <c r="D11" s="1" t="s">
        <v>5510</v>
      </c>
      <c r="E11" s="2" t="s">
        <v>4042</v>
      </c>
      <c r="F11" s="2" t="s">
        <v>58</v>
      </c>
      <c r="G11" s="2" t="s">
        <v>59</v>
      </c>
      <c r="H11" s="2" t="s">
        <v>60</v>
      </c>
      <c r="I11" s="4">
        <v>10</v>
      </c>
      <c r="J11" s="4">
        <v>123.7</v>
      </c>
    </row>
    <row r="12" spans="1:23" hidden="1">
      <c r="J12" s="5">
        <v>174.8</v>
      </c>
    </row>
    <row r="13" spans="1:23" hidden="1">
      <c r="A13" s="72" t="s">
        <v>67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</row>
    <row r="14" spans="1:23">
      <c r="A14" s="2" t="s">
        <v>40</v>
      </c>
      <c r="B14" s="3" t="s">
        <v>5511</v>
      </c>
      <c r="C14" s="1" t="s">
        <v>42</v>
      </c>
      <c r="D14" s="1" t="s">
        <v>5512</v>
      </c>
      <c r="E14" s="2" t="s">
        <v>502</v>
      </c>
      <c r="F14" s="2" t="s">
        <v>503</v>
      </c>
      <c r="G14" s="2" t="s">
        <v>72</v>
      </c>
      <c r="H14" s="2" t="s">
        <v>73</v>
      </c>
      <c r="I14" s="4">
        <v>3</v>
      </c>
      <c r="J14" s="4">
        <v>30.66</v>
      </c>
    </row>
    <row r="15" spans="1:23">
      <c r="A15" s="2" t="s">
        <v>40</v>
      </c>
      <c r="B15" s="3" t="s">
        <v>5513</v>
      </c>
      <c r="C15" s="1" t="s">
        <v>42</v>
      </c>
      <c r="D15" s="1" t="s">
        <v>5514</v>
      </c>
      <c r="E15" s="2" t="s">
        <v>505</v>
      </c>
      <c r="F15" s="2" t="s">
        <v>506</v>
      </c>
      <c r="G15" s="2" t="s">
        <v>93</v>
      </c>
      <c r="H15" s="2" t="s">
        <v>94</v>
      </c>
      <c r="I15" s="4">
        <v>2</v>
      </c>
      <c r="J15" s="4">
        <v>20.440000000000001</v>
      </c>
    </row>
    <row r="16" spans="1:23">
      <c r="A16" s="2" t="s">
        <v>40</v>
      </c>
      <c r="B16" s="3" t="s">
        <v>5513</v>
      </c>
      <c r="C16" s="1" t="s">
        <v>42</v>
      </c>
      <c r="D16" s="1" t="s">
        <v>5515</v>
      </c>
      <c r="E16" s="2" t="s">
        <v>663</v>
      </c>
      <c r="F16" s="2" t="s">
        <v>664</v>
      </c>
      <c r="G16" s="2" t="s">
        <v>82</v>
      </c>
      <c r="H16" s="2" t="s">
        <v>83</v>
      </c>
      <c r="I16" s="4">
        <v>2</v>
      </c>
      <c r="J16" s="4">
        <v>20.440000000000001</v>
      </c>
    </row>
    <row r="17" spans="1:10">
      <c r="A17" s="2" t="s">
        <v>40</v>
      </c>
      <c r="B17" s="3" t="s">
        <v>5513</v>
      </c>
      <c r="C17" s="1" t="s">
        <v>42</v>
      </c>
      <c r="D17" s="1" t="s">
        <v>5516</v>
      </c>
      <c r="E17" s="2" t="s">
        <v>117</v>
      </c>
      <c r="F17" s="2" t="s">
        <v>118</v>
      </c>
      <c r="G17" s="2" t="s">
        <v>119</v>
      </c>
      <c r="H17" s="2" t="s">
        <v>120</v>
      </c>
      <c r="I17" s="4">
        <v>10</v>
      </c>
      <c r="J17" s="4">
        <v>102.2</v>
      </c>
    </row>
    <row r="18" spans="1:10">
      <c r="A18" s="2" t="s">
        <v>40</v>
      </c>
      <c r="B18" s="3" t="s">
        <v>5513</v>
      </c>
      <c r="C18" s="1" t="s">
        <v>42</v>
      </c>
      <c r="D18" s="1" t="s">
        <v>5517</v>
      </c>
      <c r="E18" s="2" t="s">
        <v>1121</v>
      </c>
      <c r="F18" s="2" t="s">
        <v>1122</v>
      </c>
      <c r="G18" s="2" t="s">
        <v>82</v>
      </c>
      <c r="H18" s="2" t="s">
        <v>83</v>
      </c>
      <c r="I18" s="4">
        <v>1</v>
      </c>
      <c r="J18" s="4">
        <v>10.220000000000001</v>
      </c>
    </row>
    <row r="19" spans="1:10">
      <c r="A19" s="2" t="s">
        <v>40</v>
      </c>
      <c r="B19" s="3" t="s">
        <v>5513</v>
      </c>
      <c r="C19" s="1" t="s">
        <v>42</v>
      </c>
      <c r="D19" s="1" t="s">
        <v>5518</v>
      </c>
      <c r="E19" s="2" t="s">
        <v>650</v>
      </c>
      <c r="F19" s="2" t="s">
        <v>651</v>
      </c>
      <c r="G19" s="2" t="s">
        <v>72</v>
      </c>
      <c r="H19" s="2" t="s">
        <v>73</v>
      </c>
      <c r="I19" s="4">
        <v>20</v>
      </c>
      <c r="J19" s="4">
        <v>204.4</v>
      </c>
    </row>
    <row r="20" spans="1:10">
      <c r="A20" s="2" t="s">
        <v>40</v>
      </c>
      <c r="B20" s="3" t="s">
        <v>5513</v>
      </c>
      <c r="C20" s="1" t="s">
        <v>42</v>
      </c>
      <c r="D20" s="1" t="s">
        <v>5519</v>
      </c>
      <c r="E20" s="2" t="s">
        <v>643</v>
      </c>
      <c r="F20" s="2" t="s">
        <v>644</v>
      </c>
      <c r="G20" s="2" t="s">
        <v>82</v>
      </c>
      <c r="H20" s="2" t="s">
        <v>83</v>
      </c>
      <c r="I20" s="4">
        <v>5</v>
      </c>
      <c r="J20" s="4">
        <v>51.1</v>
      </c>
    </row>
    <row r="21" spans="1:10">
      <c r="A21" s="2" t="s">
        <v>40</v>
      </c>
      <c r="B21" s="3" t="s">
        <v>5513</v>
      </c>
      <c r="C21" s="1" t="s">
        <v>42</v>
      </c>
      <c r="D21" s="1" t="s">
        <v>5520</v>
      </c>
      <c r="E21" s="2" t="s">
        <v>1076</v>
      </c>
      <c r="F21" s="2" t="s">
        <v>1077</v>
      </c>
      <c r="G21" s="2" t="s">
        <v>1078</v>
      </c>
      <c r="H21" s="2" t="s">
        <v>1079</v>
      </c>
      <c r="I21" s="4">
        <v>2</v>
      </c>
      <c r="J21" s="4">
        <v>20.440000000000001</v>
      </c>
    </row>
    <row r="22" spans="1:10" ht="24">
      <c r="A22" s="2" t="s">
        <v>40</v>
      </c>
      <c r="B22" s="3" t="s">
        <v>5513</v>
      </c>
      <c r="C22" s="1" t="s">
        <v>42</v>
      </c>
      <c r="D22" s="1" t="s">
        <v>5521</v>
      </c>
      <c r="E22" s="2" t="s">
        <v>3067</v>
      </c>
      <c r="F22" s="2" t="s">
        <v>3068</v>
      </c>
      <c r="G22" s="2" t="s">
        <v>82</v>
      </c>
      <c r="H22" s="2" t="s">
        <v>83</v>
      </c>
      <c r="I22" s="4">
        <v>2</v>
      </c>
      <c r="J22" s="4">
        <v>20.440000000000001</v>
      </c>
    </row>
    <row r="23" spans="1:10">
      <c r="A23" s="2" t="s">
        <v>40</v>
      </c>
      <c r="B23" s="3" t="s">
        <v>5511</v>
      </c>
      <c r="C23" s="1" t="s">
        <v>42</v>
      </c>
      <c r="D23" s="1" t="s">
        <v>5522</v>
      </c>
      <c r="E23" s="2" t="s">
        <v>70</v>
      </c>
      <c r="F23" s="2" t="s">
        <v>71</v>
      </c>
      <c r="G23" s="2" t="s">
        <v>72</v>
      </c>
      <c r="H23" s="2" t="s">
        <v>73</v>
      </c>
      <c r="I23" s="4">
        <v>10</v>
      </c>
      <c r="J23" s="4">
        <v>102.2</v>
      </c>
    </row>
    <row r="24" spans="1:10">
      <c r="A24" s="2" t="s">
        <v>40</v>
      </c>
      <c r="B24" s="3" t="s">
        <v>5511</v>
      </c>
      <c r="C24" s="1" t="s">
        <v>42</v>
      </c>
      <c r="D24" s="1" t="s">
        <v>5523</v>
      </c>
      <c r="E24" s="2" t="s">
        <v>643</v>
      </c>
      <c r="F24" s="2" t="s">
        <v>644</v>
      </c>
      <c r="G24" s="2" t="s">
        <v>82</v>
      </c>
      <c r="H24" s="2" t="s">
        <v>83</v>
      </c>
      <c r="I24" s="4">
        <v>10</v>
      </c>
      <c r="J24" s="4">
        <v>102.2</v>
      </c>
    </row>
    <row r="25" spans="1:10">
      <c r="A25" s="2" t="s">
        <v>40</v>
      </c>
      <c r="B25" s="3" t="s">
        <v>5511</v>
      </c>
      <c r="C25" s="1" t="s">
        <v>42</v>
      </c>
      <c r="D25" s="1" t="s">
        <v>5524</v>
      </c>
      <c r="E25" s="2" t="s">
        <v>85</v>
      </c>
      <c r="F25" s="2" t="s">
        <v>86</v>
      </c>
      <c r="G25" s="2" t="s">
        <v>82</v>
      </c>
      <c r="H25" s="2" t="s">
        <v>83</v>
      </c>
      <c r="I25" s="4">
        <v>5</v>
      </c>
      <c r="J25" s="4">
        <v>51.1</v>
      </c>
    </row>
    <row r="26" spans="1:10">
      <c r="A26" s="2" t="s">
        <v>40</v>
      </c>
      <c r="B26" s="3" t="s">
        <v>5511</v>
      </c>
      <c r="C26" s="1" t="s">
        <v>42</v>
      </c>
      <c r="D26" s="1" t="s">
        <v>5525</v>
      </c>
      <c r="E26" s="2" t="s">
        <v>136</v>
      </c>
      <c r="F26" s="2" t="s">
        <v>137</v>
      </c>
      <c r="G26" s="2" t="s">
        <v>72</v>
      </c>
      <c r="H26" s="2" t="s">
        <v>73</v>
      </c>
      <c r="I26" s="4">
        <v>5</v>
      </c>
      <c r="J26" s="4">
        <v>51.1</v>
      </c>
    </row>
    <row r="27" spans="1:10">
      <c r="A27" s="2" t="s">
        <v>40</v>
      </c>
      <c r="B27" s="3" t="s">
        <v>5511</v>
      </c>
      <c r="C27" s="1" t="s">
        <v>42</v>
      </c>
      <c r="D27" s="1" t="s">
        <v>5526</v>
      </c>
      <c r="E27" s="2" t="s">
        <v>489</v>
      </c>
      <c r="F27" s="2" t="s">
        <v>490</v>
      </c>
      <c r="G27" s="2" t="s">
        <v>72</v>
      </c>
      <c r="H27" s="2" t="s">
        <v>73</v>
      </c>
      <c r="I27" s="4">
        <v>5</v>
      </c>
      <c r="J27" s="4">
        <v>51.1</v>
      </c>
    </row>
    <row r="28" spans="1:10">
      <c r="A28" s="2" t="s">
        <v>40</v>
      </c>
      <c r="B28" s="3" t="s">
        <v>5511</v>
      </c>
      <c r="C28" s="1" t="s">
        <v>42</v>
      </c>
      <c r="D28" s="1" t="s">
        <v>5527</v>
      </c>
      <c r="E28" s="2" t="s">
        <v>1901</v>
      </c>
      <c r="F28" s="2" t="s">
        <v>1902</v>
      </c>
      <c r="G28" s="2" t="s">
        <v>77</v>
      </c>
      <c r="H28" s="2" t="s">
        <v>78</v>
      </c>
      <c r="I28" s="4">
        <v>3</v>
      </c>
      <c r="J28" s="4">
        <v>30.66</v>
      </c>
    </row>
    <row r="29" spans="1:10">
      <c r="A29" s="2" t="s">
        <v>40</v>
      </c>
      <c r="B29" s="3" t="s">
        <v>5511</v>
      </c>
      <c r="C29" s="1" t="s">
        <v>42</v>
      </c>
      <c r="D29" s="1" t="s">
        <v>5528</v>
      </c>
      <c r="E29" s="2" t="s">
        <v>928</v>
      </c>
      <c r="F29" s="2" t="s">
        <v>929</v>
      </c>
      <c r="G29" s="2" t="s">
        <v>93</v>
      </c>
      <c r="H29" s="2" t="s">
        <v>94</v>
      </c>
      <c r="I29" s="4">
        <v>5</v>
      </c>
      <c r="J29" s="4">
        <v>51.1</v>
      </c>
    </row>
    <row r="30" spans="1:10">
      <c r="A30" s="2" t="s">
        <v>40</v>
      </c>
      <c r="B30" s="3" t="s">
        <v>5529</v>
      </c>
      <c r="C30" s="1" t="s">
        <v>42</v>
      </c>
      <c r="D30" s="1" t="s">
        <v>5530</v>
      </c>
      <c r="E30" s="2" t="s">
        <v>670</v>
      </c>
      <c r="F30" s="2" t="s">
        <v>671</v>
      </c>
      <c r="G30" s="2" t="s">
        <v>177</v>
      </c>
      <c r="H30" s="2" t="s">
        <v>178</v>
      </c>
      <c r="I30" s="4">
        <v>5</v>
      </c>
      <c r="J30" s="4">
        <v>51.1</v>
      </c>
    </row>
    <row r="31" spans="1:10">
      <c r="A31" s="2" t="s">
        <v>40</v>
      </c>
      <c r="B31" s="3" t="s">
        <v>5511</v>
      </c>
      <c r="C31" s="1" t="s">
        <v>42</v>
      </c>
      <c r="D31" s="1" t="s">
        <v>5531</v>
      </c>
      <c r="E31" s="2" t="s">
        <v>139</v>
      </c>
      <c r="F31" s="2" t="s">
        <v>140</v>
      </c>
      <c r="G31" s="2" t="s">
        <v>72</v>
      </c>
      <c r="H31" s="2" t="s">
        <v>73</v>
      </c>
      <c r="I31" s="4">
        <v>5</v>
      </c>
      <c r="J31" s="4">
        <v>51.1</v>
      </c>
    </row>
    <row r="32" spans="1:10">
      <c r="A32" s="2" t="s">
        <v>40</v>
      </c>
      <c r="B32" s="3" t="s">
        <v>5511</v>
      </c>
      <c r="C32" s="1" t="s">
        <v>42</v>
      </c>
      <c r="D32" s="1" t="s">
        <v>5532</v>
      </c>
      <c r="E32" s="2" t="s">
        <v>480</v>
      </c>
      <c r="F32" s="2" t="s">
        <v>481</v>
      </c>
      <c r="G32" s="2" t="s">
        <v>82</v>
      </c>
      <c r="H32" s="2" t="s">
        <v>83</v>
      </c>
      <c r="I32" s="4">
        <v>5</v>
      </c>
      <c r="J32" s="4">
        <v>51.1</v>
      </c>
    </row>
    <row r="33" spans="1:10" hidden="1">
      <c r="A33" s="2" t="s">
        <v>48</v>
      </c>
      <c r="B33" s="3" t="s">
        <v>5511</v>
      </c>
      <c r="C33" s="1" t="s">
        <v>42</v>
      </c>
      <c r="D33" s="1" t="s">
        <v>5533</v>
      </c>
      <c r="E33" s="2" t="s">
        <v>125</v>
      </c>
      <c r="F33" s="2" t="s">
        <v>126</v>
      </c>
      <c r="G33" s="2" t="s">
        <v>127</v>
      </c>
      <c r="H33" s="2" t="s">
        <v>128</v>
      </c>
      <c r="I33" s="4">
        <v>5</v>
      </c>
      <c r="J33" s="4">
        <v>61.85</v>
      </c>
    </row>
    <row r="34" spans="1:10" hidden="1">
      <c r="A34" s="2" t="s">
        <v>48</v>
      </c>
      <c r="B34" s="3" t="s">
        <v>5511</v>
      </c>
      <c r="C34" s="1" t="s">
        <v>42</v>
      </c>
      <c r="D34" s="1" t="s">
        <v>5534</v>
      </c>
      <c r="E34" s="2" t="s">
        <v>522</v>
      </c>
      <c r="F34" s="2" t="s">
        <v>523</v>
      </c>
      <c r="G34" s="2" t="s">
        <v>93</v>
      </c>
      <c r="H34" s="2" t="s">
        <v>94</v>
      </c>
      <c r="I34" s="4">
        <v>3</v>
      </c>
      <c r="J34" s="4">
        <v>34.56</v>
      </c>
    </row>
    <row r="35" spans="1:10" hidden="1">
      <c r="A35" s="2" t="s">
        <v>48</v>
      </c>
      <c r="B35" s="3" t="s">
        <v>5511</v>
      </c>
      <c r="C35" s="1" t="s">
        <v>42</v>
      </c>
      <c r="D35" s="1" t="s">
        <v>5535</v>
      </c>
      <c r="E35" s="2" t="s">
        <v>646</v>
      </c>
      <c r="F35" s="2" t="s">
        <v>647</v>
      </c>
      <c r="G35" s="2" t="s">
        <v>82</v>
      </c>
      <c r="H35" s="2" t="s">
        <v>83</v>
      </c>
      <c r="I35" s="4">
        <v>15</v>
      </c>
      <c r="J35" s="4">
        <v>185.55</v>
      </c>
    </row>
    <row r="36" spans="1:10" hidden="1">
      <c r="A36" s="2" t="s">
        <v>48</v>
      </c>
      <c r="B36" s="3" t="s">
        <v>5511</v>
      </c>
      <c r="C36" s="1" t="s">
        <v>42</v>
      </c>
      <c r="D36" s="1" t="s">
        <v>5536</v>
      </c>
      <c r="E36" s="2" t="s">
        <v>509</v>
      </c>
      <c r="F36" s="2" t="s">
        <v>510</v>
      </c>
      <c r="G36" s="2" t="s">
        <v>82</v>
      </c>
      <c r="H36" s="2" t="s">
        <v>83</v>
      </c>
      <c r="I36" s="4">
        <v>20</v>
      </c>
      <c r="J36" s="4">
        <v>247.4</v>
      </c>
    </row>
    <row r="37" spans="1:10" hidden="1">
      <c r="A37" s="2" t="s">
        <v>48</v>
      </c>
      <c r="B37" s="3" t="s">
        <v>5511</v>
      </c>
      <c r="C37" s="1" t="s">
        <v>42</v>
      </c>
      <c r="D37" s="1" t="s">
        <v>5537</v>
      </c>
      <c r="E37" s="2" t="s">
        <v>689</v>
      </c>
      <c r="F37" s="2" t="s">
        <v>690</v>
      </c>
      <c r="G37" s="2" t="s">
        <v>93</v>
      </c>
      <c r="H37" s="2" t="s">
        <v>94</v>
      </c>
      <c r="I37" s="4">
        <v>10</v>
      </c>
      <c r="J37" s="4">
        <v>123.7</v>
      </c>
    </row>
    <row r="38" spans="1:10" hidden="1">
      <c r="A38" s="2" t="s">
        <v>48</v>
      </c>
      <c r="B38" s="3" t="s">
        <v>5511</v>
      </c>
      <c r="C38" s="1" t="s">
        <v>42</v>
      </c>
      <c r="D38" s="1" t="s">
        <v>5538</v>
      </c>
      <c r="E38" s="2" t="s">
        <v>916</v>
      </c>
      <c r="F38" s="2" t="s">
        <v>917</v>
      </c>
      <c r="G38" s="2" t="s">
        <v>82</v>
      </c>
      <c r="H38" s="2" t="s">
        <v>83</v>
      </c>
      <c r="I38" s="4">
        <v>20</v>
      </c>
      <c r="J38" s="4">
        <v>247.4</v>
      </c>
    </row>
    <row r="39" spans="1:10" hidden="1">
      <c r="A39" s="2" t="s">
        <v>48</v>
      </c>
      <c r="B39" s="3" t="s">
        <v>5513</v>
      </c>
      <c r="C39" s="1" t="s">
        <v>42</v>
      </c>
      <c r="D39" s="1" t="s">
        <v>5539</v>
      </c>
      <c r="E39" s="2" t="s">
        <v>922</v>
      </c>
      <c r="F39" s="2" t="s">
        <v>923</v>
      </c>
      <c r="G39" s="2" t="s">
        <v>82</v>
      </c>
      <c r="H39" s="2" t="s">
        <v>83</v>
      </c>
      <c r="I39" s="4">
        <v>3</v>
      </c>
      <c r="J39" s="4">
        <v>37.11</v>
      </c>
    </row>
    <row r="40" spans="1:10" hidden="1">
      <c r="A40" s="2" t="s">
        <v>48</v>
      </c>
      <c r="B40" s="3" t="s">
        <v>5513</v>
      </c>
      <c r="C40" s="1" t="s">
        <v>42</v>
      </c>
      <c r="D40" s="1" t="s">
        <v>5515</v>
      </c>
      <c r="E40" s="2" t="s">
        <v>663</v>
      </c>
      <c r="F40" s="2" t="s">
        <v>664</v>
      </c>
      <c r="G40" s="2" t="s">
        <v>82</v>
      </c>
      <c r="H40" s="2" t="s">
        <v>83</v>
      </c>
      <c r="I40" s="4">
        <v>3</v>
      </c>
      <c r="J40" s="4">
        <v>37.11</v>
      </c>
    </row>
    <row r="41" spans="1:10" hidden="1">
      <c r="A41" s="2" t="s">
        <v>48</v>
      </c>
      <c r="B41" s="3" t="s">
        <v>5513</v>
      </c>
      <c r="C41" s="1" t="s">
        <v>42</v>
      </c>
      <c r="D41" s="1" t="s">
        <v>5540</v>
      </c>
      <c r="E41" s="2" t="s">
        <v>909</v>
      </c>
      <c r="F41" s="2" t="s">
        <v>910</v>
      </c>
      <c r="G41" s="2" t="s">
        <v>82</v>
      </c>
      <c r="H41" s="2" t="s">
        <v>83</v>
      </c>
      <c r="I41" s="4">
        <v>20</v>
      </c>
      <c r="J41" s="4">
        <v>247.4</v>
      </c>
    </row>
    <row r="42" spans="1:10" hidden="1">
      <c r="A42" s="2" t="s">
        <v>48</v>
      </c>
      <c r="B42" s="3" t="s">
        <v>5513</v>
      </c>
      <c r="C42" s="1" t="s">
        <v>42</v>
      </c>
      <c r="D42" s="1" t="s">
        <v>5541</v>
      </c>
      <c r="E42" s="2" t="s">
        <v>512</v>
      </c>
      <c r="F42" s="2" t="s">
        <v>513</v>
      </c>
      <c r="G42" s="2" t="s">
        <v>514</v>
      </c>
      <c r="H42" s="2" t="s">
        <v>515</v>
      </c>
      <c r="I42" s="4">
        <v>20</v>
      </c>
      <c r="J42" s="4">
        <v>247.4</v>
      </c>
    </row>
    <row r="43" spans="1:10" hidden="1">
      <c r="A43" s="2" t="s">
        <v>48</v>
      </c>
      <c r="B43" s="3" t="s">
        <v>5513</v>
      </c>
      <c r="C43" s="1" t="s">
        <v>42</v>
      </c>
      <c r="D43" s="1" t="s">
        <v>5542</v>
      </c>
      <c r="E43" s="2" t="s">
        <v>105</v>
      </c>
      <c r="F43" s="2" t="s">
        <v>106</v>
      </c>
      <c r="G43" s="2" t="s">
        <v>93</v>
      </c>
      <c r="H43" s="2" t="s">
        <v>94</v>
      </c>
      <c r="I43" s="4">
        <v>3</v>
      </c>
      <c r="J43" s="4">
        <v>34.56</v>
      </c>
    </row>
    <row r="44" spans="1:10" hidden="1">
      <c r="A44" s="2" t="s">
        <v>48</v>
      </c>
      <c r="B44" s="3" t="s">
        <v>5513</v>
      </c>
      <c r="C44" s="1" t="s">
        <v>42</v>
      </c>
      <c r="D44" s="1" t="s">
        <v>5543</v>
      </c>
      <c r="E44" s="2" t="s">
        <v>1110</v>
      </c>
      <c r="F44" s="2" t="s">
        <v>1111</v>
      </c>
      <c r="G44" s="2" t="s">
        <v>93</v>
      </c>
      <c r="H44" s="2" t="s">
        <v>94</v>
      </c>
      <c r="I44" s="4">
        <v>3</v>
      </c>
      <c r="J44" s="4">
        <v>34.56</v>
      </c>
    </row>
    <row r="45" spans="1:10" hidden="1">
      <c r="A45" s="2" t="s">
        <v>48</v>
      </c>
      <c r="B45" s="3" t="s">
        <v>5513</v>
      </c>
      <c r="C45" s="1" t="s">
        <v>42</v>
      </c>
      <c r="D45" s="1" t="s">
        <v>5544</v>
      </c>
      <c r="E45" s="2" t="s">
        <v>522</v>
      </c>
      <c r="F45" s="2" t="s">
        <v>523</v>
      </c>
      <c r="G45" s="2" t="s">
        <v>93</v>
      </c>
      <c r="H45" s="2" t="s">
        <v>94</v>
      </c>
      <c r="I45" s="4">
        <v>3</v>
      </c>
      <c r="J45" s="4">
        <v>34.56</v>
      </c>
    </row>
    <row r="46" spans="1:10" hidden="1">
      <c r="A46" s="2" t="s">
        <v>48</v>
      </c>
      <c r="B46" s="3" t="s">
        <v>5513</v>
      </c>
      <c r="C46" s="1" t="s">
        <v>42</v>
      </c>
      <c r="D46" s="1" t="s">
        <v>5545</v>
      </c>
      <c r="E46" s="2" t="s">
        <v>1076</v>
      </c>
      <c r="F46" s="2" t="s">
        <v>1077</v>
      </c>
      <c r="G46" s="2" t="s">
        <v>1078</v>
      </c>
      <c r="H46" s="2" t="s">
        <v>1079</v>
      </c>
      <c r="I46" s="4">
        <v>20</v>
      </c>
      <c r="J46" s="4">
        <v>230.4</v>
      </c>
    </row>
    <row r="47" spans="1:10" hidden="1">
      <c r="A47" s="2" t="s">
        <v>48</v>
      </c>
      <c r="B47" s="3" t="s">
        <v>5511</v>
      </c>
      <c r="C47" s="1" t="s">
        <v>42</v>
      </c>
      <c r="D47" s="1" t="s">
        <v>5546</v>
      </c>
      <c r="E47" s="2" t="s">
        <v>505</v>
      </c>
      <c r="F47" s="2" t="s">
        <v>506</v>
      </c>
      <c r="G47" s="2" t="s">
        <v>93</v>
      </c>
      <c r="H47" s="2" t="s">
        <v>94</v>
      </c>
      <c r="I47" s="4">
        <v>5</v>
      </c>
      <c r="J47" s="4">
        <v>57.6</v>
      </c>
    </row>
    <row r="48" spans="1:10" hidden="1">
      <c r="A48" s="2" t="s">
        <v>48</v>
      </c>
      <c r="B48" s="3" t="s">
        <v>5502</v>
      </c>
      <c r="C48" s="1" t="s">
        <v>42</v>
      </c>
      <c r="D48" s="1" t="s">
        <v>5547</v>
      </c>
      <c r="E48" s="2" t="s">
        <v>670</v>
      </c>
      <c r="F48" s="2" t="s">
        <v>671</v>
      </c>
      <c r="G48" s="2" t="s">
        <v>177</v>
      </c>
      <c r="H48" s="2" t="s">
        <v>178</v>
      </c>
      <c r="I48" s="4">
        <v>3</v>
      </c>
      <c r="J48" s="4">
        <v>37.11</v>
      </c>
    </row>
    <row r="49" spans="1:10" hidden="1">
      <c r="A49" s="2" t="s">
        <v>48</v>
      </c>
      <c r="B49" s="3" t="s">
        <v>5511</v>
      </c>
      <c r="C49" s="1" t="s">
        <v>42</v>
      </c>
      <c r="D49" s="1" t="s">
        <v>5548</v>
      </c>
      <c r="E49" s="2" t="s">
        <v>114</v>
      </c>
      <c r="F49" s="2" t="s">
        <v>115</v>
      </c>
      <c r="G49" s="2" t="s">
        <v>102</v>
      </c>
      <c r="H49" s="2" t="s">
        <v>103</v>
      </c>
      <c r="I49" s="4">
        <v>5</v>
      </c>
      <c r="J49" s="4">
        <v>57.6</v>
      </c>
    </row>
    <row r="50" spans="1:10" hidden="1">
      <c r="A50" s="2" t="s">
        <v>48</v>
      </c>
      <c r="B50" s="3" t="s">
        <v>5511</v>
      </c>
      <c r="C50" s="1" t="s">
        <v>42</v>
      </c>
      <c r="D50" s="1" t="s">
        <v>5549</v>
      </c>
      <c r="E50" s="2" t="s">
        <v>1071</v>
      </c>
      <c r="F50" s="2" t="s">
        <v>1072</v>
      </c>
      <c r="G50" s="2" t="s">
        <v>82</v>
      </c>
      <c r="H50" s="2" t="s">
        <v>83</v>
      </c>
      <c r="I50" s="4">
        <v>5</v>
      </c>
      <c r="J50" s="4">
        <v>61.85</v>
      </c>
    </row>
    <row r="51" spans="1:10" hidden="1">
      <c r="A51" s="2" t="s">
        <v>48</v>
      </c>
      <c r="B51" s="3" t="s">
        <v>5511</v>
      </c>
      <c r="C51" s="1" t="s">
        <v>42</v>
      </c>
      <c r="D51" s="1" t="s">
        <v>5550</v>
      </c>
      <c r="E51" s="2" t="s">
        <v>85</v>
      </c>
      <c r="F51" s="2" t="s">
        <v>86</v>
      </c>
      <c r="G51" s="2" t="s">
        <v>82</v>
      </c>
      <c r="H51" s="2" t="s">
        <v>83</v>
      </c>
      <c r="I51" s="4">
        <v>10</v>
      </c>
      <c r="J51" s="4">
        <v>115.2</v>
      </c>
    </row>
    <row r="52" spans="1:10" hidden="1">
      <c r="A52" s="2" t="s">
        <v>48</v>
      </c>
      <c r="B52" s="3" t="s">
        <v>5511</v>
      </c>
      <c r="C52" s="1" t="s">
        <v>42</v>
      </c>
      <c r="D52" s="1" t="s">
        <v>5523</v>
      </c>
      <c r="E52" s="2" t="s">
        <v>643</v>
      </c>
      <c r="F52" s="2" t="s">
        <v>644</v>
      </c>
      <c r="G52" s="2" t="s">
        <v>82</v>
      </c>
      <c r="H52" s="2" t="s">
        <v>83</v>
      </c>
      <c r="I52" s="4">
        <v>10</v>
      </c>
      <c r="J52" s="4">
        <v>123.7</v>
      </c>
    </row>
    <row r="53" spans="1:10" hidden="1">
      <c r="A53" s="2" t="s">
        <v>48</v>
      </c>
      <c r="B53" s="3" t="s">
        <v>5511</v>
      </c>
      <c r="C53" s="1" t="s">
        <v>42</v>
      </c>
      <c r="D53" s="1" t="s">
        <v>5551</v>
      </c>
      <c r="E53" s="2" t="s">
        <v>139</v>
      </c>
      <c r="F53" s="2" t="s">
        <v>140</v>
      </c>
      <c r="G53" s="2" t="s">
        <v>72</v>
      </c>
      <c r="H53" s="2" t="s">
        <v>73</v>
      </c>
      <c r="I53" s="4">
        <v>5</v>
      </c>
      <c r="J53" s="4">
        <v>57.6</v>
      </c>
    </row>
    <row r="54" spans="1:10" hidden="1">
      <c r="A54" s="2" t="s">
        <v>48</v>
      </c>
      <c r="B54" s="3" t="s">
        <v>5511</v>
      </c>
      <c r="C54" s="1" t="s">
        <v>42</v>
      </c>
      <c r="D54" s="1" t="s">
        <v>5552</v>
      </c>
      <c r="E54" s="2" t="s">
        <v>91</v>
      </c>
      <c r="F54" s="2" t="s">
        <v>92</v>
      </c>
      <c r="G54" s="2" t="s">
        <v>93</v>
      </c>
      <c r="H54" s="2" t="s">
        <v>94</v>
      </c>
      <c r="I54" s="4">
        <v>5</v>
      </c>
      <c r="J54" s="4">
        <v>57.6</v>
      </c>
    </row>
    <row r="55" spans="1:10" hidden="1">
      <c r="A55" s="2" t="s">
        <v>182</v>
      </c>
      <c r="B55" s="3" t="s">
        <v>5513</v>
      </c>
      <c r="C55" s="1" t="s">
        <v>42</v>
      </c>
      <c r="D55" s="1" t="s">
        <v>5553</v>
      </c>
      <c r="E55" s="2" t="s">
        <v>646</v>
      </c>
      <c r="F55" s="2" t="s">
        <v>647</v>
      </c>
      <c r="G55" s="2" t="s">
        <v>82</v>
      </c>
      <c r="H55" s="2" t="s">
        <v>83</v>
      </c>
      <c r="I55" s="4">
        <v>2</v>
      </c>
      <c r="J55" s="4">
        <v>18.88</v>
      </c>
    </row>
    <row r="56" spans="1:10" hidden="1">
      <c r="A56" s="2" t="s">
        <v>182</v>
      </c>
      <c r="B56" s="3" t="s">
        <v>5513</v>
      </c>
      <c r="C56" s="1" t="s">
        <v>42</v>
      </c>
      <c r="D56" s="1" t="s">
        <v>5554</v>
      </c>
      <c r="E56" s="2" t="s">
        <v>689</v>
      </c>
      <c r="F56" s="2" t="s">
        <v>690</v>
      </c>
      <c r="G56" s="2" t="s">
        <v>93</v>
      </c>
      <c r="H56" s="2" t="s">
        <v>94</v>
      </c>
      <c r="I56" s="4">
        <v>2</v>
      </c>
      <c r="J56" s="4">
        <v>18.88</v>
      </c>
    </row>
    <row r="57" spans="1:10" hidden="1">
      <c r="A57" s="2" t="s">
        <v>182</v>
      </c>
      <c r="B57" s="3" t="s">
        <v>5513</v>
      </c>
      <c r="C57" s="1" t="s">
        <v>42</v>
      </c>
      <c r="D57" s="1" t="s">
        <v>5555</v>
      </c>
      <c r="E57" s="2" t="s">
        <v>916</v>
      </c>
      <c r="F57" s="2" t="s">
        <v>917</v>
      </c>
      <c r="G57" s="2" t="s">
        <v>82</v>
      </c>
      <c r="H57" s="2" t="s">
        <v>83</v>
      </c>
      <c r="I57" s="4">
        <v>2</v>
      </c>
      <c r="J57" s="4">
        <v>18.88</v>
      </c>
    </row>
    <row r="58" spans="1:10" hidden="1">
      <c r="A58" s="2" t="s">
        <v>182</v>
      </c>
      <c r="B58" s="3" t="s">
        <v>5513</v>
      </c>
      <c r="C58" s="1" t="s">
        <v>42</v>
      </c>
      <c r="D58" s="1" t="s">
        <v>5514</v>
      </c>
      <c r="E58" s="2" t="s">
        <v>505</v>
      </c>
      <c r="F58" s="2" t="s">
        <v>506</v>
      </c>
      <c r="G58" s="2" t="s">
        <v>93</v>
      </c>
      <c r="H58" s="2" t="s">
        <v>94</v>
      </c>
      <c r="I58" s="4">
        <v>1</v>
      </c>
      <c r="J58" s="4">
        <v>9.44</v>
      </c>
    </row>
    <row r="59" spans="1:10" hidden="1">
      <c r="A59" s="2" t="s">
        <v>182</v>
      </c>
      <c r="B59" s="3" t="s">
        <v>5513</v>
      </c>
      <c r="C59" s="1" t="s">
        <v>42</v>
      </c>
      <c r="D59" s="1" t="s">
        <v>5556</v>
      </c>
      <c r="E59" s="2" t="s">
        <v>486</v>
      </c>
      <c r="F59" s="2" t="s">
        <v>487</v>
      </c>
      <c r="G59" s="2" t="s">
        <v>102</v>
      </c>
      <c r="H59" s="2" t="s">
        <v>103</v>
      </c>
      <c r="I59" s="4">
        <v>2</v>
      </c>
      <c r="J59" s="4">
        <v>18.88</v>
      </c>
    </row>
    <row r="60" spans="1:10" hidden="1">
      <c r="A60" s="2" t="s">
        <v>182</v>
      </c>
      <c r="B60" s="3" t="s">
        <v>5511</v>
      </c>
      <c r="C60" s="1" t="s">
        <v>42</v>
      </c>
      <c r="D60" s="1" t="s">
        <v>5551</v>
      </c>
      <c r="E60" s="2" t="s">
        <v>139</v>
      </c>
      <c r="F60" s="2" t="s">
        <v>140</v>
      </c>
      <c r="G60" s="2" t="s">
        <v>72</v>
      </c>
      <c r="H60" s="2" t="s">
        <v>73</v>
      </c>
      <c r="I60" s="4">
        <v>1</v>
      </c>
      <c r="J60" s="4">
        <v>8.3800000000000008</v>
      </c>
    </row>
    <row r="61" spans="1:10" hidden="1">
      <c r="A61" s="2" t="s">
        <v>182</v>
      </c>
      <c r="B61" s="3" t="s">
        <v>5511</v>
      </c>
      <c r="C61" s="1" t="s">
        <v>42</v>
      </c>
      <c r="D61" s="1" t="s">
        <v>5535</v>
      </c>
      <c r="E61" s="2" t="s">
        <v>646</v>
      </c>
      <c r="F61" s="2" t="s">
        <v>647</v>
      </c>
      <c r="G61" s="2" t="s">
        <v>82</v>
      </c>
      <c r="H61" s="2" t="s">
        <v>83</v>
      </c>
      <c r="I61" s="4">
        <v>1</v>
      </c>
      <c r="J61" s="4">
        <v>9.44</v>
      </c>
    </row>
    <row r="62" spans="1:10" hidden="1">
      <c r="A62" s="2" t="s">
        <v>182</v>
      </c>
      <c r="B62" s="3" t="s">
        <v>5511</v>
      </c>
      <c r="C62" s="1" t="s">
        <v>42</v>
      </c>
      <c r="D62" s="1" t="s">
        <v>5557</v>
      </c>
      <c r="E62" s="2" t="s">
        <v>528</v>
      </c>
      <c r="F62" s="2" t="s">
        <v>529</v>
      </c>
      <c r="G62" s="2" t="s">
        <v>93</v>
      </c>
      <c r="H62" s="2" t="s">
        <v>94</v>
      </c>
      <c r="I62" s="4">
        <v>1</v>
      </c>
      <c r="J62" s="4">
        <v>9.44</v>
      </c>
    </row>
    <row r="63" spans="1:10" hidden="1">
      <c r="A63" s="2" t="s">
        <v>182</v>
      </c>
      <c r="B63" s="3" t="s">
        <v>5511</v>
      </c>
      <c r="C63" s="1" t="s">
        <v>42</v>
      </c>
      <c r="D63" s="1" t="s">
        <v>5558</v>
      </c>
      <c r="E63" s="2" t="s">
        <v>519</v>
      </c>
      <c r="F63" s="2" t="s">
        <v>520</v>
      </c>
      <c r="G63" s="2" t="s">
        <v>93</v>
      </c>
      <c r="H63" s="2" t="s">
        <v>94</v>
      </c>
      <c r="I63" s="4">
        <v>2</v>
      </c>
      <c r="J63" s="4">
        <v>18.88</v>
      </c>
    </row>
    <row r="64" spans="1:10" hidden="1">
      <c r="A64" s="2" t="s">
        <v>205</v>
      </c>
      <c r="B64" s="3" t="s">
        <v>5511</v>
      </c>
      <c r="C64" s="1" t="s">
        <v>42</v>
      </c>
      <c r="D64" s="1" t="s">
        <v>5537</v>
      </c>
      <c r="E64" s="2" t="s">
        <v>689</v>
      </c>
      <c r="F64" s="2" t="s">
        <v>690</v>
      </c>
      <c r="G64" s="2" t="s">
        <v>93</v>
      </c>
      <c r="H64" s="2" t="s">
        <v>94</v>
      </c>
      <c r="I64" s="4">
        <v>1</v>
      </c>
      <c r="J64" s="4">
        <v>9.5500000000000007</v>
      </c>
    </row>
    <row r="65" spans="1:23" hidden="1">
      <c r="A65" s="2" t="s">
        <v>205</v>
      </c>
      <c r="B65" s="3" t="s">
        <v>5513</v>
      </c>
      <c r="C65" s="1" t="s">
        <v>42</v>
      </c>
      <c r="D65" s="1" t="s">
        <v>5559</v>
      </c>
      <c r="E65" s="2" t="s">
        <v>519</v>
      </c>
      <c r="F65" s="2" t="s">
        <v>520</v>
      </c>
      <c r="G65" s="2" t="s">
        <v>93</v>
      </c>
      <c r="H65" s="2" t="s">
        <v>94</v>
      </c>
      <c r="I65" s="4">
        <v>1</v>
      </c>
      <c r="J65" s="4">
        <v>9.5500000000000007</v>
      </c>
    </row>
    <row r="66" spans="1:23" hidden="1">
      <c r="J66" s="5">
        <v>3595.12</v>
      </c>
    </row>
    <row r="67" spans="1:23" hidden="1">
      <c r="A67" s="72" t="s">
        <v>141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 hidden="1">
      <c r="A68" s="2" t="s">
        <v>68</v>
      </c>
      <c r="B68" s="3" t="s">
        <v>5502</v>
      </c>
      <c r="C68" s="1" t="s">
        <v>42</v>
      </c>
      <c r="D68" s="1" t="s">
        <v>5560</v>
      </c>
      <c r="E68" s="2" t="s">
        <v>940</v>
      </c>
      <c r="F68" s="2" t="s">
        <v>941</v>
      </c>
      <c r="G68" s="2" t="s">
        <v>942</v>
      </c>
      <c r="H68" s="2" t="s">
        <v>943</v>
      </c>
      <c r="I68" s="4">
        <v>20</v>
      </c>
      <c r="J68" s="4">
        <v>191</v>
      </c>
    </row>
    <row r="69" spans="1:23">
      <c r="A69" s="2" t="s">
        <v>40</v>
      </c>
      <c r="B69" s="3" t="s">
        <v>5529</v>
      </c>
      <c r="C69" s="1" t="s">
        <v>42</v>
      </c>
      <c r="D69" s="1" t="s">
        <v>5561</v>
      </c>
      <c r="E69" s="2" t="s">
        <v>1141</v>
      </c>
      <c r="F69" s="2" t="s">
        <v>1142</v>
      </c>
      <c r="G69" s="2" t="s">
        <v>167</v>
      </c>
      <c r="H69" s="2" t="s">
        <v>168</v>
      </c>
      <c r="I69" s="4">
        <v>5</v>
      </c>
      <c r="J69" s="4">
        <v>51.1</v>
      </c>
    </row>
    <row r="70" spans="1:23">
      <c r="A70" s="2" t="s">
        <v>40</v>
      </c>
      <c r="B70" s="3" t="s">
        <v>5529</v>
      </c>
      <c r="C70" s="1" t="s">
        <v>42</v>
      </c>
      <c r="D70" s="1" t="s">
        <v>5562</v>
      </c>
      <c r="E70" s="2" t="s">
        <v>1400</v>
      </c>
      <c r="F70" s="2" t="s">
        <v>1401</v>
      </c>
      <c r="G70" s="2" t="s">
        <v>150</v>
      </c>
      <c r="H70" s="2" t="s">
        <v>151</v>
      </c>
      <c r="I70" s="4">
        <v>2</v>
      </c>
      <c r="J70" s="4">
        <v>20.440000000000001</v>
      </c>
    </row>
    <row r="71" spans="1:23">
      <c r="A71" s="2" t="s">
        <v>40</v>
      </c>
      <c r="B71" s="3" t="s">
        <v>5529</v>
      </c>
      <c r="C71" s="1" t="s">
        <v>42</v>
      </c>
      <c r="D71" s="1" t="s">
        <v>5563</v>
      </c>
      <c r="E71" s="2" t="s">
        <v>1397</v>
      </c>
      <c r="F71" s="2" t="s">
        <v>1398</v>
      </c>
      <c r="G71" s="2" t="s">
        <v>942</v>
      </c>
      <c r="H71" s="2" t="s">
        <v>943</v>
      </c>
      <c r="I71" s="4">
        <v>5</v>
      </c>
      <c r="J71" s="4">
        <v>51.1</v>
      </c>
    </row>
    <row r="72" spans="1:23">
      <c r="A72" s="2" t="s">
        <v>40</v>
      </c>
      <c r="B72" s="3" t="s">
        <v>5502</v>
      </c>
      <c r="C72" s="1" t="s">
        <v>42</v>
      </c>
      <c r="D72" s="1" t="s">
        <v>5564</v>
      </c>
      <c r="E72" s="2" t="s">
        <v>532</v>
      </c>
      <c r="F72" s="2" t="s">
        <v>533</v>
      </c>
      <c r="G72" s="2" t="s">
        <v>534</v>
      </c>
      <c r="H72" s="2" t="s">
        <v>535</v>
      </c>
      <c r="I72" s="4">
        <v>2</v>
      </c>
      <c r="J72" s="4">
        <v>20.440000000000001</v>
      </c>
    </row>
    <row r="73" spans="1:23">
      <c r="A73" s="2" t="s">
        <v>40</v>
      </c>
      <c r="B73" s="3" t="s">
        <v>5565</v>
      </c>
      <c r="C73" s="1" t="s">
        <v>42</v>
      </c>
      <c r="D73" s="1" t="s">
        <v>5566</v>
      </c>
      <c r="E73" s="2" t="s">
        <v>541</v>
      </c>
      <c r="F73" s="2" t="s">
        <v>542</v>
      </c>
      <c r="G73" s="2" t="s">
        <v>150</v>
      </c>
      <c r="H73" s="2" t="s">
        <v>151</v>
      </c>
      <c r="I73" s="4">
        <v>2</v>
      </c>
      <c r="J73" s="4">
        <v>20.440000000000001</v>
      </c>
    </row>
    <row r="74" spans="1:23">
      <c r="A74" s="2" t="s">
        <v>40</v>
      </c>
      <c r="B74" s="3" t="s">
        <v>5502</v>
      </c>
      <c r="C74" s="1" t="s">
        <v>42</v>
      </c>
      <c r="D74" s="1" t="s">
        <v>5567</v>
      </c>
      <c r="E74" s="2" t="s">
        <v>954</v>
      </c>
      <c r="F74" s="2" t="s">
        <v>955</v>
      </c>
      <c r="G74" s="2" t="s">
        <v>150</v>
      </c>
      <c r="H74" s="2" t="s">
        <v>151</v>
      </c>
      <c r="I74" s="4">
        <v>2</v>
      </c>
      <c r="J74" s="4">
        <v>20.440000000000001</v>
      </c>
    </row>
    <row r="75" spans="1:23">
      <c r="A75" s="2" t="s">
        <v>40</v>
      </c>
      <c r="B75" s="3" t="s">
        <v>5529</v>
      </c>
      <c r="C75" s="1" t="s">
        <v>1225</v>
      </c>
      <c r="D75" s="1" t="s">
        <v>1333</v>
      </c>
      <c r="E75" s="2" t="s">
        <v>1400</v>
      </c>
      <c r="F75" s="2" t="s">
        <v>1401</v>
      </c>
      <c r="G75" s="2" t="s">
        <v>150</v>
      </c>
      <c r="H75" s="2" t="s">
        <v>151</v>
      </c>
      <c r="I75" s="4">
        <v>-2</v>
      </c>
      <c r="J75" s="4">
        <v>-20.440000000000001</v>
      </c>
    </row>
    <row r="76" spans="1:23" hidden="1">
      <c r="A76" s="2" t="s">
        <v>48</v>
      </c>
      <c r="B76" s="3" t="s">
        <v>5529</v>
      </c>
      <c r="C76" s="1" t="s">
        <v>1225</v>
      </c>
      <c r="D76" s="1" t="s">
        <v>1333</v>
      </c>
      <c r="E76" s="2" t="s">
        <v>1400</v>
      </c>
      <c r="F76" s="2" t="s">
        <v>1401</v>
      </c>
      <c r="G76" s="2" t="s">
        <v>150</v>
      </c>
      <c r="H76" s="2" t="s">
        <v>151</v>
      </c>
      <c r="I76" s="4">
        <v>-6</v>
      </c>
      <c r="J76" s="4">
        <v>-69.12</v>
      </c>
    </row>
    <row r="77" spans="1:23" hidden="1">
      <c r="A77" s="2" t="s">
        <v>48</v>
      </c>
      <c r="B77" s="3" t="s">
        <v>5502</v>
      </c>
      <c r="C77" s="1" t="s">
        <v>42</v>
      </c>
      <c r="D77" s="1" t="s">
        <v>5568</v>
      </c>
      <c r="E77" s="2" t="s">
        <v>148</v>
      </c>
      <c r="F77" s="2" t="s">
        <v>149</v>
      </c>
      <c r="G77" s="2" t="s">
        <v>150</v>
      </c>
      <c r="H77" s="2" t="s">
        <v>151</v>
      </c>
      <c r="I77" s="4">
        <v>10</v>
      </c>
      <c r="J77" s="4">
        <v>115.2</v>
      </c>
    </row>
    <row r="78" spans="1:23" hidden="1">
      <c r="A78" s="2" t="s">
        <v>48</v>
      </c>
      <c r="B78" s="3" t="s">
        <v>5502</v>
      </c>
      <c r="C78" s="1" t="s">
        <v>42</v>
      </c>
      <c r="D78" s="1" t="s">
        <v>5569</v>
      </c>
      <c r="E78" s="2" t="s">
        <v>1148</v>
      </c>
      <c r="F78" s="2" t="s">
        <v>1149</v>
      </c>
      <c r="G78" s="2" t="s">
        <v>155</v>
      </c>
      <c r="H78" s="2" t="s">
        <v>156</v>
      </c>
      <c r="I78" s="4">
        <v>6</v>
      </c>
      <c r="J78" s="4">
        <v>69.12</v>
      </c>
    </row>
    <row r="79" spans="1:23" hidden="1">
      <c r="A79" s="2" t="s">
        <v>48</v>
      </c>
      <c r="B79" s="3" t="s">
        <v>5502</v>
      </c>
      <c r="C79" s="1" t="s">
        <v>42</v>
      </c>
      <c r="D79" s="1" t="s">
        <v>5570</v>
      </c>
      <c r="E79" s="2" t="s">
        <v>541</v>
      </c>
      <c r="F79" s="2" t="s">
        <v>542</v>
      </c>
      <c r="G79" s="2" t="s">
        <v>150</v>
      </c>
      <c r="H79" s="2" t="s">
        <v>151</v>
      </c>
      <c r="I79" s="4">
        <v>10</v>
      </c>
      <c r="J79" s="4">
        <v>115.2</v>
      </c>
    </row>
    <row r="80" spans="1:23" hidden="1">
      <c r="A80" s="2" t="s">
        <v>48</v>
      </c>
      <c r="B80" s="3" t="s">
        <v>5502</v>
      </c>
      <c r="C80" s="1" t="s">
        <v>42</v>
      </c>
      <c r="D80" s="1" t="s">
        <v>5571</v>
      </c>
      <c r="E80" s="2" t="s">
        <v>957</v>
      </c>
      <c r="F80" s="2" t="s">
        <v>958</v>
      </c>
      <c r="G80" s="2" t="s">
        <v>150</v>
      </c>
      <c r="H80" s="2" t="s">
        <v>151</v>
      </c>
      <c r="I80" s="4">
        <v>20</v>
      </c>
      <c r="J80" s="4">
        <v>230.4</v>
      </c>
    </row>
    <row r="81" spans="1:23" hidden="1">
      <c r="A81" s="2" t="s">
        <v>48</v>
      </c>
      <c r="B81" s="3" t="s">
        <v>5502</v>
      </c>
      <c r="C81" s="1" t="s">
        <v>42</v>
      </c>
      <c r="D81" s="1" t="s">
        <v>5572</v>
      </c>
      <c r="E81" s="2" t="s">
        <v>936</v>
      </c>
      <c r="F81" s="2" t="s">
        <v>937</v>
      </c>
      <c r="G81" s="2" t="s">
        <v>150</v>
      </c>
      <c r="H81" s="2" t="s">
        <v>151</v>
      </c>
      <c r="I81" s="4">
        <v>10</v>
      </c>
      <c r="J81" s="4">
        <v>115.2</v>
      </c>
    </row>
    <row r="82" spans="1:23" hidden="1">
      <c r="A82" s="2" t="s">
        <v>48</v>
      </c>
      <c r="B82" s="3" t="s">
        <v>5529</v>
      </c>
      <c r="C82" s="1" t="s">
        <v>42</v>
      </c>
      <c r="D82" s="1" t="s">
        <v>5573</v>
      </c>
      <c r="E82" s="2" t="s">
        <v>541</v>
      </c>
      <c r="F82" s="2" t="s">
        <v>542</v>
      </c>
      <c r="G82" s="2" t="s">
        <v>150</v>
      </c>
      <c r="H82" s="2" t="s">
        <v>151</v>
      </c>
      <c r="I82" s="4">
        <v>20</v>
      </c>
      <c r="J82" s="4">
        <v>230.4</v>
      </c>
    </row>
    <row r="83" spans="1:23" hidden="1">
      <c r="A83" s="2" t="s">
        <v>48</v>
      </c>
      <c r="B83" s="3" t="s">
        <v>5529</v>
      </c>
      <c r="C83" s="1" t="s">
        <v>42</v>
      </c>
      <c r="D83" s="1" t="s">
        <v>5574</v>
      </c>
      <c r="E83" s="2" t="s">
        <v>158</v>
      </c>
      <c r="F83" s="2" t="s">
        <v>159</v>
      </c>
      <c r="G83" s="2" t="s">
        <v>160</v>
      </c>
      <c r="H83" s="2" t="s">
        <v>161</v>
      </c>
      <c r="I83" s="4">
        <v>10</v>
      </c>
      <c r="J83" s="4">
        <v>123.7</v>
      </c>
    </row>
    <row r="84" spans="1:23" hidden="1">
      <c r="A84" s="2" t="s">
        <v>48</v>
      </c>
      <c r="B84" s="3" t="s">
        <v>5529</v>
      </c>
      <c r="C84" s="1" t="s">
        <v>42</v>
      </c>
      <c r="D84" s="1" t="s">
        <v>5575</v>
      </c>
      <c r="E84" s="2" t="s">
        <v>170</v>
      </c>
      <c r="F84" s="2" t="s">
        <v>171</v>
      </c>
      <c r="G84" s="2" t="s">
        <v>150</v>
      </c>
      <c r="H84" s="2" t="s">
        <v>151</v>
      </c>
      <c r="I84" s="4">
        <v>10</v>
      </c>
      <c r="J84" s="4">
        <v>115.2</v>
      </c>
    </row>
    <row r="85" spans="1:23" hidden="1">
      <c r="A85" s="2" t="s">
        <v>48</v>
      </c>
      <c r="B85" s="3" t="s">
        <v>5529</v>
      </c>
      <c r="C85" s="1" t="s">
        <v>42</v>
      </c>
      <c r="D85" s="1" t="s">
        <v>5576</v>
      </c>
      <c r="E85" s="2" t="s">
        <v>954</v>
      </c>
      <c r="F85" s="2" t="s">
        <v>955</v>
      </c>
      <c r="G85" s="2" t="s">
        <v>150</v>
      </c>
      <c r="H85" s="2" t="s">
        <v>151</v>
      </c>
      <c r="I85" s="4">
        <v>5</v>
      </c>
      <c r="J85" s="4">
        <v>57.6</v>
      </c>
    </row>
    <row r="86" spans="1:23" hidden="1">
      <c r="A86" s="2" t="s">
        <v>48</v>
      </c>
      <c r="B86" s="3" t="s">
        <v>5529</v>
      </c>
      <c r="C86" s="1" t="s">
        <v>42</v>
      </c>
      <c r="D86" s="1" t="s">
        <v>5577</v>
      </c>
      <c r="E86" s="2" t="s">
        <v>936</v>
      </c>
      <c r="F86" s="2" t="s">
        <v>937</v>
      </c>
      <c r="G86" s="2" t="s">
        <v>150</v>
      </c>
      <c r="H86" s="2" t="s">
        <v>151</v>
      </c>
      <c r="I86" s="4">
        <v>10</v>
      </c>
      <c r="J86" s="4">
        <v>115.2</v>
      </c>
    </row>
    <row r="87" spans="1:23" hidden="1">
      <c r="A87" s="2" t="s">
        <v>48</v>
      </c>
      <c r="B87" s="3" t="s">
        <v>5529</v>
      </c>
      <c r="C87" s="1" t="s">
        <v>42</v>
      </c>
      <c r="D87" s="1" t="s">
        <v>5578</v>
      </c>
      <c r="E87" s="2" t="s">
        <v>1400</v>
      </c>
      <c r="F87" s="2" t="s">
        <v>1401</v>
      </c>
      <c r="G87" s="2" t="s">
        <v>150</v>
      </c>
      <c r="H87" s="2" t="s">
        <v>151</v>
      </c>
      <c r="I87" s="4">
        <v>6</v>
      </c>
      <c r="J87" s="4">
        <v>69.12</v>
      </c>
    </row>
    <row r="88" spans="1:23" hidden="1">
      <c r="A88" s="2" t="s">
        <v>48</v>
      </c>
      <c r="B88" s="3" t="s">
        <v>5565</v>
      </c>
      <c r="C88" s="1" t="s">
        <v>42</v>
      </c>
      <c r="D88" s="1" t="s">
        <v>5566</v>
      </c>
      <c r="E88" s="2" t="s">
        <v>541</v>
      </c>
      <c r="F88" s="2" t="s">
        <v>542</v>
      </c>
      <c r="G88" s="2" t="s">
        <v>150</v>
      </c>
      <c r="H88" s="2" t="s">
        <v>151</v>
      </c>
      <c r="I88" s="4">
        <v>10</v>
      </c>
      <c r="J88" s="4">
        <v>115.2</v>
      </c>
    </row>
    <row r="89" spans="1:23" hidden="1">
      <c r="A89" s="2" t="s">
        <v>48</v>
      </c>
      <c r="B89" s="3" t="s">
        <v>5502</v>
      </c>
      <c r="C89" s="1" t="s">
        <v>42</v>
      </c>
      <c r="D89" s="1" t="s">
        <v>5579</v>
      </c>
      <c r="E89" s="2" t="s">
        <v>954</v>
      </c>
      <c r="F89" s="2" t="s">
        <v>955</v>
      </c>
      <c r="G89" s="2" t="s">
        <v>150</v>
      </c>
      <c r="H89" s="2" t="s">
        <v>151</v>
      </c>
      <c r="I89" s="4">
        <v>5</v>
      </c>
      <c r="J89" s="4">
        <v>57.6</v>
      </c>
    </row>
    <row r="90" spans="1:23" hidden="1">
      <c r="A90" s="2" t="s">
        <v>48</v>
      </c>
      <c r="B90" s="3" t="s">
        <v>5502</v>
      </c>
      <c r="C90" s="1" t="s">
        <v>42</v>
      </c>
      <c r="D90" s="1" t="s">
        <v>5564</v>
      </c>
      <c r="E90" s="2" t="s">
        <v>532</v>
      </c>
      <c r="F90" s="2" t="s">
        <v>533</v>
      </c>
      <c r="G90" s="2" t="s">
        <v>534</v>
      </c>
      <c r="H90" s="2" t="s">
        <v>535</v>
      </c>
      <c r="I90" s="4">
        <v>5</v>
      </c>
      <c r="J90" s="4">
        <v>61.85</v>
      </c>
    </row>
    <row r="91" spans="1:23" hidden="1">
      <c r="A91" s="2" t="s">
        <v>48</v>
      </c>
      <c r="B91" s="3" t="s">
        <v>5565</v>
      </c>
      <c r="C91" s="1" t="s">
        <v>42</v>
      </c>
      <c r="D91" s="1" t="s">
        <v>5580</v>
      </c>
      <c r="E91" s="2" t="s">
        <v>170</v>
      </c>
      <c r="F91" s="2" t="s">
        <v>171</v>
      </c>
      <c r="G91" s="2" t="s">
        <v>150</v>
      </c>
      <c r="H91" s="2" t="s">
        <v>151</v>
      </c>
      <c r="I91" s="4">
        <v>5</v>
      </c>
      <c r="J91" s="4">
        <v>57.6</v>
      </c>
    </row>
    <row r="92" spans="1:23" hidden="1">
      <c r="A92" s="2" t="s">
        <v>48</v>
      </c>
      <c r="B92" s="3" t="s">
        <v>5565</v>
      </c>
      <c r="C92" s="1" t="s">
        <v>42</v>
      </c>
      <c r="D92" s="1" t="s">
        <v>5581</v>
      </c>
      <c r="E92" s="2" t="s">
        <v>148</v>
      </c>
      <c r="F92" s="2" t="s">
        <v>149</v>
      </c>
      <c r="G92" s="2" t="s">
        <v>150</v>
      </c>
      <c r="H92" s="2" t="s">
        <v>151</v>
      </c>
      <c r="I92" s="4">
        <v>10</v>
      </c>
      <c r="J92" s="4">
        <v>115.2</v>
      </c>
    </row>
    <row r="93" spans="1:23" hidden="1">
      <c r="A93" s="2" t="s">
        <v>205</v>
      </c>
      <c r="B93" s="3" t="s">
        <v>5529</v>
      </c>
      <c r="C93" s="1" t="s">
        <v>42</v>
      </c>
      <c r="D93" s="1" t="s">
        <v>5582</v>
      </c>
      <c r="E93" s="2" t="s">
        <v>936</v>
      </c>
      <c r="F93" s="2" t="s">
        <v>937</v>
      </c>
      <c r="G93" s="2" t="s">
        <v>150</v>
      </c>
      <c r="H93" s="2" t="s">
        <v>151</v>
      </c>
      <c r="I93" s="4">
        <v>2</v>
      </c>
      <c r="J93" s="4">
        <v>19.100000000000001</v>
      </c>
    </row>
    <row r="94" spans="1:23" hidden="1">
      <c r="A94" s="2" t="s">
        <v>205</v>
      </c>
      <c r="B94" s="3" t="s">
        <v>5502</v>
      </c>
      <c r="C94" s="1" t="s">
        <v>42</v>
      </c>
      <c r="D94" s="1" t="s">
        <v>5571</v>
      </c>
      <c r="E94" s="2" t="s">
        <v>957</v>
      </c>
      <c r="F94" s="2" t="s">
        <v>958</v>
      </c>
      <c r="G94" s="2" t="s">
        <v>150</v>
      </c>
      <c r="H94" s="2" t="s">
        <v>151</v>
      </c>
      <c r="I94" s="4">
        <v>2</v>
      </c>
      <c r="J94" s="4">
        <v>19.100000000000001</v>
      </c>
    </row>
    <row r="95" spans="1:23" hidden="1">
      <c r="J95" s="5">
        <f>SUM(J68:J94)</f>
        <v>2087.39</v>
      </c>
    </row>
    <row r="96" spans="1:23" hidden="1">
      <c r="A96" s="72" t="s">
        <v>183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</row>
    <row r="97" spans="1:23">
      <c r="A97" s="2" t="s">
        <v>40</v>
      </c>
      <c r="B97" s="3" t="s">
        <v>5529</v>
      </c>
      <c r="C97" s="1" t="s">
        <v>42</v>
      </c>
      <c r="D97" s="1" t="s">
        <v>5583</v>
      </c>
      <c r="E97" s="2" t="s">
        <v>702</v>
      </c>
      <c r="F97" s="2" t="s">
        <v>703</v>
      </c>
      <c r="G97" s="2" t="s">
        <v>187</v>
      </c>
      <c r="H97" s="2" t="s">
        <v>188</v>
      </c>
      <c r="I97" s="4">
        <v>1</v>
      </c>
      <c r="J97" s="4">
        <v>10.220000000000001</v>
      </c>
    </row>
    <row r="98" spans="1:23" hidden="1">
      <c r="A98" s="2" t="s">
        <v>48</v>
      </c>
      <c r="B98" s="3" t="s">
        <v>5529</v>
      </c>
      <c r="C98" s="1" t="s">
        <v>42</v>
      </c>
      <c r="D98" s="1" t="s">
        <v>5583</v>
      </c>
      <c r="E98" s="2" t="s">
        <v>702</v>
      </c>
      <c r="F98" s="2" t="s">
        <v>703</v>
      </c>
      <c r="G98" s="2" t="s">
        <v>187</v>
      </c>
      <c r="H98" s="2" t="s">
        <v>188</v>
      </c>
      <c r="I98" s="4">
        <v>3</v>
      </c>
      <c r="J98" s="4">
        <v>34.56</v>
      </c>
    </row>
    <row r="99" spans="1:23" hidden="1">
      <c r="J99" s="5">
        <v>44.78</v>
      </c>
    </row>
    <row r="100" spans="1:23" hidden="1">
      <c r="A100" s="72" t="s">
        <v>189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</row>
    <row r="101" spans="1:23">
      <c r="A101" s="2" t="s">
        <v>40</v>
      </c>
      <c r="B101" s="3" t="s">
        <v>5529</v>
      </c>
      <c r="C101" s="1" t="s">
        <v>42</v>
      </c>
      <c r="D101" s="1" t="s">
        <v>5584</v>
      </c>
      <c r="E101" s="2" t="s">
        <v>552</v>
      </c>
      <c r="F101" s="2" t="s">
        <v>553</v>
      </c>
      <c r="G101" s="2" t="s">
        <v>313</v>
      </c>
      <c r="H101" s="2" t="s">
        <v>314</v>
      </c>
      <c r="I101" s="4">
        <v>15</v>
      </c>
      <c r="J101" s="4">
        <v>153.30000000000001</v>
      </c>
    </row>
    <row r="102" spans="1:23">
      <c r="A102" s="2" t="s">
        <v>40</v>
      </c>
      <c r="B102" s="3" t="s">
        <v>5500</v>
      </c>
      <c r="C102" s="1" t="s">
        <v>42</v>
      </c>
      <c r="D102" s="1" t="s">
        <v>5585</v>
      </c>
      <c r="E102" s="2" t="s">
        <v>1168</v>
      </c>
      <c r="F102" s="2" t="s">
        <v>1169</v>
      </c>
      <c r="G102" s="2" t="s">
        <v>712</v>
      </c>
      <c r="H102" s="2" t="s">
        <v>713</v>
      </c>
      <c r="I102" s="4">
        <v>5</v>
      </c>
      <c r="J102" s="4">
        <v>51.1</v>
      </c>
    </row>
    <row r="103" spans="1:23">
      <c r="A103" s="2" t="s">
        <v>40</v>
      </c>
      <c r="B103" s="3" t="s">
        <v>5500</v>
      </c>
      <c r="C103" s="1" t="s">
        <v>42</v>
      </c>
      <c r="D103" s="1" t="s">
        <v>5586</v>
      </c>
      <c r="E103" s="2" t="s">
        <v>710</v>
      </c>
      <c r="F103" s="2" t="s">
        <v>711</v>
      </c>
      <c r="G103" s="2" t="s">
        <v>712</v>
      </c>
      <c r="H103" s="2" t="s">
        <v>713</v>
      </c>
      <c r="I103" s="4">
        <v>10</v>
      </c>
      <c r="J103" s="4">
        <v>102.2</v>
      </c>
    </row>
    <row r="104" spans="1:23">
      <c r="A104" s="2" t="s">
        <v>40</v>
      </c>
      <c r="B104" s="3" t="s">
        <v>5565</v>
      </c>
      <c r="C104" s="1" t="s">
        <v>42</v>
      </c>
      <c r="D104" s="1" t="s">
        <v>5587</v>
      </c>
      <c r="E104" s="2" t="s">
        <v>208</v>
      </c>
      <c r="F104" s="2" t="s">
        <v>209</v>
      </c>
      <c r="G104" s="2" t="s">
        <v>210</v>
      </c>
      <c r="H104" s="2" t="s">
        <v>211</v>
      </c>
      <c r="I104" s="4">
        <v>3</v>
      </c>
      <c r="J104" s="4">
        <v>30.66</v>
      </c>
    </row>
    <row r="105" spans="1:23" ht="24">
      <c r="A105" s="2" t="s">
        <v>40</v>
      </c>
      <c r="B105" s="3" t="s">
        <v>5500</v>
      </c>
      <c r="C105" s="1" t="s">
        <v>42</v>
      </c>
      <c r="D105" s="1" t="s">
        <v>5588</v>
      </c>
      <c r="E105" s="2" t="s">
        <v>2378</v>
      </c>
      <c r="F105" s="2" t="s">
        <v>2379</v>
      </c>
      <c r="G105" s="2" t="s">
        <v>375</v>
      </c>
      <c r="H105" s="2" t="s">
        <v>376</v>
      </c>
      <c r="I105" s="4">
        <v>5</v>
      </c>
      <c r="J105" s="4">
        <v>51.1</v>
      </c>
    </row>
    <row r="106" spans="1:23">
      <c r="A106" s="2" t="s">
        <v>40</v>
      </c>
      <c r="B106" s="3" t="s">
        <v>5500</v>
      </c>
      <c r="C106" s="1" t="s">
        <v>42</v>
      </c>
      <c r="D106" s="1" t="s">
        <v>5589</v>
      </c>
      <c r="E106" s="2" t="s">
        <v>191</v>
      </c>
      <c r="F106" s="2" t="s">
        <v>192</v>
      </c>
      <c r="G106" s="2" t="s">
        <v>193</v>
      </c>
      <c r="H106" s="2" t="s">
        <v>194</v>
      </c>
      <c r="I106" s="4">
        <v>5</v>
      </c>
      <c r="J106" s="4">
        <v>51.1</v>
      </c>
    </row>
    <row r="107" spans="1:23" hidden="1">
      <c r="A107" s="2" t="s">
        <v>48</v>
      </c>
      <c r="B107" s="3" t="s">
        <v>5500</v>
      </c>
      <c r="C107" s="1" t="s">
        <v>42</v>
      </c>
      <c r="D107" s="1" t="s">
        <v>5590</v>
      </c>
      <c r="E107" s="2" t="s">
        <v>724</v>
      </c>
      <c r="F107" s="2" t="s">
        <v>725</v>
      </c>
      <c r="G107" s="2" t="s">
        <v>726</v>
      </c>
      <c r="H107" s="2" t="s">
        <v>727</v>
      </c>
      <c r="I107" s="4">
        <v>5</v>
      </c>
      <c r="J107" s="4">
        <v>61.85</v>
      </c>
    </row>
    <row r="108" spans="1:23" hidden="1">
      <c r="A108" s="2" t="s">
        <v>48</v>
      </c>
      <c r="B108" s="3" t="s">
        <v>5565</v>
      </c>
      <c r="C108" s="1" t="s">
        <v>42</v>
      </c>
      <c r="D108" s="1" t="s">
        <v>5587</v>
      </c>
      <c r="E108" s="2" t="s">
        <v>208</v>
      </c>
      <c r="F108" s="2" t="s">
        <v>209</v>
      </c>
      <c r="G108" s="2" t="s">
        <v>210</v>
      </c>
      <c r="H108" s="2" t="s">
        <v>211</v>
      </c>
      <c r="I108" s="4">
        <v>3</v>
      </c>
      <c r="J108" s="4">
        <v>37.11</v>
      </c>
    </row>
    <row r="109" spans="1:23" hidden="1">
      <c r="A109" s="2" t="s">
        <v>48</v>
      </c>
      <c r="B109" s="3" t="s">
        <v>5500</v>
      </c>
      <c r="C109" s="1" t="s">
        <v>42</v>
      </c>
      <c r="D109" s="1" t="s">
        <v>5586</v>
      </c>
      <c r="E109" s="2" t="s">
        <v>710</v>
      </c>
      <c r="F109" s="2" t="s">
        <v>711</v>
      </c>
      <c r="G109" s="2" t="s">
        <v>712</v>
      </c>
      <c r="H109" s="2" t="s">
        <v>713</v>
      </c>
      <c r="I109" s="4">
        <v>10</v>
      </c>
      <c r="J109" s="4">
        <v>123.7</v>
      </c>
    </row>
    <row r="110" spans="1:23" hidden="1">
      <c r="A110" s="2" t="s">
        <v>182</v>
      </c>
      <c r="B110" s="3" t="s">
        <v>5500</v>
      </c>
      <c r="C110" s="1" t="s">
        <v>42</v>
      </c>
      <c r="D110" s="1" t="s">
        <v>5589</v>
      </c>
      <c r="E110" s="2" t="s">
        <v>191</v>
      </c>
      <c r="F110" s="2" t="s">
        <v>192</v>
      </c>
      <c r="G110" s="2" t="s">
        <v>193</v>
      </c>
      <c r="H110" s="2" t="s">
        <v>194</v>
      </c>
      <c r="I110" s="4">
        <v>2</v>
      </c>
      <c r="J110" s="4">
        <v>18.88</v>
      </c>
    </row>
    <row r="111" spans="1:23" hidden="1">
      <c r="J111" s="5">
        <v>681</v>
      </c>
    </row>
    <row r="112" spans="1:23" hidden="1">
      <c r="A112" s="72" t="s">
        <v>212</v>
      </c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</row>
    <row r="113" spans="1:23">
      <c r="A113" s="2" t="s">
        <v>40</v>
      </c>
      <c r="B113" s="3" t="s">
        <v>5565</v>
      </c>
      <c r="C113" s="1" t="s">
        <v>42</v>
      </c>
      <c r="D113" s="1" t="s">
        <v>5591</v>
      </c>
      <c r="E113" s="2" t="s">
        <v>238</v>
      </c>
      <c r="F113" s="2" t="s">
        <v>239</v>
      </c>
      <c r="G113" s="2" t="s">
        <v>216</v>
      </c>
      <c r="H113" s="2" t="s">
        <v>217</v>
      </c>
      <c r="I113" s="4">
        <v>5</v>
      </c>
      <c r="J113" s="4">
        <v>51.1</v>
      </c>
    </row>
    <row r="114" spans="1:23">
      <c r="A114" s="2" t="s">
        <v>40</v>
      </c>
      <c r="B114" s="3" t="s">
        <v>5565</v>
      </c>
      <c r="C114" s="1" t="s">
        <v>42</v>
      </c>
      <c r="D114" s="1" t="s">
        <v>5592</v>
      </c>
      <c r="E114" s="2" t="s">
        <v>284</v>
      </c>
      <c r="F114" s="2" t="s">
        <v>285</v>
      </c>
      <c r="G114" s="2" t="s">
        <v>216</v>
      </c>
      <c r="H114" s="2" t="s">
        <v>217</v>
      </c>
      <c r="I114" s="4">
        <v>3</v>
      </c>
      <c r="J114" s="4">
        <v>30.66</v>
      </c>
    </row>
    <row r="115" spans="1:23" hidden="1">
      <c r="A115" s="2" t="s">
        <v>48</v>
      </c>
      <c r="B115" s="3" t="s">
        <v>5565</v>
      </c>
      <c r="C115" s="1" t="s">
        <v>42</v>
      </c>
      <c r="D115" s="1" t="s">
        <v>5593</v>
      </c>
      <c r="E115" s="2" t="s">
        <v>219</v>
      </c>
      <c r="F115" s="2" t="s">
        <v>220</v>
      </c>
      <c r="G115" s="2" t="s">
        <v>221</v>
      </c>
      <c r="H115" s="2" t="s">
        <v>222</v>
      </c>
      <c r="I115" s="4">
        <v>5</v>
      </c>
      <c r="J115" s="4">
        <v>61.85</v>
      </c>
    </row>
    <row r="116" spans="1:23" hidden="1">
      <c r="A116" s="2" t="s">
        <v>48</v>
      </c>
      <c r="B116" s="3" t="s">
        <v>5565</v>
      </c>
      <c r="C116" s="1" t="s">
        <v>42</v>
      </c>
      <c r="D116" s="1" t="s">
        <v>5592</v>
      </c>
      <c r="E116" s="2" t="s">
        <v>284</v>
      </c>
      <c r="F116" s="2" t="s">
        <v>285</v>
      </c>
      <c r="G116" s="2" t="s">
        <v>216</v>
      </c>
      <c r="H116" s="2" t="s">
        <v>217</v>
      </c>
      <c r="I116" s="4">
        <v>10</v>
      </c>
      <c r="J116" s="4">
        <v>123.7</v>
      </c>
    </row>
    <row r="117" spans="1:23" hidden="1">
      <c r="A117" s="2" t="s">
        <v>48</v>
      </c>
      <c r="B117" s="3" t="s">
        <v>5565</v>
      </c>
      <c r="C117" s="1" t="s">
        <v>42</v>
      </c>
      <c r="D117" s="1" t="s">
        <v>5594</v>
      </c>
      <c r="E117" s="2" t="s">
        <v>230</v>
      </c>
      <c r="F117" s="2" t="s">
        <v>231</v>
      </c>
      <c r="G117" s="2" t="s">
        <v>232</v>
      </c>
      <c r="H117" s="2" t="s">
        <v>233</v>
      </c>
      <c r="I117" s="4">
        <v>5</v>
      </c>
      <c r="J117" s="4">
        <v>61.85</v>
      </c>
    </row>
    <row r="118" spans="1:23" hidden="1">
      <c r="A118" s="2" t="s">
        <v>182</v>
      </c>
      <c r="B118" s="3" t="s">
        <v>5565</v>
      </c>
      <c r="C118" s="1" t="s">
        <v>42</v>
      </c>
      <c r="D118" s="1" t="s">
        <v>5594</v>
      </c>
      <c r="E118" s="2" t="s">
        <v>230</v>
      </c>
      <c r="F118" s="2" t="s">
        <v>231</v>
      </c>
      <c r="G118" s="2" t="s">
        <v>232</v>
      </c>
      <c r="H118" s="2" t="s">
        <v>233</v>
      </c>
      <c r="I118" s="4">
        <v>2</v>
      </c>
      <c r="J118" s="4">
        <v>18.88</v>
      </c>
    </row>
    <row r="119" spans="1:23" hidden="1">
      <c r="A119" s="2" t="s">
        <v>182</v>
      </c>
      <c r="B119" s="3" t="s">
        <v>5565</v>
      </c>
      <c r="C119" s="1" t="s">
        <v>42</v>
      </c>
      <c r="D119" s="1" t="s">
        <v>5592</v>
      </c>
      <c r="E119" s="2" t="s">
        <v>284</v>
      </c>
      <c r="F119" s="2" t="s">
        <v>285</v>
      </c>
      <c r="G119" s="2" t="s">
        <v>216</v>
      </c>
      <c r="H119" s="2" t="s">
        <v>217</v>
      </c>
      <c r="I119" s="4">
        <v>2</v>
      </c>
      <c r="J119" s="4">
        <v>18.88</v>
      </c>
    </row>
    <row r="120" spans="1:23" hidden="1">
      <c r="A120" s="2" t="s">
        <v>182</v>
      </c>
      <c r="B120" s="3" t="s">
        <v>5565</v>
      </c>
      <c r="C120" s="1" t="s">
        <v>42</v>
      </c>
      <c r="D120" s="1" t="s">
        <v>5591</v>
      </c>
      <c r="E120" s="2" t="s">
        <v>238</v>
      </c>
      <c r="F120" s="2" t="s">
        <v>239</v>
      </c>
      <c r="G120" s="2" t="s">
        <v>216</v>
      </c>
      <c r="H120" s="2" t="s">
        <v>217</v>
      </c>
      <c r="I120" s="4">
        <v>10</v>
      </c>
      <c r="J120" s="4">
        <v>94.4</v>
      </c>
    </row>
    <row r="121" spans="1:23" hidden="1">
      <c r="A121" s="2" t="s">
        <v>182</v>
      </c>
      <c r="B121" s="3" t="s">
        <v>5565</v>
      </c>
      <c r="C121" s="1" t="s">
        <v>42</v>
      </c>
      <c r="D121" s="1" t="s">
        <v>5595</v>
      </c>
      <c r="E121" s="2" t="s">
        <v>255</v>
      </c>
      <c r="F121" s="2" t="s">
        <v>256</v>
      </c>
      <c r="G121" s="2" t="s">
        <v>257</v>
      </c>
      <c r="H121" s="2" t="s">
        <v>258</v>
      </c>
      <c r="I121" s="4">
        <v>2</v>
      </c>
      <c r="J121" s="4">
        <v>18.88</v>
      </c>
    </row>
    <row r="122" spans="1:23" hidden="1">
      <c r="A122" s="2" t="s">
        <v>182</v>
      </c>
      <c r="B122" s="3" t="s">
        <v>5565</v>
      </c>
      <c r="C122" s="1" t="s">
        <v>42</v>
      </c>
      <c r="D122" s="1" t="s">
        <v>5593</v>
      </c>
      <c r="E122" s="2" t="s">
        <v>219</v>
      </c>
      <c r="F122" s="2" t="s">
        <v>220</v>
      </c>
      <c r="G122" s="2" t="s">
        <v>221</v>
      </c>
      <c r="H122" s="2" t="s">
        <v>222</v>
      </c>
      <c r="I122" s="4">
        <v>3</v>
      </c>
      <c r="J122" s="4">
        <v>28.32</v>
      </c>
    </row>
    <row r="123" spans="1:23" hidden="1">
      <c r="J123" s="5">
        <v>508.52</v>
      </c>
    </row>
    <row r="124" spans="1:23" hidden="1">
      <c r="A124" s="72" t="s">
        <v>286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</row>
    <row r="125" spans="1:23">
      <c r="A125" s="2" t="s">
        <v>40</v>
      </c>
      <c r="B125" s="3" t="s">
        <v>5565</v>
      </c>
      <c r="C125" s="1" t="s">
        <v>42</v>
      </c>
      <c r="D125" s="1" t="s">
        <v>5596</v>
      </c>
      <c r="E125" s="2" t="s">
        <v>307</v>
      </c>
      <c r="F125" s="2" t="s">
        <v>308</v>
      </c>
      <c r="G125" s="2" t="s">
        <v>304</v>
      </c>
      <c r="H125" s="2" t="s">
        <v>305</v>
      </c>
      <c r="I125" s="4">
        <v>5</v>
      </c>
      <c r="J125" s="4">
        <v>51.1</v>
      </c>
    </row>
    <row r="126" spans="1:23" hidden="1">
      <c r="A126" s="2" t="s">
        <v>48</v>
      </c>
      <c r="B126" s="3" t="s">
        <v>5565</v>
      </c>
      <c r="C126" s="1" t="s">
        <v>42</v>
      </c>
      <c r="D126" s="1" t="s">
        <v>5597</v>
      </c>
      <c r="E126" s="2" t="s">
        <v>981</v>
      </c>
      <c r="F126" s="2" t="s">
        <v>982</v>
      </c>
      <c r="G126" s="2" t="s">
        <v>296</v>
      </c>
      <c r="H126" s="2" t="s">
        <v>297</v>
      </c>
      <c r="I126" s="4">
        <v>10</v>
      </c>
      <c r="J126" s="4">
        <v>115.2</v>
      </c>
    </row>
    <row r="127" spans="1:23" hidden="1">
      <c r="A127" s="2" t="s">
        <v>182</v>
      </c>
      <c r="B127" s="3" t="s">
        <v>5565</v>
      </c>
      <c r="C127" s="1" t="s">
        <v>42</v>
      </c>
      <c r="D127" s="1" t="s">
        <v>5596</v>
      </c>
      <c r="E127" s="2" t="s">
        <v>307</v>
      </c>
      <c r="F127" s="2" t="s">
        <v>308</v>
      </c>
      <c r="G127" s="2" t="s">
        <v>304</v>
      </c>
      <c r="H127" s="2" t="s">
        <v>305</v>
      </c>
      <c r="I127" s="4">
        <v>2</v>
      </c>
      <c r="J127" s="4">
        <v>18.88</v>
      </c>
    </row>
    <row r="128" spans="1:23" hidden="1">
      <c r="A128" s="2" t="s">
        <v>182</v>
      </c>
      <c r="B128" s="3" t="s">
        <v>5565</v>
      </c>
      <c r="C128" s="1" t="s">
        <v>42</v>
      </c>
      <c r="D128" s="1" t="s">
        <v>5598</v>
      </c>
      <c r="E128" s="2" t="s">
        <v>288</v>
      </c>
      <c r="F128" s="2" t="s">
        <v>1928</v>
      </c>
      <c r="G128" s="2" t="s">
        <v>290</v>
      </c>
      <c r="H128" s="2" t="s">
        <v>291</v>
      </c>
      <c r="I128" s="4">
        <v>4</v>
      </c>
      <c r="J128" s="4">
        <v>33.68</v>
      </c>
    </row>
    <row r="129" spans="1:23" hidden="1">
      <c r="A129" s="2" t="s">
        <v>182</v>
      </c>
      <c r="B129" s="3" t="s">
        <v>5565</v>
      </c>
      <c r="C129" s="1" t="s">
        <v>42</v>
      </c>
      <c r="D129" s="1" t="s">
        <v>5599</v>
      </c>
      <c r="E129" s="2" t="s">
        <v>302</v>
      </c>
      <c r="F129" s="2" t="s">
        <v>303</v>
      </c>
      <c r="G129" s="2" t="s">
        <v>304</v>
      </c>
      <c r="H129" s="2" t="s">
        <v>305</v>
      </c>
      <c r="I129" s="4">
        <v>10</v>
      </c>
      <c r="J129" s="4">
        <v>84.2</v>
      </c>
    </row>
    <row r="130" spans="1:23" hidden="1">
      <c r="J130" s="5">
        <v>303.06</v>
      </c>
    </row>
    <row r="131" spans="1:23" hidden="1">
      <c r="A131" s="72" t="s">
        <v>309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</row>
    <row r="132" spans="1:23" hidden="1">
      <c r="A132" s="2" t="s">
        <v>68</v>
      </c>
      <c r="B132" s="3" t="s">
        <v>5502</v>
      </c>
      <c r="C132" s="1" t="s">
        <v>42</v>
      </c>
      <c r="D132" s="1" t="s">
        <v>5600</v>
      </c>
      <c r="E132" s="2" t="s">
        <v>1340</v>
      </c>
      <c r="F132" s="2" t="s">
        <v>1341</v>
      </c>
      <c r="G132" s="2" t="s">
        <v>313</v>
      </c>
      <c r="H132" s="2" t="s">
        <v>314</v>
      </c>
      <c r="I132" s="4">
        <v>2</v>
      </c>
      <c r="J132" s="4">
        <v>19.100000000000001</v>
      </c>
    </row>
    <row r="133" spans="1:23" hidden="1">
      <c r="A133" s="2" t="s">
        <v>68</v>
      </c>
      <c r="B133" s="3" t="s">
        <v>5502</v>
      </c>
      <c r="C133" s="1" t="s">
        <v>42</v>
      </c>
      <c r="D133" s="1" t="s">
        <v>5601</v>
      </c>
      <c r="E133" s="2" t="s">
        <v>995</v>
      </c>
      <c r="F133" s="2" t="s">
        <v>996</v>
      </c>
      <c r="G133" s="2" t="s">
        <v>313</v>
      </c>
      <c r="H133" s="2" t="s">
        <v>314</v>
      </c>
      <c r="I133" s="4">
        <v>2</v>
      </c>
      <c r="J133" s="4">
        <v>19.100000000000001</v>
      </c>
    </row>
    <row r="134" spans="1:23">
      <c r="A134" s="2" t="s">
        <v>40</v>
      </c>
      <c r="B134" s="3" t="s">
        <v>5511</v>
      </c>
      <c r="C134" s="1" t="s">
        <v>42</v>
      </c>
      <c r="D134" s="1" t="s">
        <v>5602</v>
      </c>
      <c r="E134" s="2" t="s">
        <v>337</v>
      </c>
      <c r="F134" s="2" t="s">
        <v>338</v>
      </c>
      <c r="G134" s="2" t="s">
        <v>313</v>
      </c>
      <c r="H134" s="2" t="s">
        <v>314</v>
      </c>
      <c r="I134" s="4">
        <v>9</v>
      </c>
      <c r="J134" s="4">
        <v>91.98</v>
      </c>
    </row>
    <row r="135" spans="1:23">
      <c r="A135" s="2" t="s">
        <v>40</v>
      </c>
      <c r="B135" s="3" t="s">
        <v>5511</v>
      </c>
      <c r="C135" s="1" t="s">
        <v>42</v>
      </c>
      <c r="D135" s="1" t="s">
        <v>5603</v>
      </c>
      <c r="E135" s="2" t="s">
        <v>420</v>
      </c>
      <c r="F135" s="2" t="s">
        <v>421</v>
      </c>
      <c r="G135" s="2" t="s">
        <v>313</v>
      </c>
      <c r="H135" s="2" t="s">
        <v>314</v>
      </c>
      <c r="I135" s="4">
        <v>20</v>
      </c>
      <c r="J135" s="4">
        <v>204.4</v>
      </c>
    </row>
    <row r="136" spans="1:23" ht="24">
      <c r="A136" s="2" t="s">
        <v>40</v>
      </c>
      <c r="B136" s="3" t="s">
        <v>5511</v>
      </c>
      <c r="C136" s="1" t="s">
        <v>42</v>
      </c>
      <c r="D136" s="1" t="s">
        <v>5604</v>
      </c>
      <c r="E136" s="2" t="s">
        <v>365</v>
      </c>
      <c r="F136" s="2" t="s">
        <v>366</v>
      </c>
      <c r="G136" s="2" t="s">
        <v>367</v>
      </c>
      <c r="H136" s="2" t="s">
        <v>368</v>
      </c>
      <c r="I136" s="4">
        <v>20</v>
      </c>
      <c r="J136" s="4">
        <v>204.4</v>
      </c>
    </row>
    <row r="137" spans="1:23">
      <c r="A137" s="2" t="s">
        <v>40</v>
      </c>
      <c r="B137" s="3" t="s">
        <v>5511</v>
      </c>
      <c r="C137" s="1" t="s">
        <v>42</v>
      </c>
      <c r="D137" s="1" t="s">
        <v>5605</v>
      </c>
      <c r="E137" s="2" t="s">
        <v>337</v>
      </c>
      <c r="F137" s="2" t="s">
        <v>338</v>
      </c>
      <c r="G137" s="2" t="s">
        <v>313</v>
      </c>
      <c r="H137" s="2" t="s">
        <v>314</v>
      </c>
      <c r="I137" s="4">
        <v>557</v>
      </c>
      <c r="J137" s="4">
        <v>5692.54</v>
      </c>
    </row>
    <row r="138" spans="1:23">
      <c r="A138" s="2" t="s">
        <v>40</v>
      </c>
      <c r="B138" s="3" t="s">
        <v>5511</v>
      </c>
      <c r="C138" s="1" t="s">
        <v>42</v>
      </c>
      <c r="D138" s="1" t="s">
        <v>5606</v>
      </c>
      <c r="E138" s="2" t="s">
        <v>2117</v>
      </c>
      <c r="F138" s="2" t="s">
        <v>2118</v>
      </c>
      <c r="G138" s="2" t="s">
        <v>313</v>
      </c>
      <c r="H138" s="2" t="s">
        <v>314</v>
      </c>
      <c r="I138" s="4">
        <v>20</v>
      </c>
      <c r="J138" s="4">
        <v>204.4</v>
      </c>
    </row>
    <row r="139" spans="1:23">
      <c r="A139" s="2" t="s">
        <v>40</v>
      </c>
      <c r="B139" s="3" t="s">
        <v>5511</v>
      </c>
      <c r="C139" s="1" t="s">
        <v>42</v>
      </c>
      <c r="D139" s="1" t="s">
        <v>5607</v>
      </c>
      <c r="E139" s="2" t="s">
        <v>567</v>
      </c>
      <c r="F139" s="2" t="s">
        <v>568</v>
      </c>
      <c r="G139" s="2" t="s">
        <v>367</v>
      </c>
      <c r="H139" s="2" t="s">
        <v>368</v>
      </c>
      <c r="I139" s="4">
        <v>5</v>
      </c>
      <c r="J139" s="4">
        <v>51.1</v>
      </c>
    </row>
    <row r="140" spans="1:23">
      <c r="A140" s="2" t="s">
        <v>40</v>
      </c>
      <c r="B140" s="3" t="s">
        <v>5511</v>
      </c>
      <c r="C140" s="1" t="s">
        <v>42</v>
      </c>
      <c r="D140" s="1" t="s">
        <v>5608</v>
      </c>
      <c r="E140" s="2" t="s">
        <v>578</v>
      </c>
      <c r="F140" s="2" t="s">
        <v>579</v>
      </c>
      <c r="G140" s="2" t="s">
        <v>313</v>
      </c>
      <c r="H140" s="2" t="s">
        <v>314</v>
      </c>
      <c r="I140" s="4">
        <v>5</v>
      </c>
      <c r="J140" s="4">
        <v>51.1</v>
      </c>
    </row>
    <row r="141" spans="1:23">
      <c r="A141" s="2" t="s">
        <v>40</v>
      </c>
      <c r="B141" s="3" t="s">
        <v>5509</v>
      </c>
      <c r="C141" s="1" t="s">
        <v>42</v>
      </c>
      <c r="D141" s="1" t="s">
        <v>5609</v>
      </c>
      <c r="E141" s="2" t="s">
        <v>578</v>
      </c>
      <c r="F141" s="2" t="s">
        <v>579</v>
      </c>
      <c r="G141" s="2" t="s">
        <v>313</v>
      </c>
      <c r="H141" s="2" t="s">
        <v>314</v>
      </c>
      <c r="I141" s="4">
        <v>20</v>
      </c>
      <c r="J141" s="4">
        <v>204.4</v>
      </c>
    </row>
    <row r="142" spans="1:23">
      <c r="A142" s="2" t="s">
        <v>40</v>
      </c>
      <c r="B142" s="3" t="s">
        <v>5509</v>
      </c>
      <c r="C142" s="1" t="s">
        <v>42</v>
      </c>
      <c r="D142" s="1" t="s">
        <v>5610</v>
      </c>
      <c r="E142" s="2" t="s">
        <v>3506</v>
      </c>
      <c r="F142" s="2" t="s">
        <v>3507</v>
      </c>
      <c r="G142" s="2" t="s">
        <v>313</v>
      </c>
      <c r="H142" s="2" t="s">
        <v>314</v>
      </c>
      <c r="I142" s="4">
        <v>20</v>
      </c>
      <c r="J142" s="4">
        <v>204.4</v>
      </c>
    </row>
    <row r="143" spans="1:23">
      <c r="A143" s="2" t="s">
        <v>40</v>
      </c>
      <c r="B143" s="3" t="s">
        <v>5509</v>
      </c>
      <c r="C143" s="1" t="s">
        <v>42</v>
      </c>
      <c r="D143" s="1" t="s">
        <v>5611</v>
      </c>
      <c r="E143" s="2" t="s">
        <v>5612</v>
      </c>
      <c r="F143" s="2" t="s">
        <v>3253</v>
      </c>
      <c r="G143" s="2" t="s">
        <v>313</v>
      </c>
      <c r="H143" s="2" t="s">
        <v>314</v>
      </c>
      <c r="I143" s="4">
        <v>5</v>
      </c>
      <c r="J143" s="4">
        <v>51.1</v>
      </c>
    </row>
    <row r="144" spans="1:23">
      <c r="A144" s="2" t="s">
        <v>40</v>
      </c>
      <c r="B144" s="3" t="s">
        <v>5500</v>
      </c>
      <c r="C144" s="1" t="s">
        <v>42</v>
      </c>
      <c r="D144" s="1" t="s">
        <v>5613</v>
      </c>
      <c r="E144" s="2" t="s">
        <v>1424</v>
      </c>
      <c r="F144" s="2" t="s">
        <v>1425</v>
      </c>
      <c r="G144" s="2" t="s">
        <v>313</v>
      </c>
      <c r="H144" s="2" t="s">
        <v>314</v>
      </c>
      <c r="I144" s="4">
        <v>20</v>
      </c>
      <c r="J144" s="4">
        <v>204.4</v>
      </c>
    </row>
    <row r="145" spans="1:10">
      <c r="A145" s="2" t="s">
        <v>40</v>
      </c>
      <c r="B145" s="3" t="s">
        <v>5565</v>
      </c>
      <c r="C145" s="1" t="s">
        <v>42</v>
      </c>
      <c r="D145" s="1" t="s">
        <v>5614</v>
      </c>
      <c r="E145" s="2" t="s">
        <v>331</v>
      </c>
      <c r="F145" s="2" t="s">
        <v>332</v>
      </c>
      <c r="G145" s="2" t="s">
        <v>313</v>
      </c>
      <c r="H145" s="2" t="s">
        <v>314</v>
      </c>
      <c r="I145" s="4">
        <v>5</v>
      </c>
      <c r="J145" s="4">
        <v>51.1</v>
      </c>
    </row>
    <row r="146" spans="1:10">
      <c r="A146" s="2" t="s">
        <v>40</v>
      </c>
      <c r="B146" s="3" t="s">
        <v>5509</v>
      </c>
      <c r="C146" s="1" t="s">
        <v>42</v>
      </c>
      <c r="D146" s="1" t="s">
        <v>5615</v>
      </c>
      <c r="E146" s="2" t="s">
        <v>2315</v>
      </c>
      <c r="F146" s="2" t="s">
        <v>2316</v>
      </c>
      <c r="G146" s="2" t="s">
        <v>313</v>
      </c>
      <c r="H146" s="2" t="s">
        <v>314</v>
      </c>
      <c r="I146" s="4">
        <v>2</v>
      </c>
      <c r="J146" s="4">
        <v>20.440000000000001</v>
      </c>
    </row>
    <row r="147" spans="1:10">
      <c r="A147" s="2" t="s">
        <v>40</v>
      </c>
      <c r="B147" s="3" t="s">
        <v>5502</v>
      </c>
      <c r="C147" s="1" t="s">
        <v>42</v>
      </c>
      <c r="D147" s="1" t="s">
        <v>5616</v>
      </c>
      <c r="E147" s="2" t="s">
        <v>378</v>
      </c>
      <c r="F147" s="2" t="s">
        <v>379</v>
      </c>
      <c r="G147" s="2" t="s">
        <v>313</v>
      </c>
      <c r="H147" s="2" t="s">
        <v>314</v>
      </c>
      <c r="I147" s="4">
        <v>15</v>
      </c>
      <c r="J147" s="4">
        <v>153.30000000000001</v>
      </c>
    </row>
    <row r="148" spans="1:10">
      <c r="A148" s="2" t="s">
        <v>40</v>
      </c>
      <c r="B148" s="3" t="s">
        <v>5502</v>
      </c>
      <c r="C148" s="1" t="s">
        <v>42</v>
      </c>
      <c r="D148" s="1" t="s">
        <v>5617</v>
      </c>
      <c r="E148" s="2" t="s">
        <v>773</v>
      </c>
      <c r="F148" s="2" t="s">
        <v>774</v>
      </c>
      <c r="G148" s="2" t="s">
        <v>313</v>
      </c>
      <c r="H148" s="2" t="s">
        <v>314</v>
      </c>
      <c r="I148" s="4">
        <v>6</v>
      </c>
      <c r="J148" s="4">
        <v>61.32</v>
      </c>
    </row>
    <row r="149" spans="1:10">
      <c r="A149" s="2" t="s">
        <v>40</v>
      </c>
      <c r="B149" s="3" t="s">
        <v>5502</v>
      </c>
      <c r="C149" s="1" t="s">
        <v>42</v>
      </c>
      <c r="D149" s="1" t="s">
        <v>5618</v>
      </c>
      <c r="E149" s="2" t="s">
        <v>1218</v>
      </c>
      <c r="F149" s="2" t="s">
        <v>1219</v>
      </c>
      <c r="G149" s="2" t="s">
        <v>367</v>
      </c>
      <c r="H149" s="2" t="s">
        <v>368</v>
      </c>
      <c r="I149" s="4">
        <v>5</v>
      </c>
      <c r="J149" s="4">
        <v>51.1</v>
      </c>
    </row>
    <row r="150" spans="1:10">
      <c r="A150" s="2" t="s">
        <v>40</v>
      </c>
      <c r="B150" s="3" t="s">
        <v>5513</v>
      </c>
      <c r="C150" s="1" t="s">
        <v>42</v>
      </c>
      <c r="D150" s="1" t="s">
        <v>5619</v>
      </c>
      <c r="E150" s="2" t="s">
        <v>390</v>
      </c>
      <c r="F150" s="2" t="s">
        <v>391</v>
      </c>
      <c r="G150" s="2" t="s">
        <v>313</v>
      </c>
      <c r="H150" s="2" t="s">
        <v>314</v>
      </c>
      <c r="I150" s="4">
        <v>6</v>
      </c>
      <c r="J150" s="4">
        <v>61.32</v>
      </c>
    </row>
    <row r="151" spans="1:10">
      <c r="A151" s="2" t="s">
        <v>40</v>
      </c>
      <c r="B151" s="3" t="s">
        <v>5513</v>
      </c>
      <c r="C151" s="1" t="s">
        <v>42</v>
      </c>
      <c r="D151" s="1" t="s">
        <v>5620</v>
      </c>
      <c r="E151" s="2" t="s">
        <v>1247</v>
      </c>
      <c r="F151" s="2" t="s">
        <v>1248</v>
      </c>
      <c r="G151" s="2" t="s">
        <v>313</v>
      </c>
      <c r="H151" s="2" t="s">
        <v>314</v>
      </c>
      <c r="I151" s="4">
        <v>5</v>
      </c>
      <c r="J151" s="4">
        <v>51.1</v>
      </c>
    </row>
    <row r="152" spans="1:10">
      <c r="A152" s="2" t="s">
        <v>40</v>
      </c>
      <c r="B152" s="3" t="s">
        <v>5513</v>
      </c>
      <c r="C152" s="1" t="s">
        <v>42</v>
      </c>
      <c r="D152" s="1" t="s">
        <v>5621</v>
      </c>
      <c r="E152" s="2" t="s">
        <v>373</v>
      </c>
      <c r="F152" s="2" t="s">
        <v>374</v>
      </c>
      <c r="G152" s="2" t="s">
        <v>375</v>
      </c>
      <c r="H152" s="2" t="s">
        <v>376</v>
      </c>
      <c r="I152" s="4">
        <v>5</v>
      </c>
      <c r="J152" s="4">
        <v>51.1</v>
      </c>
    </row>
    <row r="153" spans="1:10">
      <c r="A153" s="2" t="s">
        <v>40</v>
      </c>
      <c r="B153" s="3" t="s">
        <v>5565</v>
      </c>
      <c r="C153" s="1" t="s">
        <v>42</v>
      </c>
      <c r="D153" s="1" t="s">
        <v>5622</v>
      </c>
      <c r="E153" s="2" t="s">
        <v>341</v>
      </c>
      <c r="F153" s="2" t="s">
        <v>342</v>
      </c>
      <c r="G153" s="2" t="s">
        <v>343</v>
      </c>
      <c r="H153" s="2" t="s">
        <v>344</v>
      </c>
      <c r="I153" s="4">
        <v>10</v>
      </c>
      <c r="J153" s="4">
        <v>102.2</v>
      </c>
    </row>
    <row r="154" spans="1:10">
      <c r="A154" s="2" t="s">
        <v>40</v>
      </c>
      <c r="B154" s="3" t="s">
        <v>5565</v>
      </c>
      <c r="C154" s="1" t="s">
        <v>42</v>
      </c>
      <c r="D154" s="1" t="s">
        <v>5623</v>
      </c>
      <c r="E154" s="2" t="s">
        <v>570</v>
      </c>
      <c r="F154" s="2" t="s">
        <v>571</v>
      </c>
      <c r="G154" s="2" t="s">
        <v>313</v>
      </c>
      <c r="H154" s="2" t="s">
        <v>314</v>
      </c>
      <c r="I154" s="4">
        <v>5</v>
      </c>
      <c r="J154" s="4">
        <v>51.1</v>
      </c>
    </row>
    <row r="155" spans="1:10">
      <c r="A155" s="2" t="s">
        <v>40</v>
      </c>
      <c r="B155" s="3" t="s">
        <v>5565</v>
      </c>
      <c r="C155" s="1" t="s">
        <v>42</v>
      </c>
      <c r="D155" s="1" t="s">
        <v>5624</v>
      </c>
      <c r="E155" s="2" t="s">
        <v>1436</v>
      </c>
      <c r="F155" s="2" t="s">
        <v>1437</v>
      </c>
      <c r="G155" s="2" t="s">
        <v>313</v>
      </c>
      <c r="H155" s="2" t="s">
        <v>314</v>
      </c>
      <c r="I155" s="4">
        <v>10</v>
      </c>
      <c r="J155" s="4">
        <v>102.2</v>
      </c>
    </row>
    <row r="156" spans="1:10">
      <c r="A156" s="2" t="s">
        <v>40</v>
      </c>
      <c r="B156" s="3" t="s">
        <v>5500</v>
      </c>
      <c r="C156" s="1" t="s">
        <v>42</v>
      </c>
      <c r="D156" s="1" t="s">
        <v>5625</v>
      </c>
      <c r="E156" s="2" t="s">
        <v>414</v>
      </c>
      <c r="F156" s="2" t="s">
        <v>415</v>
      </c>
      <c r="G156" s="2" t="s">
        <v>313</v>
      </c>
      <c r="H156" s="2" t="s">
        <v>314</v>
      </c>
      <c r="I156" s="4">
        <v>5</v>
      </c>
      <c r="J156" s="4">
        <v>51.1</v>
      </c>
    </row>
    <row r="157" spans="1:10">
      <c r="A157" s="2" t="s">
        <v>40</v>
      </c>
      <c r="B157" s="3" t="s">
        <v>5500</v>
      </c>
      <c r="C157" s="1" t="s">
        <v>42</v>
      </c>
      <c r="D157" s="1" t="s">
        <v>5626</v>
      </c>
      <c r="E157" s="2" t="s">
        <v>1214</v>
      </c>
      <c r="F157" s="2" t="s">
        <v>1215</v>
      </c>
      <c r="G157" s="2" t="s">
        <v>313</v>
      </c>
      <c r="H157" s="2" t="s">
        <v>314</v>
      </c>
      <c r="I157" s="4">
        <v>10</v>
      </c>
      <c r="J157" s="4">
        <v>102.2</v>
      </c>
    </row>
    <row r="158" spans="1:10">
      <c r="A158" s="2" t="s">
        <v>40</v>
      </c>
      <c r="B158" s="3" t="s">
        <v>5565</v>
      </c>
      <c r="C158" s="1" t="s">
        <v>42</v>
      </c>
      <c r="D158" s="1" t="s">
        <v>5627</v>
      </c>
      <c r="E158" s="2" t="s">
        <v>417</v>
      </c>
      <c r="F158" s="2" t="s">
        <v>418</v>
      </c>
      <c r="G158" s="2" t="s">
        <v>313</v>
      </c>
      <c r="H158" s="2" t="s">
        <v>314</v>
      </c>
      <c r="I158" s="4">
        <v>6</v>
      </c>
      <c r="J158" s="4">
        <v>61.32</v>
      </c>
    </row>
    <row r="159" spans="1:10">
      <c r="A159" s="2" t="s">
        <v>40</v>
      </c>
      <c r="B159" s="3" t="s">
        <v>5565</v>
      </c>
      <c r="C159" s="1" t="s">
        <v>42</v>
      </c>
      <c r="D159" s="1" t="s">
        <v>5628</v>
      </c>
      <c r="E159" s="2" t="s">
        <v>411</v>
      </c>
      <c r="F159" s="2" t="s">
        <v>412</v>
      </c>
      <c r="G159" s="2" t="s">
        <v>313</v>
      </c>
      <c r="H159" s="2" t="s">
        <v>314</v>
      </c>
      <c r="I159" s="4">
        <v>20</v>
      </c>
      <c r="J159" s="4">
        <v>204.4</v>
      </c>
    </row>
    <row r="160" spans="1:10">
      <c r="A160" s="2" t="s">
        <v>40</v>
      </c>
      <c r="B160" s="3" t="s">
        <v>5500</v>
      </c>
      <c r="C160" s="1" t="s">
        <v>42</v>
      </c>
      <c r="D160" s="1" t="s">
        <v>5629</v>
      </c>
      <c r="E160" s="2" t="s">
        <v>1021</v>
      </c>
      <c r="F160" s="2" t="s">
        <v>1022</v>
      </c>
      <c r="G160" s="2" t="s">
        <v>367</v>
      </c>
      <c r="H160" s="2" t="s">
        <v>368</v>
      </c>
      <c r="I160" s="4">
        <v>10</v>
      </c>
      <c r="J160" s="4">
        <v>102.2</v>
      </c>
    </row>
    <row r="161" spans="1:10">
      <c r="A161" s="2" t="s">
        <v>40</v>
      </c>
      <c r="B161" s="3" t="s">
        <v>5565</v>
      </c>
      <c r="C161" s="1" t="s">
        <v>42</v>
      </c>
      <c r="D161" s="1" t="s">
        <v>5630</v>
      </c>
      <c r="E161" s="2" t="s">
        <v>1011</v>
      </c>
      <c r="F161" s="2" t="s">
        <v>1012</v>
      </c>
      <c r="G161" s="2" t="s">
        <v>313</v>
      </c>
      <c r="H161" s="2" t="s">
        <v>314</v>
      </c>
      <c r="I161" s="4">
        <v>5</v>
      </c>
      <c r="J161" s="4">
        <v>51.1</v>
      </c>
    </row>
    <row r="162" spans="1:10">
      <c r="A162" s="2" t="s">
        <v>40</v>
      </c>
      <c r="B162" s="3" t="s">
        <v>5500</v>
      </c>
      <c r="C162" s="1" t="s">
        <v>42</v>
      </c>
      <c r="D162" s="1" t="s">
        <v>5631</v>
      </c>
      <c r="E162" s="2" t="s">
        <v>558</v>
      </c>
      <c r="F162" s="2" t="s">
        <v>559</v>
      </c>
      <c r="G162" s="2" t="s">
        <v>367</v>
      </c>
      <c r="H162" s="2" t="s">
        <v>368</v>
      </c>
      <c r="I162" s="4">
        <v>10</v>
      </c>
      <c r="J162" s="4">
        <v>102.2</v>
      </c>
    </row>
    <row r="163" spans="1:10">
      <c r="A163" s="2" t="s">
        <v>40</v>
      </c>
      <c r="B163" s="3" t="s">
        <v>5565</v>
      </c>
      <c r="C163" s="1" t="s">
        <v>42</v>
      </c>
      <c r="D163" s="1" t="s">
        <v>5632</v>
      </c>
      <c r="E163" s="2" t="s">
        <v>584</v>
      </c>
      <c r="F163" s="2" t="s">
        <v>585</v>
      </c>
      <c r="G163" s="2" t="s">
        <v>586</v>
      </c>
      <c r="H163" s="2" t="s">
        <v>587</v>
      </c>
      <c r="I163" s="4">
        <v>5</v>
      </c>
      <c r="J163" s="4">
        <v>51.1</v>
      </c>
    </row>
    <row r="164" spans="1:10">
      <c r="A164" s="2" t="s">
        <v>40</v>
      </c>
      <c r="B164" s="3" t="s">
        <v>5565</v>
      </c>
      <c r="C164" s="1" t="s">
        <v>42</v>
      </c>
      <c r="D164" s="1" t="s">
        <v>5633</v>
      </c>
      <c r="E164" s="2" t="s">
        <v>789</v>
      </c>
      <c r="F164" s="2" t="s">
        <v>790</v>
      </c>
      <c r="G164" s="2" t="s">
        <v>313</v>
      </c>
      <c r="H164" s="2" t="s">
        <v>314</v>
      </c>
      <c r="I164" s="4">
        <v>10</v>
      </c>
      <c r="J164" s="4">
        <v>102.2</v>
      </c>
    </row>
    <row r="165" spans="1:10">
      <c r="A165" s="2" t="s">
        <v>40</v>
      </c>
      <c r="B165" s="3" t="s">
        <v>5502</v>
      </c>
      <c r="C165" s="1" t="s">
        <v>42</v>
      </c>
      <c r="D165" s="1" t="s">
        <v>5634</v>
      </c>
      <c r="E165" s="2" t="s">
        <v>360</v>
      </c>
      <c r="F165" s="2" t="s">
        <v>361</v>
      </c>
      <c r="G165" s="2" t="s">
        <v>362</v>
      </c>
      <c r="H165" s="2" t="s">
        <v>363</v>
      </c>
      <c r="I165" s="4">
        <v>10</v>
      </c>
      <c r="J165" s="4">
        <v>102.2</v>
      </c>
    </row>
    <row r="166" spans="1:10">
      <c r="A166" s="2" t="s">
        <v>40</v>
      </c>
      <c r="B166" s="3" t="s">
        <v>5511</v>
      </c>
      <c r="C166" s="1" t="s">
        <v>42</v>
      </c>
      <c r="D166" s="1" t="s">
        <v>5635</v>
      </c>
      <c r="E166" s="2" t="s">
        <v>387</v>
      </c>
      <c r="F166" s="2" t="s">
        <v>388</v>
      </c>
      <c r="G166" s="2" t="s">
        <v>313</v>
      </c>
      <c r="H166" s="2" t="s">
        <v>314</v>
      </c>
      <c r="I166" s="4">
        <v>6</v>
      </c>
      <c r="J166" s="4">
        <v>61.32</v>
      </c>
    </row>
    <row r="167" spans="1:10">
      <c r="A167" s="2" t="s">
        <v>40</v>
      </c>
      <c r="B167" s="3" t="s">
        <v>5511</v>
      </c>
      <c r="C167" s="1" t="s">
        <v>42</v>
      </c>
      <c r="D167" s="1" t="s">
        <v>5636</v>
      </c>
      <c r="E167" s="2" t="s">
        <v>987</v>
      </c>
      <c r="F167" s="2" t="s">
        <v>988</v>
      </c>
      <c r="G167" s="2" t="s">
        <v>313</v>
      </c>
      <c r="H167" s="2" t="s">
        <v>314</v>
      </c>
      <c r="I167" s="4">
        <v>5</v>
      </c>
      <c r="J167" s="4">
        <v>51.1</v>
      </c>
    </row>
    <row r="168" spans="1:10">
      <c r="A168" s="2" t="s">
        <v>40</v>
      </c>
      <c r="B168" s="3" t="s">
        <v>5529</v>
      </c>
      <c r="C168" s="1" t="s">
        <v>42</v>
      </c>
      <c r="D168" s="1" t="s">
        <v>5637</v>
      </c>
      <c r="E168" s="2" t="s">
        <v>328</v>
      </c>
      <c r="F168" s="2" t="s">
        <v>329</v>
      </c>
      <c r="G168" s="2" t="s">
        <v>313</v>
      </c>
      <c r="H168" s="2" t="s">
        <v>314</v>
      </c>
      <c r="I168" s="4">
        <v>10</v>
      </c>
      <c r="J168" s="4">
        <v>102.2</v>
      </c>
    </row>
    <row r="169" spans="1:10">
      <c r="A169" s="2" t="s">
        <v>40</v>
      </c>
      <c r="B169" s="3" t="s">
        <v>5529</v>
      </c>
      <c r="C169" s="1" t="s">
        <v>42</v>
      </c>
      <c r="D169" s="1" t="s">
        <v>5638</v>
      </c>
      <c r="E169" s="2" t="s">
        <v>578</v>
      </c>
      <c r="F169" s="2" t="s">
        <v>579</v>
      </c>
      <c r="G169" s="2" t="s">
        <v>313</v>
      </c>
      <c r="H169" s="2" t="s">
        <v>314</v>
      </c>
      <c r="I169" s="4">
        <v>5</v>
      </c>
      <c r="J169" s="4">
        <v>51.1</v>
      </c>
    </row>
    <row r="170" spans="1:10">
      <c r="A170" s="2" t="s">
        <v>40</v>
      </c>
      <c r="B170" s="3" t="s">
        <v>5529</v>
      </c>
      <c r="C170" s="1" t="s">
        <v>42</v>
      </c>
      <c r="D170" s="1" t="s">
        <v>5639</v>
      </c>
      <c r="E170" s="2" t="s">
        <v>319</v>
      </c>
      <c r="F170" s="2" t="s">
        <v>320</v>
      </c>
      <c r="G170" s="2" t="s">
        <v>313</v>
      </c>
      <c r="H170" s="2" t="s">
        <v>314</v>
      </c>
      <c r="I170" s="4">
        <v>10</v>
      </c>
      <c r="J170" s="4">
        <v>102.2</v>
      </c>
    </row>
    <row r="171" spans="1:10">
      <c r="A171" s="2" t="s">
        <v>40</v>
      </c>
      <c r="B171" s="3" t="s">
        <v>5511</v>
      </c>
      <c r="C171" s="1" t="s">
        <v>42</v>
      </c>
      <c r="D171" s="1" t="s">
        <v>5640</v>
      </c>
      <c r="E171" s="2" t="s">
        <v>1209</v>
      </c>
      <c r="F171" s="2" t="s">
        <v>1210</v>
      </c>
      <c r="G171" s="2" t="s">
        <v>313</v>
      </c>
      <c r="H171" s="2" t="s">
        <v>314</v>
      </c>
      <c r="I171" s="4">
        <v>10</v>
      </c>
      <c r="J171" s="4">
        <v>102.2</v>
      </c>
    </row>
    <row r="172" spans="1:10">
      <c r="A172" s="2" t="s">
        <v>40</v>
      </c>
      <c r="B172" s="3" t="s">
        <v>5502</v>
      </c>
      <c r="C172" s="1" t="s">
        <v>42</v>
      </c>
      <c r="D172" s="1" t="s">
        <v>5641</v>
      </c>
      <c r="E172" s="2" t="s">
        <v>420</v>
      </c>
      <c r="F172" s="2" t="s">
        <v>421</v>
      </c>
      <c r="G172" s="2" t="s">
        <v>313</v>
      </c>
      <c r="H172" s="2" t="s">
        <v>314</v>
      </c>
      <c r="I172" s="4">
        <v>10</v>
      </c>
      <c r="J172" s="4">
        <v>102.2</v>
      </c>
    </row>
    <row r="173" spans="1:10">
      <c r="A173" s="2" t="s">
        <v>40</v>
      </c>
      <c r="B173" s="3" t="s">
        <v>5511</v>
      </c>
      <c r="C173" s="1" t="s">
        <v>42</v>
      </c>
      <c r="D173" s="1" t="s">
        <v>5642</v>
      </c>
      <c r="E173" s="2" t="s">
        <v>589</v>
      </c>
      <c r="F173" s="2" t="s">
        <v>590</v>
      </c>
      <c r="G173" s="2" t="s">
        <v>313</v>
      </c>
      <c r="H173" s="2" t="s">
        <v>314</v>
      </c>
      <c r="I173" s="4">
        <v>5</v>
      </c>
      <c r="J173" s="4">
        <v>51.1</v>
      </c>
    </row>
    <row r="174" spans="1:10">
      <c r="A174" s="2" t="s">
        <v>40</v>
      </c>
      <c r="B174" s="3" t="s">
        <v>5511</v>
      </c>
      <c r="C174" s="1" t="s">
        <v>42</v>
      </c>
      <c r="D174" s="1" t="s">
        <v>5643</v>
      </c>
      <c r="E174" s="2" t="s">
        <v>373</v>
      </c>
      <c r="F174" s="2" t="s">
        <v>374</v>
      </c>
      <c r="G174" s="2" t="s">
        <v>375</v>
      </c>
      <c r="H174" s="2" t="s">
        <v>376</v>
      </c>
      <c r="I174" s="4">
        <v>10</v>
      </c>
      <c r="J174" s="4">
        <v>102.2</v>
      </c>
    </row>
    <row r="175" spans="1:10">
      <c r="A175" s="2" t="s">
        <v>40</v>
      </c>
      <c r="B175" s="3" t="s">
        <v>5511</v>
      </c>
      <c r="C175" s="1" t="s">
        <v>42</v>
      </c>
      <c r="D175" s="1" t="s">
        <v>5644</v>
      </c>
      <c r="E175" s="2" t="s">
        <v>360</v>
      </c>
      <c r="F175" s="2" t="s">
        <v>361</v>
      </c>
      <c r="G175" s="2" t="s">
        <v>362</v>
      </c>
      <c r="H175" s="2" t="s">
        <v>363</v>
      </c>
      <c r="I175" s="4">
        <v>15</v>
      </c>
      <c r="J175" s="4">
        <v>153.30000000000001</v>
      </c>
    </row>
    <row r="176" spans="1:10">
      <c r="A176" s="2" t="s">
        <v>40</v>
      </c>
      <c r="B176" s="3" t="s">
        <v>5511</v>
      </c>
      <c r="C176" s="1" t="s">
        <v>42</v>
      </c>
      <c r="D176" s="1" t="s">
        <v>5645</v>
      </c>
      <c r="E176" s="2" t="s">
        <v>1025</v>
      </c>
      <c r="F176" s="2" t="s">
        <v>1026</v>
      </c>
      <c r="G176" s="2" t="s">
        <v>313</v>
      </c>
      <c r="H176" s="2" t="s">
        <v>314</v>
      </c>
      <c r="I176" s="4">
        <v>10</v>
      </c>
      <c r="J176" s="4">
        <v>102.2</v>
      </c>
    </row>
    <row r="177" spans="1:10">
      <c r="A177" s="2" t="s">
        <v>40</v>
      </c>
      <c r="B177" s="3" t="s">
        <v>5509</v>
      </c>
      <c r="C177" s="1" t="s">
        <v>42</v>
      </c>
      <c r="D177" s="1" t="s">
        <v>5646</v>
      </c>
      <c r="E177" s="2" t="s">
        <v>816</v>
      </c>
      <c r="F177" s="2" t="s">
        <v>817</v>
      </c>
      <c r="G177" s="2" t="s">
        <v>313</v>
      </c>
      <c r="H177" s="2" t="s">
        <v>314</v>
      </c>
      <c r="I177" s="4">
        <v>10</v>
      </c>
      <c r="J177" s="4">
        <v>102.2</v>
      </c>
    </row>
    <row r="178" spans="1:10">
      <c r="A178" s="2" t="s">
        <v>40</v>
      </c>
      <c r="B178" s="3" t="s">
        <v>5502</v>
      </c>
      <c r="C178" s="1" t="s">
        <v>42</v>
      </c>
      <c r="D178" s="1" t="s">
        <v>5647</v>
      </c>
      <c r="E178" s="2" t="s">
        <v>1429</v>
      </c>
      <c r="F178" s="2" t="s">
        <v>1430</v>
      </c>
      <c r="G178" s="2" t="s">
        <v>367</v>
      </c>
      <c r="H178" s="2" t="s">
        <v>368</v>
      </c>
      <c r="I178" s="4">
        <v>5</v>
      </c>
      <c r="J178" s="4">
        <v>51.1</v>
      </c>
    </row>
    <row r="179" spans="1:10">
      <c r="A179" s="2" t="s">
        <v>40</v>
      </c>
      <c r="B179" s="3" t="s">
        <v>5509</v>
      </c>
      <c r="C179" s="1" t="s">
        <v>42</v>
      </c>
      <c r="D179" s="1" t="s">
        <v>5648</v>
      </c>
      <c r="E179" s="2" t="s">
        <v>581</v>
      </c>
      <c r="F179" s="2" t="s">
        <v>582</v>
      </c>
      <c r="G179" s="2" t="s">
        <v>313</v>
      </c>
      <c r="H179" s="2" t="s">
        <v>314</v>
      </c>
      <c r="I179" s="4">
        <v>10</v>
      </c>
      <c r="J179" s="4">
        <v>102.2</v>
      </c>
    </row>
    <row r="180" spans="1:10">
      <c r="A180" s="2" t="s">
        <v>40</v>
      </c>
      <c r="B180" s="3" t="s">
        <v>5502</v>
      </c>
      <c r="C180" s="1" t="s">
        <v>42</v>
      </c>
      <c r="D180" s="1" t="s">
        <v>5649</v>
      </c>
      <c r="E180" s="2" t="s">
        <v>760</v>
      </c>
      <c r="F180" s="2" t="s">
        <v>761</v>
      </c>
      <c r="G180" s="2" t="s">
        <v>313</v>
      </c>
      <c r="H180" s="2" t="s">
        <v>314</v>
      </c>
      <c r="I180" s="4">
        <v>10</v>
      </c>
      <c r="J180" s="4">
        <v>102.2</v>
      </c>
    </row>
    <row r="181" spans="1:10">
      <c r="A181" s="2" t="s">
        <v>40</v>
      </c>
      <c r="B181" s="3" t="s">
        <v>5509</v>
      </c>
      <c r="C181" s="1" t="s">
        <v>42</v>
      </c>
      <c r="D181" s="1" t="s">
        <v>5650</v>
      </c>
      <c r="E181" s="2" t="s">
        <v>1002</v>
      </c>
      <c r="F181" s="2" t="s">
        <v>1003</v>
      </c>
      <c r="G181" s="2" t="s">
        <v>313</v>
      </c>
      <c r="H181" s="2" t="s">
        <v>314</v>
      </c>
      <c r="I181" s="4">
        <v>3</v>
      </c>
      <c r="J181" s="4">
        <v>30.66</v>
      </c>
    </row>
    <row r="182" spans="1:10">
      <c r="A182" s="2" t="s">
        <v>40</v>
      </c>
      <c r="B182" s="3" t="s">
        <v>5529</v>
      </c>
      <c r="C182" s="1" t="s">
        <v>42</v>
      </c>
      <c r="D182" s="1" t="s">
        <v>5651</v>
      </c>
      <c r="E182" s="2" t="s">
        <v>404</v>
      </c>
      <c r="F182" s="2" t="s">
        <v>405</v>
      </c>
      <c r="G182" s="2" t="s">
        <v>351</v>
      </c>
      <c r="H182" s="2" t="s">
        <v>352</v>
      </c>
      <c r="I182" s="4">
        <v>5</v>
      </c>
      <c r="J182" s="4">
        <v>51.1</v>
      </c>
    </row>
    <row r="183" spans="1:10">
      <c r="A183" s="2" t="s">
        <v>40</v>
      </c>
      <c r="B183" s="3" t="s">
        <v>5502</v>
      </c>
      <c r="C183" s="1" t="s">
        <v>42</v>
      </c>
      <c r="D183" s="1" t="s">
        <v>5652</v>
      </c>
      <c r="E183" s="2" t="s">
        <v>349</v>
      </c>
      <c r="F183" s="2" t="s">
        <v>350</v>
      </c>
      <c r="G183" s="2" t="s">
        <v>351</v>
      </c>
      <c r="H183" s="2" t="s">
        <v>352</v>
      </c>
      <c r="I183" s="4">
        <v>10</v>
      </c>
      <c r="J183" s="4">
        <v>102.2</v>
      </c>
    </row>
    <row r="184" spans="1:10" hidden="1">
      <c r="A184" s="2" t="s">
        <v>48</v>
      </c>
      <c r="B184" s="3" t="s">
        <v>5511</v>
      </c>
      <c r="C184" s="1" t="s">
        <v>42</v>
      </c>
      <c r="D184" s="1" t="s">
        <v>5653</v>
      </c>
      <c r="E184" s="2" t="s">
        <v>1028</v>
      </c>
      <c r="F184" s="2" t="s">
        <v>1029</v>
      </c>
      <c r="G184" s="2" t="s">
        <v>1030</v>
      </c>
      <c r="H184" s="2" t="s">
        <v>1031</v>
      </c>
      <c r="I184" s="4">
        <v>5</v>
      </c>
      <c r="J184" s="4">
        <v>57.6</v>
      </c>
    </row>
    <row r="185" spans="1:10" hidden="1">
      <c r="A185" s="2" t="s">
        <v>48</v>
      </c>
      <c r="B185" s="3" t="s">
        <v>5511</v>
      </c>
      <c r="C185" s="1" t="s">
        <v>42</v>
      </c>
      <c r="D185" s="1" t="s">
        <v>5636</v>
      </c>
      <c r="E185" s="2" t="s">
        <v>987</v>
      </c>
      <c r="F185" s="2" t="s">
        <v>988</v>
      </c>
      <c r="G185" s="2" t="s">
        <v>313</v>
      </c>
      <c r="H185" s="2" t="s">
        <v>314</v>
      </c>
      <c r="I185" s="4">
        <v>10</v>
      </c>
      <c r="J185" s="4">
        <v>115.2</v>
      </c>
    </row>
    <row r="186" spans="1:10" hidden="1">
      <c r="A186" s="2" t="s">
        <v>48</v>
      </c>
      <c r="B186" s="3" t="s">
        <v>5529</v>
      </c>
      <c r="C186" s="1" t="s">
        <v>42</v>
      </c>
      <c r="D186" s="1" t="s">
        <v>5654</v>
      </c>
      <c r="E186" s="2" t="s">
        <v>1584</v>
      </c>
      <c r="F186" s="2" t="s">
        <v>1585</v>
      </c>
      <c r="G186" s="2" t="s">
        <v>313</v>
      </c>
      <c r="H186" s="2" t="s">
        <v>314</v>
      </c>
      <c r="I186" s="4">
        <v>2</v>
      </c>
      <c r="J186" s="4">
        <v>23.04</v>
      </c>
    </row>
    <row r="187" spans="1:10" hidden="1">
      <c r="A187" s="2" t="s">
        <v>48</v>
      </c>
      <c r="B187" s="3" t="s">
        <v>5511</v>
      </c>
      <c r="C187" s="1" t="s">
        <v>42</v>
      </c>
      <c r="D187" s="1" t="s">
        <v>5655</v>
      </c>
      <c r="E187" s="2" t="s">
        <v>589</v>
      </c>
      <c r="F187" s="2" t="s">
        <v>590</v>
      </c>
      <c r="G187" s="2" t="s">
        <v>313</v>
      </c>
      <c r="H187" s="2" t="s">
        <v>314</v>
      </c>
      <c r="I187" s="4">
        <v>4</v>
      </c>
      <c r="J187" s="4">
        <v>46.08</v>
      </c>
    </row>
    <row r="188" spans="1:10" hidden="1">
      <c r="A188" s="2" t="s">
        <v>48</v>
      </c>
      <c r="B188" s="3" t="s">
        <v>5509</v>
      </c>
      <c r="C188" s="1" t="s">
        <v>42</v>
      </c>
      <c r="D188" s="1" t="s">
        <v>5656</v>
      </c>
      <c r="E188" s="2" t="s">
        <v>773</v>
      </c>
      <c r="F188" s="2" t="s">
        <v>774</v>
      </c>
      <c r="G188" s="2" t="s">
        <v>313</v>
      </c>
      <c r="H188" s="2" t="s">
        <v>314</v>
      </c>
      <c r="I188" s="4">
        <v>2</v>
      </c>
      <c r="J188" s="4">
        <v>23.04</v>
      </c>
    </row>
    <row r="189" spans="1:10" hidden="1">
      <c r="A189" s="2" t="s">
        <v>48</v>
      </c>
      <c r="B189" s="3" t="s">
        <v>5529</v>
      </c>
      <c r="C189" s="1" t="s">
        <v>42</v>
      </c>
      <c r="D189" s="1" t="s">
        <v>5651</v>
      </c>
      <c r="E189" s="2" t="s">
        <v>404</v>
      </c>
      <c r="F189" s="2" t="s">
        <v>405</v>
      </c>
      <c r="G189" s="2" t="s">
        <v>351</v>
      </c>
      <c r="H189" s="2" t="s">
        <v>352</v>
      </c>
      <c r="I189" s="4">
        <v>1</v>
      </c>
      <c r="J189" s="4">
        <v>11.52</v>
      </c>
    </row>
    <row r="190" spans="1:10" hidden="1">
      <c r="A190" s="2" t="s">
        <v>48</v>
      </c>
      <c r="B190" s="3" t="s">
        <v>5511</v>
      </c>
      <c r="C190" s="1" t="s">
        <v>42</v>
      </c>
      <c r="D190" s="1" t="s">
        <v>5605</v>
      </c>
      <c r="E190" s="2" t="s">
        <v>337</v>
      </c>
      <c r="F190" s="2" t="s">
        <v>338</v>
      </c>
      <c r="G190" s="2" t="s">
        <v>313</v>
      </c>
      <c r="H190" s="2" t="s">
        <v>314</v>
      </c>
      <c r="I190" s="4">
        <v>162</v>
      </c>
      <c r="J190" s="4">
        <v>1866.24</v>
      </c>
    </row>
    <row r="191" spans="1:10" hidden="1">
      <c r="A191" s="2" t="s">
        <v>48</v>
      </c>
      <c r="B191" s="3" t="s">
        <v>5511</v>
      </c>
      <c r="C191" s="1" t="s">
        <v>42</v>
      </c>
      <c r="D191" s="1" t="s">
        <v>5602</v>
      </c>
      <c r="E191" s="2" t="s">
        <v>337</v>
      </c>
      <c r="F191" s="2" t="s">
        <v>338</v>
      </c>
      <c r="G191" s="2" t="s">
        <v>313</v>
      </c>
      <c r="H191" s="2" t="s">
        <v>314</v>
      </c>
      <c r="I191" s="4">
        <v>26</v>
      </c>
      <c r="J191" s="4">
        <v>299.52</v>
      </c>
    </row>
    <row r="192" spans="1:10" hidden="1">
      <c r="A192" s="2" t="s">
        <v>48</v>
      </c>
      <c r="B192" s="3" t="s">
        <v>5509</v>
      </c>
      <c r="C192" s="1" t="s">
        <v>42</v>
      </c>
      <c r="D192" s="1" t="s">
        <v>5650</v>
      </c>
      <c r="E192" s="2" t="s">
        <v>1002</v>
      </c>
      <c r="F192" s="2" t="s">
        <v>1003</v>
      </c>
      <c r="G192" s="2" t="s">
        <v>313</v>
      </c>
      <c r="H192" s="2" t="s">
        <v>314</v>
      </c>
      <c r="I192" s="4">
        <v>6</v>
      </c>
      <c r="J192" s="4">
        <v>69.12</v>
      </c>
    </row>
    <row r="193" spans="1:23" hidden="1">
      <c r="A193" s="2" t="s">
        <v>48</v>
      </c>
      <c r="B193" s="3" t="s">
        <v>5511</v>
      </c>
      <c r="C193" s="1" t="s">
        <v>42</v>
      </c>
      <c r="D193" s="1" t="s">
        <v>5603</v>
      </c>
      <c r="E193" s="2" t="s">
        <v>420</v>
      </c>
      <c r="F193" s="2" t="s">
        <v>421</v>
      </c>
      <c r="G193" s="2" t="s">
        <v>313</v>
      </c>
      <c r="H193" s="2" t="s">
        <v>314</v>
      </c>
      <c r="I193" s="4">
        <v>4</v>
      </c>
      <c r="J193" s="4">
        <v>46.08</v>
      </c>
    </row>
    <row r="194" spans="1:23" hidden="1">
      <c r="A194" s="2" t="s">
        <v>48</v>
      </c>
      <c r="B194" s="3" t="s">
        <v>5509</v>
      </c>
      <c r="C194" s="1" t="s">
        <v>42</v>
      </c>
      <c r="D194" s="1" t="s">
        <v>5648</v>
      </c>
      <c r="E194" s="2" t="s">
        <v>581</v>
      </c>
      <c r="F194" s="2" t="s">
        <v>582</v>
      </c>
      <c r="G194" s="2" t="s">
        <v>313</v>
      </c>
      <c r="H194" s="2" t="s">
        <v>314</v>
      </c>
      <c r="I194" s="4">
        <v>10</v>
      </c>
      <c r="J194" s="4">
        <v>115.2</v>
      </c>
    </row>
    <row r="195" spans="1:23" hidden="1">
      <c r="A195" s="2" t="s">
        <v>48</v>
      </c>
      <c r="B195" s="3" t="s">
        <v>5513</v>
      </c>
      <c r="C195" s="1" t="s">
        <v>42</v>
      </c>
      <c r="D195" s="1" t="s">
        <v>5621</v>
      </c>
      <c r="E195" s="2" t="s">
        <v>373</v>
      </c>
      <c r="F195" s="2" t="s">
        <v>374</v>
      </c>
      <c r="G195" s="2" t="s">
        <v>375</v>
      </c>
      <c r="H195" s="2" t="s">
        <v>376</v>
      </c>
      <c r="I195" s="4">
        <v>10</v>
      </c>
      <c r="J195" s="4">
        <v>115.2</v>
      </c>
    </row>
    <row r="196" spans="1:23" hidden="1">
      <c r="A196" s="2" t="s">
        <v>48</v>
      </c>
      <c r="B196" s="3" t="s">
        <v>5513</v>
      </c>
      <c r="C196" s="1" t="s">
        <v>42</v>
      </c>
      <c r="D196" s="1" t="s">
        <v>5657</v>
      </c>
      <c r="E196" s="2" t="s">
        <v>390</v>
      </c>
      <c r="F196" s="2" t="s">
        <v>391</v>
      </c>
      <c r="G196" s="2" t="s">
        <v>313</v>
      </c>
      <c r="H196" s="2" t="s">
        <v>314</v>
      </c>
      <c r="I196" s="4">
        <v>2</v>
      </c>
      <c r="J196" s="4">
        <v>23.04</v>
      </c>
    </row>
    <row r="197" spans="1:23" hidden="1">
      <c r="A197" s="2" t="s">
        <v>48</v>
      </c>
      <c r="B197" s="3" t="s">
        <v>5502</v>
      </c>
      <c r="C197" s="1" t="s">
        <v>42</v>
      </c>
      <c r="D197" s="1" t="s">
        <v>5658</v>
      </c>
      <c r="E197" s="2" t="s">
        <v>322</v>
      </c>
      <c r="F197" s="2" t="s">
        <v>323</v>
      </c>
      <c r="G197" s="2" t="s">
        <v>313</v>
      </c>
      <c r="H197" s="2" t="s">
        <v>314</v>
      </c>
      <c r="I197" s="4">
        <v>5</v>
      </c>
      <c r="J197" s="4">
        <v>57.6</v>
      </c>
    </row>
    <row r="198" spans="1:23" hidden="1">
      <c r="A198" s="2" t="s">
        <v>48</v>
      </c>
      <c r="B198" s="3" t="s">
        <v>5513</v>
      </c>
      <c r="C198" s="1" t="s">
        <v>42</v>
      </c>
      <c r="D198" s="1" t="s">
        <v>5659</v>
      </c>
      <c r="E198" s="2" t="s">
        <v>1240</v>
      </c>
      <c r="F198" s="2" t="s">
        <v>1241</v>
      </c>
      <c r="G198" s="2" t="s">
        <v>313</v>
      </c>
      <c r="H198" s="2" t="s">
        <v>314</v>
      </c>
      <c r="I198" s="4">
        <v>2</v>
      </c>
      <c r="J198" s="4">
        <v>23.04</v>
      </c>
    </row>
    <row r="199" spans="1:23" hidden="1">
      <c r="A199" s="2" t="s">
        <v>48</v>
      </c>
      <c r="B199" s="3" t="s">
        <v>5565</v>
      </c>
      <c r="C199" s="1" t="s">
        <v>42</v>
      </c>
      <c r="D199" s="1" t="s">
        <v>5614</v>
      </c>
      <c r="E199" s="2" t="s">
        <v>331</v>
      </c>
      <c r="F199" s="2" t="s">
        <v>332</v>
      </c>
      <c r="G199" s="2" t="s">
        <v>313</v>
      </c>
      <c r="H199" s="2" t="s">
        <v>314</v>
      </c>
      <c r="I199" s="4">
        <v>2</v>
      </c>
      <c r="J199" s="4">
        <v>23.04</v>
      </c>
    </row>
    <row r="200" spans="1:23" hidden="1">
      <c r="A200" s="2" t="s">
        <v>48</v>
      </c>
      <c r="B200" s="3" t="s">
        <v>5565</v>
      </c>
      <c r="C200" s="1" t="s">
        <v>42</v>
      </c>
      <c r="D200" s="1" t="s">
        <v>5660</v>
      </c>
      <c r="E200" s="2" t="s">
        <v>341</v>
      </c>
      <c r="F200" s="2" t="s">
        <v>342</v>
      </c>
      <c r="G200" s="2" t="s">
        <v>343</v>
      </c>
      <c r="H200" s="2" t="s">
        <v>344</v>
      </c>
      <c r="I200" s="4">
        <v>5</v>
      </c>
      <c r="J200" s="4">
        <v>57.6</v>
      </c>
    </row>
    <row r="201" spans="1:23" hidden="1">
      <c r="A201" s="2" t="s">
        <v>182</v>
      </c>
      <c r="B201" s="3" t="s">
        <v>5509</v>
      </c>
      <c r="C201" s="1" t="s">
        <v>42</v>
      </c>
      <c r="D201" s="1" t="s">
        <v>5661</v>
      </c>
      <c r="E201" s="2" t="s">
        <v>783</v>
      </c>
      <c r="F201" s="2" t="s">
        <v>784</v>
      </c>
      <c r="G201" s="2" t="s">
        <v>313</v>
      </c>
      <c r="H201" s="2" t="s">
        <v>314</v>
      </c>
      <c r="I201" s="4">
        <v>2</v>
      </c>
      <c r="J201" s="4">
        <v>18.88</v>
      </c>
    </row>
    <row r="202" spans="1:23" hidden="1">
      <c r="J202" s="5">
        <v>13402.54</v>
      </c>
    </row>
    <row r="203" spans="1:23" hidden="1">
      <c r="A203" s="72" t="s">
        <v>429</v>
      </c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</row>
    <row r="204" spans="1:23" hidden="1">
      <c r="A204" s="2" t="s">
        <v>68</v>
      </c>
      <c r="B204" s="3" t="s">
        <v>5500</v>
      </c>
      <c r="C204" s="1" t="s">
        <v>42</v>
      </c>
      <c r="D204" s="1" t="s">
        <v>5662</v>
      </c>
      <c r="E204" s="2" t="s">
        <v>1255</v>
      </c>
      <c r="F204" s="2" t="s">
        <v>1256</v>
      </c>
      <c r="G204" s="2" t="s">
        <v>1252</v>
      </c>
      <c r="H204" s="2" t="s">
        <v>1253</v>
      </c>
      <c r="I204" s="4">
        <v>10</v>
      </c>
      <c r="J204" s="4">
        <v>95.5</v>
      </c>
    </row>
    <row r="205" spans="1:23" hidden="1">
      <c r="A205" s="2" t="s">
        <v>48</v>
      </c>
      <c r="B205" s="3" t="s">
        <v>5500</v>
      </c>
      <c r="C205" s="1" t="s">
        <v>42</v>
      </c>
      <c r="D205" s="1" t="s">
        <v>5663</v>
      </c>
      <c r="E205" s="2" t="s">
        <v>2324</v>
      </c>
      <c r="F205" s="2" t="s">
        <v>2325</v>
      </c>
      <c r="G205" s="2" t="s">
        <v>1252</v>
      </c>
      <c r="H205" s="2" t="s">
        <v>1253</v>
      </c>
      <c r="I205" s="4">
        <v>2</v>
      </c>
      <c r="J205" s="4">
        <v>23.04</v>
      </c>
    </row>
    <row r="206" spans="1:23" hidden="1">
      <c r="A206" s="2" t="s">
        <v>48</v>
      </c>
      <c r="B206" s="3" t="s">
        <v>5500</v>
      </c>
      <c r="C206" s="1" t="s">
        <v>42</v>
      </c>
      <c r="D206" s="1" t="s">
        <v>5662</v>
      </c>
      <c r="E206" s="2" t="s">
        <v>1255</v>
      </c>
      <c r="F206" s="2" t="s">
        <v>1256</v>
      </c>
      <c r="G206" s="2" t="s">
        <v>1252</v>
      </c>
      <c r="H206" s="2" t="s">
        <v>1253</v>
      </c>
      <c r="I206" s="4">
        <v>10</v>
      </c>
      <c r="J206" s="4">
        <v>115.2</v>
      </c>
    </row>
    <row r="207" spans="1:23" hidden="1">
      <c r="A207" s="2" t="s">
        <v>48</v>
      </c>
      <c r="B207" s="3" t="s">
        <v>5500</v>
      </c>
      <c r="C207" s="1" t="s">
        <v>42</v>
      </c>
      <c r="D207" s="1" t="s">
        <v>5664</v>
      </c>
      <c r="E207" s="2" t="s">
        <v>1258</v>
      </c>
      <c r="F207" s="2" t="s">
        <v>1259</v>
      </c>
      <c r="G207" s="2" t="s">
        <v>1252</v>
      </c>
      <c r="H207" s="2" t="s">
        <v>1253</v>
      </c>
      <c r="I207" s="4">
        <v>3</v>
      </c>
      <c r="J207" s="4">
        <v>34.56</v>
      </c>
    </row>
    <row r="208" spans="1:23" hidden="1">
      <c r="J208" s="5">
        <v>268.3</v>
      </c>
    </row>
    <row r="209" spans="1:23" hidden="1">
      <c r="A209" s="72" t="s">
        <v>435</v>
      </c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</row>
    <row r="210" spans="1:23">
      <c r="A210" s="2" t="s">
        <v>40</v>
      </c>
      <c r="B210" s="3" t="s">
        <v>5513</v>
      </c>
      <c r="C210" s="1" t="s">
        <v>42</v>
      </c>
      <c r="D210" s="1" t="s">
        <v>5665</v>
      </c>
      <c r="E210" s="2" t="s">
        <v>1268</v>
      </c>
      <c r="F210" s="2" t="s">
        <v>1269</v>
      </c>
      <c r="G210" s="2" t="s">
        <v>1270</v>
      </c>
      <c r="H210" s="2" t="s">
        <v>1271</v>
      </c>
      <c r="I210" s="4">
        <v>10</v>
      </c>
      <c r="J210" s="4">
        <v>102.2</v>
      </c>
    </row>
    <row r="211" spans="1:23">
      <c r="A211" s="2" t="s">
        <v>40</v>
      </c>
      <c r="B211" s="3" t="s">
        <v>5513</v>
      </c>
      <c r="C211" s="1" t="s">
        <v>42</v>
      </c>
      <c r="D211" s="1" t="s">
        <v>5666</v>
      </c>
      <c r="E211" s="2" t="s">
        <v>442</v>
      </c>
      <c r="F211" s="2" t="s">
        <v>443</v>
      </c>
      <c r="G211" s="2" t="s">
        <v>439</v>
      </c>
      <c r="H211" s="2" t="s">
        <v>440</v>
      </c>
      <c r="I211" s="4">
        <v>6</v>
      </c>
      <c r="J211" s="4">
        <v>61.32</v>
      </c>
    </row>
    <row r="212" spans="1:23">
      <c r="A212" s="2" t="s">
        <v>40</v>
      </c>
      <c r="B212" s="3" t="s">
        <v>5511</v>
      </c>
      <c r="C212" s="1" t="s">
        <v>42</v>
      </c>
      <c r="D212" s="1" t="s">
        <v>5667</v>
      </c>
      <c r="E212" s="2" t="s">
        <v>822</v>
      </c>
      <c r="F212" s="2" t="s">
        <v>823</v>
      </c>
      <c r="G212" s="2" t="s">
        <v>439</v>
      </c>
      <c r="H212" s="2" t="s">
        <v>440</v>
      </c>
      <c r="I212" s="4">
        <v>10</v>
      </c>
      <c r="J212" s="4">
        <v>102.2</v>
      </c>
    </row>
    <row r="213" spans="1:23" ht="24" hidden="1">
      <c r="A213" s="2" t="s">
        <v>48</v>
      </c>
      <c r="B213" s="3" t="s">
        <v>5513</v>
      </c>
      <c r="C213" s="1" t="s">
        <v>42</v>
      </c>
      <c r="D213" s="1" t="s">
        <v>5668</v>
      </c>
      <c r="E213" s="2" t="s">
        <v>437</v>
      </c>
      <c r="F213" s="2" t="s">
        <v>438</v>
      </c>
      <c r="G213" s="2" t="s">
        <v>439</v>
      </c>
      <c r="H213" s="2" t="s">
        <v>440</v>
      </c>
      <c r="I213" s="4">
        <v>20</v>
      </c>
      <c r="J213" s="4">
        <v>247.4</v>
      </c>
    </row>
    <row r="214" spans="1:23" ht="24" hidden="1">
      <c r="A214" s="2" t="s">
        <v>48</v>
      </c>
      <c r="B214" s="3" t="s">
        <v>5513</v>
      </c>
      <c r="C214" s="1" t="s">
        <v>42</v>
      </c>
      <c r="D214" s="1" t="s">
        <v>5669</v>
      </c>
      <c r="E214" s="2" t="s">
        <v>604</v>
      </c>
      <c r="F214" s="2" t="s">
        <v>605</v>
      </c>
      <c r="G214" s="2" t="s">
        <v>439</v>
      </c>
      <c r="H214" s="2" t="s">
        <v>440</v>
      </c>
      <c r="I214" s="4">
        <v>5</v>
      </c>
      <c r="J214" s="4">
        <v>61.85</v>
      </c>
    </row>
    <row r="215" spans="1:23" hidden="1">
      <c r="A215" s="2" t="s">
        <v>48</v>
      </c>
      <c r="B215" s="3" t="s">
        <v>5513</v>
      </c>
      <c r="C215" s="1" t="s">
        <v>42</v>
      </c>
      <c r="D215" s="1" t="s">
        <v>5666</v>
      </c>
      <c r="E215" s="2" t="s">
        <v>442</v>
      </c>
      <c r="F215" s="2" t="s">
        <v>443</v>
      </c>
      <c r="G215" s="2" t="s">
        <v>439</v>
      </c>
      <c r="H215" s="2" t="s">
        <v>440</v>
      </c>
      <c r="I215" s="4">
        <v>7</v>
      </c>
      <c r="J215" s="4">
        <v>86.59</v>
      </c>
    </row>
    <row r="216" spans="1:23" hidden="1">
      <c r="A216" s="2" t="s">
        <v>48</v>
      </c>
      <c r="B216" s="3" t="s">
        <v>5513</v>
      </c>
      <c r="C216" s="1" t="s">
        <v>42</v>
      </c>
      <c r="D216" s="1" t="s">
        <v>5665</v>
      </c>
      <c r="E216" s="2" t="s">
        <v>1268</v>
      </c>
      <c r="F216" s="2" t="s">
        <v>1269</v>
      </c>
      <c r="G216" s="2" t="s">
        <v>1270</v>
      </c>
      <c r="H216" s="2" t="s">
        <v>1271</v>
      </c>
      <c r="I216" s="4">
        <v>6</v>
      </c>
      <c r="J216" s="4">
        <v>74.22</v>
      </c>
    </row>
    <row r="217" spans="1:23" hidden="1">
      <c r="J217" s="5">
        <v>735.78</v>
      </c>
    </row>
    <row r="218" spans="1:23" hidden="1">
      <c r="A218" s="72" t="s">
        <v>444</v>
      </c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</row>
    <row r="219" spans="1:23" hidden="1">
      <c r="A219" s="2" t="s">
        <v>68</v>
      </c>
      <c r="B219" s="3" t="s">
        <v>5502</v>
      </c>
      <c r="C219" s="1" t="s">
        <v>42</v>
      </c>
      <c r="D219" s="1" t="s">
        <v>5670</v>
      </c>
      <c r="E219" s="2" t="s">
        <v>3809</v>
      </c>
      <c r="F219" s="2" t="s">
        <v>3810</v>
      </c>
      <c r="G219" s="2" t="s">
        <v>468</v>
      </c>
      <c r="H219" s="2" t="s">
        <v>469</v>
      </c>
      <c r="I219" s="4">
        <v>4</v>
      </c>
      <c r="J219" s="4">
        <v>38.200000000000003</v>
      </c>
    </row>
    <row r="220" spans="1:23">
      <c r="A220" s="2" t="s">
        <v>40</v>
      </c>
      <c r="B220" s="3" t="s">
        <v>5529</v>
      </c>
      <c r="C220" s="1" t="s">
        <v>42</v>
      </c>
      <c r="D220" s="1" t="s">
        <v>5671</v>
      </c>
      <c r="E220" s="2" t="s">
        <v>1644</v>
      </c>
      <c r="F220" s="2" t="s">
        <v>1645</v>
      </c>
      <c r="G220" s="2" t="s">
        <v>1646</v>
      </c>
      <c r="H220" s="2" t="s">
        <v>1647</v>
      </c>
      <c r="I220" s="4">
        <v>2</v>
      </c>
      <c r="J220" s="4">
        <v>20.440000000000001</v>
      </c>
    </row>
    <row r="221" spans="1:23">
      <c r="A221" s="2" t="s">
        <v>40</v>
      </c>
      <c r="B221" s="3" t="s">
        <v>5529</v>
      </c>
      <c r="C221" s="1" t="s">
        <v>42</v>
      </c>
      <c r="D221" s="1" t="s">
        <v>5672</v>
      </c>
      <c r="E221" s="2" t="s">
        <v>5673</v>
      </c>
      <c r="F221" s="2" t="s">
        <v>5674</v>
      </c>
      <c r="G221" s="2" t="s">
        <v>867</v>
      </c>
      <c r="H221" s="2" t="s">
        <v>868</v>
      </c>
      <c r="I221" s="4">
        <v>50</v>
      </c>
      <c r="J221" s="4">
        <v>511</v>
      </c>
    </row>
    <row r="222" spans="1:23">
      <c r="A222" s="2" t="s">
        <v>40</v>
      </c>
      <c r="B222" s="3" t="s">
        <v>5529</v>
      </c>
      <c r="C222" s="1" t="s">
        <v>42</v>
      </c>
      <c r="D222" s="1" t="s">
        <v>5675</v>
      </c>
      <c r="E222" s="2" t="s">
        <v>1467</v>
      </c>
      <c r="F222" s="2" t="s">
        <v>1468</v>
      </c>
      <c r="G222" s="2" t="s">
        <v>851</v>
      </c>
      <c r="H222" s="2" t="s">
        <v>852</v>
      </c>
      <c r="I222" s="4">
        <v>10</v>
      </c>
      <c r="J222" s="4">
        <v>102.2</v>
      </c>
    </row>
    <row r="223" spans="1:23">
      <c r="A223" s="2" t="s">
        <v>40</v>
      </c>
      <c r="B223" s="3" t="s">
        <v>5529</v>
      </c>
      <c r="C223" s="1" t="s">
        <v>42</v>
      </c>
      <c r="D223" s="1" t="s">
        <v>5676</v>
      </c>
      <c r="E223" s="2" t="s">
        <v>1470</v>
      </c>
      <c r="F223" s="2" t="s">
        <v>1471</v>
      </c>
      <c r="G223" s="2" t="s">
        <v>837</v>
      </c>
      <c r="H223" s="2" t="s">
        <v>838</v>
      </c>
      <c r="I223" s="4">
        <v>10</v>
      </c>
      <c r="J223" s="4">
        <v>102.2</v>
      </c>
    </row>
    <row r="224" spans="1:23">
      <c r="A224" s="2" t="s">
        <v>40</v>
      </c>
      <c r="B224" s="3" t="s">
        <v>5529</v>
      </c>
      <c r="C224" s="1" t="s">
        <v>42</v>
      </c>
      <c r="D224" s="1" t="s">
        <v>5677</v>
      </c>
      <c r="E224" s="2" t="s">
        <v>4938</v>
      </c>
      <c r="F224" s="2" t="s">
        <v>4939</v>
      </c>
      <c r="G224" s="2" t="s">
        <v>3799</v>
      </c>
      <c r="H224" s="2" t="s">
        <v>3800</v>
      </c>
      <c r="I224" s="4">
        <v>5</v>
      </c>
      <c r="J224" s="4">
        <v>51.1</v>
      </c>
    </row>
    <row r="225" spans="1:10">
      <c r="A225" s="2" t="s">
        <v>40</v>
      </c>
      <c r="B225" s="3" t="s">
        <v>5502</v>
      </c>
      <c r="C225" s="1" t="s">
        <v>42</v>
      </c>
      <c r="D225" s="1" t="s">
        <v>5670</v>
      </c>
      <c r="E225" s="2" t="s">
        <v>3809</v>
      </c>
      <c r="F225" s="2" t="s">
        <v>3810</v>
      </c>
      <c r="G225" s="2" t="s">
        <v>468</v>
      </c>
      <c r="H225" s="2" t="s">
        <v>469</v>
      </c>
      <c r="I225" s="4">
        <v>10</v>
      </c>
      <c r="J225" s="4">
        <v>102.2</v>
      </c>
    </row>
    <row r="226" spans="1:10">
      <c r="A226" s="2" t="s">
        <v>40</v>
      </c>
      <c r="B226" s="3" t="s">
        <v>5500</v>
      </c>
      <c r="C226" s="1" t="s">
        <v>42</v>
      </c>
      <c r="D226" s="1" t="s">
        <v>5678</v>
      </c>
      <c r="E226" s="2" t="s">
        <v>607</v>
      </c>
      <c r="F226" s="2" t="s">
        <v>608</v>
      </c>
      <c r="G226" s="2" t="s">
        <v>609</v>
      </c>
      <c r="H226" s="2" t="s">
        <v>610</v>
      </c>
      <c r="I226" s="4">
        <v>300</v>
      </c>
      <c r="J226" s="4">
        <v>3066</v>
      </c>
    </row>
    <row r="227" spans="1:10">
      <c r="A227" s="2" t="s">
        <v>40</v>
      </c>
      <c r="B227" s="3" t="s">
        <v>5565</v>
      </c>
      <c r="C227" s="1" t="s">
        <v>42</v>
      </c>
      <c r="D227" s="1" t="s">
        <v>5679</v>
      </c>
      <c r="E227" s="2" t="s">
        <v>1662</v>
      </c>
      <c r="F227" s="2" t="s">
        <v>1663</v>
      </c>
      <c r="G227" s="2" t="s">
        <v>468</v>
      </c>
      <c r="H227" s="2" t="s">
        <v>469</v>
      </c>
      <c r="I227" s="4">
        <v>60</v>
      </c>
      <c r="J227" s="4">
        <v>613.20000000000005</v>
      </c>
    </row>
    <row r="228" spans="1:10" ht="36">
      <c r="A228" s="2" t="s">
        <v>40</v>
      </c>
      <c r="B228" s="3" t="s">
        <v>5500</v>
      </c>
      <c r="C228" s="1" t="s">
        <v>42</v>
      </c>
      <c r="D228" s="1" t="s">
        <v>5680</v>
      </c>
      <c r="E228" s="2" t="s">
        <v>4638</v>
      </c>
      <c r="F228" s="2" t="s">
        <v>4639</v>
      </c>
      <c r="G228" s="2" t="s">
        <v>4166</v>
      </c>
      <c r="H228" s="2" t="s">
        <v>4167</v>
      </c>
      <c r="I228" s="4">
        <v>10</v>
      </c>
      <c r="J228" s="4">
        <v>102.2</v>
      </c>
    </row>
    <row r="229" spans="1:10">
      <c r="A229" s="2" t="s">
        <v>40</v>
      </c>
      <c r="B229" s="3" t="s">
        <v>5565</v>
      </c>
      <c r="C229" s="1" t="s">
        <v>42</v>
      </c>
      <c r="D229" s="1" t="s">
        <v>5681</v>
      </c>
      <c r="E229" s="2" t="s">
        <v>4148</v>
      </c>
      <c r="F229" s="2" t="s">
        <v>860</v>
      </c>
      <c r="G229" s="2" t="s">
        <v>3617</v>
      </c>
      <c r="H229" s="2" t="s">
        <v>3618</v>
      </c>
      <c r="I229" s="4">
        <v>30</v>
      </c>
      <c r="J229" s="4">
        <v>306.60000000000002</v>
      </c>
    </row>
    <row r="230" spans="1:10">
      <c r="A230" s="2" t="s">
        <v>40</v>
      </c>
      <c r="B230" s="3" t="s">
        <v>5500</v>
      </c>
      <c r="C230" s="1" t="s">
        <v>42</v>
      </c>
      <c r="D230" s="1" t="s">
        <v>5682</v>
      </c>
      <c r="E230" s="2" t="s">
        <v>3523</v>
      </c>
      <c r="F230" s="2" t="s">
        <v>3524</v>
      </c>
      <c r="G230" s="2" t="s">
        <v>1646</v>
      </c>
      <c r="H230" s="2" t="s">
        <v>1647</v>
      </c>
      <c r="I230" s="4">
        <v>15</v>
      </c>
      <c r="J230" s="4">
        <v>153.30000000000001</v>
      </c>
    </row>
    <row r="231" spans="1:10">
      <c r="A231" s="2" t="s">
        <v>40</v>
      </c>
      <c r="B231" s="3" t="s">
        <v>5513</v>
      </c>
      <c r="C231" s="1" t="s">
        <v>42</v>
      </c>
      <c r="D231" s="1" t="s">
        <v>5683</v>
      </c>
      <c r="E231" s="2" t="s">
        <v>3054</v>
      </c>
      <c r="F231" s="2" t="s">
        <v>3055</v>
      </c>
      <c r="G231" s="2" t="s">
        <v>867</v>
      </c>
      <c r="H231" s="2" t="s">
        <v>868</v>
      </c>
      <c r="I231" s="4">
        <v>5</v>
      </c>
      <c r="J231" s="4">
        <v>51.1</v>
      </c>
    </row>
    <row r="232" spans="1:10" ht="24">
      <c r="A232" s="2" t="s">
        <v>40</v>
      </c>
      <c r="B232" s="3" t="s">
        <v>5502</v>
      </c>
      <c r="C232" s="1" t="s">
        <v>42</v>
      </c>
      <c r="D232" s="1" t="s">
        <v>5684</v>
      </c>
      <c r="E232" s="2" t="s">
        <v>461</v>
      </c>
      <c r="F232" s="2" t="s">
        <v>462</v>
      </c>
      <c r="G232" s="2" t="s">
        <v>463</v>
      </c>
      <c r="H232" s="2" t="s">
        <v>464</v>
      </c>
      <c r="I232" s="4">
        <v>16</v>
      </c>
      <c r="J232" s="4">
        <v>163.52000000000001</v>
      </c>
    </row>
    <row r="233" spans="1:10">
      <c r="A233" s="2" t="s">
        <v>40</v>
      </c>
      <c r="B233" s="3" t="s">
        <v>5513</v>
      </c>
      <c r="C233" s="1" t="s">
        <v>42</v>
      </c>
      <c r="D233" s="1" t="s">
        <v>5685</v>
      </c>
      <c r="E233" s="2" t="s">
        <v>5686</v>
      </c>
      <c r="F233" s="2" t="s">
        <v>5687</v>
      </c>
      <c r="G233" s="2" t="s">
        <v>468</v>
      </c>
      <c r="H233" s="2" t="s">
        <v>469</v>
      </c>
      <c r="I233" s="4">
        <v>10</v>
      </c>
      <c r="J233" s="4">
        <v>102.2</v>
      </c>
    </row>
    <row r="234" spans="1:10">
      <c r="A234" s="2" t="s">
        <v>40</v>
      </c>
      <c r="B234" s="3" t="s">
        <v>5513</v>
      </c>
      <c r="C234" s="1" t="s">
        <v>42</v>
      </c>
      <c r="D234" s="1" t="s">
        <v>5688</v>
      </c>
      <c r="E234" s="2" t="s">
        <v>456</v>
      </c>
      <c r="F234" s="2" t="s">
        <v>457</v>
      </c>
      <c r="G234" s="2" t="s">
        <v>458</v>
      </c>
      <c r="H234" s="2" t="s">
        <v>459</v>
      </c>
      <c r="I234" s="4">
        <v>5</v>
      </c>
      <c r="J234" s="4">
        <v>51.1</v>
      </c>
    </row>
    <row r="235" spans="1:10">
      <c r="A235" s="2" t="s">
        <v>40</v>
      </c>
      <c r="B235" s="3" t="s">
        <v>5565</v>
      </c>
      <c r="C235" s="1" t="s">
        <v>42</v>
      </c>
      <c r="D235" s="1" t="s">
        <v>5689</v>
      </c>
      <c r="E235" s="2" t="s">
        <v>1484</v>
      </c>
      <c r="F235" s="2" t="s">
        <v>1485</v>
      </c>
      <c r="G235" s="2" t="s">
        <v>837</v>
      </c>
      <c r="H235" s="2" t="s">
        <v>838</v>
      </c>
      <c r="I235" s="4">
        <v>20</v>
      </c>
      <c r="J235" s="4">
        <v>204.4</v>
      </c>
    </row>
    <row r="236" spans="1:10" hidden="1">
      <c r="A236" s="2" t="s">
        <v>48</v>
      </c>
      <c r="B236" s="3" t="s">
        <v>5513</v>
      </c>
      <c r="C236" s="1" t="s">
        <v>42</v>
      </c>
      <c r="D236" s="1" t="s">
        <v>5690</v>
      </c>
      <c r="E236" s="2" t="s">
        <v>870</v>
      </c>
      <c r="F236" s="2" t="s">
        <v>871</v>
      </c>
      <c r="G236" s="2" t="s">
        <v>872</v>
      </c>
      <c r="H236" s="2" t="s">
        <v>873</v>
      </c>
      <c r="I236" s="4">
        <v>10</v>
      </c>
      <c r="J236" s="4">
        <v>123.7</v>
      </c>
    </row>
    <row r="237" spans="1:10" hidden="1">
      <c r="A237" s="2" t="s">
        <v>48</v>
      </c>
      <c r="B237" s="3" t="s">
        <v>5529</v>
      </c>
      <c r="C237" s="1" t="s">
        <v>42</v>
      </c>
      <c r="D237" s="1" t="s">
        <v>5671</v>
      </c>
      <c r="E237" s="2" t="s">
        <v>1644</v>
      </c>
      <c r="F237" s="2" t="s">
        <v>1645</v>
      </c>
      <c r="G237" s="2" t="s">
        <v>1646</v>
      </c>
      <c r="H237" s="2" t="s">
        <v>1647</v>
      </c>
      <c r="I237" s="4">
        <v>1</v>
      </c>
      <c r="J237" s="4">
        <v>12.37</v>
      </c>
    </row>
    <row r="238" spans="1:10" ht="24" hidden="1">
      <c r="A238" s="2" t="s">
        <v>48</v>
      </c>
      <c r="B238" s="3" t="s">
        <v>5502</v>
      </c>
      <c r="C238" s="1" t="s">
        <v>42</v>
      </c>
      <c r="D238" s="1" t="s">
        <v>5684</v>
      </c>
      <c r="E238" s="2" t="s">
        <v>461</v>
      </c>
      <c r="F238" s="2" t="s">
        <v>462</v>
      </c>
      <c r="G238" s="2" t="s">
        <v>463</v>
      </c>
      <c r="H238" s="2" t="s">
        <v>464</v>
      </c>
      <c r="I238" s="4">
        <v>2</v>
      </c>
      <c r="J238" s="4">
        <v>24.74</v>
      </c>
    </row>
    <row r="239" spans="1:10" hidden="1">
      <c r="A239" s="2" t="s">
        <v>48</v>
      </c>
      <c r="B239" s="3" t="s">
        <v>5513</v>
      </c>
      <c r="C239" s="1" t="s">
        <v>42</v>
      </c>
      <c r="D239" s="1" t="s">
        <v>5683</v>
      </c>
      <c r="E239" s="2" t="s">
        <v>3054</v>
      </c>
      <c r="F239" s="2" t="s">
        <v>3055</v>
      </c>
      <c r="G239" s="2" t="s">
        <v>867</v>
      </c>
      <c r="H239" s="2" t="s">
        <v>868</v>
      </c>
      <c r="I239" s="4">
        <v>4</v>
      </c>
      <c r="J239" s="4">
        <v>49.48</v>
      </c>
    </row>
    <row r="240" spans="1:10" hidden="1">
      <c r="J240" s="5">
        <v>5951.25</v>
      </c>
    </row>
    <row r="241" spans="10:10" hidden="1">
      <c r="J241" s="5">
        <v>27927.34</v>
      </c>
    </row>
  </sheetData>
  <autoFilter ref="A1:A241" xr:uid="{7BC310BD-EFEC-7D4F-9714-1DABD2418AEC}">
    <filterColumn colId="0">
      <filters>
        <filter val="Dorzol 20mg/ml kapi za oči 5ml"/>
      </filters>
    </filterColumn>
  </autoFilter>
  <mergeCells count="12">
    <mergeCell ref="A218:W218"/>
    <mergeCell ref="A2:W2"/>
    <mergeCell ref="A9:W9"/>
    <mergeCell ref="A13:W13"/>
    <mergeCell ref="A67:W67"/>
    <mergeCell ref="A96:W96"/>
    <mergeCell ref="A100:W100"/>
    <mergeCell ref="A112:W112"/>
    <mergeCell ref="A124:W124"/>
    <mergeCell ref="A131:W131"/>
    <mergeCell ref="A203:W203"/>
    <mergeCell ref="A209:W20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34A4-A889-674F-94DE-93922A6D233B}">
  <sheetPr filterMode="1"/>
  <dimension ref="A1:W205"/>
  <sheetViews>
    <sheetView workbookViewId="0"/>
    <sheetView workbookViewId="1"/>
  </sheetViews>
  <sheetFormatPr defaultColWidth="8.85546875" defaultRowHeight="12.95"/>
  <cols>
    <col min="1" max="1" width="38.85546875" customWidth="1"/>
    <col min="2" max="3" width="8.140625" customWidth="1"/>
    <col min="4" max="4" width="7" customWidth="1"/>
    <col min="5" max="5" width="52.140625" customWidth="1"/>
    <col min="6" max="6" width="30" customWidth="1"/>
    <col min="7" max="7" width="13.42578125" customWidth="1"/>
    <col min="8" max="8" width="19.140625" customWidth="1"/>
    <col min="9" max="9" width="10.4257812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5691</v>
      </c>
      <c r="C3" s="1" t="s">
        <v>42</v>
      </c>
      <c r="D3" s="1" t="s">
        <v>5692</v>
      </c>
      <c r="E3" s="2" t="s">
        <v>1813</v>
      </c>
      <c r="F3" s="2" t="s">
        <v>1814</v>
      </c>
      <c r="G3" s="2" t="s">
        <v>46</v>
      </c>
      <c r="H3" s="2" t="s">
        <v>47</v>
      </c>
      <c r="I3" s="4">
        <v>5</v>
      </c>
      <c r="J3" s="4">
        <v>51.1</v>
      </c>
    </row>
    <row r="4" spans="1:23" hidden="1">
      <c r="A4" s="2" t="s">
        <v>48</v>
      </c>
      <c r="B4" s="3" t="s">
        <v>5691</v>
      </c>
      <c r="C4" s="1" t="s">
        <v>42</v>
      </c>
      <c r="D4" s="1" t="s">
        <v>5693</v>
      </c>
      <c r="E4" s="2" t="s">
        <v>1058</v>
      </c>
      <c r="F4" s="2" t="s">
        <v>1059</v>
      </c>
      <c r="G4" s="2" t="s">
        <v>46</v>
      </c>
      <c r="H4" s="2" t="s">
        <v>47</v>
      </c>
      <c r="I4" s="4">
        <v>5</v>
      </c>
      <c r="J4" s="4">
        <v>61.85</v>
      </c>
    </row>
    <row r="5" spans="1:23" hidden="1">
      <c r="A5" s="2" t="s">
        <v>48</v>
      </c>
      <c r="B5" s="3" t="s">
        <v>5691</v>
      </c>
      <c r="C5" s="1" t="s">
        <v>42</v>
      </c>
      <c r="D5" s="1" t="s">
        <v>5694</v>
      </c>
      <c r="E5" s="2" t="s">
        <v>1875</v>
      </c>
      <c r="F5" s="2" t="s">
        <v>1876</v>
      </c>
      <c r="G5" s="2" t="s">
        <v>46</v>
      </c>
      <c r="H5" s="2" t="s">
        <v>47</v>
      </c>
      <c r="I5" s="4">
        <v>10</v>
      </c>
      <c r="J5" s="4">
        <v>123.7</v>
      </c>
    </row>
    <row r="6" spans="1:23" hidden="1">
      <c r="J6" s="5">
        <v>236.65</v>
      </c>
    </row>
    <row r="7" spans="1:23" hidden="1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 hidden="1">
      <c r="A8" s="2" t="s">
        <v>68</v>
      </c>
      <c r="B8" s="3" t="s">
        <v>5695</v>
      </c>
      <c r="C8" s="1" t="s">
        <v>42</v>
      </c>
      <c r="D8" s="1" t="s">
        <v>5696</v>
      </c>
      <c r="E8" s="2" t="s">
        <v>894</v>
      </c>
      <c r="F8" s="2" t="s">
        <v>895</v>
      </c>
      <c r="G8" s="2" t="s">
        <v>82</v>
      </c>
      <c r="H8" s="2" t="s">
        <v>83</v>
      </c>
      <c r="I8" s="4">
        <v>2</v>
      </c>
      <c r="J8" s="4">
        <v>19.100000000000001</v>
      </c>
    </row>
    <row r="9" spans="1:23">
      <c r="A9" s="2" t="s">
        <v>40</v>
      </c>
      <c r="B9" s="3" t="s">
        <v>5695</v>
      </c>
      <c r="C9" s="1" t="s">
        <v>42</v>
      </c>
      <c r="D9" s="1" t="s">
        <v>5697</v>
      </c>
      <c r="E9" s="2" t="s">
        <v>650</v>
      </c>
      <c r="F9" s="2" t="s">
        <v>651</v>
      </c>
      <c r="G9" s="2" t="s">
        <v>72</v>
      </c>
      <c r="H9" s="2" t="s">
        <v>73</v>
      </c>
      <c r="I9" s="4">
        <v>30</v>
      </c>
      <c r="J9" s="4">
        <v>306.60000000000002</v>
      </c>
    </row>
    <row r="10" spans="1:23">
      <c r="A10" s="2" t="s">
        <v>40</v>
      </c>
      <c r="B10" s="3" t="s">
        <v>5695</v>
      </c>
      <c r="C10" s="1" t="s">
        <v>42</v>
      </c>
      <c r="D10" s="1" t="s">
        <v>5698</v>
      </c>
      <c r="E10" s="2" t="s">
        <v>88</v>
      </c>
      <c r="F10" s="2" t="s">
        <v>89</v>
      </c>
      <c r="G10" s="2" t="s">
        <v>82</v>
      </c>
      <c r="H10" s="2" t="s">
        <v>83</v>
      </c>
      <c r="I10" s="4">
        <v>2</v>
      </c>
      <c r="J10" s="4">
        <v>20.440000000000001</v>
      </c>
    </row>
    <row r="11" spans="1:23">
      <c r="A11" s="2" t="s">
        <v>40</v>
      </c>
      <c r="B11" s="3" t="s">
        <v>5695</v>
      </c>
      <c r="C11" s="1" t="s">
        <v>42</v>
      </c>
      <c r="D11" s="1" t="s">
        <v>5699</v>
      </c>
      <c r="E11" s="2" t="s">
        <v>512</v>
      </c>
      <c r="F11" s="2" t="s">
        <v>513</v>
      </c>
      <c r="G11" s="2" t="s">
        <v>514</v>
      </c>
      <c r="H11" s="2" t="s">
        <v>515</v>
      </c>
      <c r="I11" s="4">
        <v>5</v>
      </c>
      <c r="J11" s="4">
        <v>51.1</v>
      </c>
    </row>
    <row r="12" spans="1:23">
      <c r="A12" s="2" t="s">
        <v>40</v>
      </c>
      <c r="B12" s="3" t="s">
        <v>5695</v>
      </c>
      <c r="C12" s="1" t="s">
        <v>42</v>
      </c>
      <c r="D12" s="1" t="s">
        <v>5700</v>
      </c>
      <c r="E12" s="2" t="s">
        <v>1113</v>
      </c>
      <c r="F12" s="2" t="s">
        <v>1114</v>
      </c>
      <c r="G12" s="2" t="s">
        <v>93</v>
      </c>
      <c r="H12" s="2" t="s">
        <v>94</v>
      </c>
      <c r="I12" s="4">
        <v>5</v>
      </c>
      <c r="J12" s="4">
        <v>51.1</v>
      </c>
    </row>
    <row r="13" spans="1:23">
      <c r="A13" s="2" t="s">
        <v>40</v>
      </c>
      <c r="B13" s="3" t="s">
        <v>5701</v>
      </c>
      <c r="C13" s="1" t="s">
        <v>42</v>
      </c>
      <c r="D13" s="1" t="s">
        <v>5702</v>
      </c>
      <c r="E13" s="2" t="s">
        <v>670</v>
      </c>
      <c r="F13" s="2" t="s">
        <v>671</v>
      </c>
      <c r="G13" s="2" t="s">
        <v>177</v>
      </c>
      <c r="H13" s="2" t="s">
        <v>178</v>
      </c>
      <c r="I13" s="4">
        <v>5</v>
      </c>
      <c r="J13" s="4">
        <v>51.1</v>
      </c>
    </row>
    <row r="14" spans="1:23">
      <c r="A14" s="2" t="s">
        <v>40</v>
      </c>
      <c r="B14" s="3" t="s">
        <v>5695</v>
      </c>
      <c r="C14" s="1" t="s">
        <v>42</v>
      </c>
      <c r="D14" s="1" t="s">
        <v>5703</v>
      </c>
      <c r="E14" s="2" t="s">
        <v>522</v>
      </c>
      <c r="F14" s="2" t="s">
        <v>523</v>
      </c>
      <c r="G14" s="2" t="s">
        <v>93</v>
      </c>
      <c r="H14" s="2" t="s">
        <v>94</v>
      </c>
      <c r="I14" s="4">
        <v>3</v>
      </c>
      <c r="J14" s="4">
        <v>30.66</v>
      </c>
    </row>
    <row r="15" spans="1:23">
      <c r="A15" s="2" t="s">
        <v>40</v>
      </c>
      <c r="B15" s="3" t="s">
        <v>5695</v>
      </c>
      <c r="C15" s="1" t="s">
        <v>42</v>
      </c>
      <c r="D15" s="1" t="s">
        <v>5704</v>
      </c>
      <c r="E15" s="2" t="s">
        <v>2358</v>
      </c>
      <c r="F15" s="2" t="s">
        <v>2359</v>
      </c>
      <c r="G15" s="2" t="s">
        <v>82</v>
      </c>
      <c r="H15" s="2" t="s">
        <v>83</v>
      </c>
      <c r="I15" s="4">
        <v>2</v>
      </c>
      <c r="J15" s="4">
        <v>20.440000000000001</v>
      </c>
    </row>
    <row r="16" spans="1:23">
      <c r="A16" s="2" t="s">
        <v>40</v>
      </c>
      <c r="B16" s="3" t="s">
        <v>5695</v>
      </c>
      <c r="C16" s="1" t="s">
        <v>42</v>
      </c>
      <c r="D16" s="1" t="s">
        <v>5705</v>
      </c>
      <c r="E16" s="2" t="s">
        <v>502</v>
      </c>
      <c r="F16" s="2" t="s">
        <v>503</v>
      </c>
      <c r="G16" s="2" t="s">
        <v>72</v>
      </c>
      <c r="H16" s="2" t="s">
        <v>73</v>
      </c>
      <c r="I16" s="4">
        <v>5</v>
      </c>
      <c r="J16" s="4">
        <v>51.1</v>
      </c>
    </row>
    <row r="17" spans="1:10">
      <c r="A17" s="2" t="s">
        <v>40</v>
      </c>
      <c r="B17" s="3" t="s">
        <v>5695</v>
      </c>
      <c r="C17" s="1" t="s">
        <v>42</v>
      </c>
      <c r="D17" s="1" t="s">
        <v>5706</v>
      </c>
      <c r="E17" s="2" t="s">
        <v>1512</v>
      </c>
      <c r="F17" s="2" t="s">
        <v>1513</v>
      </c>
      <c r="G17" s="2" t="s">
        <v>82</v>
      </c>
      <c r="H17" s="2" t="s">
        <v>83</v>
      </c>
      <c r="I17" s="4">
        <v>5</v>
      </c>
      <c r="J17" s="4">
        <v>51.1</v>
      </c>
    </row>
    <row r="18" spans="1:10">
      <c r="A18" s="2" t="s">
        <v>40</v>
      </c>
      <c r="B18" s="3" t="s">
        <v>5695</v>
      </c>
      <c r="C18" s="1" t="s">
        <v>42</v>
      </c>
      <c r="D18" s="1" t="s">
        <v>5707</v>
      </c>
      <c r="E18" s="2" t="s">
        <v>1121</v>
      </c>
      <c r="F18" s="2" t="s">
        <v>1122</v>
      </c>
      <c r="G18" s="2" t="s">
        <v>82</v>
      </c>
      <c r="H18" s="2" t="s">
        <v>83</v>
      </c>
      <c r="I18" s="4">
        <v>2</v>
      </c>
      <c r="J18" s="4">
        <v>20.440000000000001</v>
      </c>
    </row>
    <row r="19" spans="1:10">
      <c r="A19" s="2" t="s">
        <v>40</v>
      </c>
      <c r="B19" s="3" t="s">
        <v>5695</v>
      </c>
      <c r="C19" s="1" t="s">
        <v>42</v>
      </c>
      <c r="D19" s="1" t="s">
        <v>5708</v>
      </c>
      <c r="E19" s="2" t="s">
        <v>139</v>
      </c>
      <c r="F19" s="2" t="s">
        <v>140</v>
      </c>
      <c r="G19" s="2" t="s">
        <v>72</v>
      </c>
      <c r="H19" s="2" t="s">
        <v>73</v>
      </c>
      <c r="I19" s="4">
        <v>5</v>
      </c>
      <c r="J19" s="4">
        <v>51.1</v>
      </c>
    </row>
    <row r="20" spans="1:10">
      <c r="A20" s="2" t="s">
        <v>40</v>
      </c>
      <c r="B20" s="3" t="s">
        <v>5695</v>
      </c>
      <c r="C20" s="1" t="s">
        <v>42</v>
      </c>
      <c r="D20" s="1" t="s">
        <v>5709</v>
      </c>
      <c r="E20" s="2" t="s">
        <v>663</v>
      </c>
      <c r="F20" s="2" t="s">
        <v>664</v>
      </c>
      <c r="G20" s="2" t="s">
        <v>82</v>
      </c>
      <c r="H20" s="2" t="s">
        <v>83</v>
      </c>
      <c r="I20" s="4">
        <v>8</v>
      </c>
      <c r="J20" s="4">
        <v>81.760000000000005</v>
      </c>
    </row>
    <row r="21" spans="1:10">
      <c r="A21" s="2" t="s">
        <v>40</v>
      </c>
      <c r="B21" s="3" t="s">
        <v>5695</v>
      </c>
      <c r="C21" s="1" t="s">
        <v>42</v>
      </c>
      <c r="D21" s="1" t="s">
        <v>5710</v>
      </c>
      <c r="E21" s="2" t="s">
        <v>136</v>
      </c>
      <c r="F21" s="2" t="s">
        <v>137</v>
      </c>
      <c r="G21" s="2" t="s">
        <v>72</v>
      </c>
      <c r="H21" s="2" t="s">
        <v>73</v>
      </c>
      <c r="I21" s="4">
        <v>5</v>
      </c>
      <c r="J21" s="4">
        <v>51.1</v>
      </c>
    </row>
    <row r="22" spans="1:10">
      <c r="A22" s="2" t="s">
        <v>40</v>
      </c>
      <c r="B22" s="3" t="s">
        <v>5695</v>
      </c>
      <c r="C22" s="1" t="s">
        <v>42</v>
      </c>
      <c r="D22" s="1" t="s">
        <v>5711</v>
      </c>
      <c r="E22" s="2" t="s">
        <v>133</v>
      </c>
      <c r="F22" s="2" t="s">
        <v>134</v>
      </c>
      <c r="G22" s="2" t="s">
        <v>119</v>
      </c>
      <c r="H22" s="2" t="s">
        <v>120</v>
      </c>
      <c r="I22" s="4">
        <v>5</v>
      </c>
      <c r="J22" s="4">
        <v>51.1</v>
      </c>
    </row>
    <row r="23" spans="1:10">
      <c r="A23" s="2" t="s">
        <v>40</v>
      </c>
      <c r="B23" s="3" t="s">
        <v>5695</v>
      </c>
      <c r="C23" s="1" t="s">
        <v>42</v>
      </c>
      <c r="D23" s="1" t="s">
        <v>5712</v>
      </c>
      <c r="E23" s="2" t="s">
        <v>660</v>
      </c>
      <c r="F23" s="2" t="s">
        <v>661</v>
      </c>
      <c r="G23" s="2" t="s">
        <v>77</v>
      </c>
      <c r="H23" s="2" t="s">
        <v>78</v>
      </c>
      <c r="I23" s="4">
        <v>5</v>
      </c>
      <c r="J23" s="4">
        <v>51.1</v>
      </c>
    </row>
    <row r="24" spans="1:10">
      <c r="A24" s="2" t="s">
        <v>40</v>
      </c>
      <c r="B24" s="3" t="s">
        <v>5695</v>
      </c>
      <c r="C24" s="1" t="s">
        <v>42</v>
      </c>
      <c r="D24" s="1" t="s">
        <v>5713</v>
      </c>
      <c r="E24" s="2" t="s">
        <v>5714</v>
      </c>
      <c r="F24" s="2" t="s">
        <v>5715</v>
      </c>
      <c r="G24" s="2" t="s">
        <v>82</v>
      </c>
      <c r="H24" s="2" t="s">
        <v>83</v>
      </c>
      <c r="I24" s="4">
        <v>5</v>
      </c>
      <c r="J24" s="4">
        <v>51.1</v>
      </c>
    </row>
    <row r="25" spans="1:10">
      <c r="A25" s="2" t="s">
        <v>40</v>
      </c>
      <c r="B25" s="3" t="s">
        <v>5695</v>
      </c>
      <c r="C25" s="1" t="s">
        <v>42</v>
      </c>
      <c r="D25" s="1" t="s">
        <v>5716</v>
      </c>
      <c r="E25" s="2" t="s">
        <v>1067</v>
      </c>
      <c r="F25" s="2" t="s">
        <v>1068</v>
      </c>
      <c r="G25" s="2" t="s">
        <v>82</v>
      </c>
      <c r="H25" s="2" t="s">
        <v>83</v>
      </c>
      <c r="I25" s="4">
        <v>2</v>
      </c>
      <c r="J25" s="4">
        <v>20.440000000000001</v>
      </c>
    </row>
    <row r="26" spans="1:10">
      <c r="A26" s="2" t="s">
        <v>40</v>
      </c>
      <c r="B26" s="3" t="s">
        <v>5695</v>
      </c>
      <c r="C26" s="1" t="s">
        <v>42</v>
      </c>
      <c r="D26" s="1" t="s">
        <v>5717</v>
      </c>
      <c r="E26" s="2" t="s">
        <v>928</v>
      </c>
      <c r="F26" s="2" t="s">
        <v>929</v>
      </c>
      <c r="G26" s="2" t="s">
        <v>93</v>
      </c>
      <c r="H26" s="2" t="s">
        <v>94</v>
      </c>
      <c r="I26" s="4">
        <v>2</v>
      </c>
      <c r="J26" s="4">
        <v>20.440000000000001</v>
      </c>
    </row>
    <row r="27" spans="1:10" hidden="1">
      <c r="A27" s="2" t="s">
        <v>48</v>
      </c>
      <c r="B27" s="3" t="s">
        <v>5695</v>
      </c>
      <c r="C27" s="1" t="s">
        <v>42</v>
      </c>
      <c r="D27" s="1" t="s">
        <v>5696</v>
      </c>
      <c r="E27" s="2" t="s">
        <v>894</v>
      </c>
      <c r="F27" s="2" t="s">
        <v>895</v>
      </c>
      <c r="G27" s="2" t="s">
        <v>82</v>
      </c>
      <c r="H27" s="2" t="s">
        <v>83</v>
      </c>
      <c r="I27" s="4">
        <v>50</v>
      </c>
      <c r="J27" s="4">
        <v>618.5</v>
      </c>
    </row>
    <row r="28" spans="1:10" hidden="1">
      <c r="A28" s="2" t="s">
        <v>48</v>
      </c>
      <c r="B28" s="3" t="s">
        <v>5701</v>
      </c>
      <c r="C28" s="1" t="s">
        <v>42</v>
      </c>
      <c r="D28" s="1" t="s">
        <v>5718</v>
      </c>
      <c r="E28" s="2" t="s">
        <v>670</v>
      </c>
      <c r="F28" s="2" t="s">
        <v>671</v>
      </c>
      <c r="G28" s="2" t="s">
        <v>177</v>
      </c>
      <c r="H28" s="2" t="s">
        <v>178</v>
      </c>
      <c r="I28" s="4">
        <v>10</v>
      </c>
      <c r="J28" s="4">
        <v>115.2</v>
      </c>
    </row>
    <row r="29" spans="1:10" hidden="1">
      <c r="A29" s="2" t="s">
        <v>48</v>
      </c>
      <c r="B29" s="3" t="s">
        <v>5695</v>
      </c>
      <c r="C29" s="1" t="s">
        <v>42</v>
      </c>
      <c r="D29" s="1" t="s">
        <v>5719</v>
      </c>
      <c r="E29" s="2" t="s">
        <v>130</v>
      </c>
      <c r="F29" s="2" t="s">
        <v>131</v>
      </c>
      <c r="G29" s="2" t="s">
        <v>72</v>
      </c>
      <c r="H29" s="2" t="s">
        <v>73</v>
      </c>
      <c r="I29" s="4">
        <v>5</v>
      </c>
      <c r="J29" s="4">
        <v>57.6</v>
      </c>
    </row>
    <row r="30" spans="1:10" hidden="1">
      <c r="A30" s="2" t="s">
        <v>48</v>
      </c>
      <c r="B30" s="3" t="s">
        <v>5695</v>
      </c>
      <c r="C30" s="1" t="s">
        <v>42</v>
      </c>
      <c r="D30" s="1" t="s">
        <v>5720</v>
      </c>
      <c r="E30" s="2" t="s">
        <v>139</v>
      </c>
      <c r="F30" s="2" t="s">
        <v>140</v>
      </c>
      <c r="G30" s="2" t="s">
        <v>72</v>
      </c>
      <c r="H30" s="2" t="s">
        <v>73</v>
      </c>
      <c r="I30" s="4">
        <v>10</v>
      </c>
      <c r="J30" s="4">
        <v>115.2</v>
      </c>
    </row>
    <row r="31" spans="1:10" hidden="1">
      <c r="A31" s="2" t="s">
        <v>48</v>
      </c>
      <c r="B31" s="3" t="s">
        <v>5695</v>
      </c>
      <c r="C31" s="1" t="s">
        <v>42</v>
      </c>
      <c r="D31" s="1" t="s">
        <v>5699</v>
      </c>
      <c r="E31" s="2" t="s">
        <v>512</v>
      </c>
      <c r="F31" s="2" t="s">
        <v>513</v>
      </c>
      <c r="G31" s="2" t="s">
        <v>514</v>
      </c>
      <c r="H31" s="2" t="s">
        <v>515</v>
      </c>
      <c r="I31" s="4">
        <v>20</v>
      </c>
      <c r="J31" s="4">
        <v>247.4</v>
      </c>
    </row>
    <row r="32" spans="1:10" hidden="1">
      <c r="A32" s="2" t="s">
        <v>48</v>
      </c>
      <c r="B32" s="3" t="s">
        <v>5695</v>
      </c>
      <c r="C32" s="1" t="s">
        <v>42</v>
      </c>
      <c r="D32" s="1" t="s">
        <v>5721</v>
      </c>
      <c r="E32" s="2" t="s">
        <v>2268</v>
      </c>
      <c r="F32" s="2" t="s">
        <v>2269</v>
      </c>
      <c r="G32" s="2" t="s">
        <v>1733</v>
      </c>
      <c r="H32" s="2" t="s">
        <v>1734</v>
      </c>
      <c r="I32" s="4">
        <v>3</v>
      </c>
      <c r="J32" s="4">
        <v>37.11</v>
      </c>
    </row>
    <row r="33" spans="1:10" hidden="1">
      <c r="A33" s="2" t="s">
        <v>48</v>
      </c>
      <c r="B33" s="3" t="s">
        <v>5695</v>
      </c>
      <c r="C33" s="1" t="s">
        <v>42</v>
      </c>
      <c r="D33" s="1" t="s">
        <v>5722</v>
      </c>
      <c r="E33" s="2" t="s">
        <v>630</v>
      </c>
      <c r="F33" s="2" t="s">
        <v>631</v>
      </c>
      <c r="G33" s="2" t="s">
        <v>82</v>
      </c>
      <c r="H33" s="2" t="s">
        <v>83</v>
      </c>
      <c r="I33" s="4">
        <v>20</v>
      </c>
      <c r="J33" s="4">
        <v>247.4</v>
      </c>
    </row>
    <row r="34" spans="1:10" hidden="1">
      <c r="A34" s="2" t="s">
        <v>48</v>
      </c>
      <c r="B34" s="3" t="s">
        <v>5695</v>
      </c>
      <c r="C34" s="1" t="s">
        <v>42</v>
      </c>
      <c r="D34" s="1" t="s">
        <v>5723</v>
      </c>
      <c r="E34" s="2" t="s">
        <v>916</v>
      </c>
      <c r="F34" s="2" t="s">
        <v>917</v>
      </c>
      <c r="G34" s="2" t="s">
        <v>82</v>
      </c>
      <c r="H34" s="2" t="s">
        <v>83</v>
      </c>
      <c r="I34" s="4">
        <v>30</v>
      </c>
      <c r="J34" s="4">
        <v>371.1</v>
      </c>
    </row>
    <row r="35" spans="1:10" hidden="1">
      <c r="A35" s="2" t="s">
        <v>48</v>
      </c>
      <c r="B35" s="3" t="s">
        <v>5695</v>
      </c>
      <c r="C35" s="1" t="s">
        <v>42</v>
      </c>
      <c r="D35" s="1" t="s">
        <v>5704</v>
      </c>
      <c r="E35" s="2" t="s">
        <v>2358</v>
      </c>
      <c r="F35" s="2" t="s">
        <v>2359</v>
      </c>
      <c r="G35" s="2" t="s">
        <v>82</v>
      </c>
      <c r="H35" s="2" t="s">
        <v>83</v>
      </c>
      <c r="I35" s="4">
        <v>4</v>
      </c>
      <c r="J35" s="4">
        <v>46.08</v>
      </c>
    </row>
    <row r="36" spans="1:10" hidden="1">
      <c r="A36" s="2" t="s">
        <v>48</v>
      </c>
      <c r="B36" s="3" t="s">
        <v>5695</v>
      </c>
      <c r="C36" s="1" t="s">
        <v>42</v>
      </c>
      <c r="D36" s="1" t="s">
        <v>5724</v>
      </c>
      <c r="E36" s="2" t="s">
        <v>1085</v>
      </c>
      <c r="F36" s="2" t="s">
        <v>1086</v>
      </c>
      <c r="G36" s="2" t="s">
        <v>82</v>
      </c>
      <c r="H36" s="2" t="s">
        <v>83</v>
      </c>
      <c r="I36" s="4">
        <v>20</v>
      </c>
      <c r="J36" s="4">
        <v>247.4</v>
      </c>
    </row>
    <row r="37" spans="1:10" hidden="1">
      <c r="A37" s="2" t="s">
        <v>48</v>
      </c>
      <c r="B37" s="3" t="s">
        <v>5695</v>
      </c>
      <c r="C37" s="1" t="s">
        <v>42</v>
      </c>
      <c r="D37" s="1" t="s">
        <v>5725</v>
      </c>
      <c r="E37" s="2" t="s">
        <v>85</v>
      </c>
      <c r="F37" s="2" t="s">
        <v>86</v>
      </c>
      <c r="G37" s="2" t="s">
        <v>82</v>
      </c>
      <c r="H37" s="2" t="s">
        <v>83</v>
      </c>
      <c r="I37" s="4">
        <v>20</v>
      </c>
      <c r="J37" s="4">
        <v>230.4</v>
      </c>
    </row>
    <row r="38" spans="1:10" hidden="1">
      <c r="A38" s="2" t="s">
        <v>48</v>
      </c>
      <c r="B38" s="3" t="s">
        <v>5695</v>
      </c>
      <c r="C38" s="1" t="s">
        <v>42</v>
      </c>
      <c r="D38" s="1" t="s">
        <v>5726</v>
      </c>
      <c r="E38" s="2" t="s">
        <v>136</v>
      </c>
      <c r="F38" s="2" t="s">
        <v>137</v>
      </c>
      <c r="G38" s="2" t="s">
        <v>72</v>
      </c>
      <c r="H38" s="2" t="s">
        <v>73</v>
      </c>
      <c r="I38" s="4">
        <v>10</v>
      </c>
      <c r="J38" s="4">
        <v>115.2</v>
      </c>
    </row>
    <row r="39" spans="1:10" hidden="1">
      <c r="A39" s="2" t="s">
        <v>48</v>
      </c>
      <c r="B39" s="3" t="s">
        <v>5695</v>
      </c>
      <c r="C39" s="1" t="s">
        <v>42</v>
      </c>
      <c r="D39" s="1" t="s">
        <v>5727</v>
      </c>
      <c r="E39" s="2" t="s">
        <v>125</v>
      </c>
      <c r="F39" s="2" t="s">
        <v>126</v>
      </c>
      <c r="G39" s="2" t="s">
        <v>127</v>
      </c>
      <c r="H39" s="2" t="s">
        <v>128</v>
      </c>
      <c r="I39" s="4">
        <v>5</v>
      </c>
      <c r="J39" s="4">
        <v>61.85</v>
      </c>
    </row>
    <row r="40" spans="1:10" hidden="1">
      <c r="A40" s="2" t="s">
        <v>48</v>
      </c>
      <c r="B40" s="3" t="s">
        <v>5695</v>
      </c>
      <c r="C40" s="1" t="s">
        <v>42</v>
      </c>
      <c r="D40" s="1" t="s">
        <v>5728</v>
      </c>
      <c r="E40" s="2" t="s">
        <v>111</v>
      </c>
      <c r="F40" s="2" t="s">
        <v>112</v>
      </c>
      <c r="G40" s="2" t="s">
        <v>72</v>
      </c>
      <c r="H40" s="2" t="s">
        <v>73</v>
      </c>
      <c r="I40" s="4">
        <v>5</v>
      </c>
      <c r="J40" s="4">
        <v>57.6</v>
      </c>
    </row>
    <row r="41" spans="1:10" hidden="1">
      <c r="A41" s="2" t="s">
        <v>48</v>
      </c>
      <c r="B41" s="3" t="s">
        <v>5695</v>
      </c>
      <c r="C41" s="1" t="s">
        <v>42</v>
      </c>
      <c r="D41" s="1" t="s">
        <v>5729</v>
      </c>
      <c r="E41" s="2" t="s">
        <v>133</v>
      </c>
      <c r="F41" s="2" t="s">
        <v>134</v>
      </c>
      <c r="G41" s="2" t="s">
        <v>119</v>
      </c>
      <c r="H41" s="2" t="s">
        <v>120</v>
      </c>
      <c r="I41" s="4">
        <v>10</v>
      </c>
      <c r="J41" s="4">
        <v>115.2</v>
      </c>
    </row>
    <row r="42" spans="1:10" hidden="1">
      <c r="A42" s="2" t="s">
        <v>48</v>
      </c>
      <c r="B42" s="3" t="s">
        <v>5695</v>
      </c>
      <c r="C42" s="1" t="s">
        <v>42</v>
      </c>
      <c r="D42" s="1" t="s">
        <v>5730</v>
      </c>
      <c r="E42" s="2" t="s">
        <v>91</v>
      </c>
      <c r="F42" s="2" t="s">
        <v>92</v>
      </c>
      <c r="G42" s="2" t="s">
        <v>93</v>
      </c>
      <c r="H42" s="2" t="s">
        <v>94</v>
      </c>
      <c r="I42" s="4">
        <v>5</v>
      </c>
      <c r="J42" s="4">
        <v>57.6</v>
      </c>
    </row>
    <row r="43" spans="1:10" hidden="1">
      <c r="A43" s="2" t="s">
        <v>48</v>
      </c>
      <c r="B43" s="3" t="s">
        <v>5695</v>
      </c>
      <c r="C43" s="1" t="s">
        <v>42</v>
      </c>
      <c r="D43" s="1" t="s">
        <v>5731</v>
      </c>
      <c r="E43" s="2" t="s">
        <v>114</v>
      </c>
      <c r="F43" s="2" t="s">
        <v>115</v>
      </c>
      <c r="G43" s="2" t="s">
        <v>102</v>
      </c>
      <c r="H43" s="2" t="s">
        <v>103</v>
      </c>
      <c r="I43" s="4">
        <v>5</v>
      </c>
      <c r="J43" s="4">
        <v>57.6</v>
      </c>
    </row>
    <row r="44" spans="1:10" hidden="1">
      <c r="A44" s="2" t="s">
        <v>48</v>
      </c>
      <c r="B44" s="3" t="s">
        <v>5695</v>
      </c>
      <c r="C44" s="1" t="s">
        <v>42</v>
      </c>
      <c r="D44" s="1" t="s">
        <v>5732</v>
      </c>
      <c r="E44" s="2" t="s">
        <v>1728</v>
      </c>
      <c r="F44" s="2" t="s">
        <v>1729</v>
      </c>
      <c r="G44" s="2" t="s">
        <v>77</v>
      </c>
      <c r="H44" s="2" t="s">
        <v>78</v>
      </c>
      <c r="I44" s="4">
        <v>5</v>
      </c>
      <c r="J44" s="4">
        <v>61.85</v>
      </c>
    </row>
    <row r="45" spans="1:10" hidden="1">
      <c r="A45" s="2" t="s">
        <v>48</v>
      </c>
      <c r="B45" s="3" t="s">
        <v>5695</v>
      </c>
      <c r="C45" s="1" t="s">
        <v>42</v>
      </c>
      <c r="D45" s="1" t="s">
        <v>5733</v>
      </c>
      <c r="E45" s="2" t="s">
        <v>75</v>
      </c>
      <c r="F45" s="2" t="s">
        <v>76</v>
      </c>
      <c r="G45" s="2" t="s">
        <v>77</v>
      </c>
      <c r="H45" s="2" t="s">
        <v>78</v>
      </c>
      <c r="I45" s="4">
        <v>30</v>
      </c>
      <c r="J45" s="4">
        <v>371.1</v>
      </c>
    </row>
    <row r="46" spans="1:10" hidden="1">
      <c r="A46" s="2" t="s">
        <v>48</v>
      </c>
      <c r="B46" s="3" t="s">
        <v>5695</v>
      </c>
      <c r="C46" s="1" t="s">
        <v>42</v>
      </c>
      <c r="D46" s="1" t="s">
        <v>5734</v>
      </c>
      <c r="E46" s="2" t="s">
        <v>1118</v>
      </c>
      <c r="F46" s="2" t="s">
        <v>1119</v>
      </c>
      <c r="G46" s="2" t="s">
        <v>93</v>
      </c>
      <c r="H46" s="2" t="s">
        <v>94</v>
      </c>
      <c r="I46" s="4">
        <v>2</v>
      </c>
      <c r="J46" s="4">
        <v>23.04</v>
      </c>
    </row>
    <row r="47" spans="1:10" hidden="1">
      <c r="A47" s="2" t="s">
        <v>48</v>
      </c>
      <c r="B47" s="3" t="s">
        <v>5695</v>
      </c>
      <c r="C47" s="1" t="s">
        <v>42</v>
      </c>
      <c r="D47" s="1" t="s">
        <v>5735</v>
      </c>
      <c r="E47" s="2" t="s">
        <v>100</v>
      </c>
      <c r="F47" s="2" t="s">
        <v>101</v>
      </c>
      <c r="G47" s="2" t="s">
        <v>102</v>
      </c>
      <c r="H47" s="2" t="s">
        <v>103</v>
      </c>
      <c r="I47" s="4">
        <v>20</v>
      </c>
      <c r="J47" s="4">
        <v>230.4</v>
      </c>
    </row>
    <row r="48" spans="1:10" hidden="1">
      <c r="A48" s="2" t="s">
        <v>48</v>
      </c>
      <c r="B48" s="3" t="s">
        <v>5695</v>
      </c>
      <c r="C48" s="1" t="s">
        <v>42</v>
      </c>
      <c r="D48" s="1" t="s">
        <v>5710</v>
      </c>
      <c r="E48" s="2" t="s">
        <v>136</v>
      </c>
      <c r="F48" s="2" t="s">
        <v>137</v>
      </c>
      <c r="G48" s="2" t="s">
        <v>72</v>
      </c>
      <c r="H48" s="2" t="s">
        <v>73</v>
      </c>
      <c r="I48" s="4">
        <v>3</v>
      </c>
      <c r="J48" s="4">
        <v>37.11</v>
      </c>
    </row>
    <row r="49" spans="1:23" hidden="1">
      <c r="A49" s="2" t="s">
        <v>48</v>
      </c>
      <c r="B49" s="3" t="s">
        <v>5695</v>
      </c>
      <c r="C49" s="1" t="s">
        <v>42</v>
      </c>
      <c r="D49" s="1" t="s">
        <v>5736</v>
      </c>
      <c r="E49" s="2" t="s">
        <v>522</v>
      </c>
      <c r="F49" s="2" t="s">
        <v>523</v>
      </c>
      <c r="G49" s="2" t="s">
        <v>93</v>
      </c>
      <c r="H49" s="2" t="s">
        <v>94</v>
      </c>
      <c r="I49" s="4">
        <v>3</v>
      </c>
      <c r="J49" s="4">
        <v>34.56</v>
      </c>
    </row>
    <row r="50" spans="1:23" hidden="1">
      <c r="A50" s="2" t="s">
        <v>48</v>
      </c>
      <c r="B50" s="3" t="s">
        <v>5695</v>
      </c>
      <c r="C50" s="1" t="s">
        <v>42</v>
      </c>
      <c r="D50" s="1" t="s">
        <v>5737</v>
      </c>
      <c r="E50" s="2" t="s">
        <v>108</v>
      </c>
      <c r="F50" s="2" t="s">
        <v>109</v>
      </c>
      <c r="G50" s="2" t="s">
        <v>72</v>
      </c>
      <c r="H50" s="2" t="s">
        <v>73</v>
      </c>
      <c r="I50" s="4">
        <v>5</v>
      </c>
      <c r="J50" s="4">
        <v>57.6</v>
      </c>
    </row>
    <row r="51" spans="1:23" hidden="1">
      <c r="A51" s="2" t="s">
        <v>48</v>
      </c>
      <c r="B51" s="3" t="s">
        <v>5695</v>
      </c>
      <c r="C51" s="1" t="s">
        <v>42</v>
      </c>
      <c r="D51" s="1" t="s">
        <v>5738</v>
      </c>
      <c r="E51" s="2" t="s">
        <v>663</v>
      </c>
      <c r="F51" s="2" t="s">
        <v>664</v>
      </c>
      <c r="G51" s="2" t="s">
        <v>82</v>
      </c>
      <c r="H51" s="2" t="s">
        <v>83</v>
      </c>
      <c r="I51" s="4">
        <v>10</v>
      </c>
      <c r="J51" s="4">
        <v>115.2</v>
      </c>
    </row>
    <row r="52" spans="1:23" hidden="1">
      <c r="A52" s="2" t="s">
        <v>48</v>
      </c>
      <c r="B52" s="3" t="s">
        <v>5695</v>
      </c>
      <c r="C52" s="1" t="s">
        <v>42</v>
      </c>
      <c r="D52" s="1" t="s">
        <v>5739</v>
      </c>
      <c r="E52" s="2" t="s">
        <v>1285</v>
      </c>
      <c r="F52" s="2" t="s">
        <v>1286</v>
      </c>
      <c r="G52" s="2" t="s">
        <v>82</v>
      </c>
      <c r="H52" s="2" t="s">
        <v>83</v>
      </c>
      <c r="I52" s="4">
        <v>5</v>
      </c>
      <c r="J52" s="4">
        <v>61.85</v>
      </c>
    </row>
    <row r="53" spans="1:23" hidden="1">
      <c r="A53" s="2" t="s">
        <v>48</v>
      </c>
      <c r="B53" s="3" t="s">
        <v>5695</v>
      </c>
      <c r="C53" s="1" t="s">
        <v>42</v>
      </c>
      <c r="D53" s="1" t="s">
        <v>5700</v>
      </c>
      <c r="E53" s="2" t="s">
        <v>1113</v>
      </c>
      <c r="F53" s="2" t="s">
        <v>1114</v>
      </c>
      <c r="G53" s="2" t="s">
        <v>93</v>
      </c>
      <c r="H53" s="2" t="s">
        <v>94</v>
      </c>
      <c r="I53" s="4">
        <v>4</v>
      </c>
      <c r="J53" s="4">
        <v>49.48</v>
      </c>
    </row>
    <row r="54" spans="1:23" hidden="1">
      <c r="A54" s="2" t="s">
        <v>48</v>
      </c>
      <c r="B54" s="3" t="s">
        <v>5695</v>
      </c>
      <c r="C54" s="1" t="s">
        <v>42</v>
      </c>
      <c r="D54" s="1" t="s">
        <v>5740</v>
      </c>
      <c r="E54" s="2" t="s">
        <v>1285</v>
      </c>
      <c r="F54" s="2" t="s">
        <v>1286</v>
      </c>
      <c r="G54" s="2" t="s">
        <v>82</v>
      </c>
      <c r="H54" s="2" t="s">
        <v>83</v>
      </c>
      <c r="I54" s="4">
        <v>40</v>
      </c>
      <c r="J54" s="4">
        <v>460.8</v>
      </c>
    </row>
    <row r="55" spans="1:23" hidden="1">
      <c r="A55" s="2" t="s">
        <v>48</v>
      </c>
      <c r="B55" s="3" t="s">
        <v>5695</v>
      </c>
      <c r="C55" s="1" t="s">
        <v>42</v>
      </c>
      <c r="D55" s="1" t="s">
        <v>5741</v>
      </c>
      <c r="E55" s="2" t="s">
        <v>903</v>
      </c>
      <c r="F55" s="2" t="s">
        <v>904</v>
      </c>
      <c r="G55" s="2" t="s">
        <v>82</v>
      </c>
      <c r="H55" s="2" t="s">
        <v>83</v>
      </c>
      <c r="I55" s="4">
        <v>6</v>
      </c>
      <c r="J55" s="4">
        <v>69.12</v>
      </c>
    </row>
    <row r="56" spans="1:23" hidden="1">
      <c r="A56" s="2" t="s">
        <v>48</v>
      </c>
      <c r="B56" s="3" t="s">
        <v>5695</v>
      </c>
      <c r="C56" s="1" t="s">
        <v>42</v>
      </c>
      <c r="D56" s="1" t="s">
        <v>5707</v>
      </c>
      <c r="E56" s="2" t="s">
        <v>1121</v>
      </c>
      <c r="F56" s="2" t="s">
        <v>1122</v>
      </c>
      <c r="G56" s="2" t="s">
        <v>82</v>
      </c>
      <c r="H56" s="2" t="s">
        <v>83</v>
      </c>
      <c r="I56" s="4">
        <v>1</v>
      </c>
      <c r="J56" s="4">
        <v>12.37</v>
      </c>
    </row>
    <row r="57" spans="1:23" hidden="1">
      <c r="A57" s="2" t="s">
        <v>48</v>
      </c>
      <c r="B57" s="3" t="s">
        <v>5695</v>
      </c>
      <c r="C57" s="1" t="s">
        <v>42</v>
      </c>
      <c r="D57" s="1" t="s">
        <v>5742</v>
      </c>
      <c r="E57" s="2" t="s">
        <v>486</v>
      </c>
      <c r="F57" s="2" t="s">
        <v>487</v>
      </c>
      <c r="G57" s="2" t="s">
        <v>102</v>
      </c>
      <c r="H57" s="2" t="s">
        <v>103</v>
      </c>
      <c r="I57" s="4">
        <v>8</v>
      </c>
      <c r="J57" s="4">
        <v>98.96</v>
      </c>
    </row>
    <row r="58" spans="1:23" hidden="1">
      <c r="A58" s="2" t="s">
        <v>48</v>
      </c>
      <c r="B58" s="3" t="s">
        <v>5695</v>
      </c>
      <c r="C58" s="1" t="s">
        <v>42</v>
      </c>
      <c r="D58" s="1" t="s">
        <v>5743</v>
      </c>
      <c r="E58" s="2" t="s">
        <v>1076</v>
      </c>
      <c r="F58" s="2" t="s">
        <v>1077</v>
      </c>
      <c r="G58" s="2" t="s">
        <v>1078</v>
      </c>
      <c r="H58" s="2" t="s">
        <v>1079</v>
      </c>
      <c r="I58" s="4">
        <v>20</v>
      </c>
      <c r="J58" s="4">
        <v>230.4</v>
      </c>
    </row>
    <row r="59" spans="1:23" hidden="1">
      <c r="A59" s="2" t="s">
        <v>48</v>
      </c>
      <c r="B59" s="3" t="s">
        <v>5695</v>
      </c>
      <c r="C59" s="1" t="s">
        <v>42</v>
      </c>
      <c r="D59" s="1" t="s">
        <v>5744</v>
      </c>
      <c r="E59" s="2" t="s">
        <v>70</v>
      </c>
      <c r="F59" s="2" t="s">
        <v>71</v>
      </c>
      <c r="G59" s="2" t="s">
        <v>72</v>
      </c>
      <c r="H59" s="2" t="s">
        <v>73</v>
      </c>
      <c r="I59" s="4">
        <v>10</v>
      </c>
      <c r="J59" s="4">
        <v>123.7</v>
      </c>
    </row>
    <row r="60" spans="1:23" hidden="1">
      <c r="A60" s="2" t="s">
        <v>48</v>
      </c>
      <c r="B60" s="3" t="s">
        <v>5695</v>
      </c>
      <c r="C60" s="1" t="s">
        <v>42</v>
      </c>
      <c r="D60" s="1" t="s">
        <v>5706</v>
      </c>
      <c r="E60" s="2" t="s">
        <v>1512</v>
      </c>
      <c r="F60" s="2" t="s">
        <v>1513</v>
      </c>
      <c r="G60" s="2" t="s">
        <v>82</v>
      </c>
      <c r="H60" s="2" t="s">
        <v>83</v>
      </c>
      <c r="I60" s="4">
        <v>10</v>
      </c>
      <c r="J60" s="4">
        <v>115.2</v>
      </c>
    </row>
    <row r="61" spans="1:23" hidden="1">
      <c r="J61" s="5">
        <v>6002.5</v>
      </c>
    </row>
    <row r="62" spans="1:23" hidden="1">
      <c r="A62" s="72" t="s">
        <v>141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</row>
    <row r="63" spans="1:23">
      <c r="A63" s="2" t="s">
        <v>40</v>
      </c>
      <c r="B63" s="3" t="s">
        <v>5701</v>
      </c>
      <c r="C63" s="1" t="s">
        <v>42</v>
      </c>
      <c r="D63" s="1" t="s">
        <v>5745</v>
      </c>
      <c r="E63" s="2" t="s">
        <v>1400</v>
      </c>
      <c r="F63" s="2" t="s">
        <v>1401</v>
      </c>
      <c r="G63" s="2" t="s">
        <v>150</v>
      </c>
      <c r="H63" s="2" t="s">
        <v>151</v>
      </c>
      <c r="I63" s="4">
        <v>2</v>
      </c>
      <c r="J63" s="4">
        <v>20.440000000000001</v>
      </c>
    </row>
    <row r="64" spans="1:23">
      <c r="A64" s="2" t="s">
        <v>40</v>
      </c>
      <c r="B64" s="3" t="s">
        <v>5701</v>
      </c>
      <c r="C64" s="1" t="s">
        <v>42</v>
      </c>
      <c r="D64" s="1" t="s">
        <v>5746</v>
      </c>
      <c r="E64" s="2" t="s">
        <v>1400</v>
      </c>
      <c r="F64" s="2" t="s">
        <v>1401</v>
      </c>
      <c r="G64" s="2" t="s">
        <v>150</v>
      </c>
      <c r="H64" s="2" t="s">
        <v>151</v>
      </c>
      <c r="I64" s="4">
        <v>1</v>
      </c>
      <c r="J64" s="4">
        <v>10.220000000000001</v>
      </c>
    </row>
    <row r="65" spans="1:23">
      <c r="A65" s="2" t="s">
        <v>40</v>
      </c>
      <c r="B65" s="3" t="s">
        <v>5701</v>
      </c>
      <c r="C65" s="1" t="s">
        <v>42</v>
      </c>
      <c r="D65" s="1" t="s">
        <v>5747</v>
      </c>
      <c r="E65" s="2" t="s">
        <v>936</v>
      </c>
      <c r="F65" s="2" t="s">
        <v>937</v>
      </c>
      <c r="G65" s="2" t="s">
        <v>150</v>
      </c>
      <c r="H65" s="2" t="s">
        <v>151</v>
      </c>
      <c r="I65" s="4">
        <v>3</v>
      </c>
      <c r="J65" s="4">
        <v>30.66</v>
      </c>
    </row>
    <row r="66" spans="1:23" hidden="1">
      <c r="A66" s="2" t="s">
        <v>48</v>
      </c>
      <c r="B66" s="3" t="s">
        <v>5701</v>
      </c>
      <c r="C66" s="1" t="s">
        <v>42</v>
      </c>
      <c r="D66" s="1" t="s">
        <v>5748</v>
      </c>
      <c r="E66" s="2" t="s">
        <v>1141</v>
      </c>
      <c r="F66" s="2" t="s">
        <v>1142</v>
      </c>
      <c r="G66" s="2" t="s">
        <v>167</v>
      </c>
      <c r="H66" s="2" t="s">
        <v>168</v>
      </c>
      <c r="I66" s="4">
        <v>10</v>
      </c>
      <c r="J66" s="4">
        <v>115.2</v>
      </c>
    </row>
    <row r="67" spans="1:23" hidden="1">
      <c r="A67" s="2" t="s">
        <v>48</v>
      </c>
      <c r="B67" s="3" t="s">
        <v>5701</v>
      </c>
      <c r="C67" s="1" t="s">
        <v>42</v>
      </c>
      <c r="D67" s="1" t="s">
        <v>5749</v>
      </c>
      <c r="E67" s="2" t="s">
        <v>148</v>
      </c>
      <c r="F67" s="2" t="s">
        <v>149</v>
      </c>
      <c r="G67" s="2" t="s">
        <v>150</v>
      </c>
      <c r="H67" s="2" t="s">
        <v>151</v>
      </c>
      <c r="I67" s="4">
        <v>20</v>
      </c>
      <c r="J67" s="4">
        <v>230.4</v>
      </c>
    </row>
    <row r="68" spans="1:23" hidden="1">
      <c r="A68" s="2" t="s">
        <v>48</v>
      </c>
      <c r="B68" s="3" t="s">
        <v>5701</v>
      </c>
      <c r="C68" s="1" t="s">
        <v>42</v>
      </c>
      <c r="D68" s="1" t="s">
        <v>5750</v>
      </c>
      <c r="E68" s="2" t="s">
        <v>957</v>
      </c>
      <c r="F68" s="2" t="s">
        <v>958</v>
      </c>
      <c r="G68" s="2" t="s">
        <v>150</v>
      </c>
      <c r="H68" s="2" t="s">
        <v>151</v>
      </c>
      <c r="I68" s="4">
        <v>10</v>
      </c>
      <c r="J68" s="4">
        <v>115.2</v>
      </c>
    </row>
    <row r="69" spans="1:23" hidden="1">
      <c r="A69" s="2" t="s">
        <v>48</v>
      </c>
      <c r="B69" s="3" t="s">
        <v>5701</v>
      </c>
      <c r="C69" s="1" t="s">
        <v>42</v>
      </c>
      <c r="D69" s="1" t="s">
        <v>5751</v>
      </c>
      <c r="E69" s="2" t="s">
        <v>954</v>
      </c>
      <c r="F69" s="2" t="s">
        <v>955</v>
      </c>
      <c r="G69" s="2" t="s">
        <v>150</v>
      </c>
      <c r="H69" s="2" t="s">
        <v>151</v>
      </c>
      <c r="I69" s="4">
        <v>1</v>
      </c>
      <c r="J69" s="4">
        <v>12.37</v>
      </c>
    </row>
    <row r="70" spans="1:23" hidden="1">
      <c r="A70" s="2" t="s">
        <v>48</v>
      </c>
      <c r="B70" s="3" t="s">
        <v>5701</v>
      </c>
      <c r="C70" s="1" t="s">
        <v>42</v>
      </c>
      <c r="D70" s="1" t="s">
        <v>5752</v>
      </c>
      <c r="E70" s="2" t="s">
        <v>936</v>
      </c>
      <c r="F70" s="2" t="s">
        <v>937</v>
      </c>
      <c r="G70" s="2" t="s">
        <v>150</v>
      </c>
      <c r="H70" s="2" t="s">
        <v>151</v>
      </c>
      <c r="I70" s="4">
        <v>10</v>
      </c>
      <c r="J70" s="4">
        <v>115.2</v>
      </c>
    </row>
    <row r="71" spans="1:23" hidden="1">
      <c r="A71" s="2" t="s">
        <v>48</v>
      </c>
      <c r="B71" s="3" t="s">
        <v>5753</v>
      </c>
      <c r="C71" s="1" t="s">
        <v>42</v>
      </c>
      <c r="D71" s="1" t="s">
        <v>5754</v>
      </c>
      <c r="E71" s="2" t="s">
        <v>170</v>
      </c>
      <c r="F71" s="2" t="s">
        <v>171</v>
      </c>
      <c r="G71" s="2" t="s">
        <v>150</v>
      </c>
      <c r="H71" s="2" t="s">
        <v>151</v>
      </c>
      <c r="I71" s="4">
        <v>10</v>
      </c>
      <c r="J71" s="4">
        <v>115.2</v>
      </c>
    </row>
    <row r="72" spans="1:23" hidden="1">
      <c r="A72" s="2" t="s">
        <v>48</v>
      </c>
      <c r="B72" s="3" t="s">
        <v>5753</v>
      </c>
      <c r="C72" s="1" t="s">
        <v>42</v>
      </c>
      <c r="D72" s="1" t="s">
        <v>5755</v>
      </c>
      <c r="E72" s="2" t="s">
        <v>547</v>
      </c>
      <c r="F72" s="2" t="s">
        <v>548</v>
      </c>
      <c r="G72" s="2" t="s">
        <v>150</v>
      </c>
      <c r="H72" s="2" t="s">
        <v>151</v>
      </c>
      <c r="I72" s="4">
        <v>4</v>
      </c>
      <c r="J72" s="4">
        <v>46.08</v>
      </c>
    </row>
    <row r="73" spans="1:23" hidden="1">
      <c r="A73" s="2" t="s">
        <v>48</v>
      </c>
      <c r="B73" s="3" t="s">
        <v>5753</v>
      </c>
      <c r="C73" s="1" t="s">
        <v>42</v>
      </c>
      <c r="D73" s="1" t="s">
        <v>5756</v>
      </c>
      <c r="E73" s="2" t="s">
        <v>158</v>
      </c>
      <c r="F73" s="2" t="s">
        <v>159</v>
      </c>
      <c r="G73" s="2" t="s">
        <v>160</v>
      </c>
      <c r="H73" s="2" t="s">
        <v>161</v>
      </c>
      <c r="I73" s="4">
        <v>5</v>
      </c>
      <c r="J73" s="4">
        <v>57.6</v>
      </c>
    </row>
    <row r="74" spans="1:23" hidden="1">
      <c r="A74" s="2" t="s">
        <v>48</v>
      </c>
      <c r="B74" s="3" t="s">
        <v>5701</v>
      </c>
      <c r="C74" s="1" t="s">
        <v>42</v>
      </c>
      <c r="D74" s="1" t="s">
        <v>5745</v>
      </c>
      <c r="E74" s="2" t="s">
        <v>1400</v>
      </c>
      <c r="F74" s="2" t="s">
        <v>1401</v>
      </c>
      <c r="G74" s="2" t="s">
        <v>150</v>
      </c>
      <c r="H74" s="2" t="s">
        <v>151</v>
      </c>
      <c r="I74" s="4">
        <v>6</v>
      </c>
      <c r="J74" s="4">
        <v>69.12</v>
      </c>
    </row>
    <row r="75" spans="1:23" hidden="1">
      <c r="A75" s="2" t="s">
        <v>205</v>
      </c>
      <c r="B75" s="3" t="s">
        <v>5701</v>
      </c>
      <c r="C75" s="1" t="s">
        <v>42</v>
      </c>
      <c r="D75" s="1" t="s">
        <v>5750</v>
      </c>
      <c r="E75" s="2" t="s">
        <v>957</v>
      </c>
      <c r="F75" s="2" t="s">
        <v>958</v>
      </c>
      <c r="G75" s="2" t="s">
        <v>150</v>
      </c>
      <c r="H75" s="2" t="s">
        <v>151</v>
      </c>
      <c r="I75" s="4">
        <v>2</v>
      </c>
      <c r="J75" s="4">
        <v>19.100000000000001</v>
      </c>
    </row>
    <row r="76" spans="1:23" hidden="1">
      <c r="A76" s="2" t="s">
        <v>205</v>
      </c>
      <c r="B76" s="3" t="s">
        <v>5701</v>
      </c>
      <c r="C76" s="1" t="s">
        <v>42</v>
      </c>
      <c r="D76" s="1" t="s">
        <v>5747</v>
      </c>
      <c r="E76" s="2" t="s">
        <v>936</v>
      </c>
      <c r="F76" s="2" t="s">
        <v>937</v>
      </c>
      <c r="G76" s="2" t="s">
        <v>150</v>
      </c>
      <c r="H76" s="2" t="s">
        <v>151</v>
      </c>
      <c r="I76" s="4">
        <v>1</v>
      </c>
      <c r="J76" s="4">
        <v>9.5500000000000007</v>
      </c>
    </row>
    <row r="77" spans="1:23" hidden="1">
      <c r="A77" s="2" t="s">
        <v>205</v>
      </c>
      <c r="B77" s="3" t="s">
        <v>5753</v>
      </c>
      <c r="C77" s="1" t="s">
        <v>42</v>
      </c>
      <c r="D77" s="1" t="s">
        <v>5756</v>
      </c>
      <c r="E77" s="2" t="s">
        <v>158</v>
      </c>
      <c r="F77" s="2" t="s">
        <v>159</v>
      </c>
      <c r="G77" s="2" t="s">
        <v>160</v>
      </c>
      <c r="H77" s="2" t="s">
        <v>161</v>
      </c>
      <c r="I77" s="4">
        <v>2</v>
      </c>
      <c r="J77" s="4">
        <v>19.100000000000001</v>
      </c>
    </row>
    <row r="78" spans="1:23" hidden="1">
      <c r="J78" s="5">
        <v>985.44</v>
      </c>
    </row>
    <row r="79" spans="1:23" hidden="1">
      <c r="A79" s="72" t="s">
        <v>183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>
      <c r="A80" s="2" t="s">
        <v>40</v>
      </c>
      <c r="B80" s="3" t="s">
        <v>5695</v>
      </c>
      <c r="C80" s="1" t="s">
        <v>42</v>
      </c>
      <c r="D80" s="1" t="s">
        <v>5757</v>
      </c>
      <c r="E80" s="2" t="s">
        <v>707</v>
      </c>
      <c r="F80" s="2" t="s">
        <v>708</v>
      </c>
      <c r="G80" s="2" t="s">
        <v>187</v>
      </c>
      <c r="H80" s="2" t="s">
        <v>188</v>
      </c>
      <c r="I80" s="4">
        <v>5</v>
      </c>
      <c r="J80" s="4">
        <v>51.1</v>
      </c>
    </row>
    <row r="81" spans="1:23">
      <c r="A81" s="2" t="s">
        <v>40</v>
      </c>
      <c r="B81" s="3" t="s">
        <v>5691</v>
      </c>
      <c r="C81" s="1" t="s">
        <v>42</v>
      </c>
      <c r="D81" s="1" t="s">
        <v>5758</v>
      </c>
      <c r="E81" s="2" t="s">
        <v>702</v>
      </c>
      <c r="F81" s="2" t="s">
        <v>703</v>
      </c>
      <c r="G81" s="2" t="s">
        <v>187</v>
      </c>
      <c r="H81" s="2" t="s">
        <v>188</v>
      </c>
      <c r="I81" s="4">
        <v>3</v>
      </c>
      <c r="J81" s="4">
        <v>30.66</v>
      </c>
    </row>
    <row r="82" spans="1:23" hidden="1">
      <c r="A82" s="2" t="s">
        <v>48</v>
      </c>
      <c r="B82" s="3" t="s">
        <v>5691</v>
      </c>
      <c r="C82" s="1" t="s">
        <v>42</v>
      </c>
      <c r="D82" s="1" t="s">
        <v>5759</v>
      </c>
      <c r="E82" s="2" t="s">
        <v>702</v>
      </c>
      <c r="F82" s="2" t="s">
        <v>703</v>
      </c>
      <c r="G82" s="2" t="s">
        <v>187</v>
      </c>
      <c r="H82" s="2" t="s">
        <v>188</v>
      </c>
      <c r="I82" s="4">
        <v>8</v>
      </c>
      <c r="J82" s="4">
        <v>92.16</v>
      </c>
    </row>
    <row r="83" spans="1:23" hidden="1">
      <c r="A83" s="2" t="s">
        <v>48</v>
      </c>
      <c r="B83" s="3" t="s">
        <v>5695</v>
      </c>
      <c r="C83" s="1" t="s">
        <v>42</v>
      </c>
      <c r="D83" s="1" t="s">
        <v>5760</v>
      </c>
      <c r="E83" s="2" t="s">
        <v>185</v>
      </c>
      <c r="F83" s="2" t="s">
        <v>186</v>
      </c>
      <c r="G83" s="2" t="s">
        <v>187</v>
      </c>
      <c r="H83" s="2" t="s">
        <v>188</v>
      </c>
      <c r="I83" s="4">
        <v>6</v>
      </c>
      <c r="J83" s="4">
        <v>69.12</v>
      </c>
    </row>
    <row r="84" spans="1:23" hidden="1">
      <c r="J84" s="5">
        <v>243.04</v>
      </c>
    </row>
    <row r="85" spans="1:23" hidden="1">
      <c r="A85" s="72" t="s">
        <v>189</v>
      </c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</row>
    <row r="86" spans="1:23">
      <c r="A86" s="2" t="s">
        <v>40</v>
      </c>
      <c r="B86" s="3" t="s">
        <v>5691</v>
      </c>
      <c r="C86" s="1" t="s">
        <v>42</v>
      </c>
      <c r="D86" s="1" t="s">
        <v>5761</v>
      </c>
      <c r="E86" s="2" t="s">
        <v>729</v>
      </c>
      <c r="F86" s="2" t="s">
        <v>730</v>
      </c>
      <c r="G86" s="2" t="s">
        <v>726</v>
      </c>
      <c r="H86" s="2" t="s">
        <v>727</v>
      </c>
      <c r="I86" s="4">
        <v>3</v>
      </c>
      <c r="J86" s="4">
        <v>30.66</v>
      </c>
    </row>
    <row r="87" spans="1:23" hidden="1">
      <c r="A87" s="2" t="s">
        <v>48</v>
      </c>
      <c r="B87" s="3" t="s">
        <v>5691</v>
      </c>
      <c r="C87" s="1" t="s">
        <v>42</v>
      </c>
      <c r="D87" s="1" t="s">
        <v>5762</v>
      </c>
      <c r="E87" s="2" t="s">
        <v>552</v>
      </c>
      <c r="F87" s="2" t="s">
        <v>553</v>
      </c>
      <c r="G87" s="2" t="s">
        <v>313</v>
      </c>
      <c r="H87" s="2" t="s">
        <v>314</v>
      </c>
      <c r="I87" s="4">
        <v>10</v>
      </c>
      <c r="J87" s="4">
        <v>115.2</v>
      </c>
    </row>
    <row r="88" spans="1:23" hidden="1">
      <c r="A88" s="2" t="s">
        <v>182</v>
      </c>
      <c r="B88" s="3" t="s">
        <v>5691</v>
      </c>
      <c r="C88" s="1" t="s">
        <v>42</v>
      </c>
      <c r="D88" s="1" t="s">
        <v>5763</v>
      </c>
      <c r="E88" s="2" t="s">
        <v>1161</v>
      </c>
      <c r="F88" s="2" t="s">
        <v>1162</v>
      </c>
      <c r="G88" s="2" t="s">
        <v>210</v>
      </c>
      <c r="H88" s="2" t="s">
        <v>211</v>
      </c>
      <c r="I88" s="4">
        <v>1</v>
      </c>
      <c r="J88" s="4">
        <v>9.44</v>
      </c>
    </row>
    <row r="89" spans="1:23" hidden="1">
      <c r="A89" s="2" t="s">
        <v>182</v>
      </c>
      <c r="B89" s="3" t="s">
        <v>5691</v>
      </c>
      <c r="C89" s="1" t="s">
        <v>42</v>
      </c>
      <c r="D89" s="1" t="s">
        <v>5761</v>
      </c>
      <c r="E89" s="2" t="s">
        <v>729</v>
      </c>
      <c r="F89" s="2" t="s">
        <v>730</v>
      </c>
      <c r="G89" s="2" t="s">
        <v>726</v>
      </c>
      <c r="H89" s="2" t="s">
        <v>727</v>
      </c>
      <c r="I89" s="4">
        <v>2</v>
      </c>
      <c r="J89" s="4">
        <v>18.88</v>
      </c>
    </row>
    <row r="90" spans="1:23" hidden="1">
      <c r="J90" s="5">
        <v>174.18</v>
      </c>
    </row>
    <row r="91" spans="1:23" hidden="1">
      <c r="A91" s="72" t="s">
        <v>212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>
      <c r="A92" s="2" t="s">
        <v>40</v>
      </c>
      <c r="B92" s="3" t="s">
        <v>5701</v>
      </c>
      <c r="C92" s="1" t="s">
        <v>42</v>
      </c>
      <c r="D92" s="1" t="s">
        <v>5764</v>
      </c>
      <c r="E92" s="2" t="s">
        <v>3320</v>
      </c>
      <c r="F92" s="2" t="s">
        <v>1184</v>
      </c>
      <c r="G92" s="2" t="s">
        <v>257</v>
      </c>
      <c r="H92" s="2" t="s">
        <v>258</v>
      </c>
      <c r="I92" s="4">
        <v>2</v>
      </c>
      <c r="J92" s="4">
        <v>20.440000000000001</v>
      </c>
    </row>
    <row r="93" spans="1:23">
      <c r="A93" s="2" t="s">
        <v>40</v>
      </c>
      <c r="B93" s="3" t="s">
        <v>5753</v>
      </c>
      <c r="C93" s="1" t="s">
        <v>42</v>
      </c>
      <c r="D93" s="1" t="s">
        <v>5765</v>
      </c>
      <c r="E93" s="2" t="s">
        <v>238</v>
      </c>
      <c r="F93" s="2" t="s">
        <v>239</v>
      </c>
      <c r="G93" s="2" t="s">
        <v>216</v>
      </c>
      <c r="H93" s="2" t="s">
        <v>217</v>
      </c>
      <c r="I93" s="4">
        <v>10</v>
      </c>
      <c r="J93" s="4">
        <v>102.2</v>
      </c>
    </row>
    <row r="94" spans="1:23">
      <c r="A94" s="2" t="s">
        <v>40</v>
      </c>
      <c r="B94" s="3" t="s">
        <v>5753</v>
      </c>
      <c r="C94" s="1" t="s">
        <v>42</v>
      </c>
      <c r="D94" s="1" t="s">
        <v>5766</v>
      </c>
      <c r="E94" s="2" t="s">
        <v>249</v>
      </c>
      <c r="F94" s="2" t="s">
        <v>250</v>
      </c>
      <c r="G94" s="2" t="s">
        <v>251</v>
      </c>
      <c r="H94" s="2" t="s">
        <v>252</v>
      </c>
      <c r="I94" s="4">
        <v>20</v>
      </c>
      <c r="J94" s="4">
        <v>204.4</v>
      </c>
    </row>
    <row r="95" spans="1:23">
      <c r="A95" s="2" t="s">
        <v>40</v>
      </c>
      <c r="B95" s="3" t="s">
        <v>5753</v>
      </c>
      <c r="C95" s="1" t="s">
        <v>42</v>
      </c>
      <c r="D95" s="1" t="s">
        <v>5767</v>
      </c>
      <c r="E95" s="2" t="s">
        <v>227</v>
      </c>
      <c r="F95" s="2" t="s">
        <v>228</v>
      </c>
      <c r="G95" s="2" t="s">
        <v>216</v>
      </c>
      <c r="H95" s="2" t="s">
        <v>217</v>
      </c>
      <c r="I95" s="4">
        <v>10</v>
      </c>
      <c r="J95" s="4">
        <v>102.2</v>
      </c>
    </row>
    <row r="96" spans="1:23">
      <c r="A96" s="2" t="s">
        <v>40</v>
      </c>
      <c r="B96" s="3" t="s">
        <v>5753</v>
      </c>
      <c r="C96" s="1" t="s">
        <v>42</v>
      </c>
      <c r="D96" s="1" t="s">
        <v>5768</v>
      </c>
      <c r="E96" s="2" t="s">
        <v>738</v>
      </c>
      <c r="F96" s="2" t="s">
        <v>739</v>
      </c>
      <c r="G96" s="2" t="s">
        <v>251</v>
      </c>
      <c r="H96" s="2" t="s">
        <v>252</v>
      </c>
      <c r="I96" s="4">
        <v>10</v>
      </c>
      <c r="J96" s="4">
        <v>102.2</v>
      </c>
    </row>
    <row r="97" spans="1:10" hidden="1">
      <c r="A97" s="2" t="s">
        <v>48</v>
      </c>
      <c r="B97" s="3" t="s">
        <v>5753</v>
      </c>
      <c r="C97" s="1" t="s">
        <v>42</v>
      </c>
      <c r="D97" s="1" t="s">
        <v>5767</v>
      </c>
      <c r="E97" s="2" t="s">
        <v>227</v>
      </c>
      <c r="F97" s="2" t="s">
        <v>228</v>
      </c>
      <c r="G97" s="2" t="s">
        <v>216</v>
      </c>
      <c r="H97" s="2" t="s">
        <v>217</v>
      </c>
      <c r="I97" s="4">
        <v>20</v>
      </c>
      <c r="J97" s="4">
        <v>247.4</v>
      </c>
    </row>
    <row r="98" spans="1:10" hidden="1">
      <c r="A98" s="2" t="s">
        <v>48</v>
      </c>
      <c r="B98" s="3" t="s">
        <v>5753</v>
      </c>
      <c r="C98" s="1" t="s">
        <v>42</v>
      </c>
      <c r="D98" s="1" t="s">
        <v>5765</v>
      </c>
      <c r="E98" s="2" t="s">
        <v>238</v>
      </c>
      <c r="F98" s="2" t="s">
        <v>239</v>
      </c>
      <c r="G98" s="2" t="s">
        <v>216</v>
      </c>
      <c r="H98" s="2" t="s">
        <v>217</v>
      </c>
      <c r="I98" s="4">
        <v>5</v>
      </c>
      <c r="J98" s="4">
        <v>61.85</v>
      </c>
    </row>
    <row r="99" spans="1:10" hidden="1">
      <c r="A99" s="2" t="s">
        <v>48</v>
      </c>
      <c r="B99" s="3" t="s">
        <v>5753</v>
      </c>
      <c r="C99" s="1" t="s">
        <v>42</v>
      </c>
      <c r="D99" s="1" t="s">
        <v>5769</v>
      </c>
      <c r="E99" s="2" t="s">
        <v>235</v>
      </c>
      <c r="F99" s="2" t="s">
        <v>236</v>
      </c>
      <c r="G99" s="2" t="s">
        <v>216</v>
      </c>
      <c r="H99" s="2" t="s">
        <v>217</v>
      </c>
      <c r="I99" s="4">
        <v>5</v>
      </c>
      <c r="J99" s="4">
        <v>61.85</v>
      </c>
    </row>
    <row r="100" spans="1:10" hidden="1">
      <c r="A100" s="2" t="s">
        <v>48</v>
      </c>
      <c r="B100" s="3" t="s">
        <v>5753</v>
      </c>
      <c r="C100" s="1" t="s">
        <v>42</v>
      </c>
      <c r="D100" s="1" t="s">
        <v>5770</v>
      </c>
      <c r="E100" s="2" t="s">
        <v>280</v>
      </c>
      <c r="F100" s="2" t="s">
        <v>281</v>
      </c>
      <c r="G100" s="2" t="s">
        <v>216</v>
      </c>
      <c r="H100" s="2" t="s">
        <v>217</v>
      </c>
      <c r="I100" s="4">
        <v>3</v>
      </c>
      <c r="J100" s="4">
        <v>37.11</v>
      </c>
    </row>
    <row r="101" spans="1:10" hidden="1">
      <c r="A101" s="2" t="s">
        <v>48</v>
      </c>
      <c r="B101" s="3" t="s">
        <v>5753</v>
      </c>
      <c r="C101" s="1" t="s">
        <v>42</v>
      </c>
      <c r="D101" s="1" t="s">
        <v>5771</v>
      </c>
      <c r="E101" s="2" t="s">
        <v>272</v>
      </c>
      <c r="F101" s="2" t="s">
        <v>273</v>
      </c>
      <c r="G101" s="2" t="s">
        <v>216</v>
      </c>
      <c r="H101" s="2" t="s">
        <v>217</v>
      </c>
      <c r="I101" s="4">
        <v>5</v>
      </c>
      <c r="J101" s="4">
        <v>61.85</v>
      </c>
    </row>
    <row r="102" spans="1:10" hidden="1">
      <c r="A102" s="2" t="s">
        <v>48</v>
      </c>
      <c r="B102" s="3" t="s">
        <v>5753</v>
      </c>
      <c r="C102" s="1" t="s">
        <v>42</v>
      </c>
      <c r="D102" s="1" t="s">
        <v>5772</v>
      </c>
      <c r="E102" s="2" t="s">
        <v>214</v>
      </c>
      <c r="F102" s="2" t="s">
        <v>215</v>
      </c>
      <c r="G102" s="2" t="s">
        <v>216</v>
      </c>
      <c r="H102" s="2" t="s">
        <v>217</v>
      </c>
      <c r="I102" s="4">
        <v>20</v>
      </c>
      <c r="J102" s="4">
        <v>247.4</v>
      </c>
    </row>
    <row r="103" spans="1:10" hidden="1">
      <c r="A103" s="2" t="s">
        <v>48</v>
      </c>
      <c r="B103" s="3" t="s">
        <v>5753</v>
      </c>
      <c r="C103" s="1" t="s">
        <v>42</v>
      </c>
      <c r="D103" s="1" t="s">
        <v>5773</v>
      </c>
      <c r="E103" s="2" t="s">
        <v>1551</v>
      </c>
      <c r="F103" s="2" t="s">
        <v>1552</v>
      </c>
      <c r="G103" s="2" t="s">
        <v>216</v>
      </c>
      <c r="H103" s="2" t="s">
        <v>217</v>
      </c>
      <c r="I103" s="4">
        <v>10</v>
      </c>
      <c r="J103" s="4">
        <v>123.7</v>
      </c>
    </row>
    <row r="104" spans="1:10" hidden="1">
      <c r="A104" s="2" t="s">
        <v>48</v>
      </c>
      <c r="B104" s="3" t="s">
        <v>5701</v>
      </c>
      <c r="C104" s="1" t="s">
        <v>42</v>
      </c>
      <c r="D104" s="1" t="s">
        <v>5764</v>
      </c>
      <c r="E104" s="2" t="s">
        <v>3320</v>
      </c>
      <c r="F104" s="2" t="s">
        <v>1184</v>
      </c>
      <c r="G104" s="2" t="s">
        <v>257</v>
      </c>
      <c r="H104" s="2" t="s">
        <v>258</v>
      </c>
      <c r="I104" s="4">
        <v>20</v>
      </c>
      <c r="J104" s="4">
        <v>247.4</v>
      </c>
    </row>
    <row r="105" spans="1:10" hidden="1">
      <c r="A105" s="2" t="s">
        <v>48</v>
      </c>
      <c r="B105" s="3" t="s">
        <v>5753</v>
      </c>
      <c r="C105" s="1" t="s">
        <v>42</v>
      </c>
      <c r="D105" s="1" t="s">
        <v>5766</v>
      </c>
      <c r="E105" s="2" t="s">
        <v>249</v>
      </c>
      <c r="F105" s="2" t="s">
        <v>250</v>
      </c>
      <c r="G105" s="2" t="s">
        <v>251</v>
      </c>
      <c r="H105" s="2" t="s">
        <v>252</v>
      </c>
      <c r="I105" s="4">
        <v>10</v>
      </c>
      <c r="J105" s="4">
        <v>123.7</v>
      </c>
    </row>
    <row r="106" spans="1:10" hidden="1">
      <c r="A106" s="2" t="s">
        <v>48</v>
      </c>
      <c r="B106" s="3" t="s">
        <v>5753</v>
      </c>
      <c r="C106" s="1" t="s">
        <v>42</v>
      </c>
      <c r="D106" s="1" t="s">
        <v>5774</v>
      </c>
      <c r="E106" s="2" t="s">
        <v>266</v>
      </c>
      <c r="F106" s="2" t="s">
        <v>267</v>
      </c>
      <c r="G106" s="2" t="s">
        <v>216</v>
      </c>
      <c r="H106" s="2" t="s">
        <v>217</v>
      </c>
      <c r="I106" s="4">
        <v>3</v>
      </c>
      <c r="J106" s="4">
        <v>37.11</v>
      </c>
    </row>
    <row r="107" spans="1:10" hidden="1">
      <c r="A107" s="2" t="s">
        <v>48</v>
      </c>
      <c r="B107" s="3" t="s">
        <v>5753</v>
      </c>
      <c r="C107" s="1" t="s">
        <v>42</v>
      </c>
      <c r="D107" s="1" t="s">
        <v>5775</v>
      </c>
      <c r="E107" s="2" t="s">
        <v>230</v>
      </c>
      <c r="F107" s="2" t="s">
        <v>231</v>
      </c>
      <c r="G107" s="2" t="s">
        <v>232</v>
      </c>
      <c r="H107" s="2" t="s">
        <v>233</v>
      </c>
      <c r="I107" s="4">
        <v>2</v>
      </c>
      <c r="J107" s="4">
        <v>24.74</v>
      </c>
    </row>
    <row r="108" spans="1:10" hidden="1">
      <c r="A108" s="2" t="s">
        <v>182</v>
      </c>
      <c r="B108" s="3" t="s">
        <v>5753</v>
      </c>
      <c r="C108" s="1" t="s">
        <v>42</v>
      </c>
      <c r="D108" s="1" t="s">
        <v>5771</v>
      </c>
      <c r="E108" s="2" t="s">
        <v>272</v>
      </c>
      <c r="F108" s="2" t="s">
        <v>273</v>
      </c>
      <c r="G108" s="2" t="s">
        <v>216</v>
      </c>
      <c r="H108" s="2" t="s">
        <v>217</v>
      </c>
      <c r="I108" s="4">
        <v>3</v>
      </c>
      <c r="J108" s="4">
        <v>28.32</v>
      </c>
    </row>
    <row r="109" spans="1:10" hidden="1">
      <c r="A109" s="2" t="s">
        <v>182</v>
      </c>
      <c r="B109" s="3" t="s">
        <v>5753</v>
      </c>
      <c r="C109" s="1" t="s">
        <v>42</v>
      </c>
      <c r="D109" s="1" t="s">
        <v>5772</v>
      </c>
      <c r="E109" s="2" t="s">
        <v>214</v>
      </c>
      <c r="F109" s="2" t="s">
        <v>215</v>
      </c>
      <c r="G109" s="2" t="s">
        <v>216</v>
      </c>
      <c r="H109" s="2" t="s">
        <v>217</v>
      </c>
      <c r="I109" s="4">
        <v>2</v>
      </c>
      <c r="J109" s="4">
        <v>18.88</v>
      </c>
    </row>
    <row r="110" spans="1:10" hidden="1">
      <c r="A110" s="2" t="s">
        <v>182</v>
      </c>
      <c r="B110" s="3" t="s">
        <v>5701</v>
      </c>
      <c r="C110" s="1" t="s">
        <v>42</v>
      </c>
      <c r="D110" s="1" t="s">
        <v>5764</v>
      </c>
      <c r="E110" s="2" t="s">
        <v>3320</v>
      </c>
      <c r="F110" s="2" t="s">
        <v>1184</v>
      </c>
      <c r="G110" s="2" t="s">
        <v>257</v>
      </c>
      <c r="H110" s="2" t="s">
        <v>258</v>
      </c>
      <c r="I110" s="4">
        <v>20</v>
      </c>
      <c r="J110" s="4">
        <v>188.8</v>
      </c>
    </row>
    <row r="111" spans="1:10" hidden="1">
      <c r="A111" s="2" t="s">
        <v>182</v>
      </c>
      <c r="B111" s="3" t="s">
        <v>5753</v>
      </c>
      <c r="C111" s="1" t="s">
        <v>42</v>
      </c>
      <c r="D111" s="1" t="s">
        <v>5767</v>
      </c>
      <c r="E111" s="2" t="s">
        <v>227</v>
      </c>
      <c r="F111" s="2" t="s">
        <v>228</v>
      </c>
      <c r="G111" s="2" t="s">
        <v>216</v>
      </c>
      <c r="H111" s="2" t="s">
        <v>217</v>
      </c>
      <c r="I111" s="4">
        <v>2</v>
      </c>
      <c r="J111" s="4">
        <v>18.88</v>
      </c>
    </row>
    <row r="112" spans="1:10" hidden="1">
      <c r="A112" s="2" t="s">
        <v>182</v>
      </c>
      <c r="B112" s="3" t="s">
        <v>5753</v>
      </c>
      <c r="C112" s="1" t="s">
        <v>42</v>
      </c>
      <c r="D112" s="1" t="s">
        <v>5776</v>
      </c>
      <c r="E112" s="2" t="s">
        <v>219</v>
      </c>
      <c r="F112" s="2" t="s">
        <v>220</v>
      </c>
      <c r="G112" s="2" t="s">
        <v>221</v>
      </c>
      <c r="H112" s="2" t="s">
        <v>222</v>
      </c>
      <c r="I112" s="4">
        <v>2</v>
      </c>
      <c r="J112" s="4">
        <v>18.88</v>
      </c>
    </row>
    <row r="113" spans="1:23" hidden="1">
      <c r="A113" s="2" t="s">
        <v>182</v>
      </c>
      <c r="B113" s="3" t="s">
        <v>5753</v>
      </c>
      <c r="C113" s="1" t="s">
        <v>42</v>
      </c>
      <c r="D113" s="1" t="s">
        <v>5773</v>
      </c>
      <c r="E113" s="2" t="s">
        <v>1551</v>
      </c>
      <c r="F113" s="2" t="s">
        <v>1552</v>
      </c>
      <c r="G113" s="2" t="s">
        <v>216</v>
      </c>
      <c r="H113" s="2" t="s">
        <v>217</v>
      </c>
      <c r="I113" s="4">
        <v>1</v>
      </c>
      <c r="J113" s="4">
        <v>9.44</v>
      </c>
    </row>
    <row r="114" spans="1:23" hidden="1">
      <c r="A114" s="2" t="s">
        <v>205</v>
      </c>
      <c r="B114" s="3" t="s">
        <v>5753</v>
      </c>
      <c r="C114" s="1" t="s">
        <v>42</v>
      </c>
      <c r="D114" s="1" t="s">
        <v>5765</v>
      </c>
      <c r="E114" s="2" t="s">
        <v>238</v>
      </c>
      <c r="F114" s="2" t="s">
        <v>239</v>
      </c>
      <c r="G114" s="2" t="s">
        <v>216</v>
      </c>
      <c r="H114" s="2" t="s">
        <v>217</v>
      </c>
      <c r="I114" s="4">
        <v>1</v>
      </c>
      <c r="J114" s="4">
        <v>9.5500000000000007</v>
      </c>
    </row>
    <row r="115" spans="1:23" hidden="1">
      <c r="J115" s="5">
        <v>2098.3000000000002</v>
      </c>
    </row>
    <row r="116" spans="1:23" hidden="1">
      <c r="A116" s="72" t="s">
        <v>286</v>
      </c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</row>
    <row r="117" spans="1:23" hidden="1">
      <c r="A117" s="2" t="s">
        <v>48</v>
      </c>
      <c r="B117" s="3" t="s">
        <v>5753</v>
      </c>
      <c r="C117" s="1" t="s">
        <v>42</v>
      </c>
      <c r="D117" s="1" t="s">
        <v>5777</v>
      </c>
      <c r="E117" s="2" t="s">
        <v>288</v>
      </c>
      <c r="F117" s="2" t="s">
        <v>1928</v>
      </c>
      <c r="G117" s="2" t="s">
        <v>290</v>
      </c>
      <c r="H117" s="2" t="s">
        <v>291</v>
      </c>
      <c r="I117" s="4">
        <v>10</v>
      </c>
      <c r="J117" s="4">
        <v>123.7</v>
      </c>
    </row>
    <row r="118" spans="1:23" hidden="1">
      <c r="J118" s="5">
        <v>123.7</v>
      </c>
    </row>
    <row r="119" spans="1:23" hidden="1">
      <c r="A119" s="72" t="s">
        <v>309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</row>
    <row r="120" spans="1:23" hidden="1">
      <c r="A120" s="2" t="s">
        <v>68</v>
      </c>
      <c r="B120" s="3" t="s">
        <v>5701</v>
      </c>
      <c r="C120" s="1" t="s">
        <v>42</v>
      </c>
      <c r="D120" s="1" t="s">
        <v>5778</v>
      </c>
      <c r="E120" s="2" t="s">
        <v>1421</v>
      </c>
      <c r="F120" s="2" t="s">
        <v>1422</v>
      </c>
      <c r="G120" s="2" t="s">
        <v>362</v>
      </c>
      <c r="H120" s="2" t="s">
        <v>363</v>
      </c>
      <c r="I120" s="4">
        <v>1</v>
      </c>
      <c r="J120" s="4">
        <v>9.5500000000000007</v>
      </c>
    </row>
    <row r="121" spans="1:23">
      <c r="A121" s="2" t="s">
        <v>40</v>
      </c>
      <c r="B121" s="3" t="s">
        <v>5701</v>
      </c>
      <c r="C121" s="1" t="s">
        <v>42</v>
      </c>
      <c r="D121" s="1" t="s">
        <v>5779</v>
      </c>
      <c r="E121" s="2" t="s">
        <v>5612</v>
      </c>
      <c r="F121" s="2" t="s">
        <v>3253</v>
      </c>
      <c r="G121" s="2" t="s">
        <v>313</v>
      </c>
      <c r="H121" s="2" t="s">
        <v>314</v>
      </c>
      <c r="I121" s="4">
        <v>10</v>
      </c>
      <c r="J121" s="4">
        <v>102.2</v>
      </c>
    </row>
    <row r="122" spans="1:23">
      <c r="A122" s="2" t="s">
        <v>40</v>
      </c>
      <c r="B122" s="3" t="s">
        <v>5691</v>
      </c>
      <c r="C122" s="1" t="s">
        <v>42</v>
      </c>
      <c r="D122" s="1" t="s">
        <v>5780</v>
      </c>
      <c r="E122" s="2" t="s">
        <v>5404</v>
      </c>
      <c r="F122" s="2" t="s">
        <v>5405</v>
      </c>
      <c r="G122" s="2" t="s">
        <v>313</v>
      </c>
      <c r="H122" s="2" t="s">
        <v>314</v>
      </c>
      <c r="I122" s="4">
        <v>10</v>
      </c>
      <c r="J122" s="4">
        <v>102.2</v>
      </c>
    </row>
    <row r="123" spans="1:23">
      <c r="A123" s="2" t="s">
        <v>40</v>
      </c>
      <c r="B123" s="3" t="s">
        <v>5701</v>
      </c>
      <c r="C123" s="1" t="s">
        <v>42</v>
      </c>
      <c r="D123" s="1" t="s">
        <v>5781</v>
      </c>
      <c r="E123" s="2" t="s">
        <v>1035</v>
      </c>
      <c r="F123" s="2" t="s">
        <v>1036</v>
      </c>
      <c r="G123" s="2" t="s">
        <v>362</v>
      </c>
      <c r="H123" s="2" t="s">
        <v>363</v>
      </c>
      <c r="I123" s="4">
        <v>10</v>
      </c>
      <c r="J123" s="4">
        <v>102.2</v>
      </c>
    </row>
    <row r="124" spans="1:23">
      <c r="A124" s="2" t="s">
        <v>40</v>
      </c>
      <c r="B124" s="3" t="s">
        <v>5701</v>
      </c>
      <c r="C124" s="1" t="s">
        <v>42</v>
      </c>
      <c r="D124" s="1" t="s">
        <v>5782</v>
      </c>
      <c r="E124" s="2" t="s">
        <v>763</v>
      </c>
      <c r="F124" s="2" t="s">
        <v>764</v>
      </c>
      <c r="G124" s="2" t="s">
        <v>313</v>
      </c>
      <c r="H124" s="2" t="s">
        <v>314</v>
      </c>
      <c r="I124" s="4">
        <v>3</v>
      </c>
      <c r="J124" s="4">
        <v>30.66</v>
      </c>
    </row>
    <row r="125" spans="1:23">
      <c r="A125" s="2" t="s">
        <v>40</v>
      </c>
      <c r="B125" s="3" t="s">
        <v>5695</v>
      </c>
      <c r="C125" s="1" t="s">
        <v>42</v>
      </c>
      <c r="D125" s="1" t="s">
        <v>5783</v>
      </c>
      <c r="E125" s="2" t="s">
        <v>1424</v>
      </c>
      <c r="F125" s="2" t="s">
        <v>1425</v>
      </c>
      <c r="G125" s="2" t="s">
        <v>313</v>
      </c>
      <c r="H125" s="2" t="s">
        <v>314</v>
      </c>
      <c r="I125" s="4">
        <v>10</v>
      </c>
      <c r="J125" s="4">
        <v>102.2</v>
      </c>
    </row>
    <row r="126" spans="1:23">
      <c r="A126" s="2" t="s">
        <v>40</v>
      </c>
      <c r="B126" s="3" t="s">
        <v>5701</v>
      </c>
      <c r="C126" s="1" t="s">
        <v>42</v>
      </c>
      <c r="D126" s="1" t="s">
        <v>5784</v>
      </c>
      <c r="E126" s="2" t="s">
        <v>5785</v>
      </c>
      <c r="F126" s="2" t="s">
        <v>5786</v>
      </c>
      <c r="G126" s="2" t="s">
        <v>313</v>
      </c>
      <c r="H126" s="2" t="s">
        <v>314</v>
      </c>
      <c r="I126" s="4">
        <v>8</v>
      </c>
      <c r="J126" s="4">
        <v>81.760000000000005</v>
      </c>
    </row>
    <row r="127" spans="1:23">
      <c r="A127" s="2" t="s">
        <v>40</v>
      </c>
      <c r="B127" s="3" t="s">
        <v>5695</v>
      </c>
      <c r="C127" s="1" t="s">
        <v>42</v>
      </c>
      <c r="D127" s="1" t="s">
        <v>5787</v>
      </c>
      <c r="E127" s="2" t="s">
        <v>396</v>
      </c>
      <c r="F127" s="2" t="s">
        <v>397</v>
      </c>
      <c r="G127" s="2" t="s">
        <v>313</v>
      </c>
      <c r="H127" s="2" t="s">
        <v>314</v>
      </c>
      <c r="I127" s="4">
        <v>10</v>
      </c>
      <c r="J127" s="4">
        <v>102.2</v>
      </c>
    </row>
    <row r="128" spans="1:23">
      <c r="A128" s="2" t="s">
        <v>40</v>
      </c>
      <c r="B128" s="3" t="s">
        <v>5701</v>
      </c>
      <c r="C128" s="1" t="s">
        <v>42</v>
      </c>
      <c r="D128" s="1" t="s">
        <v>5788</v>
      </c>
      <c r="E128" s="2" t="s">
        <v>995</v>
      </c>
      <c r="F128" s="2" t="s">
        <v>996</v>
      </c>
      <c r="G128" s="2" t="s">
        <v>313</v>
      </c>
      <c r="H128" s="2" t="s">
        <v>314</v>
      </c>
      <c r="I128" s="4">
        <v>10</v>
      </c>
      <c r="J128" s="4">
        <v>102.2</v>
      </c>
    </row>
    <row r="129" spans="1:10">
      <c r="A129" s="2" t="s">
        <v>40</v>
      </c>
      <c r="B129" s="3" t="s">
        <v>5695</v>
      </c>
      <c r="C129" s="1" t="s">
        <v>42</v>
      </c>
      <c r="D129" s="1" t="s">
        <v>5789</v>
      </c>
      <c r="E129" s="2" t="s">
        <v>5428</v>
      </c>
      <c r="F129" s="2" t="s">
        <v>5429</v>
      </c>
      <c r="G129" s="2" t="s">
        <v>119</v>
      </c>
      <c r="H129" s="2" t="s">
        <v>120</v>
      </c>
      <c r="I129" s="4">
        <v>2</v>
      </c>
      <c r="J129" s="4">
        <v>20.440000000000001</v>
      </c>
    </row>
    <row r="130" spans="1:10">
      <c r="A130" s="2" t="s">
        <v>40</v>
      </c>
      <c r="B130" s="3" t="s">
        <v>5695</v>
      </c>
      <c r="C130" s="1" t="s">
        <v>42</v>
      </c>
      <c r="D130" s="1" t="s">
        <v>5790</v>
      </c>
      <c r="E130" s="2" t="s">
        <v>816</v>
      </c>
      <c r="F130" s="2" t="s">
        <v>817</v>
      </c>
      <c r="G130" s="2" t="s">
        <v>313</v>
      </c>
      <c r="H130" s="2" t="s">
        <v>314</v>
      </c>
      <c r="I130" s="4">
        <v>10</v>
      </c>
      <c r="J130" s="4">
        <v>102.2</v>
      </c>
    </row>
    <row r="131" spans="1:10">
      <c r="A131" s="2" t="s">
        <v>40</v>
      </c>
      <c r="B131" s="3" t="s">
        <v>5695</v>
      </c>
      <c r="C131" s="1" t="s">
        <v>42</v>
      </c>
      <c r="D131" s="1" t="s">
        <v>5791</v>
      </c>
      <c r="E131" s="2" t="s">
        <v>354</v>
      </c>
      <c r="F131" s="2" t="s">
        <v>355</v>
      </c>
      <c r="G131" s="2" t="s">
        <v>351</v>
      </c>
      <c r="H131" s="2" t="s">
        <v>352</v>
      </c>
      <c r="I131" s="4">
        <v>10</v>
      </c>
      <c r="J131" s="4">
        <v>102.2</v>
      </c>
    </row>
    <row r="132" spans="1:10">
      <c r="A132" s="2" t="s">
        <v>40</v>
      </c>
      <c r="B132" s="3" t="s">
        <v>5701</v>
      </c>
      <c r="C132" s="1" t="s">
        <v>42</v>
      </c>
      <c r="D132" s="1" t="s">
        <v>5792</v>
      </c>
      <c r="E132" s="2" t="s">
        <v>760</v>
      </c>
      <c r="F132" s="2" t="s">
        <v>761</v>
      </c>
      <c r="G132" s="2" t="s">
        <v>313</v>
      </c>
      <c r="H132" s="2" t="s">
        <v>314</v>
      </c>
      <c r="I132" s="4">
        <v>10</v>
      </c>
      <c r="J132" s="4">
        <v>102.2</v>
      </c>
    </row>
    <row r="133" spans="1:10">
      <c r="A133" s="2" t="s">
        <v>40</v>
      </c>
      <c r="B133" s="3" t="s">
        <v>5695</v>
      </c>
      <c r="C133" s="1" t="s">
        <v>42</v>
      </c>
      <c r="D133" s="1" t="s">
        <v>5793</v>
      </c>
      <c r="E133" s="2" t="s">
        <v>325</v>
      </c>
      <c r="F133" s="2" t="s">
        <v>326</v>
      </c>
      <c r="G133" s="2" t="s">
        <v>313</v>
      </c>
      <c r="H133" s="2" t="s">
        <v>314</v>
      </c>
      <c r="I133" s="4">
        <v>20</v>
      </c>
      <c r="J133" s="4">
        <v>204.4</v>
      </c>
    </row>
    <row r="134" spans="1:10">
      <c r="A134" s="2" t="s">
        <v>40</v>
      </c>
      <c r="B134" s="3" t="s">
        <v>5695</v>
      </c>
      <c r="C134" s="1" t="s">
        <v>42</v>
      </c>
      <c r="D134" s="1" t="s">
        <v>5794</v>
      </c>
      <c r="E134" s="2" t="s">
        <v>558</v>
      </c>
      <c r="F134" s="2" t="s">
        <v>559</v>
      </c>
      <c r="G134" s="2" t="s">
        <v>367</v>
      </c>
      <c r="H134" s="2" t="s">
        <v>368</v>
      </c>
      <c r="I134" s="4">
        <v>5</v>
      </c>
      <c r="J134" s="4">
        <v>51.1</v>
      </c>
    </row>
    <row r="135" spans="1:10">
      <c r="A135" s="2" t="s">
        <v>40</v>
      </c>
      <c r="B135" s="3" t="s">
        <v>5753</v>
      </c>
      <c r="C135" s="1" t="s">
        <v>42</v>
      </c>
      <c r="D135" s="1" t="s">
        <v>5795</v>
      </c>
      <c r="E135" s="2" t="s">
        <v>998</v>
      </c>
      <c r="F135" s="2" t="s">
        <v>999</v>
      </c>
      <c r="G135" s="2" t="s">
        <v>313</v>
      </c>
      <c r="H135" s="2" t="s">
        <v>314</v>
      </c>
      <c r="I135" s="4">
        <v>5</v>
      </c>
      <c r="J135" s="4">
        <v>51.1</v>
      </c>
    </row>
    <row r="136" spans="1:10">
      <c r="A136" s="2" t="s">
        <v>40</v>
      </c>
      <c r="B136" s="3" t="s">
        <v>5753</v>
      </c>
      <c r="C136" s="1" t="s">
        <v>42</v>
      </c>
      <c r="D136" s="1" t="s">
        <v>5796</v>
      </c>
      <c r="E136" s="2" t="s">
        <v>594</v>
      </c>
      <c r="F136" s="2" t="s">
        <v>595</v>
      </c>
      <c r="G136" s="2" t="s">
        <v>313</v>
      </c>
      <c r="H136" s="2" t="s">
        <v>314</v>
      </c>
      <c r="I136" s="4">
        <v>10</v>
      </c>
      <c r="J136" s="4">
        <v>102.2</v>
      </c>
    </row>
    <row r="137" spans="1:10">
      <c r="A137" s="2" t="s">
        <v>40</v>
      </c>
      <c r="B137" s="3" t="s">
        <v>5797</v>
      </c>
      <c r="C137" s="1" t="s">
        <v>42</v>
      </c>
      <c r="D137" s="1" t="s">
        <v>5798</v>
      </c>
      <c r="E137" s="2" t="s">
        <v>773</v>
      </c>
      <c r="F137" s="2" t="s">
        <v>774</v>
      </c>
      <c r="G137" s="2" t="s">
        <v>313</v>
      </c>
      <c r="H137" s="2" t="s">
        <v>314</v>
      </c>
      <c r="I137" s="4">
        <v>5</v>
      </c>
      <c r="J137" s="4">
        <v>51.1</v>
      </c>
    </row>
    <row r="138" spans="1:10">
      <c r="A138" s="2" t="s">
        <v>40</v>
      </c>
      <c r="B138" s="3" t="s">
        <v>5797</v>
      </c>
      <c r="C138" s="1" t="s">
        <v>42</v>
      </c>
      <c r="D138" s="1" t="s">
        <v>5799</v>
      </c>
      <c r="E138" s="2" t="s">
        <v>581</v>
      </c>
      <c r="F138" s="2" t="s">
        <v>582</v>
      </c>
      <c r="G138" s="2" t="s">
        <v>313</v>
      </c>
      <c r="H138" s="2" t="s">
        <v>314</v>
      </c>
      <c r="I138" s="4">
        <v>20</v>
      </c>
      <c r="J138" s="4">
        <v>204.4</v>
      </c>
    </row>
    <row r="139" spans="1:10">
      <c r="A139" s="2" t="s">
        <v>40</v>
      </c>
      <c r="B139" s="3" t="s">
        <v>5797</v>
      </c>
      <c r="C139" s="1" t="s">
        <v>42</v>
      </c>
      <c r="D139" s="1" t="s">
        <v>5800</v>
      </c>
      <c r="E139" s="2" t="s">
        <v>597</v>
      </c>
      <c r="F139" s="2" t="s">
        <v>598</v>
      </c>
      <c r="G139" s="2" t="s">
        <v>313</v>
      </c>
      <c r="H139" s="2" t="s">
        <v>314</v>
      </c>
      <c r="I139" s="4">
        <v>10</v>
      </c>
      <c r="J139" s="4">
        <v>102.2</v>
      </c>
    </row>
    <row r="140" spans="1:10">
      <c r="A140" s="2" t="s">
        <v>40</v>
      </c>
      <c r="B140" s="3" t="s">
        <v>5753</v>
      </c>
      <c r="C140" s="1" t="s">
        <v>42</v>
      </c>
      <c r="D140" s="1" t="s">
        <v>5801</v>
      </c>
      <c r="E140" s="2" t="s">
        <v>341</v>
      </c>
      <c r="F140" s="2" t="s">
        <v>342</v>
      </c>
      <c r="G140" s="2" t="s">
        <v>343</v>
      </c>
      <c r="H140" s="2" t="s">
        <v>344</v>
      </c>
      <c r="I140" s="4">
        <v>10</v>
      </c>
      <c r="J140" s="4">
        <v>102.2</v>
      </c>
    </row>
    <row r="141" spans="1:10">
      <c r="A141" s="2" t="s">
        <v>40</v>
      </c>
      <c r="B141" s="3" t="s">
        <v>5753</v>
      </c>
      <c r="C141" s="1" t="s">
        <v>42</v>
      </c>
      <c r="D141" s="1" t="s">
        <v>5802</v>
      </c>
      <c r="E141" s="2" t="s">
        <v>408</v>
      </c>
      <c r="F141" s="2" t="s">
        <v>409</v>
      </c>
      <c r="G141" s="2" t="s">
        <v>313</v>
      </c>
      <c r="H141" s="2" t="s">
        <v>314</v>
      </c>
      <c r="I141" s="4">
        <v>5</v>
      </c>
      <c r="J141" s="4">
        <v>51.1</v>
      </c>
    </row>
    <row r="142" spans="1:10">
      <c r="A142" s="2" t="s">
        <v>40</v>
      </c>
      <c r="B142" s="3" t="s">
        <v>5691</v>
      </c>
      <c r="C142" s="1" t="s">
        <v>42</v>
      </c>
      <c r="D142" s="1" t="s">
        <v>5803</v>
      </c>
      <c r="E142" s="2" t="s">
        <v>766</v>
      </c>
      <c r="F142" s="2" t="s">
        <v>767</v>
      </c>
      <c r="G142" s="2" t="s">
        <v>362</v>
      </c>
      <c r="H142" s="2" t="s">
        <v>363</v>
      </c>
      <c r="I142" s="4">
        <v>10</v>
      </c>
      <c r="J142" s="4">
        <v>102.2</v>
      </c>
    </row>
    <row r="143" spans="1:10">
      <c r="A143" s="2" t="s">
        <v>40</v>
      </c>
      <c r="B143" s="3" t="s">
        <v>5691</v>
      </c>
      <c r="C143" s="1" t="s">
        <v>42</v>
      </c>
      <c r="D143" s="1" t="s">
        <v>5804</v>
      </c>
      <c r="E143" s="2" t="s">
        <v>1231</v>
      </c>
      <c r="F143" s="2" t="s">
        <v>1232</v>
      </c>
      <c r="G143" s="2" t="s">
        <v>375</v>
      </c>
      <c r="H143" s="2" t="s">
        <v>376</v>
      </c>
      <c r="I143" s="4">
        <v>10</v>
      </c>
      <c r="J143" s="4">
        <v>102.2</v>
      </c>
    </row>
    <row r="144" spans="1:10">
      <c r="A144" s="2" t="s">
        <v>40</v>
      </c>
      <c r="B144" s="3" t="s">
        <v>5691</v>
      </c>
      <c r="C144" s="1" t="s">
        <v>42</v>
      </c>
      <c r="D144" s="1" t="s">
        <v>5805</v>
      </c>
      <c r="E144" s="2" t="s">
        <v>584</v>
      </c>
      <c r="F144" s="2" t="s">
        <v>585</v>
      </c>
      <c r="G144" s="2" t="s">
        <v>586</v>
      </c>
      <c r="H144" s="2" t="s">
        <v>587</v>
      </c>
      <c r="I144" s="4">
        <v>10</v>
      </c>
      <c r="J144" s="4">
        <v>102.2</v>
      </c>
    </row>
    <row r="145" spans="1:23">
      <c r="A145" s="2" t="s">
        <v>40</v>
      </c>
      <c r="B145" s="3" t="s">
        <v>5701</v>
      </c>
      <c r="C145" s="1" t="s">
        <v>42</v>
      </c>
      <c r="D145" s="1" t="s">
        <v>5806</v>
      </c>
      <c r="E145" s="2" t="s">
        <v>3741</v>
      </c>
      <c r="F145" s="2" t="s">
        <v>3742</v>
      </c>
      <c r="G145" s="2" t="s">
        <v>313</v>
      </c>
      <c r="H145" s="2" t="s">
        <v>314</v>
      </c>
      <c r="I145" s="4">
        <v>10</v>
      </c>
      <c r="J145" s="4">
        <v>102.2</v>
      </c>
    </row>
    <row r="146" spans="1:23" hidden="1">
      <c r="A146" s="2" t="s">
        <v>48</v>
      </c>
      <c r="B146" s="3" t="s">
        <v>5691</v>
      </c>
      <c r="C146" s="1" t="s">
        <v>42</v>
      </c>
      <c r="D146" s="1" t="s">
        <v>5807</v>
      </c>
      <c r="E146" s="2" t="s">
        <v>1025</v>
      </c>
      <c r="F146" s="2" t="s">
        <v>1026</v>
      </c>
      <c r="G146" s="2" t="s">
        <v>313</v>
      </c>
      <c r="H146" s="2" t="s">
        <v>314</v>
      </c>
      <c r="I146" s="4">
        <v>4</v>
      </c>
      <c r="J146" s="4">
        <v>46.08</v>
      </c>
    </row>
    <row r="147" spans="1:23" hidden="1">
      <c r="A147" s="2" t="s">
        <v>48</v>
      </c>
      <c r="B147" s="3" t="s">
        <v>5695</v>
      </c>
      <c r="C147" s="1" t="s">
        <v>42</v>
      </c>
      <c r="D147" s="1" t="s">
        <v>5791</v>
      </c>
      <c r="E147" s="2" t="s">
        <v>354</v>
      </c>
      <c r="F147" s="2" t="s">
        <v>355</v>
      </c>
      <c r="G147" s="2" t="s">
        <v>351</v>
      </c>
      <c r="H147" s="2" t="s">
        <v>352</v>
      </c>
      <c r="I147" s="4">
        <v>3</v>
      </c>
      <c r="J147" s="4">
        <v>34.56</v>
      </c>
    </row>
    <row r="148" spans="1:23" hidden="1">
      <c r="A148" s="2" t="s">
        <v>48</v>
      </c>
      <c r="B148" s="3" t="s">
        <v>5695</v>
      </c>
      <c r="C148" s="1" t="s">
        <v>42</v>
      </c>
      <c r="D148" s="1" t="s">
        <v>5808</v>
      </c>
      <c r="E148" s="2" t="s">
        <v>311</v>
      </c>
      <c r="F148" s="2" t="s">
        <v>312</v>
      </c>
      <c r="G148" s="2" t="s">
        <v>313</v>
      </c>
      <c r="H148" s="2" t="s">
        <v>314</v>
      </c>
      <c r="I148" s="4">
        <v>10</v>
      </c>
      <c r="J148" s="4">
        <v>123.7</v>
      </c>
    </row>
    <row r="149" spans="1:23" hidden="1">
      <c r="A149" s="2" t="s">
        <v>48</v>
      </c>
      <c r="B149" s="3" t="s">
        <v>5701</v>
      </c>
      <c r="C149" s="1" t="s">
        <v>42</v>
      </c>
      <c r="D149" s="1" t="s">
        <v>5809</v>
      </c>
      <c r="E149" s="2" t="s">
        <v>1247</v>
      </c>
      <c r="F149" s="2" t="s">
        <v>1248</v>
      </c>
      <c r="G149" s="2" t="s">
        <v>313</v>
      </c>
      <c r="H149" s="2" t="s">
        <v>314</v>
      </c>
      <c r="I149" s="4">
        <v>5</v>
      </c>
      <c r="J149" s="4">
        <v>57.6</v>
      </c>
    </row>
    <row r="150" spans="1:23" hidden="1">
      <c r="A150" s="2" t="s">
        <v>48</v>
      </c>
      <c r="B150" s="3" t="s">
        <v>5701</v>
      </c>
      <c r="C150" s="1" t="s">
        <v>42</v>
      </c>
      <c r="D150" s="1" t="s">
        <v>5810</v>
      </c>
      <c r="E150" s="2" t="s">
        <v>322</v>
      </c>
      <c r="F150" s="2" t="s">
        <v>323</v>
      </c>
      <c r="G150" s="2" t="s">
        <v>313</v>
      </c>
      <c r="H150" s="2" t="s">
        <v>314</v>
      </c>
      <c r="I150" s="4">
        <v>4</v>
      </c>
      <c r="J150" s="4">
        <v>46.08</v>
      </c>
    </row>
    <row r="151" spans="1:23" hidden="1">
      <c r="A151" s="2" t="s">
        <v>48</v>
      </c>
      <c r="B151" s="3" t="s">
        <v>5797</v>
      </c>
      <c r="C151" s="1" t="s">
        <v>42</v>
      </c>
      <c r="D151" s="1" t="s">
        <v>5800</v>
      </c>
      <c r="E151" s="2" t="s">
        <v>597</v>
      </c>
      <c r="F151" s="2" t="s">
        <v>598</v>
      </c>
      <c r="G151" s="2" t="s">
        <v>313</v>
      </c>
      <c r="H151" s="2" t="s">
        <v>314</v>
      </c>
      <c r="I151" s="4">
        <v>5</v>
      </c>
      <c r="J151" s="4">
        <v>57.6</v>
      </c>
    </row>
    <row r="152" spans="1:23" hidden="1">
      <c r="A152" s="2" t="s">
        <v>48</v>
      </c>
      <c r="B152" s="3" t="s">
        <v>5701</v>
      </c>
      <c r="C152" s="1" t="s">
        <v>42</v>
      </c>
      <c r="D152" s="1" t="s">
        <v>5779</v>
      </c>
      <c r="E152" s="2" t="s">
        <v>5612</v>
      </c>
      <c r="F152" s="2" t="s">
        <v>3253</v>
      </c>
      <c r="G152" s="2" t="s">
        <v>313</v>
      </c>
      <c r="H152" s="2" t="s">
        <v>314</v>
      </c>
      <c r="I152" s="4">
        <v>3</v>
      </c>
      <c r="J152" s="4">
        <v>34.56</v>
      </c>
    </row>
    <row r="153" spans="1:23" hidden="1">
      <c r="A153" s="2" t="s">
        <v>48</v>
      </c>
      <c r="B153" s="3" t="s">
        <v>5691</v>
      </c>
      <c r="C153" s="1" t="s">
        <v>42</v>
      </c>
      <c r="D153" s="1" t="s">
        <v>5811</v>
      </c>
      <c r="E153" s="2" t="s">
        <v>1006</v>
      </c>
      <c r="F153" s="2" t="s">
        <v>1007</v>
      </c>
      <c r="G153" s="2" t="s">
        <v>313</v>
      </c>
      <c r="H153" s="2" t="s">
        <v>314</v>
      </c>
      <c r="I153" s="4">
        <v>10</v>
      </c>
      <c r="J153" s="4">
        <v>115.2</v>
      </c>
    </row>
    <row r="154" spans="1:23" hidden="1">
      <c r="A154" s="2" t="s">
        <v>182</v>
      </c>
      <c r="B154" s="3" t="s">
        <v>5695</v>
      </c>
      <c r="C154" s="1" t="s">
        <v>42</v>
      </c>
      <c r="D154" s="1" t="s">
        <v>5812</v>
      </c>
      <c r="E154" s="2" t="s">
        <v>783</v>
      </c>
      <c r="F154" s="2" t="s">
        <v>784</v>
      </c>
      <c r="G154" s="2" t="s">
        <v>313</v>
      </c>
      <c r="H154" s="2" t="s">
        <v>314</v>
      </c>
      <c r="I154" s="4">
        <v>1</v>
      </c>
      <c r="J154" s="4">
        <v>9.44</v>
      </c>
    </row>
    <row r="155" spans="1:23" hidden="1">
      <c r="J155" s="5">
        <f>SUM(J120:J154)</f>
        <v>2915.6299999999987</v>
      </c>
    </row>
    <row r="156" spans="1:23" hidden="1">
      <c r="A156" s="72" t="s">
        <v>429</v>
      </c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</row>
    <row r="157" spans="1:23" hidden="1">
      <c r="A157" s="2" t="s">
        <v>182</v>
      </c>
      <c r="B157" s="3" t="s">
        <v>5753</v>
      </c>
      <c r="C157" s="1" t="s">
        <v>42</v>
      </c>
      <c r="D157" s="1" t="s">
        <v>5813</v>
      </c>
      <c r="E157" s="2" t="s">
        <v>431</v>
      </c>
      <c r="F157" s="2" t="s">
        <v>432</v>
      </c>
      <c r="G157" s="2" t="s">
        <v>433</v>
      </c>
      <c r="H157" s="2" t="s">
        <v>434</v>
      </c>
      <c r="I157" s="4">
        <v>3</v>
      </c>
      <c r="J157" s="4">
        <v>25.26</v>
      </c>
    </row>
    <row r="158" spans="1:23" hidden="1">
      <c r="J158" s="5">
        <v>25.26</v>
      </c>
    </row>
    <row r="159" spans="1:23" hidden="1">
      <c r="A159" s="72" t="s">
        <v>435</v>
      </c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</row>
    <row r="160" spans="1:23">
      <c r="A160" s="2" t="s">
        <v>40</v>
      </c>
      <c r="B160" s="3" t="s">
        <v>5695</v>
      </c>
      <c r="C160" s="1" t="s">
        <v>42</v>
      </c>
      <c r="D160" s="1" t="s">
        <v>5814</v>
      </c>
      <c r="E160" s="2" t="s">
        <v>1462</v>
      </c>
      <c r="F160" s="2" t="s">
        <v>1463</v>
      </c>
      <c r="G160" s="2" t="s">
        <v>1270</v>
      </c>
      <c r="H160" s="2" t="s">
        <v>1271</v>
      </c>
      <c r="I160" s="4">
        <v>5</v>
      </c>
      <c r="J160" s="4">
        <v>51.1</v>
      </c>
    </row>
    <row r="161" spans="1:23" hidden="1">
      <c r="A161" s="2" t="s">
        <v>48</v>
      </c>
      <c r="B161" s="3" t="s">
        <v>5695</v>
      </c>
      <c r="C161" s="1" t="s">
        <v>42</v>
      </c>
      <c r="D161" s="1" t="s">
        <v>5815</v>
      </c>
      <c r="E161" s="2" t="s">
        <v>1265</v>
      </c>
      <c r="F161" s="2" t="s">
        <v>1266</v>
      </c>
      <c r="G161" s="2" t="s">
        <v>439</v>
      </c>
      <c r="H161" s="2" t="s">
        <v>440</v>
      </c>
      <c r="I161" s="4">
        <v>10</v>
      </c>
      <c r="J161" s="4">
        <v>123.7</v>
      </c>
    </row>
    <row r="162" spans="1:23" hidden="1">
      <c r="A162" s="2" t="s">
        <v>48</v>
      </c>
      <c r="B162" s="3" t="s">
        <v>5695</v>
      </c>
      <c r="C162" s="1" t="s">
        <v>42</v>
      </c>
      <c r="D162" s="1" t="s">
        <v>5816</v>
      </c>
      <c r="E162" s="2" t="s">
        <v>2016</v>
      </c>
      <c r="F162" s="2" t="s">
        <v>2017</v>
      </c>
      <c r="G162" s="2" t="s">
        <v>439</v>
      </c>
      <c r="H162" s="2" t="s">
        <v>440</v>
      </c>
      <c r="I162" s="4">
        <v>5</v>
      </c>
      <c r="J162" s="4">
        <v>61.85</v>
      </c>
    </row>
    <row r="163" spans="1:23" hidden="1">
      <c r="J163" s="5">
        <v>236.65</v>
      </c>
    </row>
    <row r="164" spans="1:23" hidden="1">
      <c r="A164" s="72" t="s">
        <v>444</v>
      </c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</row>
    <row r="165" spans="1:23" hidden="1">
      <c r="A165" s="2" t="s">
        <v>68</v>
      </c>
      <c r="B165" s="3" t="s">
        <v>5691</v>
      </c>
      <c r="C165" s="1" t="s">
        <v>42</v>
      </c>
      <c r="D165" s="1" t="s">
        <v>5817</v>
      </c>
      <c r="E165" s="2" t="s">
        <v>1658</v>
      </c>
      <c r="F165" s="2" t="s">
        <v>1049</v>
      </c>
      <c r="G165" s="2" t="s">
        <v>468</v>
      </c>
      <c r="H165" s="2" t="s">
        <v>469</v>
      </c>
      <c r="I165" s="4">
        <v>3</v>
      </c>
      <c r="J165" s="4">
        <v>28.65</v>
      </c>
    </row>
    <row r="166" spans="1:23" ht="24" hidden="1">
      <c r="A166" s="2" t="s">
        <v>68</v>
      </c>
      <c r="B166" s="3" t="s">
        <v>5691</v>
      </c>
      <c r="C166" s="1" t="s">
        <v>42</v>
      </c>
      <c r="D166" s="1" t="s">
        <v>5818</v>
      </c>
      <c r="E166" s="2" t="s">
        <v>461</v>
      </c>
      <c r="F166" s="2" t="s">
        <v>462</v>
      </c>
      <c r="G166" s="2" t="s">
        <v>463</v>
      </c>
      <c r="H166" s="2" t="s">
        <v>464</v>
      </c>
      <c r="I166" s="4">
        <v>3</v>
      </c>
      <c r="J166" s="4">
        <v>28.65</v>
      </c>
    </row>
    <row r="167" spans="1:23" hidden="1">
      <c r="A167" s="2" t="s">
        <v>68</v>
      </c>
      <c r="B167" s="3" t="s">
        <v>5753</v>
      </c>
      <c r="C167" s="1" t="s">
        <v>42</v>
      </c>
      <c r="D167" s="1" t="s">
        <v>5819</v>
      </c>
      <c r="E167" s="2" t="s">
        <v>3447</v>
      </c>
      <c r="F167" s="2" t="s">
        <v>3448</v>
      </c>
      <c r="G167" s="2" t="s">
        <v>468</v>
      </c>
      <c r="H167" s="2" t="s">
        <v>469</v>
      </c>
      <c r="I167" s="4">
        <v>15</v>
      </c>
      <c r="J167" s="4">
        <v>143.25</v>
      </c>
    </row>
    <row r="168" spans="1:23">
      <c r="A168" s="2" t="s">
        <v>40</v>
      </c>
      <c r="B168" s="3" t="s">
        <v>5695</v>
      </c>
      <c r="C168" s="1" t="s">
        <v>42</v>
      </c>
      <c r="D168" s="1" t="s">
        <v>5820</v>
      </c>
      <c r="E168" s="2" t="s">
        <v>841</v>
      </c>
      <c r="F168" s="2" t="s">
        <v>842</v>
      </c>
      <c r="G168" s="2" t="s">
        <v>843</v>
      </c>
      <c r="H168" s="2" t="s">
        <v>844</v>
      </c>
      <c r="I168" s="4">
        <v>20</v>
      </c>
      <c r="J168" s="4">
        <v>204.4</v>
      </c>
    </row>
    <row r="169" spans="1:23">
      <c r="A169" s="2" t="s">
        <v>40</v>
      </c>
      <c r="B169" s="3" t="s">
        <v>5701</v>
      </c>
      <c r="C169" s="1" t="s">
        <v>42</v>
      </c>
      <c r="D169" s="1" t="s">
        <v>5821</v>
      </c>
      <c r="E169" s="2" t="s">
        <v>3957</v>
      </c>
      <c r="F169" s="2" t="s">
        <v>3958</v>
      </c>
      <c r="G169" s="2" t="s">
        <v>3959</v>
      </c>
      <c r="H169" s="2" t="s">
        <v>852</v>
      </c>
      <c r="I169" s="4">
        <v>5</v>
      </c>
      <c r="J169" s="4">
        <v>51.1</v>
      </c>
    </row>
    <row r="170" spans="1:23">
      <c r="A170" s="2" t="s">
        <v>40</v>
      </c>
      <c r="B170" s="3" t="s">
        <v>5753</v>
      </c>
      <c r="C170" s="1" t="s">
        <v>42</v>
      </c>
      <c r="D170" s="1" t="s">
        <v>5819</v>
      </c>
      <c r="E170" s="2" t="s">
        <v>3447</v>
      </c>
      <c r="F170" s="2" t="s">
        <v>3448</v>
      </c>
      <c r="G170" s="2" t="s">
        <v>468</v>
      </c>
      <c r="H170" s="2" t="s">
        <v>469</v>
      </c>
      <c r="I170" s="4">
        <v>15</v>
      </c>
      <c r="J170" s="4">
        <v>153.30000000000001</v>
      </c>
    </row>
    <row r="171" spans="1:23">
      <c r="A171" s="2" t="s">
        <v>40</v>
      </c>
      <c r="B171" s="3" t="s">
        <v>5691</v>
      </c>
      <c r="C171" s="1" t="s">
        <v>42</v>
      </c>
      <c r="D171" s="1" t="s">
        <v>5817</v>
      </c>
      <c r="E171" s="2" t="s">
        <v>1658</v>
      </c>
      <c r="F171" s="2" t="s">
        <v>1049</v>
      </c>
      <c r="G171" s="2" t="s">
        <v>468</v>
      </c>
      <c r="H171" s="2" t="s">
        <v>469</v>
      </c>
      <c r="I171" s="4">
        <v>20</v>
      </c>
      <c r="J171" s="4">
        <v>204.4</v>
      </c>
    </row>
    <row r="172" spans="1:23">
      <c r="A172" s="2" t="s">
        <v>40</v>
      </c>
      <c r="B172" s="3" t="s">
        <v>5701</v>
      </c>
      <c r="C172" s="1" t="s">
        <v>42</v>
      </c>
      <c r="D172" s="1" t="s">
        <v>5822</v>
      </c>
      <c r="E172" s="2" t="s">
        <v>4287</v>
      </c>
      <c r="F172" s="2" t="s">
        <v>4288</v>
      </c>
      <c r="G172" s="2" t="s">
        <v>468</v>
      </c>
      <c r="H172" s="2" t="s">
        <v>469</v>
      </c>
      <c r="I172" s="4">
        <v>20</v>
      </c>
      <c r="J172" s="4">
        <v>204.4</v>
      </c>
    </row>
    <row r="173" spans="1:23">
      <c r="A173" s="2" t="s">
        <v>40</v>
      </c>
      <c r="B173" s="3" t="s">
        <v>5695</v>
      </c>
      <c r="C173" s="1" t="s">
        <v>42</v>
      </c>
      <c r="D173" s="1" t="s">
        <v>5823</v>
      </c>
      <c r="E173" s="2" t="s">
        <v>1359</v>
      </c>
      <c r="F173" s="2" t="s">
        <v>1360</v>
      </c>
      <c r="G173" s="2" t="s">
        <v>1361</v>
      </c>
      <c r="H173" s="2" t="s">
        <v>1362</v>
      </c>
      <c r="I173" s="4">
        <v>10</v>
      </c>
      <c r="J173" s="4">
        <v>102.2</v>
      </c>
    </row>
    <row r="174" spans="1:23">
      <c r="A174" s="2" t="s">
        <v>40</v>
      </c>
      <c r="B174" s="3" t="s">
        <v>5695</v>
      </c>
      <c r="C174" s="1" t="s">
        <v>42</v>
      </c>
      <c r="D174" s="1" t="s">
        <v>5824</v>
      </c>
      <c r="E174" s="2" t="s">
        <v>828</v>
      </c>
      <c r="F174" s="2" t="s">
        <v>829</v>
      </c>
      <c r="G174" s="2" t="s">
        <v>468</v>
      </c>
      <c r="H174" s="2" t="s">
        <v>469</v>
      </c>
      <c r="I174" s="4">
        <v>15</v>
      </c>
      <c r="J174" s="4">
        <v>153.30000000000001</v>
      </c>
    </row>
    <row r="175" spans="1:23">
      <c r="A175" s="2" t="s">
        <v>40</v>
      </c>
      <c r="B175" s="3" t="s">
        <v>5695</v>
      </c>
      <c r="C175" s="1" t="s">
        <v>42</v>
      </c>
      <c r="D175" s="1" t="s">
        <v>5825</v>
      </c>
      <c r="E175" s="2" t="s">
        <v>4282</v>
      </c>
      <c r="F175" s="2" t="s">
        <v>4283</v>
      </c>
      <c r="G175" s="2" t="s">
        <v>468</v>
      </c>
      <c r="H175" s="2" t="s">
        <v>469</v>
      </c>
      <c r="I175" s="4">
        <v>5</v>
      </c>
      <c r="J175" s="4">
        <v>51.1</v>
      </c>
    </row>
    <row r="176" spans="1:23">
      <c r="A176" s="2" t="s">
        <v>40</v>
      </c>
      <c r="B176" s="3" t="s">
        <v>5691</v>
      </c>
      <c r="C176" s="1" t="s">
        <v>42</v>
      </c>
      <c r="D176" s="1" t="s">
        <v>5826</v>
      </c>
      <c r="E176" s="2" t="s">
        <v>3784</v>
      </c>
      <c r="F176" s="2" t="s">
        <v>3785</v>
      </c>
      <c r="G176" s="2" t="s">
        <v>468</v>
      </c>
      <c r="H176" s="2" t="s">
        <v>469</v>
      </c>
      <c r="I176" s="4">
        <v>25</v>
      </c>
      <c r="J176" s="4">
        <v>255.5</v>
      </c>
    </row>
    <row r="177" spans="1:10">
      <c r="A177" s="2" t="s">
        <v>40</v>
      </c>
      <c r="B177" s="3" t="s">
        <v>5695</v>
      </c>
      <c r="C177" s="1" t="s">
        <v>42</v>
      </c>
      <c r="D177" s="1" t="s">
        <v>5827</v>
      </c>
      <c r="E177" s="2" t="s">
        <v>2854</v>
      </c>
      <c r="F177" s="2" t="s">
        <v>2855</v>
      </c>
      <c r="G177" s="2" t="s">
        <v>851</v>
      </c>
      <c r="H177" s="2" t="s">
        <v>852</v>
      </c>
      <c r="I177" s="4">
        <v>150</v>
      </c>
      <c r="J177" s="4">
        <v>1533</v>
      </c>
    </row>
    <row r="178" spans="1:10">
      <c r="A178" s="2" t="s">
        <v>40</v>
      </c>
      <c r="B178" s="3" t="s">
        <v>5691</v>
      </c>
      <c r="C178" s="1" t="s">
        <v>42</v>
      </c>
      <c r="D178" s="1" t="s">
        <v>5828</v>
      </c>
      <c r="E178" s="2" t="s">
        <v>5316</v>
      </c>
      <c r="F178" s="2" t="s">
        <v>5317</v>
      </c>
      <c r="G178" s="2" t="s">
        <v>3624</v>
      </c>
      <c r="H178" s="2" t="s">
        <v>3625</v>
      </c>
      <c r="I178" s="4">
        <v>10</v>
      </c>
      <c r="J178" s="4">
        <v>102.2</v>
      </c>
    </row>
    <row r="179" spans="1:10">
      <c r="A179" s="2" t="s">
        <v>40</v>
      </c>
      <c r="B179" s="3" t="s">
        <v>5695</v>
      </c>
      <c r="C179" s="1" t="s">
        <v>42</v>
      </c>
      <c r="D179" s="1" t="s">
        <v>5829</v>
      </c>
      <c r="E179" s="2" t="s">
        <v>1481</v>
      </c>
      <c r="F179" s="2" t="s">
        <v>1482</v>
      </c>
      <c r="G179" s="2" t="s">
        <v>872</v>
      </c>
      <c r="H179" s="2" t="s">
        <v>873</v>
      </c>
      <c r="I179" s="4">
        <v>30</v>
      </c>
      <c r="J179" s="4">
        <v>306.60000000000002</v>
      </c>
    </row>
    <row r="180" spans="1:10" ht="24">
      <c r="A180" s="2" t="s">
        <v>40</v>
      </c>
      <c r="B180" s="3" t="s">
        <v>5695</v>
      </c>
      <c r="C180" s="1" t="s">
        <v>42</v>
      </c>
      <c r="D180" s="1" t="s">
        <v>5830</v>
      </c>
      <c r="E180" s="2" t="s">
        <v>3458</v>
      </c>
      <c r="F180" s="2" t="s">
        <v>3459</v>
      </c>
      <c r="G180" s="2" t="s">
        <v>463</v>
      </c>
      <c r="H180" s="2" t="s">
        <v>464</v>
      </c>
      <c r="I180" s="4">
        <v>19</v>
      </c>
      <c r="J180" s="4">
        <v>194.18</v>
      </c>
    </row>
    <row r="181" spans="1:10">
      <c r="A181" s="2" t="s">
        <v>40</v>
      </c>
      <c r="B181" s="3" t="s">
        <v>5701</v>
      </c>
      <c r="C181" s="1" t="s">
        <v>42</v>
      </c>
      <c r="D181" s="1" t="s">
        <v>5831</v>
      </c>
      <c r="E181" s="2" t="s">
        <v>4160</v>
      </c>
      <c r="F181" s="2" t="s">
        <v>4161</v>
      </c>
      <c r="G181" s="2" t="s">
        <v>1654</v>
      </c>
      <c r="H181" s="2" t="s">
        <v>1655</v>
      </c>
      <c r="I181" s="4">
        <v>20</v>
      </c>
      <c r="J181" s="4">
        <v>204.4</v>
      </c>
    </row>
    <row r="182" spans="1:10">
      <c r="A182" s="2" t="s">
        <v>40</v>
      </c>
      <c r="B182" s="3" t="s">
        <v>5701</v>
      </c>
      <c r="C182" s="1" t="s">
        <v>42</v>
      </c>
      <c r="D182" s="1" t="s">
        <v>5832</v>
      </c>
      <c r="E182" s="2" t="s">
        <v>2763</v>
      </c>
      <c r="F182" s="2" t="s">
        <v>2764</v>
      </c>
      <c r="G182" s="2" t="s">
        <v>468</v>
      </c>
      <c r="H182" s="2" t="s">
        <v>469</v>
      </c>
      <c r="I182" s="4">
        <v>20</v>
      </c>
      <c r="J182" s="4">
        <v>204.4</v>
      </c>
    </row>
    <row r="183" spans="1:10">
      <c r="A183" s="2" t="s">
        <v>40</v>
      </c>
      <c r="B183" s="3" t="s">
        <v>5701</v>
      </c>
      <c r="C183" s="1" t="s">
        <v>42</v>
      </c>
      <c r="D183" s="1" t="s">
        <v>5833</v>
      </c>
      <c r="E183" s="2" t="s">
        <v>4266</v>
      </c>
      <c r="F183" s="2" t="s">
        <v>4267</v>
      </c>
      <c r="G183" s="2" t="s">
        <v>837</v>
      </c>
      <c r="H183" s="2" t="s">
        <v>838</v>
      </c>
      <c r="I183" s="4">
        <v>10</v>
      </c>
      <c r="J183" s="4">
        <v>102.2</v>
      </c>
    </row>
    <row r="184" spans="1:10" ht="24">
      <c r="A184" s="2" t="s">
        <v>40</v>
      </c>
      <c r="B184" s="3" t="s">
        <v>5701</v>
      </c>
      <c r="C184" s="1" t="s">
        <v>42</v>
      </c>
      <c r="D184" s="1" t="s">
        <v>5834</v>
      </c>
      <c r="E184" s="2" t="s">
        <v>3966</v>
      </c>
      <c r="F184" s="2" t="s">
        <v>3967</v>
      </c>
      <c r="G184" s="2" t="s">
        <v>463</v>
      </c>
      <c r="H184" s="2" t="s">
        <v>464</v>
      </c>
      <c r="I184" s="4">
        <v>25</v>
      </c>
      <c r="J184" s="4">
        <v>255.5</v>
      </c>
    </row>
    <row r="185" spans="1:10">
      <c r="A185" s="2" t="s">
        <v>40</v>
      </c>
      <c r="B185" s="3" t="s">
        <v>5701</v>
      </c>
      <c r="C185" s="1" t="s">
        <v>42</v>
      </c>
      <c r="D185" s="1" t="s">
        <v>5835</v>
      </c>
      <c r="E185" s="2" t="s">
        <v>1658</v>
      </c>
      <c r="F185" s="2" t="s">
        <v>1049</v>
      </c>
      <c r="G185" s="2" t="s">
        <v>468</v>
      </c>
      <c r="H185" s="2" t="s">
        <v>469</v>
      </c>
      <c r="I185" s="4">
        <v>12</v>
      </c>
      <c r="J185" s="4">
        <v>122.64</v>
      </c>
    </row>
    <row r="186" spans="1:10">
      <c r="A186" s="2" t="s">
        <v>40</v>
      </c>
      <c r="B186" s="3" t="s">
        <v>5701</v>
      </c>
      <c r="C186" s="1" t="s">
        <v>42</v>
      </c>
      <c r="D186" s="1" t="s">
        <v>5836</v>
      </c>
      <c r="E186" s="2" t="s">
        <v>1649</v>
      </c>
      <c r="F186" s="2" t="s">
        <v>1650</v>
      </c>
      <c r="G186" s="2" t="s">
        <v>458</v>
      </c>
      <c r="H186" s="2" t="s">
        <v>459</v>
      </c>
      <c r="I186" s="4">
        <v>30</v>
      </c>
      <c r="J186" s="4">
        <v>306.60000000000002</v>
      </c>
    </row>
    <row r="187" spans="1:10">
      <c r="A187" s="2" t="s">
        <v>40</v>
      </c>
      <c r="B187" s="3" t="s">
        <v>5695</v>
      </c>
      <c r="C187" s="1" t="s">
        <v>42</v>
      </c>
      <c r="D187" s="1" t="s">
        <v>5837</v>
      </c>
      <c r="E187" s="2" t="s">
        <v>3776</v>
      </c>
      <c r="F187" s="2" t="s">
        <v>3777</v>
      </c>
      <c r="G187" s="2" t="s">
        <v>468</v>
      </c>
      <c r="H187" s="2" t="s">
        <v>469</v>
      </c>
      <c r="I187" s="4">
        <v>20</v>
      </c>
      <c r="J187" s="4">
        <v>204.4</v>
      </c>
    </row>
    <row r="188" spans="1:10">
      <c r="A188" s="2" t="s">
        <v>40</v>
      </c>
      <c r="B188" s="3" t="s">
        <v>5695</v>
      </c>
      <c r="C188" s="1" t="s">
        <v>42</v>
      </c>
      <c r="D188" s="1" t="s">
        <v>5838</v>
      </c>
      <c r="E188" s="2" t="s">
        <v>5839</v>
      </c>
      <c r="F188" s="2" t="s">
        <v>5840</v>
      </c>
      <c r="G188" s="2" t="s">
        <v>4814</v>
      </c>
      <c r="H188" s="2" t="s">
        <v>4815</v>
      </c>
      <c r="I188" s="4">
        <v>20</v>
      </c>
      <c r="J188" s="4">
        <v>204.4</v>
      </c>
    </row>
    <row r="189" spans="1:10">
      <c r="A189" s="2" t="s">
        <v>40</v>
      </c>
      <c r="B189" s="3" t="s">
        <v>5695</v>
      </c>
      <c r="C189" s="1" t="s">
        <v>42</v>
      </c>
      <c r="D189" s="1" t="s">
        <v>5841</v>
      </c>
      <c r="E189" s="2" t="s">
        <v>466</v>
      </c>
      <c r="F189" s="2" t="s">
        <v>467</v>
      </c>
      <c r="G189" s="2" t="s">
        <v>468</v>
      </c>
      <c r="H189" s="2" t="s">
        <v>469</v>
      </c>
      <c r="I189" s="4">
        <v>10</v>
      </c>
      <c r="J189" s="4">
        <v>102.2</v>
      </c>
    </row>
    <row r="190" spans="1:10">
      <c r="A190" s="2" t="s">
        <v>40</v>
      </c>
      <c r="B190" s="3" t="s">
        <v>5695</v>
      </c>
      <c r="C190" s="1" t="s">
        <v>42</v>
      </c>
      <c r="D190" s="1" t="s">
        <v>5842</v>
      </c>
      <c r="E190" s="2" t="s">
        <v>1667</v>
      </c>
      <c r="F190" s="2" t="s">
        <v>1668</v>
      </c>
      <c r="G190" s="2" t="s">
        <v>453</v>
      </c>
      <c r="H190" s="2" t="s">
        <v>454</v>
      </c>
      <c r="I190" s="4">
        <v>10</v>
      </c>
      <c r="J190" s="4">
        <v>102.2</v>
      </c>
    </row>
    <row r="191" spans="1:10" hidden="1">
      <c r="A191" s="2" t="s">
        <v>48</v>
      </c>
      <c r="B191" s="3" t="s">
        <v>5701</v>
      </c>
      <c r="C191" s="1" t="s">
        <v>42</v>
      </c>
      <c r="D191" s="1" t="s">
        <v>5835</v>
      </c>
      <c r="E191" s="2" t="s">
        <v>1658</v>
      </c>
      <c r="F191" s="2" t="s">
        <v>1049</v>
      </c>
      <c r="G191" s="2" t="s">
        <v>468</v>
      </c>
      <c r="H191" s="2" t="s">
        <v>469</v>
      </c>
      <c r="I191" s="4">
        <v>3</v>
      </c>
      <c r="J191" s="4">
        <v>37.11</v>
      </c>
    </row>
    <row r="192" spans="1:10" hidden="1">
      <c r="A192" s="2" t="s">
        <v>48</v>
      </c>
      <c r="B192" s="3" t="s">
        <v>5701</v>
      </c>
      <c r="C192" s="1" t="s">
        <v>42</v>
      </c>
      <c r="D192" s="1" t="s">
        <v>5832</v>
      </c>
      <c r="E192" s="2" t="s">
        <v>2763</v>
      </c>
      <c r="F192" s="2" t="s">
        <v>2764</v>
      </c>
      <c r="G192" s="2" t="s">
        <v>468</v>
      </c>
      <c r="H192" s="2" t="s">
        <v>469</v>
      </c>
      <c r="I192" s="4">
        <v>20</v>
      </c>
      <c r="J192" s="4">
        <v>247.4</v>
      </c>
    </row>
    <row r="193" spans="1:10" hidden="1">
      <c r="A193" s="2" t="s">
        <v>48</v>
      </c>
      <c r="B193" s="3" t="s">
        <v>5695</v>
      </c>
      <c r="C193" s="1" t="s">
        <v>42</v>
      </c>
      <c r="D193" s="1" t="s">
        <v>5841</v>
      </c>
      <c r="E193" s="2" t="s">
        <v>466</v>
      </c>
      <c r="F193" s="2" t="s">
        <v>467</v>
      </c>
      <c r="G193" s="2" t="s">
        <v>468</v>
      </c>
      <c r="H193" s="2" t="s">
        <v>469</v>
      </c>
      <c r="I193" s="4">
        <v>5</v>
      </c>
      <c r="J193" s="4">
        <v>61.85</v>
      </c>
    </row>
    <row r="194" spans="1:10" hidden="1">
      <c r="A194" s="2" t="s">
        <v>48</v>
      </c>
      <c r="B194" s="3" t="s">
        <v>5701</v>
      </c>
      <c r="C194" s="1" t="s">
        <v>42</v>
      </c>
      <c r="D194" s="1" t="s">
        <v>5833</v>
      </c>
      <c r="E194" s="2" t="s">
        <v>4266</v>
      </c>
      <c r="F194" s="2" t="s">
        <v>4267</v>
      </c>
      <c r="G194" s="2" t="s">
        <v>837</v>
      </c>
      <c r="H194" s="2" t="s">
        <v>838</v>
      </c>
      <c r="I194" s="4">
        <v>2</v>
      </c>
      <c r="J194" s="4">
        <v>24.74</v>
      </c>
    </row>
    <row r="195" spans="1:10" hidden="1">
      <c r="A195" s="2" t="s">
        <v>48</v>
      </c>
      <c r="B195" s="3" t="s">
        <v>5701</v>
      </c>
      <c r="C195" s="1" t="s">
        <v>42</v>
      </c>
      <c r="D195" s="1" t="s">
        <v>5821</v>
      </c>
      <c r="E195" s="2" t="s">
        <v>3957</v>
      </c>
      <c r="F195" s="2" t="s">
        <v>3958</v>
      </c>
      <c r="G195" s="2" t="s">
        <v>3959</v>
      </c>
      <c r="H195" s="2" t="s">
        <v>852</v>
      </c>
      <c r="I195" s="4">
        <v>10</v>
      </c>
      <c r="J195" s="4">
        <v>123.7</v>
      </c>
    </row>
    <row r="196" spans="1:10" hidden="1">
      <c r="A196" s="2" t="s">
        <v>48</v>
      </c>
      <c r="B196" s="3" t="s">
        <v>5753</v>
      </c>
      <c r="C196" s="1" t="s">
        <v>42</v>
      </c>
      <c r="D196" s="1" t="s">
        <v>5819</v>
      </c>
      <c r="E196" s="2" t="s">
        <v>3447</v>
      </c>
      <c r="F196" s="2" t="s">
        <v>3448</v>
      </c>
      <c r="G196" s="2" t="s">
        <v>468</v>
      </c>
      <c r="H196" s="2" t="s">
        <v>469</v>
      </c>
      <c r="I196" s="4">
        <v>10</v>
      </c>
      <c r="J196" s="4">
        <v>123.7</v>
      </c>
    </row>
    <row r="197" spans="1:10" hidden="1">
      <c r="A197" s="2" t="s">
        <v>48</v>
      </c>
      <c r="B197" s="3" t="s">
        <v>5691</v>
      </c>
      <c r="C197" s="1" t="s">
        <v>42</v>
      </c>
      <c r="D197" s="1" t="s">
        <v>5817</v>
      </c>
      <c r="E197" s="2" t="s">
        <v>1658</v>
      </c>
      <c r="F197" s="2" t="s">
        <v>1049</v>
      </c>
      <c r="G197" s="2" t="s">
        <v>468</v>
      </c>
      <c r="H197" s="2" t="s">
        <v>469</v>
      </c>
      <c r="I197" s="4">
        <v>3</v>
      </c>
      <c r="J197" s="4">
        <v>37.11</v>
      </c>
    </row>
    <row r="198" spans="1:10" ht="24" hidden="1">
      <c r="A198" s="2" t="s">
        <v>48</v>
      </c>
      <c r="B198" s="3" t="s">
        <v>5695</v>
      </c>
      <c r="C198" s="1" t="s">
        <v>42</v>
      </c>
      <c r="D198" s="1" t="s">
        <v>5830</v>
      </c>
      <c r="E198" s="2" t="s">
        <v>3458</v>
      </c>
      <c r="F198" s="2" t="s">
        <v>3459</v>
      </c>
      <c r="G198" s="2" t="s">
        <v>463</v>
      </c>
      <c r="H198" s="2" t="s">
        <v>464</v>
      </c>
      <c r="I198" s="4">
        <v>20</v>
      </c>
      <c r="J198" s="4">
        <v>247.4</v>
      </c>
    </row>
    <row r="199" spans="1:10" hidden="1">
      <c r="A199" s="2" t="s">
        <v>48</v>
      </c>
      <c r="B199" s="3" t="s">
        <v>5695</v>
      </c>
      <c r="C199" s="1" t="s">
        <v>42</v>
      </c>
      <c r="D199" s="1" t="s">
        <v>5827</v>
      </c>
      <c r="E199" s="2" t="s">
        <v>2854</v>
      </c>
      <c r="F199" s="2" t="s">
        <v>2855</v>
      </c>
      <c r="G199" s="2" t="s">
        <v>851</v>
      </c>
      <c r="H199" s="2" t="s">
        <v>852</v>
      </c>
      <c r="I199" s="4">
        <v>15</v>
      </c>
      <c r="J199" s="4">
        <v>185.55</v>
      </c>
    </row>
    <row r="200" spans="1:10" hidden="1">
      <c r="A200" s="2" t="s">
        <v>48</v>
      </c>
      <c r="B200" s="3" t="s">
        <v>5753</v>
      </c>
      <c r="C200" s="1" t="s">
        <v>42</v>
      </c>
      <c r="D200" s="1" t="s">
        <v>5843</v>
      </c>
      <c r="E200" s="2" t="s">
        <v>828</v>
      </c>
      <c r="F200" s="2" t="s">
        <v>829</v>
      </c>
      <c r="G200" s="2" t="s">
        <v>468</v>
      </c>
      <c r="H200" s="2" t="s">
        <v>469</v>
      </c>
      <c r="I200" s="4">
        <v>10</v>
      </c>
      <c r="J200" s="4">
        <v>123.7</v>
      </c>
    </row>
    <row r="201" spans="1:10" hidden="1">
      <c r="A201" s="2" t="s">
        <v>48</v>
      </c>
      <c r="B201" s="3" t="s">
        <v>5695</v>
      </c>
      <c r="C201" s="1" t="s">
        <v>42</v>
      </c>
      <c r="D201" s="1" t="s">
        <v>5823</v>
      </c>
      <c r="E201" s="2" t="s">
        <v>1359</v>
      </c>
      <c r="F201" s="2" t="s">
        <v>1360</v>
      </c>
      <c r="G201" s="2" t="s">
        <v>1361</v>
      </c>
      <c r="H201" s="2" t="s">
        <v>1362</v>
      </c>
      <c r="I201" s="4">
        <v>10</v>
      </c>
      <c r="J201" s="4">
        <v>123.7</v>
      </c>
    </row>
    <row r="202" spans="1:10" hidden="1">
      <c r="A202" s="2" t="s">
        <v>182</v>
      </c>
      <c r="B202" s="3" t="s">
        <v>5753</v>
      </c>
      <c r="C202" s="1" t="s">
        <v>42</v>
      </c>
      <c r="D202" s="1" t="s">
        <v>5819</v>
      </c>
      <c r="E202" s="2" t="s">
        <v>3447</v>
      </c>
      <c r="F202" s="2" t="s">
        <v>3448</v>
      </c>
      <c r="G202" s="2" t="s">
        <v>468</v>
      </c>
      <c r="H202" s="2" t="s">
        <v>469</v>
      </c>
      <c r="I202" s="4">
        <v>2</v>
      </c>
      <c r="J202" s="4">
        <v>16.14</v>
      </c>
    </row>
    <row r="203" spans="1:10" hidden="1">
      <c r="A203" s="2" t="s">
        <v>205</v>
      </c>
      <c r="B203" s="3" t="s">
        <v>5753</v>
      </c>
      <c r="C203" s="1" t="s">
        <v>42</v>
      </c>
      <c r="D203" s="1" t="s">
        <v>5819</v>
      </c>
      <c r="E203" s="2" t="s">
        <v>3447</v>
      </c>
      <c r="F203" s="2" t="s">
        <v>3448</v>
      </c>
      <c r="G203" s="2" t="s">
        <v>468</v>
      </c>
      <c r="H203" s="2" t="s">
        <v>469</v>
      </c>
      <c r="I203" s="4">
        <v>5</v>
      </c>
      <c r="J203" s="4">
        <v>47.75</v>
      </c>
    </row>
    <row r="204" spans="1:10" hidden="1">
      <c r="J204" s="5">
        <v>6925.02</v>
      </c>
    </row>
    <row r="205" spans="1:10" hidden="1">
      <c r="J205" s="5">
        <v>19966.37</v>
      </c>
    </row>
  </sheetData>
  <autoFilter ref="A1:A205" xr:uid="{EC0634A4-A889-674F-94DE-93922A6D233B}">
    <filterColumn colId="0">
      <filters>
        <filter val="Dorzol 20mg/ml kapi za oči 5ml"/>
      </filters>
    </filterColumn>
  </autoFilter>
  <mergeCells count="11">
    <mergeCell ref="A116:W116"/>
    <mergeCell ref="A119:W119"/>
    <mergeCell ref="A156:W156"/>
    <mergeCell ref="A159:W159"/>
    <mergeCell ref="A164:W164"/>
    <mergeCell ref="A91:W91"/>
    <mergeCell ref="A2:W2"/>
    <mergeCell ref="A7:W7"/>
    <mergeCell ref="A62:W62"/>
    <mergeCell ref="A79:W79"/>
    <mergeCell ref="A85:W8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2885-2206-D74C-ABCC-B78FBD1BF3C4}">
  <sheetPr filterMode="1"/>
  <dimension ref="A1:W175"/>
  <sheetViews>
    <sheetView workbookViewId="0"/>
    <sheetView workbookViewId="1"/>
  </sheetViews>
  <sheetFormatPr defaultColWidth="8.85546875" defaultRowHeight="12.95"/>
  <cols>
    <col min="1" max="1" width="35.85546875" customWidth="1"/>
    <col min="3" max="3" width="6.7109375" customWidth="1"/>
    <col min="4" max="4" width="7" customWidth="1"/>
    <col min="5" max="5" width="39.42578125" customWidth="1"/>
    <col min="6" max="6" width="29.28515625" customWidth="1"/>
    <col min="7" max="7" width="12.7109375" customWidth="1"/>
    <col min="8" max="8" width="12" customWidth="1"/>
    <col min="9" max="9" width="7.855468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idden="1">
      <c r="A3" s="2" t="s">
        <v>68</v>
      </c>
      <c r="B3" s="3" t="s">
        <v>5844</v>
      </c>
      <c r="C3" s="1" t="s">
        <v>42</v>
      </c>
      <c r="D3" s="1" t="s">
        <v>5845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2</v>
      </c>
      <c r="J3" s="4">
        <v>19.100000000000001</v>
      </c>
    </row>
    <row r="4" spans="1:23">
      <c r="A4" s="2" t="s">
        <v>40</v>
      </c>
      <c r="B4" s="3" t="s">
        <v>5844</v>
      </c>
      <c r="C4" s="1" t="s">
        <v>42</v>
      </c>
      <c r="D4" s="1" t="s">
        <v>5845</v>
      </c>
      <c r="E4" s="2" t="s">
        <v>44</v>
      </c>
      <c r="F4" s="2" t="s">
        <v>45</v>
      </c>
      <c r="G4" s="2" t="s">
        <v>46</v>
      </c>
      <c r="H4" s="2" t="s">
        <v>47</v>
      </c>
      <c r="I4" s="9">
        <v>2</v>
      </c>
      <c r="J4" s="4">
        <v>20.440000000000001</v>
      </c>
    </row>
    <row r="5" spans="1:23" hidden="1">
      <c r="A5" s="2" t="s">
        <v>48</v>
      </c>
      <c r="B5" s="3" t="s">
        <v>5844</v>
      </c>
      <c r="C5" s="1" t="s">
        <v>42</v>
      </c>
      <c r="D5" s="1" t="s">
        <v>5846</v>
      </c>
      <c r="E5" s="2" t="s">
        <v>877</v>
      </c>
      <c r="F5" s="2" t="s">
        <v>878</v>
      </c>
      <c r="G5" s="2" t="s">
        <v>622</v>
      </c>
      <c r="H5" s="2" t="s">
        <v>623</v>
      </c>
      <c r="I5" s="9">
        <v>2</v>
      </c>
      <c r="J5" s="4">
        <v>24.74</v>
      </c>
    </row>
    <row r="6" spans="1:23" hidden="1">
      <c r="A6" s="2" t="s">
        <v>48</v>
      </c>
      <c r="B6" s="3" t="s">
        <v>5844</v>
      </c>
      <c r="C6" s="1" t="s">
        <v>42</v>
      </c>
      <c r="D6" s="1" t="s">
        <v>5847</v>
      </c>
      <c r="E6" s="2" t="s">
        <v>1813</v>
      </c>
      <c r="F6" s="2" t="s">
        <v>1814</v>
      </c>
      <c r="G6" s="2" t="s">
        <v>46</v>
      </c>
      <c r="H6" s="2" t="s">
        <v>47</v>
      </c>
      <c r="I6" s="9">
        <v>2</v>
      </c>
      <c r="J6" s="4">
        <v>24.74</v>
      </c>
    </row>
    <row r="7" spans="1:23" hidden="1">
      <c r="A7" s="2" t="s">
        <v>48</v>
      </c>
      <c r="B7" s="3" t="s">
        <v>5844</v>
      </c>
      <c r="C7" s="1" t="s">
        <v>42</v>
      </c>
      <c r="D7" s="1" t="s">
        <v>5848</v>
      </c>
      <c r="E7" s="2" t="s">
        <v>890</v>
      </c>
      <c r="F7" s="2" t="s">
        <v>891</v>
      </c>
      <c r="G7" s="2" t="s">
        <v>46</v>
      </c>
      <c r="H7" s="2" t="s">
        <v>47</v>
      </c>
      <c r="I7" s="9">
        <v>5</v>
      </c>
      <c r="J7" s="4">
        <v>61.85</v>
      </c>
    </row>
    <row r="8" spans="1:23" hidden="1">
      <c r="A8" s="2" t="s">
        <v>48</v>
      </c>
      <c r="B8" s="3" t="s">
        <v>5844</v>
      </c>
      <c r="C8" s="1" t="s">
        <v>42</v>
      </c>
      <c r="D8" s="1" t="s">
        <v>5849</v>
      </c>
      <c r="E8" s="2" t="s">
        <v>885</v>
      </c>
      <c r="F8" s="2" t="s">
        <v>886</v>
      </c>
      <c r="G8" s="2" t="s">
        <v>622</v>
      </c>
      <c r="H8" s="2" t="s">
        <v>623</v>
      </c>
      <c r="I8" s="9">
        <v>2</v>
      </c>
      <c r="J8" s="4">
        <v>24.74</v>
      </c>
    </row>
    <row r="9" spans="1:23" hidden="1">
      <c r="A9" s="2" t="s">
        <v>48</v>
      </c>
      <c r="B9" s="3" t="s">
        <v>5844</v>
      </c>
      <c r="C9" s="1" t="s">
        <v>42</v>
      </c>
      <c r="D9" s="1" t="s">
        <v>5845</v>
      </c>
      <c r="E9" s="2" t="s">
        <v>44</v>
      </c>
      <c r="F9" s="2" t="s">
        <v>45</v>
      </c>
      <c r="G9" s="2" t="s">
        <v>46</v>
      </c>
      <c r="H9" s="2" t="s">
        <v>47</v>
      </c>
      <c r="I9" s="9">
        <v>3</v>
      </c>
      <c r="J9" s="4">
        <v>37.11</v>
      </c>
    </row>
    <row r="10" spans="1:23" hidden="1">
      <c r="J10" s="5">
        <v>212.72</v>
      </c>
    </row>
    <row r="11" spans="1:23" hidden="1">
      <c r="A11" s="72" t="s">
        <v>67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40</v>
      </c>
      <c r="B12" s="3" t="s">
        <v>5850</v>
      </c>
      <c r="C12" s="1" t="s">
        <v>42</v>
      </c>
      <c r="D12" s="1" t="s">
        <v>5851</v>
      </c>
      <c r="E12" s="2" t="s">
        <v>682</v>
      </c>
      <c r="F12" s="2" t="s">
        <v>683</v>
      </c>
      <c r="G12" s="2" t="s">
        <v>2352</v>
      </c>
      <c r="H12" s="2" t="s">
        <v>2352</v>
      </c>
      <c r="I12" s="9">
        <v>5</v>
      </c>
      <c r="J12" s="4">
        <v>51.1</v>
      </c>
    </row>
    <row r="13" spans="1:23">
      <c r="A13" s="2" t="s">
        <v>40</v>
      </c>
      <c r="B13" s="3" t="s">
        <v>5850</v>
      </c>
      <c r="C13" s="1" t="s">
        <v>42</v>
      </c>
      <c r="D13" s="1" t="s">
        <v>5852</v>
      </c>
      <c r="E13" s="2" t="s">
        <v>522</v>
      </c>
      <c r="F13" s="2" t="s">
        <v>523</v>
      </c>
      <c r="G13" s="2" t="s">
        <v>93</v>
      </c>
      <c r="H13" s="2" t="s">
        <v>94</v>
      </c>
      <c r="I13" s="9">
        <v>2</v>
      </c>
      <c r="J13" s="4">
        <v>20.440000000000001</v>
      </c>
    </row>
    <row r="14" spans="1:23">
      <c r="A14" s="2" t="s">
        <v>40</v>
      </c>
      <c r="B14" s="3" t="s">
        <v>5850</v>
      </c>
      <c r="C14" s="1" t="s">
        <v>42</v>
      </c>
      <c r="D14" s="1" t="s">
        <v>5853</v>
      </c>
      <c r="E14" s="2" t="s">
        <v>480</v>
      </c>
      <c r="F14" s="2" t="s">
        <v>481</v>
      </c>
      <c r="G14" s="2" t="s">
        <v>82</v>
      </c>
      <c r="H14" s="2" t="s">
        <v>83</v>
      </c>
      <c r="I14" s="9">
        <v>1</v>
      </c>
      <c r="J14" s="4">
        <v>10.220000000000001</v>
      </c>
    </row>
    <row r="15" spans="1:23">
      <c r="A15" s="2" t="s">
        <v>40</v>
      </c>
      <c r="B15" s="3" t="s">
        <v>5850</v>
      </c>
      <c r="C15" s="1" t="s">
        <v>42</v>
      </c>
      <c r="D15" s="1" t="s">
        <v>5854</v>
      </c>
      <c r="E15" s="2" t="s">
        <v>519</v>
      </c>
      <c r="F15" s="2" t="s">
        <v>520</v>
      </c>
      <c r="G15" s="2" t="s">
        <v>93</v>
      </c>
      <c r="H15" s="2" t="s">
        <v>94</v>
      </c>
      <c r="I15" s="9">
        <v>10</v>
      </c>
      <c r="J15" s="4">
        <v>102.2</v>
      </c>
    </row>
    <row r="16" spans="1:23">
      <c r="A16" s="2" t="s">
        <v>40</v>
      </c>
      <c r="B16" s="3" t="s">
        <v>5850</v>
      </c>
      <c r="C16" s="1" t="s">
        <v>42</v>
      </c>
      <c r="D16" s="1" t="s">
        <v>5855</v>
      </c>
      <c r="E16" s="2" t="s">
        <v>505</v>
      </c>
      <c r="F16" s="2" t="s">
        <v>506</v>
      </c>
      <c r="G16" s="2" t="s">
        <v>93</v>
      </c>
      <c r="H16" s="2" t="s">
        <v>94</v>
      </c>
      <c r="I16" s="9">
        <v>2</v>
      </c>
      <c r="J16" s="4">
        <v>20.440000000000001</v>
      </c>
    </row>
    <row r="17" spans="1:23" hidden="1">
      <c r="A17" s="2" t="s">
        <v>48</v>
      </c>
      <c r="B17" s="3" t="s">
        <v>5850</v>
      </c>
      <c r="C17" s="1" t="s">
        <v>42</v>
      </c>
      <c r="D17" s="1" t="s">
        <v>5856</v>
      </c>
      <c r="E17" s="2" t="s">
        <v>646</v>
      </c>
      <c r="F17" s="2" t="s">
        <v>647</v>
      </c>
      <c r="G17" s="2" t="s">
        <v>82</v>
      </c>
      <c r="H17" s="2" t="s">
        <v>83</v>
      </c>
      <c r="I17" s="9">
        <v>10</v>
      </c>
      <c r="J17" s="4">
        <v>123.7</v>
      </c>
    </row>
    <row r="18" spans="1:23" hidden="1">
      <c r="A18" s="2" t="s">
        <v>48</v>
      </c>
      <c r="B18" s="3" t="s">
        <v>5850</v>
      </c>
      <c r="C18" s="1" t="s">
        <v>42</v>
      </c>
      <c r="D18" s="1" t="s">
        <v>5853</v>
      </c>
      <c r="E18" s="2" t="s">
        <v>480</v>
      </c>
      <c r="F18" s="2" t="s">
        <v>481</v>
      </c>
      <c r="G18" s="2" t="s">
        <v>82</v>
      </c>
      <c r="H18" s="2" t="s">
        <v>83</v>
      </c>
      <c r="I18" s="9">
        <v>10</v>
      </c>
      <c r="J18" s="4">
        <v>123.7</v>
      </c>
    </row>
    <row r="19" spans="1:23" hidden="1">
      <c r="A19" s="2" t="s">
        <v>48</v>
      </c>
      <c r="B19" s="3" t="s">
        <v>5850</v>
      </c>
      <c r="C19" s="1" t="s">
        <v>42</v>
      </c>
      <c r="D19" s="1" t="s">
        <v>5857</v>
      </c>
      <c r="E19" s="2" t="s">
        <v>679</v>
      </c>
      <c r="F19" s="2" t="s">
        <v>680</v>
      </c>
      <c r="G19" s="2" t="s">
        <v>82</v>
      </c>
      <c r="H19" s="2" t="s">
        <v>83</v>
      </c>
      <c r="I19" s="9">
        <v>10</v>
      </c>
      <c r="J19" s="4">
        <v>123.7</v>
      </c>
    </row>
    <row r="20" spans="1:23" hidden="1">
      <c r="A20" s="2" t="s">
        <v>48</v>
      </c>
      <c r="B20" s="3" t="s">
        <v>5850</v>
      </c>
      <c r="C20" s="1" t="s">
        <v>42</v>
      </c>
      <c r="D20" s="1" t="s">
        <v>5858</v>
      </c>
      <c r="E20" s="2" t="s">
        <v>70</v>
      </c>
      <c r="F20" s="2" t="s">
        <v>71</v>
      </c>
      <c r="G20" s="2" t="s">
        <v>72</v>
      </c>
      <c r="H20" s="2" t="s">
        <v>73</v>
      </c>
      <c r="I20" s="9">
        <v>5</v>
      </c>
      <c r="J20" s="4">
        <v>61.85</v>
      </c>
    </row>
    <row r="21" spans="1:23" hidden="1">
      <c r="A21" s="2" t="s">
        <v>48</v>
      </c>
      <c r="B21" s="3" t="s">
        <v>5850</v>
      </c>
      <c r="C21" s="1" t="s">
        <v>42</v>
      </c>
      <c r="D21" s="1" t="s">
        <v>5859</v>
      </c>
      <c r="E21" s="2" t="s">
        <v>1071</v>
      </c>
      <c r="F21" s="2" t="s">
        <v>1072</v>
      </c>
      <c r="G21" s="2" t="s">
        <v>82</v>
      </c>
      <c r="H21" s="2" t="s">
        <v>83</v>
      </c>
      <c r="I21" s="9">
        <v>10</v>
      </c>
      <c r="J21" s="4">
        <v>123.7</v>
      </c>
    </row>
    <row r="22" spans="1:23" hidden="1">
      <c r="A22" s="2" t="s">
        <v>48</v>
      </c>
      <c r="B22" s="3" t="s">
        <v>5850</v>
      </c>
      <c r="C22" s="1" t="s">
        <v>42</v>
      </c>
      <c r="D22" s="1" t="s">
        <v>5860</v>
      </c>
      <c r="E22" s="2" t="s">
        <v>505</v>
      </c>
      <c r="F22" s="2" t="s">
        <v>506</v>
      </c>
      <c r="G22" s="2" t="s">
        <v>93</v>
      </c>
      <c r="H22" s="2" t="s">
        <v>94</v>
      </c>
      <c r="I22" s="9">
        <v>3</v>
      </c>
      <c r="J22" s="4">
        <v>34.56</v>
      </c>
    </row>
    <row r="23" spans="1:23" hidden="1">
      <c r="A23" s="2" t="s">
        <v>48</v>
      </c>
      <c r="B23" s="3" t="s">
        <v>5850</v>
      </c>
      <c r="C23" s="1" t="s">
        <v>42</v>
      </c>
      <c r="D23" s="1" t="s">
        <v>5861</v>
      </c>
      <c r="E23" s="2" t="s">
        <v>663</v>
      </c>
      <c r="F23" s="2" t="s">
        <v>664</v>
      </c>
      <c r="G23" s="2" t="s">
        <v>82</v>
      </c>
      <c r="H23" s="2" t="s">
        <v>83</v>
      </c>
      <c r="I23" s="9">
        <v>6</v>
      </c>
      <c r="J23" s="4">
        <v>69.12</v>
      </c>
    </row>
    <row r="24" spans="1:23" hidden="1">
      <c r="A24" s="2" t="s">
        <v>48</v>
      </c>
      <c r="B24" s="3" t="s">
        <v>5850</v>
      </c>
      <c r="C24" s="1" t="s">
        <v>42</v>
      </c>
      <c r="D24" s="1" t="s">
        <v>5862</v>
      </c>
      <c r="E24" s="2" t="s">
        <v>105</v>
      </c>
      <c r="F24" s="2" t="s">
        <v>106</v>
      </c>
      <c r="G24" s="2" t="s">
        <v>93</v>
      </c>
      <c r="H24" s="2" t="s">
        <v>94</v>
      </c>
      <c r="I24" s="9">
        <v>2</v>
      </c>
      <c r="J24" s="4">
        <v>23.04</v>
      </c>
    </row>
    <row r="25" spans="1:23" hidden="1">
      <c r="A25" s="2" t="s">
        <v>48</v>
      </c>
      <c r="B25" s="3" t="s">
        <v>5850</v>
      </c>
      <c r="C25" s="1" t="s">
        <v>42</v>
      </c>
      <c r="D25" s="1" t="s">
        <v>5863</v>
      </c>
      <c r="E25" s="2" t="s">
        <v>3067</v>
      </c>
      <c r="F25" s="2" t="s">
        <v>3068</v>
      </c>
      <c r="G25" s="2" t="s">
        <v>82</v>
      </c>
      <c r="H25" s="2" t="s">
        <v>83</v>
      </c>
      <c r="I25" s="9">
        <v>10</v>
      </c>
      <c r="J25" s="4">
        <v>115.2</v>
      </c>
    </row>
    <row r="26" spans="1:23" hidden="1">
      <c r="A26" s="2" t="s">
        <v>48</v>
      </c>
      <c r="B26" s="3" t="s">
        <v>5850</v>
      </c>
      <c r="C26" s="1" t="s">
        <v>42</v>
      </c>
      <c r="D26" s="1" t="s">
        <v>5864</v>
      </c>
      <c r="E26" s="2" t="s">
        <v>493</v>
      </c>
      <c r="F26" s="2" t="s">
        <v>494</v>
      </c>
      <c r="G26" s="2" t="s">
        <v>82</v>
      </c>
      <c r="H26" s="2" t="s">
        <v>83</v>
      </c>
      <c r="I26" s="9">
        <v>5</v>
      </c>
      <c r="J26" s="4">
        <v>57.6</v>
      </c>
    </row>
    <row r="27" spans="1:23" hidden="1">
      <c r="A27" s="2" t="s">
        <v>48</v>
      </c>
      <c r="B27" s="3" t="s">
        <v>5850</v>
      </c>
      <c r="C27" s="1" t="s">
        <v>42</v>
      </c>
      <c r="D27" s="1" t="s">
        <v>5853</v>
      </c>
      <c r="E27" s="2" t="s">
        <v>480</v>
      </c>
      <c r="F27" s="2" t="s">
        <v>481</v>
      </c>
      <c r="G27" s="2" t="s">
        <v>82</v>
      </c>
      <c r="H27" s="2" t="s">
        <v>83</v>
      </c>
      <c r="I27" s="9">
        <v>10</v>
      </c>
      <c r="J27" s="4">
        <v>123.7</v>
      </c>
    </row>
    <row r="28" spans="1:23" hidden="1">
      <c r="A28" s="2" t="s">
        <v>48</v>
      </c>
      <c r="B28" s="3" t="s">
        <v>5850</v>
      </c>
      <c r="C28" s="1" t="s">
        <v>42</v>
      </c>
      <c r="D28" s="1" t="s">
        <v>5865</v>
      </c>
      <c r="E28" s="2" t="s">
        <v>88</v>
      </c>
      <c r="F28" s="2" t="s">
        <v>89</v>
      </c>
      <c r="G28" s="2" t="s">
        <v>82</v>
      </c>
      <c r="H28" s="2" t="s">
        <v>83</v>
      </c>
      <c r="I28" s="9">
        <v>10</v>
      </c>
      <c r="J28" s="4">
        <v>123.7</v>
      </c>
    </row>
    <row r="29" spans="1:23" hidden="1">
      <c r="A29" s="2" t="s">
        <v>48</v>
      </c>
      <c r="B29" s="3" t="s">
        <v>5850</v>
      </c>
      <c r="C29" s="1" t="s">
        <v>42</v>
      </c>
      <c r="D29" s="1" t="s">
        <v>5866</v>
      </c>
      <c r="E29" s="2" t="s">
        <v>122</v>
      </c>
      <c r="F29" s="2" t="s">
        <v>123</v>
      </c>
      <c r="G29" s="2" t="s">
        <v>82</v>
      </c>
      <c r="H29" s="2" t="s">
        <v>83</v>
      </c>
      <c r="I29" s="9">
        <v>10</v>
      </c>
      <c r="J29" s="4">
        <v>115.2</v>
      </c>
    </row>
    <row r="30" spans="1:23" hidden="1">
      <c r="A30" s="2" t="s">
        <v>48</v>
      </c>
      <c r="B30" s="3" t="s">
        <v>5850</v>
      </c>
      <c r="C30" s="1" t="s">
        <v>42</v>
      </c>
      <c r="D30" s="1" t="s">
        <v>5867</v>
      </c>
      <c r="E30" s="2" t="s">
        <v>689</v>
      </c>
      <c r="F30" s="2" t="s">
        <v>690</v>
      </c>
      <c r="G30" s="2" t="s">
        <v>93</v>
      </c>
      <c r="H30" s="2" t="s">
        <v>94</v>
      </c>
      <c r="I30" s="9">
        <v>10</v>
      </c>
      <c r="J30" s="4">
        <v>123.7</v>
      </c>
    </row>
    <row r="31" spans="1:23" hidden="1">
      <c r="J31" s="5">
        <v>1546.87</v>
      </c>
    </row>
    <row r="32" spans="1:23" hidden="1">
      <c r="A32" s="72" t="s">
        <v>141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</row>
    <row r="33" spans="1:10">
      <c r="A33" s="2" t="s">
        <v>40</v>
      </c>
      <c r="B33" s="3" t="s">
        <v>5868</v>
      </c>
      <c r="C33" s="1" t="s">
        <v>42</v>
      </c>
      <c r="D33" s="1" t="s">
        <v>315</v>
      </c>
      <c r="E33" s="2" t="s">
        <v>957</v>
      </c>
      <c r="F33" s="2" t="s">
        <v>958</v>
      </c>
      <c r="G33" s="2" t="s">
        <v>150</v>
      </c>
      <c r="H33" s="2" t="s">
        <v>151</v>
      </c>
      <c r="I33" s="9">
        <v>5</v>
      </c>
      <c r="J33" s="4">
        <v>51.1</v>
      </c>
    </row>
    <row r="34" spans="1:10">
      <c r="A34" s="2" t="s">
        <v>40</v>
      </c>
      <c r="B34" s="3" t="s">
        <v>5869</v>
      </c>
      <c r="C34" s="1" t="s">
        <v>42</v>
      </c>
      <c r="D34" s="1" t="s">
        <v>5870</v>
      </c>
      <c r="E34" s="2" t="s">
        <v>158</v>
      </c>
      <c r="F34" s="2" t="s">
        <v>159</v>
      </c>
      <c r="G34" s="2" t="s">
        <v>160</v>
      </c>
      <c r="H34" s="2" t="s">
        <v>161</v>
      </c>
      <c r="I34" s="9">
        <v>3</v>
      </c>
      <c r="J34" s="4">
        <v>30.66</v>
      </c>
    </row>
    <row r="35" spans="1:10">
      <c r="A35" s="2" t="s">
        <v>40</v>
      </c>
      <c r="B35" s="3" t="s">
        <v>5868</v>
      </c>
      <c r="C35" s="1" t="s">
        <v>42</v>
      </c>
      <c r="D35" s="1" t="s">
        <v>318</v>
      </c>
      <c r="E35" s="2" t="s">
        <v>532</v>
      </c>
      <c r="F35" s="2" t="s">
        <v>533</v>
      </c>
      <c r="G35" s="2" t="s">
        <v>534</v>
      </c>
      <c r="H35" s="2" t="s">
        <v>535</v>
      </c>
      <c r="I35" s="9">
        <v>3</v>
      </c>
      <c r="J35" s="4">
        <v>30.66</v>
      </c>
    </row>
    <row r="36" spans="1:10" hidden="1">
      <c r="A36" s="2" t="s">
        <v>48</v>
      </c>
      <c r="B36" s="3" t="s">
        <v>5868</v>
      </c>
      <c r="C36" s="1" t="s">
        <v>42</v>
      </c>
      <c r="D36" s="1" t="s">
        <v>5871</v>
      </c>
      <c r="E36" s="2" t="s">
        <v>165</v>
      </c>
      <c r="F36" s="2" t="s">
        <v>166</v>
      </c>
      <c r="G36" s="2" t="s">
        <v>167</v>
      </c>
      <c r="H36" s="2" t="s">
        <v>168</v>
      </c>
      <c r="I36" s="9">
        <v>5</v>
      </c>
      <c r="J36" s="4">
        <v>61.85</v>
      </c>
    </row>
    <row r="37" spans="1:10" hidden="1">
      <c r="A37" s="2" t="s">
        <v>48</v>
      </c>
      <c r="B37" s="3" t="s">
        <v>5868</v>
      </c>
      <c r="C37" s="1" t="s">
        <v>42</v>
      </c>
      <c r="D37" s="1" t="s">
        <v>5872</v>
      </c>
      <c r="E37" s="2" t="s">
        <v>165</v>
      </c>
      <c r="F37" s="2" t="s">
        <v>166</v>
      </c>
      <c r="G37" s="2" t="s">
        <v>167</v>
      </c>
      <c r="H37" s="2" t="s">
        <v>168</v>
      </c>
      <c r="I37" s="9">
        <v>10</v>
      </c>
      <c r="J37" s="4">
        <v>115.2</v>
      </c>
    </row>
    <row r="38" spans="1:10" hidden="1">
      <c r="A38" s="2" t="s">
        <v>48</v>
      </c>
      <c r="B38" s="3" t="s">
        <v>5868</v>
      </c>
      <c r="C38" s="1" t="s">
        <v>42</v>
      </c>
      <c r="D38" s="1" t="s">
        <v>5873</v>
      </c>
      <c r="E38" s="2" t="s">
        <v>538</v>
      </c>
      <c r="F38" s="2" t="s">
        <v>539</v>
      </c>
      <c r="G38" s="2" t="s">
        <v>150</v>
      </c>
      <c r="H38" s="2" t="s">
        <v>151</v>
      </c>
      <c r="I38" s="9">
        <v>20</v>
      </c>
      <c r="J38" s="4">
        <v>230.4</v>
      </c>
    </row>
    <row r="39" spans="1:10" hidden="1">
      <c r="A39" s="2" t="s">
        <v>48</v>
      </c>
      <c r="B39" s="3" t="s">
        <v>5868</v>
      </c>
      <c r="C39" s="1" t="s">
        <v>42</v>
      </c>
      <c r="D39" s="1" t="s">
        <v>5874</v>
      </c>
      <c r="E39" s="2" t="s">
        <v>954</v>
      </c>
      <c r="F39" s="2" t="s">
        <v>955</v>
      </c>
      <c r="G39" s="2" t="s">
        <v>150</v>
      </c>
      <c r="H39" s="2" t="s">
        <v>151</v>
      </c>
      <c r="I39" s="9">
        <v>5</v>
      </c>
      <c r="J39" s="4">
        <v>57.6</v>
      </c>
    </row>
    <row r="40" spans="1:10" hidden="1">
      <c r="A40" s="2" t="s">
        <v>48</v>
      </c>
      <c r="B40" s="3" t="s">
        <v>5868</v>
      </c>
      <c r="C40" s="1" t="s">
        <v>42</v>
      </c>
      <c r="D40" s="1" t="s">
        <v>5875</v>
      </c>
      <c r="E40" s="2" t="s">
        <v>180</v>
      </c>
      <c r="F40" s="2" t="s">
        <v>181</v>
      </c>
      <c r="G40" s="2" t="s">
        <v>160</v>
      </c>
      <c r="H40" s="2" t="s">
        <v>161</v>
      </c>
      <c r="I40" s="9">
        <v>5</v>
      </c>
      <c r="J40" s="4">
        <v>57.6</v>
      </c>
    </row>
    <row r="41" spans="1:10" hidden="1">
      <c r="A41" s="2" t="s">
        <v>48</v>
      </c>
      <c r="B41" s="3" t="s">
        <v>5868</v>
      </c>
      <c r="C41" s="1" t="s">
        <v>42</v>
      </c>
      <c r="D41" s="1" t="s">
        <v>5876</v>
      </c>
      <c r="E41" s="2" t="s">
        <v>936</v>
      </c>
      <c r="F41" s="2" t="s">
        <v>937</v>
      </c>
      <c r="G41" s="2" t="s">
        <v>150</v>
      </c>
      <c r="H41" s="2" t="s">
        <v>151</v>
      </c>
      <c r="I41" s="9">
        <v>20</v>
      </c>
      <c r="J41" s="4">
        <v>230.4</v>
      </c>
    </row>
    <row r="42" spans="1:10" hidden="1">
      <c r="A42" s="2" t="s">
        <v>48</v>
      </c>
      <c r="B42" s="3" t="s">
        <v>5868</v>
      </c>
      <c r="C42" s="1" t="s">
        <v>42</v>
      </c>
      <c r="D42" s="1" t="s">
        <v>5877</v>
      </c>
      <c r="E42" s="2" t="s">
        <v>936</v>
      </c>
      <c r="F42" s="2" t="s">
        <v>937</v>
      </c>
      <c r="G42" s="2" t="s">
        <v>150</v>
      </c>
      <c r="H42" s="2" t="s">
        <v>151</v>
      </c>
      <c r="I42" s="9">
        <v>10</v>
      </c>
      <c r="J42" s="4">
        <v>123.7</v>
      </c>
    </row>
    <row r="43" spans="1:10" hidden="1">
      <c r="A43" s="2" t="s">
        <v>48</v>
      </c>
      <c r="B43" s="3" t="s">
        <v>5868</v>
      </c>
      <c r="C43" s="1" t="s">
        <v>42</v>
      </c>
      <c r="D43" s="1" t="s">
        <v>5878</v>
      </c>
      <c r="E43" s="2" t="s">
        <v>148</v>
      </c>
      <c r="F43" s="2" t="s">
        <v>149</v>
      </c>
      <c r="G43" s="2" t="s">
        <v>150</v>
      </c>
      <c r="H43" s="2" t="s">
        <v>151</v>
      </c>
      <c r="I43" s="9">
        <v>5</v>
      </c>
      <c r="J43" s="4">
        <v>57.6</v>
      </c>
    </row>
    <row r="44" spans="1:10" hidden="1">
      <c r="A44" s="2" t="s">
        <v>48</v>
      </c>
      <c r="B44" s="3" t="s">
        <v>5868</v>
      </c>
      <c r="C44" s="1" t="s">
        <v>42</v>
      </c>
      <c r="D44" s="1" t="s">
        <v>5879</v>
      </c>
      <c r="E44" s="2" t="s">
        <v>170</v>
      </c>
      <c r="F44" s="2" t="s">
        <v>171</v>
      </c>
      <c r="G44" s="2" t="s">
        <v>150</v>
      </c>
      <c r="H44" s="2" t="s">
        <v>151</v>
      </c>
      <c r="I44" s="9">
        <v>10</v>
      </c>
      <c r="J44" s="4">
        <v>115.2</v>
      </c>
    </row>
    <row r="45" spans="1:10" hidden="1">
      <c r="A45" s="2" t="s">
        <v>48</v>
      </c>
      <c r="B45" s="3" t="s">
        <v>5868</v>
      </c>
      <c r="C45" s="1" t="s">
        <v>42</v>
      </c>
      <c r="D45" s="1" t="s">
        <v>5880</v>
      </c>
      <c r="E45" s="2" t="s">
        <v>153</v>
      </c>
      <c r="F45" s="2" t="s">
        <v>154</v>
      </c>
      <c r="G45" s="2" t="s">
        <v>155</v>
      </c>
      <c r="H45" s="2" t="s">
        <v>156</v>
      </c>
      <c r="I45" s="9">
        <v>2</v>
      </c>
      <c r="J45" s="4">
        <v>23.04</v>
      </c>
    </row>
    <row r="46" spans="1:10" hidden="1">
      <c r="A46" s="2" t="s">
        <v>48</v>
      </c>
      <c r="B46" s="3" t="s">
        <v>5868</v>
      </c>
      <c r="C46" s="1" t="s">
        <v>42</v>
      </c>
      <c r="D46" s="1" t="s">
        <v>315</v>
      </c>
      <c r="E46" s="2" t="s">
        <v>957</v>
      </c>
      <c r="F46" s="2" t="s">
        <v>958</v>
      </c>
      <c r="G46" s="2" t="s">
        <v>150</v>
      </c>
      <c r="H46" s="2" t="s">
        <v>151</v>
      </c>
      <c r="I46" s="9">
        <v>20</v>
      </c>
      <c r="J46" s="4">
        <v>230.4</v>
      </c>
    </row>
    <row r="47" spans="1:10" hidden="1">
      <c r="A47" s="2" t="s">
        <v>48</v>
      </c>
      <c r="B47" s="3" t="s">
        <v>5868</v>
      </c>
      <c r="C47" s="1" t="s">
        <v>42</v>
      </c>
      <c r="D47" s="1" t="s">
        <v>5881</v>
      </c>
      <c r="E47" s="2" t="s">
        <v>1148</v>
      </c>
      <c r="F47" s="2" t="s">
        <v>1149</v>
      </c>
      <c r="G47" s="2" t="s">
        <v>155</v>
      </c>
      <c r="H47" s="2" t="s">
        <v>156</v>
      </c>
      <c r="I47" s="9">
        <v>1</v>
      </c>
      <c r="J47" s="4">
        <v>12.37</v>
      </c>
    </row>
    <row r="48" spans="1:10" hidden="1">
      <c r="A48" s="2" t="s">
        <v>182</v>
      </c>
      <c r="B48" s="3" t="s">
        <v>5868</v>
      </c>
      <c r="C48" s="1" t="s">
        <v>42</v>
      </c>
      <c r="D48" s="1" t="s">
        <v>318</v>
      </c>
      <c r="E48" s="2" t="s">
        <v>532</v>
      </c>
      <c r="F48" s="2" t="s">
        <v>533</v>
      </c>
      <c r="G48" s="2" t="s">
        <v>534</v>
      </c>
      <c r="H48" s="2" t="s">
        <v>535</v>
      </c>
      <c r="I48" s="9">
        <v>1</v>
      </c>
      <c r="J48" s="4">
        <v>9.44</v>
      </c>
    </row>
    <row r="49" spans="1:23" hidden="1">
      <c r="A49" s="2" t="s">
        <v>182</v>
      </c>
      <c r="B49" s="3" t="s">
        <v>5869</v>
      </c>
      <c r="C49" s="1" t="s">
        <v>42</v>
      </c>
      <c r="D49" s="1" t="s">
        <v>5882</v>
      </c>
      <c r="E49" s="2" t="s">
        <v>148</v>
      </c>
      <c r="F49" s="2" t="s">
        <v>149</v>
      </c>
      <c r="G49" s="2" t="s">
        <v>150</v>
      </c>
      <c r="H49" s="2" t="s">
        <v>151</v>
      </c>
      <c r="I49" s="9">
        <v>1</v>
      </c>
      <c r="J49" s="4">
        <v>8.42</v>
      </c>
    </row>
    <row r="50" spans="1:23" hidden="1">
      <c r="A50" s="2" t="s">
        <v>205</v>
      </c>
      <c r="B50" s="3" t="s">
        <v>5868</v>
      </c>
      <c r="C50" s="1" t="s">
        <v>42</v>
      </c>
      <c r="D50" s="1" t="s">
        <v>5877</v>
      </c>
      <c r="E50" s="2" t="s">
        <v>936</v>
      </c>
      <c r="F50" s="2" t="s">
        <v>937</v>
      </c>
      <c r="G50" s="2" t="s">
        <v>150</v>
      </c>
      <c r="H50" s="2" t="s">
        <v>151</v>
      </c>
      <c r="I50" s="9">
        <v>2</v>
      </c>
      <c r="J50" s="4">
        <v>19.100000000000001</v>
      </c>
    </row>
    <row r="51" spans="1:23" hidden="1">
      <c r="J51" s="5">
        <v>1464.74</v>
      </c>
    </row>
    <row r="52" spans="1:23" hidden="1">
      <c r="A52" s="72" t="s">
        <v>183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</row>
    <row r="53" spans="1:23">
      <c r="A53" s="2" t="s">
        <v>40</v>
      </c>
      <c r="B53" s="3" t="s">
        <v>5850</v>
      </c>
      <c r="C53" s="1" t="s">
        <v>42</v>
      </c>
      <c r="D53" s="1" t="s">
        <v>5883</v>
      </c>
      <c r="E53" s="2" t="s">
        <v>2811</v>
      </c>
      <c r="F53" s="2" t="s">
        <v>2812</v>
      </c>
      <c r="G53" s="2" t="s">
        <v>187</v>
      </c>
      <c r="H53" s="2" t="s">
        <v>188</v>
      </c>
      <c r="I53" s="9">
        <v>3</v>
      </c>
      <c r="J53" s="4">
        <v>30.66</v>
      </c>
    </row>
    <row r="54" spans="1:23" hidden="1">
      <c r="A54" s="2" t="s">
        <v>48</v>
      </c>
      <c r="B54" s="3" t="s">
        <v>5850</v>
      </c>
      <c r="C54" s="1" t="s">
        <v>42</v>
      </c>
      <c r="D54" s="1" t="s">
        <v>5883</v>
      </c>
      <c r="E54" s="2" t="s">
        <v>2811</v>
      </c>
      <c r="F54" s="2" t="s">
        <v>2812</v>
      </c>
      <c r="G54" s="2" t="s">
        <v>187</v>
      </c>
      <c r="H54" s="2" t="s">
        <v>188</v>
      </c>
      <c r="I54" s="9">
        <v>3</v>
      </c>
      <c r="J54" s="4">
        <v>37.11</v>
      </c>
    </row>
    <row r="55" spans="1:23" hidden="1">
      <c r="J55" s="5">
        <v>67.77</v>
      </c>
    </row>
    <row r="56" spans="1:23" hidden="1">
      <c r="A56" s="72" t="s">
        <v>189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>
      <c r="A57" s="2" t="s">
        <v>40</v>
      </c>
      <c r="B57" s="3" t="s">
        <v>5844</v>
      </c>
      <c r="C57" s="1" t="s">
        <v>42</v>
      </c>
      <c r="D57" s="1" t="s">
        <v>5884</v>
      </c>
      <c r="E57" s="2" t="s">
        <v>1168</v>
      </c>
      <c r="F57" s="2" t="s">
        <v>1169</v>
      </c>
      <c r="G57" s="2" t="s">
        <v>712</v>
      </c>
      <c r="H57" s="2" t="s">
        <v>713</v>
      </c>
      <c r="I57" s="9">
        <v>5</v>
      </c>
      <c r="J57" s="4">
        <v>51.1</v>
      </c>
    </row>
    <row r="58" spans="1:23">
      <c r="A58" s="2" t="s">
        <v>40</v>
      </c>
      <c r="B58" s="3" t="s">
        <v>5844</v>
      </c>
      <c r="C58" s="1" t="s">
        <v>42</v>
      </c>
      <c r="D58" s="1" t="s">
        <v>5885</v>
      </c>
      <c r="E58" s="2" t="s">
        <v>729</v>
      </c>
      <c r="F58" s="2" t="s">
        <v>730</v>
      </c>
      <c r="G58" s="2" t="s">
        <v>726</v>
      </c>
      <c r="H58" s="2" t="s">
        <v>727</v>
      </c>
      <c r="I58" s="9">
        <v>2</v>
      </c>
      <c r="J58" s="4">
        <v>20.440000000000001</v>
      </c>
    </row>
    <row r="59" spans="1:23">
      <c r="A59" s="2" t="s">
        <v>40</v>
      </c>
      <c r="B59" s="3" t="s">
        <v>5844</v>
      </c>
      <c r="C59" s="1" t="s">
        <v>42</v>
      </c>
      <c r="D59" s="1" t="s">
        <v>5886</v>
      </c>
      <c r="E59" s="2" t="s">
        <v>2383</v>
      </c>
      <c r="F59" s="2" t="s">
        <v>2384</v>
      </c>
      <c r="G59" s="2" t="s">
        <v>210</v>
      </c>
      <c r="H59" s="2" t="s">
        <v>211</v>
      </c>
      <c r="I59" s="9">
        <v>4</v>
      </c>
      <c r="J59" s="4">
        <v>40.880000000000003</v>
      </c>
    </row>
    <row r="60" spans="1:23" hidden="1">
      <c r="A60" s="2" t="s">
        <v>48</v>
      </c>
      <c r="B60" s="3" t="s">
        <v>5844</v>
      </c>
      <c r="C60" s="1" t="s">
        <v>42</v>
      </c>
      <c r="D60" s="1" t="s">
        <v>5887</v>
      </c>
      <c r="E60" s="2" t="s">
        <v>191</v>
      </c>
      <c r="F60" s="2" t="s">
        <v>192</v>
      </c>
      <c r="G60" s="2" t="s">
        <v>193</v>
      </c>
      <c r="H60" s="2" t="s">
        <v>194</v>
      </c>
      <c r="I60" s="9">
        <v>2</v>
      </c>
      <c r="J60" s="4">
        <v>24.74</v>
      </c>
    </row>
    <row r="61" spans="1:23" hidden="1">
      <c r="A61" s="2" t="s">
        <v>48</v>
      </c>
      <c r="B61" s="3" t="s">
        <v>5844</v>
      </c>
      <c r="C61" s="1" t="s">
        <v>42</v>
      </c>
      <c r="D61" s="1" t="s">
        <v>5884</v>
      </c>
      <c r="E61" s="2" t="s">
        <v>1168</v>
      </c>
      <c r="F61" s="2" t="s">
        <v>1169</v>
      </c>
      <c r="G61" s="2" t="s">
        <v>712</v>
      </c>
      <c r="H61" s="2" t="s">
        <v>713</v>
      </c>
      <c r="I61" s="9">
        <v>3</v>
      </c>
      <c r="J61" s="4">
        <v>37.11</v>
      </c>
    </row>
    <row r="62" spans="1:23" hidden="1">
      <c r="A62" s="2" t="s">
        <v>48</v>
      </c>
      <c r="B62" s="3" t="s">
        <v>5844</v>
      </c>
      <c r="C62" s="1" t="s">
        <v>42</v>
      </c>
      <c r="D62" s="1" t="s">
        <v>5885</v>
      </c>
      <c r="E62" s="2" t="s">
        <v>729</v>
      </c>
      <c r="F62" s="2" t="s">
        <v>730</v>
      </c>
      <c r="G62" s="2" t="s">
        <v>726</v>
      </c>
      <c r="H62" s="2" t="s">
        <v>727</v>
      </c>
      <c r="I62" s="9">
        <v>5</v>
      </c>
      <c r="J62" s="4">
        <v>61.85</v>
      </c>
    </row>
    <row r="63" spans="1:23" hidden="1">
      <c r="A63" s="2" t="s">
        <v>48</v>
      </c>
      <c r="B63" s="3" t="s">
        <v>5844</v>
      </c>
      <c r="C63" s="1" t="s">
        <v>42</v>
      </c>
      <c r="D63" s="1" t="s">
        <v>5888</v>
      </c>
      <c r="E63" s="2" t="s">
        <v>724</v>
      </c>
      <c r="F63" s="2" t="s">
        <v>725</v>
      </c>
      <c r="G63" s="2" t="s">
        <v>726</v>
      </c>
      <c r="H63" s="2" t="s">
        <v>727</v>
      </c>
      <c r="I63" s="9">
        <v>10</v>
      </c>
      <c r="J63" s="4">
        <v>123.7</v>
      </c>
    </row>
    <row r="64" spans="1:23" hidden="1">
      <c r="A64" s="2" t="s">
        <v>48</v>
      </c>
      <c r="B64" s="3" t="s">
        <v>5869</v>
      </c>
      <c r="C64" s="1" t="s">
        <v>42</v>
      </c>
      <c r="D64" s="1" t="s">
        <v>5889</v>
      </c>
      <c r="E64" s="2" t="s">
        <v>201</v>
      </c>
      <c r="F64" s="2" t="s">
        <v>202</v>
      </c>
      <c r="G64" s="2" t="s">
        <v>203</v>
      </c>
      <c r="H64" s="2" t="s">
        <v>204</v>
      </c>
      <c r="I64" s="9">
        <v>5</v>
      </c>
      <c r="J64" s="4">
        <v>57.6</v>
      </c>
    </row>
    <row r="65" spans="1:23" hidden="1">
      <c r="A65" s="2" t="s">
        <v>182</v>
      </c>
      <c r="B65" s="3" t="s">
        <v>5844</v>
      </c>
      <c r="C65" s="1" t="s">
        <v>42</v>
      </c>
      <c r="D65" s="1" t="s">
        <v>5887</v>
      </c>
      <c r="E65" s="2" t="s">
        <v>191</v>
      </c>
      <c r="F65" s="2" t="s">
        <v>192</v>
      </c>
      <c r="G65" s="2" t="s">
        <v>193</v>
      </c>
      <c r="H65" s="2" t="s">
        <v>194</v>
      </c>
      <c r="I65" s="9">
        <v>1</v>
      </c>
      <c r="J65" s="4">
        <v>9.44</v>
      </c>
    </row>
    <row r="66" spans="1:23" hidden="1">
      <c r="J66" s="5">
        <v>426.86</v>
      </c>
    </row>
    <row r="67" spans="1:23" hidden="1">
      <c r="A67" s="72" t="s">
        <v>212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</row>
    <row r="68" spans="1:23" hidden="1">
      <c r="A68" s="2" t="s">
        <v>68</v>
      </c>
      <c r="B68" s="3" t="s">
        <v>5869</v>
      </c>
      <c r="C68" s="1" t="s">
        <v>42</v>
      </c>
      <c r="D68" s="1" t="s">
        <v>5890</v>
      </c>
      <c r="E68" s="2" t="s">
        <v>238</v>
      </c>
      <c r="F68" s="2" t="s">
        <v>239</v>
      </c>
      <c r="G68" s="2" t="s">
        <v>216</v>
      </c>
      <c r="H68" s="2" t="s">
        <v>217</v>
      </c>
      <c r="I68" s="9">
        <v>3</v>
      </c>
      <c r="J68" s="4">
        <v>28.65</v>
      </c>
    </row>
    <row r="69" spans="1:23">
      <c r="A69" s="2" t="s">
        <v>40</v>
      </c>
      <c r="B69" s="3" t="s">
        <v>5869</v>
      </c>
      <c r="C69" s="1" t="s">
        <v>42</v>
      </c>
      <c r="D69" s="1" t="s">
        <v>5891</v>
      </c>
      <c r="E69" s="2" t="s">
        <v>230</v>
      </c>
      <c r="F69" s="2" t="s">
        <v>231</v>
      </c>
      <c r="G69" s="2" t="s">
        <v>232</v>
      </c>
      <c r="H69" s="2" t="s">
        <v>233</v>
      </c>
      <c r="I69" s="9">
        <v>3</v>
      </c>
      <c r="J69" s="4">
        <v>30.66</v>
      </c>
    </row>
    <row r="70" spans="1:23" hidden="1">
      <c r="A70" s="2" t="s">
        <v>48</v>
      </c>
      <c r="B70" s="3" t="s">
        <v>5869</v>
      </c>
      <c r="C70" s="1" t="s">
        <v>42</v>
      </c>
      <c r="D70" s="1" t="s">
        <v>5892</v>
      </c>
      <c r="E70" s="2" t="s">
        <v>738</v>
      </c>
      <c r="F70" s="2" t="s">
        <v>739</v>
      </c>
      <c r="G70" s="2" t="s">
        <v>251</v>
      </c>
      <c r="H70" s="2" t="s">
        <v>252</v>
      </c>
      <c r="I70" s="9">
        <v>15</v>
      </c>
      <c r="J70" s="4">
        <v>185.55</v>
      </c>
    </row>
    <row r="71" spans="1:23" hidden="1">
      <c r="A71" s="2" t="s">
        <v>48</v>
      </c>
      <c r="B71" s="3" t="s">
        <v>5869</v>
      </c>
      <c r="C71" s="1" t="s">
        <v>42</v>
      </c>
      <c r="D71" s="1" t="s">
        <v>5893</v>
      </c>
      <c r="E71" s="2" t="s">
        <v>2392</v>
      </c>
      <c r="F71" s="2" t="s">
        <v>2393</v>
      </c>
      <c r="G71" s="2" t="s">
        <v>232</v>
      </c>
      <c r="H71" s="2" t="s">
        <v>233</v>
      </c>
      <c r="I71" s="9">
        <v>3</v>
      </c>
      <c r="J71" s="4">
        <v>37.11</v>
      </c>
    </row>
    <row r="72" spans="1:23" hidden="1">
      <c r="A72" s="2" t="s">
        <v>48</v>
      </c>
      <c r="B72" s="3" t="s">
        <v>5869</v>
      </c>
      <c r="C72" s="1" t="s">
        <v>42</v>
      </c>
      <c r="D72" s="1" t="s">
        <v>5890</v>
      </c>
      <c r="E72" s="2" t="s">
        <v>238</v>
      </c>
      <c r="F72" s="2" t="s">
        <v>239</v>
      </c>
      <c r="G72" s="2" t="s">
        <v>216</v>
      </c>
      <c r="H72" s="2" t="s">
        <v>217</v>
      </c>
      <c r="I72" s="9">
        <v>5</v>
      </c>
      <c r="J72" s="4">
        <v>61.85</v>
      </c>
    </row>
    <row r="73" spans="1:23" hidden="1">
      <c r="A73" s="2" t="s">
        <v>48</v>
      </c>
      <c r="B73" s="3" t="s">
        <v>5869</v>
      </c>
      <c r="C73" s="1" t="s">
        <v>42</v>
      </c>
      <c r="D73" s="1" t="s">
        <v>5894</v>
      </c>
      <c r="E73" s="2" t="s">
        <v>971</v>
      </c>
      <c r="F73" s="2" t="s">
        <v>972</v>
      </c>
      <c r="G73" s="2" t="s">
        <v>216</v>
      </c>
      <c r="H73" s="2" t="s">
        <v>217</v>
      </c>
      <c r="I73" s="9">
        <v>4</v>
      </c>
      <c r="J73" s="4">
        <v>49.48</v>
      </c>
    </row>
    <row r="74" spans="1:23" hidden="1">
      <c r="A74" s="2" t="s">
        <v>48</v>
      </c>
      <c r="B74" s="3" t="s">
        <v>5869</v>
      </c>
      <c r="C74" s="1" t="s">
        <v>42</v>
      </c>
      <c r="D74" s="1" t="s">
        <v>5895</v>
      </c>
      <c r="E74" s="2" t="s">
        <v>272</v>
      </c>
      <c r="F74" s="2" t="s">
        <v>273</v>
      </c>
      <c r="G74" s="2" t="s">
        <v>216</v>
      </c>
      <c r="H74" s="2" t="s">
        <v>217</v>
      </c>
      <c r="I74" s="9">
        <v>10</v>
      </c>
      <c r="J74" s="4">
        <v>123.7</v>
      </c>
    </row>
    <row r="75" spans="1:23" hidden="1">
      <c r="A75" s="2" t="s">
        <v>48</v>
      </c>
      <c r="B75" s="3" t="s">
        <v>5869</v>
      </c>
      <c r="C75" s="1" t="s">
        <v>42</v>
      </c>
      <c r="D75" s="1" t="s">
        <v>5896</v>
      </c>
      <c r="E75" s="2" t="s">
        <v>224</v>
      </c>
      <c r="F75" s="2" t="s">
        <v>225</v>
      </c>
      <c r="G75" s="2" t="s">
        <v>216</v>
      </c>
      <c r="H75" s="2" t="s">
        <v>217</v>
      </c>
      <c r="I75" s="9">
        <v>5</v>
      </c>
      <c r="J75" s="4">
        <v>61.85</v>
      </c>
    </row>
    <row r="76" spans="1:23" hidden="1">
      <c r="A76" s="2" t="s">
        <v>48</v>
      </c>
      <c r="B76" s="3" t="s">
        <v>5869</v>
      </c>
      <c r="C76" s="1" t="s">
        <v>42</v>
      </c>
      <c r="D76" s="1" t="s">
        <v>5897</v>
      </c>
      <c r="E76" s="2" t="s">
        <v>266</v>
      </c>
      <c r="F76" s="2" t="s">
        <v>267</v>
      </c>
      <c r="G76" s="2" t="s">
        <v>216</v>
      </c>
      <c r="H76" s="2" t="s">
        <v>217</v>
      </c>
      <c r="I76" s="9">
        <v>2</v>
      </c>
      <c r="J76" s="4">
        <v>24.74</v>
      </c>
    </row>
    <row r="77" spans="1:23" hidden="1">
      <c r="A77" s="2" t="s">
        <v>48</v>
      </c>
      <c r="B77" s="3" t="s">
        <v>5869</v>
      </c>
      <c r="C77" s="1" t="s">
        <v>42</v>
      </c>
      <c r="D77" s="1" t="s">
        <v>5898</v>
      </c>
      <c r="E77" s="2" t="s">
        <v>976</v>
      </c>
      <c r="F77" s="2" t="s">
        <v>977</v>
      </c>
      <c r="G77" s="2" t="s">
        <v>216</v>
      </c>
      <c r="H77" s="2" t="s">
        <v>217</v>
      </c>
      <c r="I77" s="9">
        <v>5</v>
      </c>
      <c r="J77" s="4">
        <v>61.85</v>
      </c>
    </row>
    <row r="78" spans="1:23" hidden="1">
      <c r="A78" s="2" t="s">
        <v>182</v>
      </c>
      <c r="B78" s="3" t="s">
        <v>5869</v>
      </c>
      <c r="C78" s="1" t="s">
        <v>42</v>
      </c>
      <c r="D78" s="1" t="s">
        <v>5895</v>
      </c>
      <c r="E78" s="2" t="s">
        <v>272</v>
      </c>
      <c r="F78" s="2" t="s">
        <v>273</v>
      </c>
      <c r="G78" s="2" t="s">
        <v>216</v>
      </c>
      <c r="H78" s="2" t="s">
        <v>217</v>
      </c>
      <c r="I78" s="9">
        <v>2</v>
      </c>
      <c r="J78" s="4">
        <v>18.88</v>
      </c>
    </row>
    <row r="79" spans="1:23" hidden="1">
      <c r="A79" s="2" t="s">
        <v>182</v>
      </c>
      <c r="B79" s="3" t="s">
        <v>5869</v>
      </c>
      <c r="C79" s="1" t="s">
        <v>42</v>
      </c>
      <c r="D79" s="1" t="s">
        <v>5890</v>
      </c>
      <c r="E79" s="2" t="s">
        <v>238</v>
      </c>
      <c r="F79" s="2" t="s">
        <v>239</v>
      </c>
      <c r="G79" s="2" t="s">
        <v>216</v>
      </c>
      <c r="H79" s="2" t="s">
        <v>217</v>
      </c>
      <c r="I79" s="9">
        <v>5</v>
      </c>
      <c r="J79" s="4">
        <v>47.2</v>
      </c>
    </row>
    <row r="80" spans="1:23" hidden="1">
      <c r="A80" s="2" t="s">
        <v>182</v>
      </c>
      <c r="B80" s="3" t="s">
        <v>5869</v>
      </c>
      <c r="C80" s="1" t="s">
        <v>42</v>
      </c>
      <c r="D80" s="1" t="s">
        <v>5897</v>
      </c>
      <c r="E80" s="2" t="s">
        <v>266</v>
      </c>
      <c r="F80" s="2" t="s">
        <v>267</v>
      </c>
      <c r="G80" s="2" t="s">
        <v>216</v>
      </c>
      <c r="H80" s="2" t="s">
        <v>217</v>
      </c>
      <c r="I80" s="9">
        <v>2</v>
      </c>
      <c r="J80" s="4">
        <v>18.88</v>
      </c>
    </row>
    <row r="81" spans="1:23" hidden="1">
      <c r="A81" s="2" t="s">
        <v>182</v>
      </c>
      <c r="B81" s="3" t="s">
        <v>5869</v>
      </c>
      <c r="C81" s="1" t="s">
        <v>42</v>
      </c>
      <c r="D81" s="1" t="s">
        <v>5899</v>
      </c>
      <c r="E81" s="2" t="s">
        <v>214</v>
      </c>
      <c r="F81" s="2" t="s">
        <v>215</v>
      </c>
      <c r="G81" s="2" t="s">
        <v>216</v>
      </c>
      <c r="H81" s="2" t="s">
        <v>217</v>
      </c>
      <c r="I81" s="9">
        <v>3</v>
      </c>
      <c r="J81" s="4">
        <v>28.32</v>
      </c>
    </row>
    <row r="82" spans="1:23" hidden="1">
      <c r="A82" s="2" t="s">
        <v>182</v>
      </c>
      <c r="B82" s="3" t="s">
        <v>5869</v>
      </c>
      <c r="C82" s="1" t="s">
        <v>42</v>
      </c>
      <c r="D82" s="1" t="s">
        <v>5900</v>
      </c>
      <c r="E82" s="2" t="s">
        <v>263</v>
      </c>
      <c r="F82" s="2" t="s">
        <v>264</v>
      </c>
      <c r="G82" s="2" t="s">
        <v>216</v>
      </c>
      <c r="H82" s="2" t="s">
        <v>217</v>
      </c>
      <c r="I82" s="9">
        <v>3</v>
      </c>
      <c r="J82" s="4">
        <v>28.32</v>
      </c>
    </row>
    <row r="83" spans="1:23" hidden="1">
      <c r="A83" s="2" t="s">
        <v>182</v>
      </c>
      <c r="B83" s="3" t="s">
        <v>5869</v>
      </c>
      <c r="C83" s="1" t="s">
        <v>42</v>
      </c>
      <c r="D83" s="1" t="s">
        <v>5901</v>
      </c>
      <c r="E83" s="2" t="s">
        <v>284</v>
      </c>
      <c r="F83" s="2" t="s">
        <v>285</v>
      </c>
      <c r="G83" s="2" t="s">
        <v>216</v>
      </c>
      <c r="H83" s="2" t="s">
        <v>217</v>
      </c>
      <c r="I83" s="9">
        <v>2</v>
      </c>
      <c r="J83" s="4">
        <v>18.88</v>
      </c>
    </row>
    <row r="84" spans="1:23" hidden="1">
      <c r="A84" s="2" t="s">
        <v>182</v>
      </c>
      <c r="B84" s="3" t="s">
        <v>5869</v>
      </c>
      <c r="C84" s="1" t="s">
        <v>42</v>
      </c>
      <c r="D84" s="1" t="s">
        <v>5902</v>
      </c>
      <c r="E84" s="2" t="s">
        <v>255</v>
      </c>
      <c r="F84" s="2" t="s">
        <v>256</v>
      </c>
      <c r="G84" s="2" t="s">
        <v>257</v>
      </c>
      <c r="H84" s="2" t="s">
        <v>258</v>
      </c>
      <c r="I84" s="9">
        <v>1</v>
      </c>
      <c r="J84" s="4">
        <v>9.44</v>
      </c>
    </row>
    <row r="85" spans="1:23" hidden="1">
      <c r="J85" s="5">
        <v>835.36</v>
      </c>
    </row>
    <row r="86" spans="1:23" hidden="1">
      <c r="A86" s="72" t="s">
        <v>286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</row>
    <row r="87" spans="1:23" hidden="1">
      <c r="A87" s="2" t="s">
        <v>48</v>
      </c>
      <c r="B87" s="3" t="s">
        <v>5869</v>
      </c>
      <c r="C87" s="1" t="s">
        <v>42</v>
      </c>
      <c r="D87" s="1" t="s">
        <v>5903</v>
      </c>
      <c r="E87" s="2" t="s">
        <v>307</v>
      </c>
      <c r="F87" s="2" t="s">
        <v>308</v>
      </c>
      <c r="G87" s="2" t="s">
        <v>304</v>
      </c>
      <c r="H87" s="2" t="s">
        <v>305</v>
      </c>
      <c r="I87" s="9">
        <v>10</v>
      </c>
      <c r="J87" s="4">
        <v>123.7</v>
      </c>
    </row>
    <row r="88" spans="1:23" hidden="1">
      <c r="A88" s="2" t="s">
        <v>48</v>
      </c>
      <c r="B88" s="3" t="s">
        <v>5869</v>
      </c>
      <c r="C88" s="1" t="s">
        <v>42</v>
      </c>
      <c r="D88" s="1" t="s">
        <v>5904</v>
      </c>
      <c r="E88" s="2" t="s">
        <v>288</v>
      </c>
      <c r="F88" s="2" t="s">
        <v>1928</v>
      </c>
      <c r="G88" s="2" t="s">
        <v>290</v>
      </c>
      <c r="H88" s="2" t="s">
        <v>291</v>
      </c>
      <c r="I88" s="9">
        <v>20</v>
      </c>
      <c r="J88" s="4">
        <v>247.4</v>
      </c>
    </row>
    <row r="89" spans="1:23" hidden="1">
      <c r="A89" s="2" t="s">
        <v>182</v>
      </c>
      <c r="B89" s="3" t="s">
        <v>5869</v>
      </c>
      <c r="C89" s="1" t="s">
        <v>42</v>
      </c>
      <c r="D89" s="1" t="s">
        <v>5905</v>
      </c>
      <c r="E89" s="2" t="s">
        <v>294</v>
      </c>
      <c r="F89" s="2" t="s">
        <v>295</v>
      </c>
      <c r="G89" s="2" t="s">
        <v>296</v>
      </c>
      <c r="H89" s="2" t="s">
        <v>297</v>
      </c>
      <c r="I89" s="9">
        <v>3</v>
      </c>
      <c r="J89" s="4">
        <v>25.26</v>
      </c>
    </row>
    <row r="90" spans="1:23" hidden="1">
      <c r="J90" s="5">
        <v>396.36</v>
      </c>
    </row>
    <row r="91" spans="1:23" hidden="1">
      <c r="A91" s="72" t="s">
        <v>309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>
      <c r="A92" s="2" t="s">
        <v>40</v>
      </c>
      <c r="B92" s="3" t="s">
        <v>5906</v>
      </c>
      <c r="C92" s="1" t="s">
        <v>42</v>
      </c>
      <c r="D92" s="1" t="s">
        <v>5907</v>
      </c>
      <c r="E92" s="2" t="s">
        <v>1564</v>
      </c>
      <c r="F92" s="2" t="s">
        <v>1565</v>
      </c>
      <c r="G92" s="2" t="s">
        <v>313</v>
      </c>
      <c r="H92" s="2" t="s">
        <v>314</v>
      </c>
      <c r="I92" s="9">
        <v>10</v>
      </c>
      <c r="J92" s="4">
        <v>102.2</v>
      </c>
    </row>
    <row r="93" spans="1:23">
      <c r="A93" s="2" t="s">
        <v>40</v>
      </c>
      <c r="B93" s="3" t="s">
        <v>5906</v>
      </c>
      <c r="C93" s="1" t="s">
        <v>42</v>
      </c>
      <c r="D93" s="1" t="s">
        <v>5908</v>
      </c>
      <c r="E93" s="2" t="s">
        <v>331</v>
      </c>
      <c r="F93" s="2" t="s">
        <v>332</v>
      </c>
      <c r="G93" s="2" t="s">
        <v>313</v>
      </c>
      <c r="H93" s="2" t="s">
        <v>314</v>
      </c>
      <c r="I93" s="9">
        <v>5</v>
      </c>
      <c r="J93" s="4">
        <v>51.1</v>
      </c>
    </row>
    <row r="94" spans="1:23">
      <c r="A94" s="2" t="s">
        <v>40</v>
      </c>
      <c r="B94" s="3" t="s">
        <v>5844</v>
      </c>
      <c r="C94" s="1" t="s">
        <v>42</v>
      </c>
      <c r="D94" s="1" t="s">
        <v>5909</v>
      </c>
      <c r="E94" s="2" t="s">
        <v>1222</v>
      </c>
      <c r="F94" s="2" t="s">
        <v>1223</v>
      </c>
      <c r="G94" s="2" t="s">
        <v>313</v>
      </c>
      <c r="H94" s="2" t="s">
        <v>314</v>
      </c>
      <c r="I94" s="9">
        <v>10</v>
      </c>
      <c r="J94" s="4">
        <v>102.2</v>
      </c>
    </row>
    <row r="95" spans="1:23">
      <c r="A95" s="2" t="s">
        <v>40</v>
      </c>
      <c r="B95" s="3" t="s">
        <v>5844</v>
      </c>
      <c r="C95" s="1" t="s">
        <v>42</v>
      </c>
      <c r="D95" s="1" t="s">
        <v>5910</v>
      </c>
      <c r="E95" s="2" t="s">
        <v>799</v>
      </c>
      <c r="F95" s="2" t="s">
        <v>5911</v>
      </c>
      <c r="G95" s="2" t="s">
        <v>313</v>
      </c>
      <c r="H95" s="2" t="s">
        <v>314</v>
      </c>
      <c r="I95" s="9">
        <v>50</v>
      </c>
      <c r="J95" s="4">
        <v>511</v>
      </c>
    </row>
    <row r="96" spans="1:23">
      <c r="A96" s="2" t="s">
        <v>40</v>
      </c>
      <c r="B96" s="3" t="s">
        <v>5844</v>
      </c>
      <c r="C96" s="1" t="s">
        <v>42</v>
      </c>
      <c r="D96" s="1" t="s">
        <v>5912</v>
      </c>
      <c r="E96" s="2" t="s">
        <v>1619</v>
      </c>
      <c r="F96" s="2" t="s">
        <v>1620</v>
      </c>
      <c r="G96" s="2" t="s">
        <v>313</v>
      </c>
      <c r="H96" s="2" t="s">
        <v>314</v>
      </c>
      <c r="I96" s="9">
        <v>10</v>
      </c>
      <c r="J96" s="4">
        <v>102.2</v>
      </c>
    </row>
    <row r="97" spans="1:10">
      <c r="A97" s="2" t="s">
        <v>40</v>
      </c>
      <c r="B97" s="3" t="s">
        <v>5844</v>
      </c>
      <c r="C97" s="1" t="s">
        <v>42</v>
      </c>
      <c r="D97" s="1" t="s">
        <v>5913</v>
      </c>
      <c r="E97" s="2" t="s">
        <v>1577</v>
      </c>
      <c r="F97" s="2" t="s">
        <v>1578</v>
      </c>
      <c r="G97" s="2" t="s">
        <v>313</v>
      </c>
      <c r="H97" s="2" t="s">
        <v>314</v>
      </c>
      <c r="I97" s="9">
        <v>10</v>
      </c>
      <c r="J97" s="4">
        <v>102.2</v>
      </c>
    </row>
    <row r="98" spans="1:10">
      <c r="A98" s="2" t="s">
        <v>40</v>
      </c>
      <c r="B98" s="3" t="s">
        <v>5868</v>
      </c>
      <c r="C98" s="1" t="s">
        <v>42</v>
      </c>
      <c r="D98" s="1" t="s">
        <v>5914</v>
      </c>
      <c r="E98" s="2" t="s">
        <v>1323</v>
      </c>
      <c r="F98" s="2" t="s">
        <v>1324</v>
      </c>
      <c r="G98" s="2" t="s">
        <v>1325</v>
      </c>
      <c r="H98" s="2" t="s">
        <v>1326</v>
      </c>
      <c r="I98" s="9">
        <v>30</v>
      </c>
      <c r="J98" s="4">
        <v>306.60000000000002</v>
      </c>
    </row>
    <row r="99" spans="1:10">
      <c r="A99" s="2" t="s">
        <v>40</v>
      </c>
      <c r="B99" s="3" t="s">
        <v>5868</v>
      </c>
      <c r="C99" s="1" t="s">
        <v>42</v>
      </c>
      <c r="D99" s="1" t="s">
        <v>5915</v>
      </c>
      <c r="E99" s="2" t="s">
        <v>322</v>
      </c>
      <c r="F99" s="2" t="s">
        <v>323</v>
      </c>
      <c r="G99" s="2" t="s">
        <v>313</v>
      </c>
      <c r="H99" s="2" t="s">
        <v>314</v>
      </c>
      <c r="I99" s="9">
        <v>20</v>
      </c>
      <c r="J99" s="4">
        <v>204.4</v>
      </c>
    </row>
    <row r="100" spans="1:10">
      <c r="A100" s="2" t="s">
        <v>40</v>
      </c>
      <c r="B100" s="3" t="s">
        <v>5844</v>
      </c>
      <c r="C100" s="1" t="s">
        <v>42</v>
      </c>
      <c r="D100" s="1" t="s">
        <v>5916</v>
      </c>
      <c r="E100" s="2" t="s">
        <v>783</v>
      </c>
      <c r="F100" s="2" t="s">
        <v>784</v>
      </c>
      <c r="G100" s="2" t="s">
        <v>313</v>
      </c>
      <c r="H100" s="2" t="s">
        <v>314</v>
      </c>
      <c r="I100" s="9">
        <v>5</v>
      </c>
      <c r="J100" s="4">
        <v>51.1</v>
      </c>
    </row>
    <row r="101" spans="1:10">
      <c r="A101" s="2" t="s">
        <v>40</v>
      </c>
      <c r="B101" s="3" t="s">
        <v>5844</v>
      </c>
      <c r="C101" s="1" t="s">
        <v>42</v>
      </c>
      <c r="D101" s="1" t="s">
        <v>5917</v>
      </c>
      <c r="E101" s="2" t="s">
        <v>1006</v>
      </c>
      <c r="F101" s="2" t="s">
        <v>1007</v>
      </c>
      <c r="G101" s="2" t="s">
        <v>313</v>
      </c>
      <c r="H101" s="2" t="s">
        <v>314</v>
      </c>
      <c r="I101" s="9">
        <v>30</v>
      </c>
      <c r="J101" s="4">
        <v>306.60000000000002</v>
      </c>
    </row>
    <row r="102" spans="1:10">
      <c r="A102" s="2" t="s">
        <v>40</v>
      </c>
      <c r="B102" s="3" t="s">
        <v>5844</v>
      </c>
      <c r="C102" s="1" t="s">
        <v>42</v>
      </c>
      <c r="D102" s="1" t="s">
        <v>5918</v>
      </c>
      <c r="E102" s="2" t="s">
        <v>1598</v>
      </c>
      <c r="F102" s="2" t="s">
        <v>1599</v>
      </c>
      <c r="G102" s="2" t="s">
        <v>198</v>
      </c>
      <c r="H102" s="2" t="s">
        <v>199</v>
      </c>
      <c r="I102" s="9">
        <v>5</v>
      </c>
      <c r="J102" s="4">
        <v>51.1</v>
      </c>
    </row>
    <row r="103" spans="1:10">
      <c r="A103" s="2" t="s">
        <v>40</v>
      </c>
      <c r="B103" s="3" t="s">
        <v>5844</v>
      </c>
      <c r="C103" s="1" t="s">
        <v>42</v>
      </c>
      <c r="D103" s="1" t="s">
        <v>5919</v>
      </c>
      <c r="E103" s="2" t="s">
        <v>578</v>
      </c>
      <c r="F103" s="2" t="s">
        <v>579</v>
      </c>
      <c r="G103" s="2" t="s">
        <v>313</v>
      </c>
      <c r="H103" s="2" t="s">
        <v>314</v>
      </c>
      <c r="I103" s="9">
        <v>20</v>
      </c>
      <c r="J103" s="4">
        <v>204.4</v>
      </c>
    </row>
    <row r="104" spans="1:10">
      <c r="A104" s="2" t="s">
        <v>40</v>
      </c>
      <c r="B104" s="3" t="s">
        <v>5844</v>
      </c>
      <c r="C104" s="1" t="s">
        <v>42</v>
      </c>
      <c r="D104" s="1" t="s">
        <v>5920</v>
      </c>
      <c r="E104" s="2" t="s">
        <v>3715</v>
      </c>
      <c r="F104" s="2" t="s">
        <v>3716</v>
      </c>
      <c r="G104" s="2" t="s">
        <v>313</v>
      </c>
      <c r="H104" s="2" t="s">
        <v>314</v>
      </c>
      <c r="I104" s="9">
        <v>20</v>
      </c>
      <c r="J104" s="4">
        <v>204.4</v>
      </c>
    </row>
    <row r="105" spans="1:10">
      <c r="A105" s="2" t="s">
        <v>40</v>
      </c>
      <c r="B105" s="3" t="s">
        <v>5850</v>
      </c>
      <c r="C105" s="1" t="s">
        <v>42</v>
      </c>
      <c r="D105" s="1" t="s">
        <v>5921</v>
      </c>
      <c r="E105" s="2" t="s">
        <v>408</v>
      </c>
      <c r="F105" s="2" t="s">
        <v>409</v>
      </c>
      <c r="G105" s="2" t="s">
        <v>313</v>
      </c>
      <c r="H105" s="2" t="s">
        <v>314</v>
      </c>
      <c r="I105" s="9">
        <v>5</v>
      </c>
      <c r="J105" s="4">
        <v>51.1</v>
      </c>
    </row>
    <row r="106" spans="1:10">
      <c r="A106" s="2" t="s">
        <v>40</v>
      </c>
      <c r="B106" s="3" t="s">
        <v>5850</v>
      </c>
      <c r="C106" s="1" t="s">
        <v>42</v>
      </c>
      <c r="D106" s="1" t="s">
        <v>5922</v>
      </c>
      <c r="E106" s="2" t="s">
        <v>754</v>
      </c>
      <c r="F106" s="2" t="s">
        <v>755</v>
      </c>
      <c r="G106" s="2" t="s">
        <v>313</v>
      </c>
      <c r="H106" s="2" t="s">
        <v>314</v>
      </c>
      <c r="I106" s="9">
        <v>20</v>
      </c>
      <c r="J106" s="4">
        <v>204.4</v>
      </c>
    </row>
    <row r="107" spans="1:10">
      <c r="A107" s="2" t="s">
        <v>40</v>
      </c>
      <c r="B107" s="3" t="s">
        <v>5850</v>
      </c>
      <c r="C107" s="1" t="s">
        <v>42</v>
      </c>
      <c r="D107" s="1" t="s">
        <v>5923</v>
      </c>
      <c r="E107" s="2" t="s">
        <v>600</v>
      </c>
      <c r="F107" s="2" t="s">
        <v>601</v>
      </c>
      <c r="G107" s="2" t="s">
        <v>313</v>
      </c>
      <c r="H107" s="2" t="s">
        <v>314</v>
      </c>
      <c r="I107" s="9">
        <v>50</v>
      </c>
      <c r="J107" s="4">
        <v>511</v>
      </c>
    </row>
    <row r="108" spans="1:10">
      <c r="A108" s="2" t="s">
        <v>40</v>
      </c>
      <c r="B108" s="3" t="s">
        <v>5850</v>
      </c>
      <c r="C108" s="1" t="s">
        <v>42</v>
      </c>
      <c r="D108" s="1" t="s">
        <v>5924</v>
      </c>
      <c r="E108" s="2" t="s">
        <v>789</v>
      </c>
      <c r="F108" s="2" t="s">
        <v>790</v>
      </c>
      <c r="G108" s="2" t="s">
        <v>313</v>
      </c>
      <c r="H108" s="2" t="s">
        <v>314</v>
      </c>
      <c r="I108" s="9">
        <v>10</v>
      </c>
      <c r="J108" s="4">
        <v>102.2</v>
      </c>
    </row>
    <row r="109" spans="1:10">
      <c r="A109" s="2" t="s">
        <v>40</v>
      </c>
      <c r="B109" s="3" t="s">
        <v>5850</v>
      </c>
      <c r="C109" s="1" t="s">
        <v>42</v>
      </c>
      <c r="D109" s="1" t="s">
        <v>5925</v>
      </c>
      <c r="E109" s="2" t="s">
        <v>411</v>
      </c>
      <c r="F109" s="2" t="s">
        <v>412</v>
      </c>
      <c r="G109" s="2" t="s">
        <v>313</v>
      </c>
      <c r="H109" s="2" t="s">
        <v>314</v>
      </c>
      <c r="I109" s="9">
        <v>10</v>
      </c>
      <c r="J109" s="4">
        <v>102.2</v>
      </c>
    </row>
    <row r="110" spans="1:10">
      <c r="A110" s="2" t="s">
        <v>40</v>
      </c>
      <c r="B110" s="3" t="s">
        <v>5850</v>
      </c>
      <c r="C110" s="1" t="s">
        <v>42</v>
      </c>
      <c r="D110" s="1" t="s">
        <v>5926</v>
      </c>
      <c r="E110" s="2" t="s">
        <v>325</v>
      </c>
      <c r="F110" s="2" t="s">
        <v>326</v>
      </c>
      <c r="G110" s="2" t="s">
        <v>313</v>
      </c>
      <c r="H110" s="2" t="s">
        <v>314</v>
      </c>
      <c r="I110" s="9">
        <v>10</v>
      </c>
      <c r="J110" s="4">
        <v>102.2</v>
      </c>
    </row>
    <row r="111" spans="1:10">
      <c r="A111" s="2" t="s">
        <v>40</v>
      </c>
      <c r="B111" s="3" t="s">
        <v>5868</v>
      </c>
      <c r="C111" s="1" t="s">
        <v>42</v>
      </c>
      <c r="D111" s="1" t="s">
        <v>5927</v>
      </c>
      <c r="E111" s="2" t="s">
        <v>3506</v>
      </c>
      <c r="F111" s="2" t="s">
        <v>3507</v>
      </c>
      <c r="G111" s="2" t="s">
        <v>313</v>
      </c>
      <c r="H111" s="2" t="s">
        <v>314</v>
      </c>
      <c r="I111" s="9">
        <v>15</v>
      </c>
      <c r="J111" s="4">
        <v>153.30000000000001</v>
      </c>
    </row>
    <row r="112" spans="1:10">
      <c r="A112" s="2" t="s">
        <v>40</v>
      </c>
      <c r="B112" s="3" t="s">
        <v>5868</v>
      </c>
      <c r="C112" s="1" t="s">
        <v>42</v>
      </c>
      <c r="D112" s="1" t="s">
        <v>5928</v>
      </c>
      <c r="E112" s="2" t="s">
        <v>578</v>
      </c>
      <c r="F112" s="2" t="s">
        <v>579</v>
      </c>
      <c r="G112" s="2" t="s">
        <v>313</v>
      </c>
      <c r="H112" s="2" t="s">
        <v>314</v>
      </c>
      <c r="I112" s="9">
        <v>10</v>
      </c>
      <c r="J112" s="4">
        <v>102.2</v>
      </c>
    </row>
    <row r="113" spans="1:10">
      <c r="A113" s="2" t="s">
        <v>40</v>
      </c>
      <c r="B113" s="3" t="s">
        <v>5850</v>
      </c>
      <c r="C113" s="1" t="s">
        <v>42</v>
      </c>
      <c r="D113" s="1" t="s">
        <v>5929</v>
      </c>
      <c r="E113" s="2" t="s">
        <v>365</v>
      </c>
      <c r="F113" s="2" t="s">
        <v>366</v>
      </c>
      <c r="G113" s="2" t="s">
        <v>367</v>
      </c>
      <c r="H113" s="2" t="s">
        <v>368</v>
      </c>
      <c r="I113" s="9">
        <v>10</v>
      </c>
      <c r="J113" s="4">
        <v>102.2</v>
      </c>
    </row>
    <row r="114" spans="1:10">
      <c r="A114" s="2" t="s">
        <v>40</v>
      </c>
      <c r="B114" s="3" t="s">
        <v>5850</v>
      </c>
      <c r="C114" s="1" t="s">
        <v>42</v>
      </c>
      <c r="D114" s="1" t="s">
        <v>5930</v>
      </c>
      <c r="E114" s="2" t="s">
        <v>316</v>
      </c>
      <c r="F114" s="2" t="s">
        <v>317</v>
      </c>
      <c r="G114" s="2" t="s">
        <v>313</v>
      </c>
      <c r="H114" s="2" t="s">
        <v>314</v>
      </c>
      <c r="I114" s="9">
        <v>20</v>
      </c>
      <c r="J114" s="4">
        <v>204.4</v>
      </c>
    </row>
    <row r="115" spans="1:10">
      <c r="A115" s="2" t="s">
        <v>40</v>
      </c>
      <c r="B115" s="3" t="s">
        <v>5850</v>
      </c>
      <c r="C115" s="1" t="s">
        <v>42</v>
      </c>
      <c r="D115" s="1" t="s">
        <v>5931</v>
      </c>
      <c r="E115" s="2" t="s">
        <v>390</v>
      </c>
      <c r="F115" s="2" t="s">
        <v>391</v>
      </c>
      <c r="G115" s="2" t="s">
        <v>313</v>
      </c>
      <c r="H115" s="2" t="s">
        <v>314</v>
      </c>
      <c r="I115" s="9">
        <v>3</v>
      </c>
      <c r="J115" s="4">
        <v>30.66</v>
      </c>
    </row>
    <row r="116" spans="1:10">
      <c r="A116" s="2" t="s">
        <v>40</v>
      </c>
      <c r="B116" s="3" t="s">
        <v>5869</v>
      </c>
      <c r="C116" s="1" t="s">
        <v>42</v>
      </c>
      <c r="D116" s="1" t="s">
        <v>5932</v>
      </c>
      <c r="E116" s="2" t="s">
        <v>399</v>
      </c>
      <c r="F116" s="2" t="s">
        <v>400</v>
      </c>
      <c r="G116" s="2" t="s">
        <v>401</v>
      </c>
      <c r="H116" s="2" t="s">
        <v>402</v>
      </c>
      <c r="I116" s="9">
        <v>5</v>
      </c>
      <c r="J116" s="4">
        <v>51.1</v>
      </c>
    </row>
    <row r="117" spans="1:10">
      <c r="A117" s="2" t="s">
        <v>40</v>
      </c>
      <c r="B117" s="3" t="s">
        <v>5906</v>
      </c>
      <c r="C117" s="1" t="s">
        <v>42</v>
      </c>
      <c r="D117" s="1" t="s">
        <v>5933</v>
      </c>
      <c r="E117" s="2" t="s">
        <v>1611</v>
      </c>
      <c r="F117" s="2" t="s">
        <v>1612</v>
      </c>
      <c r="G117" s="2" t="s">
        <v>351</v>
      </c>
      <c r="H117" s="2" t="s">
        <v>352</v>
      </c>
      <c r="I117" s="9">
        <v>10</v>
      </c>
      <c r="J117" s="4">
        <v>102.2</v>
      </c>
    </row>
    <row r="118" spans="1:10">
      <c r="A118" s="2" t="s">
        <v>40</v>
      </c>
      <c r="B118" s="3" t="s">
        <v>5868</v>
      </c>
      <c r="C118" s="1" t="s">
        <v>42</v>
      </c>
      <c r="D118" s="1" t="s">
        <v>5934</v>
      </c>
      <c r="E118" s="2" t="s">
        <v>1209</v>
      </c>
      <c r="F118" s="2" t="s">
        <v>1210</v>
      </c>
      <c r="G118" s="2" t="s">
        <v>313</v>
      </c>
      <c r="H118" s="2" t="s">
        <v>314</v>
      </c>
      <c r="I118" s="9">
        <v>5</v>
      </c>
      <c r="J118" s="4">
        <v>51.1</v>
      </c>
    </row>
    <row r="119" spans="1:10">
      <c r="A119" s="2" t="s">
        <v>40</v>
      </c>
      <c r="B119" s="3" t="s">
        <v>5869</v>
      </c>
      <c r="C119" s="1" t="s">
        <v>42</v>
      </c>
      <c r="D119" s="1" t="s">
        <v>5935</v>
      </c>
      <c r="E119" s="2" t="s">
        <v>404</v>
      </c>
      <c r="F119" s="2" t="s">
        <v>405</v>
      </c>
      <c r="G119" s="2" t="s">
        <v>351</v>
      </c>
      <c r="H119" s="2" t="s">
        <v>352</v>
      </c>
      <c r="I119" s="9">
        <v>5</v>
      </c>
      <c r="J119" s="4">
        <v>51.1</v>
      </c>
    </row>
    <row r="120" spans="1:10">
      <c r="A120" s="2" t="s">
        <v>40</v>
      </c>
      <c r="B120" s="3" t="s">
        <v>5906</v>
      </c>
      <c r="C120" s="1" t="s">
        <v>42</v>
      </c>
      <c r="D120" s="1" t="s">
        <v>5936</v>
      </c>
      <c r="E120" s="2" t="s">
        <v>3764</v>
      </c>
      <c r="F120" s="2" t="s">
        <v>385</v>
      </c>
      <c r="G120" s="2" t="s">
        <v>313</v>
      </c>
      <c r="H120" s="2" t="s">
        <v>314</v>
      </c>
      <c r="I120" s="9">
        <v>6</v>
      </c>
      <c r="J120" s="4">
        <v>61.32</v>
      </c>
    </row>
    <row r="121" spans="1:10">
      <c r="A121" s="2" t="s">
        <v>40</v>
      </c>
      <c r="B121" s="3" t="s">
        <v>5906</v>
      </c>
      <c r="C121" s="1" t="s">
        <v>42</v>
      </c>
      <c r="D121" s="1" t="s">
        <v>5937</v>
      </c>
      <c r="E121" s="2" t="s">
        <v>411</v>
      </c>
      <c r="F121" s="2" t="s">
        <v>412</v>
      </c>
      <c r="G121" s="2" t="s">
        <v>313</v>
      </c>
      <c r="H121" s="2" t="s">
        <v>314</v>
      </c>
      <c r="I121" s="9">
        <v>20</v>
      </c>
      <c r="J121" s="4">
        <v>204.4</v>
      </c>
    </row>
    <row r="122" spans="1:10">
      <c r="A122" s="2" t="s">
        <v>40</v>
      </c>
      <c r="B122" s="3" t="s">
        <v>5906</v>
      </c>
      <c r="C122" s="1" t="s">
        <v>42</v>
      </c>
      <c r="D122" s="1" t="s">
        <v>5938</v>
      </c>
      <c r="E122" s="2" t="s">
        <v>786</v>
      </c>
      <c r="F122" s="2" t="s">
        <v>787</v>
      </c>
      <c r="G122" s="2" t="s">
        <v>313</v>
      </c>
      <c r="H122" s="2" t="s">
        <v>314</v>
      </c>
      <c r="I122" s="9">
        <v>4</v>
      </c>
      <c r="J122" s="4">
        <v>40.880000000000003</v>
      </c>
    </row>
    <row r="123" spans="1:10">
      <c r="A123" s="2" t="s">
        <v>40</v>
      </c>
      <c r="B123" s="3" t="s">
        <v>5906</v>
      </c>
      <c r="C123" s="1" t="s">
        <v>42</v>
      </c>
      <c r="D123" s="1" t="s">
        <v>5939</v>
      </c>
      <c r="E123" s="2" t="s">
        <v>804</v>
      </c>
      <c r="F123" s="2" t="s">
        <v>805</v>
      </c>
      <c r="G123" s="2" t="s">
        <v>313</v>
      </c>
      <c r="H123" s="2" t="s">
        <v>314</v>
      </c>
      <c r="I123" s="9">
        <v>10</v>
      </c>
      <c r="J123" s="4">
        <v>102.2</v>
      </c>
    </row>
    <row r="124" spans="1:10">
      <c r="A124" s="2" t="s">
        <v>40</v>
      </c>
      <c r="B124" s="3" t="s">
        <v>5906</v>
      </c>
      <c r="C124" s="1" t="s">
        <v>42</v>
      </c>
      <c r="D124" s="1" t="s">
        <v>5940</v>
      </c>
      <c r="E124" s="2" t="s">
        <v>1436</v>
      </c>
      <c r="F124" s="2" t="s">
        <v>1437</v>
      </c>
      <c r="G124" s="2" t="s">
        <v>313</v>
      </c>
      <c r="H124" s="2" t="s">
        <v>314</v>
      </c>
      <c r="I124" s="9">
        <v>10</v>
      </c>
      <c r="J124" s="4">
        <v>102.2</v>
      </c>
    </row>
    <row r="125" spans="1:10">
      <c r="A125" s="2" t="s">
        <v>40</v>
      </c>
      <c r="B125" s="3" t="s">
        <v>5869</v>
      </c>
      <c r="C125" s="1" t="s">
        <v>42</v>
      </c>
      <c r="D125" s="1" t="s">
        <v>5941</v>
      </c>
      <c r="E125" s="2" t="s">
        <v>387</v>
      </c>
      <c r="F125" s="2" t="s">
        <v>388</v>
      </c>
      <c r="G125" s="2" t="s">
        <v>313</v>
      </c>
      <c r="H125" s="2" t="s">
        <v>314</v>
      </c>
      <c r="I125" s="9">
        <v>5</v>
      </c>
      <c r="J125" s="4">
        <v>51.1</v>
      </c>
    </row>
    <row r="126" spans="1:10">
      <c r="A126" s="2" t="s">
        <v>40</v>
      </c>
      <c r="B126" s="3" t="s">
        <v>5869</v>
      </c>
      <c r="C126" s="1" t="s">
        <v>42</v>
      </c>
      <c r="D126" s="1" t="s">
        <v>5942</v>
      </c>
      <c r="E126" s="2" t="s">
        <v>2315</v>
      </c>
      <c r="F126" s="2" t="s">
        <v>2316</v>
      </c>
      <c r="G126" s="2" t="s">
        <v>313</v>
      </c>
      <c r="H126" s="2" t="s">
        <v>314</v>
      </c>
      <c r="I126" s="9">
        <v>5</v>
      </c>
      <c r="J126" s="4">
        <v>51.1</v>
      </c>
    </row>
    <row r="127" spans="1:10">
      <c r="A127" s="2" t="s">
        <v>40</v>
      </c>
      <c r="B127" s="3" t="s">
        <v>5906</v>
      </c>
      <c r="C127" s="1" t="s">
        <v>42</v>
      </c>
      <c r="D127" s="1" t="s">
        <v>5943</v>
      </c>
      <c r="E127" s="2" t="s">
        <v>1584</v>
      </c>
      <c r="F127" s="2" t="s">
        <v>1585</v>
      </c>
      <c r="G127" s="2" t="s">
        <v>313</v>
      </c>
      <c r="H127" s="2" t="s">
        <v>314</v>
      </c>
      <c r="I127" s="9">
        <v>5</v>
      </c>
      <c r="J127" s="4">
        <v>51.1</v>
      </c>
    </row>
    <row r="128" spans="1:10">
      <c r="A128" s="2" t="s">
        <v>40</v>
      </c>
      <c r="B128" s="3" t="s">
        <v>5869</v>
      </c>
      <c r="C128" s="1" t="s">
        <v>42</v>
      </c>
      <c r="D128" s="1" t="s">
        <v>5944</v>
      </c>
      <c r="E128" s="2" t="s">
        <v>2258</v>
      </c>
      <c r="F128" s="2" t="s">
        <v>2259</v>
      </c>
      <c r="G128" s="2" t="s">
        <v>313</v>
      </c>
      <c r="H128" s="2" t="s">
        <v>314</v>
      </c>
      <c r="I128" s="9">
        <v>5</v>
      </c>
      <c r="J128" s="4">
        <v>51.1</v>
      </c>
    </row>
    <row r="129" spans="1:10">
      <c r="A129" s="2" t="s">
        <v>40</v>
      </c>
      <c r="B129" s="3" t="s">
        <v>5906</v>
      </c>
      <c r="C129" s="1" t="s">
        <v>42</v>
      </c>
      <c r="D129" s="1" t="s">
        <v>5945</v>
      </c>
      <c r="E129" s="2" t="s">
        <v>423</v>
      </c>
      <c r="F129" s="2" t="s">
        <v>424</v>
      </c>
      <c r="G129" s="2" t="s">
        <v>313</v>
      </c>
      <c r="H129" s="2" t="s">
        <v>314</v>
      </c>
      <c r="I129" s="9">
        <v>20</v>
      </c>
      <c r="J129" s="4">
        <v>204.4</v>
      </c>
    </row>
    <row r="130" spans="1:10" hidden="1">
      <c r="A130" s="2" t="s">
        <v>48</v>
      </c>
      <c r="B130" s="3" t="s">
        <v>5906</v>
      </c>
      <c r="C130" s="1" t="s">
        <v>42</v>
      </c>
      <c r="D130" s="1" t="s">
        <v>5939</v>
      </c>
      <c r="E130" s="2" t="s">
        <v>804</v>
      </c>
      <c r="F130" s="2" t="s">
        <v>805</v>
      </c>
      <c r="G130" s="2" t="s">
        <v>313</v>
      </c>
      <c r="H130" s="2" t="s">
        <v>314</v>
      </c>
      <c r="I130" s="9">
        <v>10</v>
      </c>
      <c r="J130" s="4">
        <v>115.2</v>
      </c>
    </row>
    <row r="131" spans="1:10" hidden="1">
      <c r="A131" s="2" t="s">
        <v>48</v>
      </c>
      <c r="B131" s="3" t="s">
        <v>5869</v>
      </c>
      <c r="C131" s="1" t="s">
        <v>42</v>
      </c>
      <c r="D131" s="1" t="s">
        <v>5946</v>
      </c>
      <c r="E131" s="2" t="s">
        <v>789</v>
      </c>
      <c r="F131" s="2" t="s">
        <v>790</v>
      </c>
      <c r="G131" s="2" t="s">
        <v>313</v>
      </c>
      <c r="H131" s="2" t="s">
        <v>314</v>
      </c>
      <c r="I131" s="9">
        <v>3</v>
      </c>
      <c r="J131" s="4">
        <v>34.56</v>
      </c>
    </row>
    <row r="132" spans="1:10" hidden="1">
      <c r="A132" s="2" t="s">
        <v>48</v>
      </c>
      <c r="B132" s="3" t="s">
        <v>5868</v>
      </c>
      <c r="C132" s="1" t="s">
        <v>42</v>
      </c>
      <c r="D132" s="1" t="s">
        <v>5914</v>
      </c>
      <c r="E132" s="2" t="s">
        <v>1323</v>
      </c>
      <c r="F132" s="2" t="s">
        <v>1324</v>
      </c>
      <c r="G132" s="2" t="s">
        <v>1325</v>
      </c>
      <c r="H132" s="2" t="s">
        <v>1326</v>
      </c>
      <c r="I132" s="9">
        <v>4</v>
      </c>
      <c r="J132" s="4">
        <v>46.08</v>
      </c>
    </row>
    <row r="133" spans="1:10" hidden="1">
      <c r="A133" s="2" t="s">
        <v>48</v>
      </c>
      <c r="B133" s="3" t="s">
        <v>5869</v>
      </c>
      <c r="C133" s="1" t="s">
        <v>42</v>
      </c>
      <c r="D133" s="1" t="s">
        <v>5942</v>
      </c>
      <c r="E133" s="2" t="s">
        <v>2315</v>
      </c>
      <c r="F133" s="2" t="s">
        <v>2316</v>
      </c>
      <c r="G133" s="2" t="s">
        <v>313</v>
      </c>
      <c r="H133" s="2" t="s">
        <v>314</v>
      </c>
      <c r="I133" s="9">
        <v>1</v>
      </c>
      <c r="J133" s="4">
        <v>11.52</v>
      </c>
    </row>
    <row r="134" spans="1:10" hidden="1">
      <c r="A134" s="2" t="s">
        <v>48</v>
      </c>
      <c r="B134" s="3" t="s">
        <v>5869</v>
      </c>
      <c r="C134" s="1" t="s">
        <v>42</v>
      </c>
      <c r="D134" s="1" t="s">
        <v>5947</v>
      </c>
      <c r="E134" s="2" t="s">
        <v>420</v>
      </c>
      <c r="F134" s="2" t="s">
        <v>421</v>
      </c>
      <c r="G134" s="2" t="s">
        <v>313</v>
      </c>
      <c r="H134" s="2" t="s">
        <v>314</v>
      </c>
      <c r="I134" s="9">
        <v>2</v>
      </c>
      <c r="J134" s="4">
        <v>23.04</v>
      </c>
    </row>
    <row r="135" spans="1:10" hidden="1">
      <c r="A135" s="2" t="s">
        <v>48</v>
      </c>
      <c r="B135" s="3" t="s">
        <v>5868</v>
      </c>
      <c r="C135" s="1" t="s">
        <v>42</v>
      </c>
      <c r="D135" s="1" t="s">
        <v>5934</v>
      </c>
      <c r="E135" s="2" t="s">
        <v>1209</v>
      </c>
      <c r="F135" s="2" t="s">
        <v>1210</v>
      </c>
      <c r="G135" s="2" t="s">
        <v>313</v>
      </c>
      <c r="H135" s="2" t="s">
        <v>314</v>
      </c>
      <c r="I135" s="9">
        <v>3</v>
      </c>
      <c r="J135" s="4">
        <v>34.56</v>
      </c>
    </row>
    <row r="136" spans="1:10" hidden="1">
      <c r="A136" s="2" t="s">
        <v>48</v>
      </c>
      <c r="B136" s="3" t="s">
        <v>5868</v>
      </c>
      <c r="C136" s="1" t="s">
        <v>42</v>
      </c>
      <c r="D136" s="1" t="s">
        <v>5915</v>
      </c>
      <c r="E136" s="2" t="s">
        <v>322</v>
      </c>
      <c r="F136" s="2" t="s">
        <v>323</v>
      </c>
      <c r="G136" s="2" t="s">
        <v>313</v>
      </c>
      <c r="H136" s="2" t="s">
        <v>314</v>
      </c>
      <c r="I136" s="9">
        <v>5</v>
      </c>
      <c r="J136" s="4">
        <v>57.6</v>
      </c>
    </row>
    <row r="137" spans="1:10" hidden="1">
      <c r="A137" s="2" t="s">
        <v>48</v>
      </c>
      <c r="B137" s="3" t="s">
        <v>5868</v>
      </c>
      <c r="C137" s="1" t="s">
        <v>42</v>
      </c>
      <c r="D137" s="1" t="s">
        <v>283</v>
      </c>
      <c r="E137" s="2" t="s">
        <v>341</v>
      </c>
      <c r="F137" s="2" t="s">
        <v>342</v>
      </c>
      <c r="G137" s="2" t="s">
        <v>343</v>
      </c>
      <c r="H137" s="2" t="s">
        <v>344</v>
      </c>
      <c r="I137" s="9">
        <v>3</v>
      </c>
      <c r="J137" s="4">
        <v>34.56</v>
      </c>
    </row>
    <row r="138" spans="1:10" hidden="1">
      <c r="A138" s="2" t="s">
        <v>48</v>
      </c>
      <c r="B138" s="3" t="s">
        <v>5868</v>
      </c>
      <c r="C138" s="1" t="s">
        <v>42</v>
      </c>
      <c r="D138" s="1" t="s">
        <v>5948</v>
      </c>
      <c r="E138" s="2" t="s">
        <v>1011</v>
      </c>
      <c r="F138" s="2" t="s">
        <v>1012</v>
      </c>
      <c r="G138" s="2" t="s">
        <v>313</v>
      </c>
      <c r="H138" s="2" t="s">
        <v>314</v>
      </c>
      <c r="I138" s="9">
        <v>5</v>
      </c>
      <c r="J138" s="4">
        <v>57.6</v>
      </c>
    </row>
    <row r="139" spans="1:10" hidden="1">
      <c r="A139" s="2" t="s">
        <v>48</v>
      </c>
      <c r="B139" s="3" t="s">
        <v>5906</v>
      </c>
      <c r="C139" s="1" t="s">
        <v>42</v>
      </c>
      <c r="D139" s="1" t="s">
        <v>5949</v>
      </c>
      <c r="E139" s="2" t="s">
        <v>1564</v>
      </c>
      <c r="F139" s="2" t="s">
        <v>1565</v>
      </c>
      <c r="G139" s="2" t="s">
        <v>313</v>
      </c>
      <c r="H139" s="2" t="s">
        <v>314</v>
      </c>
      <c r="I139" s="9">
        <v>2</v>
      </c>
      <c r="J139" s="4">
        <v>23.04</v>
      </c>
    </row>
    <row r="140" spans="1:10" hidden="1">
      <c r="A140" s="2" t="s">
        <v>48</v>
      </c>
      <c r="B140" s="3" t="s">
        <v>5850</v>
      </c>
      <c r="C140" s="1" t="s">
        <v>42</v>
      </c>
      <c r="D140" s="1" t="s">
        <v>5950</v>
      </c>
      <c r="E140" s="2" t="s">
        <v>773</v>
      </c>
      <c r="F140" s="2" t="s">
        <v>774</v>
      </c>
      <c r="G140" s="2" t="s">
        <v>313</v>
      </c>
      <c r="H140" s="2" t="s">
        <v>314</v>
      </c>
      <c r="I140" s="9">
        <v>4</v>
      </c>
      <c r="J140" s="4">
        <v>46.08</v>
      </c>
    </row>
    <row r="141" spans="1:10" hidden="1">
      <c r="A141" s="2" t="s">
        <v>48</v>
      </c>
      <c r="B141" s="3" t="s">
        <v>5906</v>
      </c>
      <c r="C141" s="1" t="s">
        <v>42</v>
      </c>
      <c r="D141" s="1" t="s">
        <v>5943</v>
      </c>
      <c r="E141" s="2" t="s">
        <v>1584</v>
      </c>
      <c r="F141" s="2" t="s">
        <v>1585</v>
      </c>
      <c r="G141" s="2" t="s">
        <v>313</v>
      </c>
      <c r="H141" s="2" t="s">
        <v>314</v>
      </c>
      <c r="I141" s="9">
        <v>5</v>
      </c>
      <c r="J141" s="4">
        <v>57.6</v>
      </c>
    </row>
    <row r="142" spans="1:10" hidden="1">
      <c r="A142" s="2" t="s">
        <v>48</v>
      </c>
      <c r="B142" s="3" t="s">
        <v>5906</v>
      </c>
      <c r="C142" s="1" t="s">
        <v>42</v>
      </c>
      <c r="D142" s="1" t="s">
        <v>5951</v>
      </c>
      <c r="E142" s="2" t="s">
        <v>1340</v>
      </c>
      <c r="F142" s="2" t="s">
        <v>1341</v>
      </c>
      <c r="G142" s="2" t="s">
        <v>313</v>
      </c>
      <c r="H142" s="2" t="s">
        <v>314</v>
      </c>
      <c r="I142" s="9">
        <v>15</v>
      </c>
      <c r="J142" s="4">
        <v>172.8</v>
      </c>
    </row>
    <row r="143" spans="1:10" hidden="1">
      <c r="A143" s="2" t="s">
        <v>48</v>
      </c>
      <c r="B143" s="3" t="s">
        <v>5906</v>
      </c>
      <c r="C143" s="1" t="s">
        <v>42</v>
      </c>
      <c r="D143" s="1" t="s">
        <v>5952</v>
      </c>
      <c r="E143" s="2" t="s">
        <v>766</v>
      </c>
      <c r="F143" s="2" t="s">
        <v>767</v>
      </c>
      <c r="G143" s="2" t="s">
        <v>362</v>
      </c>
      <c r="H143" s="2" t="s">
        <v>363</v>
      </c>
      <c r="I143" s="9">
        <v>2</v>
      </c>
      <c r="J143" s="4">
        <v>23.04</v>
      </c>
    </row>
    <row r="144" spans="1:10" hidden="1">
      <c r="A144" s="2" t="s">
        <v>48</v>
      </c>
      <c r="B144" s="3" t="s">
        <v>5906</v>
      </c>
      <c r="C144" s="1" t="s">
        <v>42</v>
      </c>
      <c r="D144" s="1" t="s">
        <v>5953</v>
      </c>
      <c r="E144" s="2" t="s">
        <v>2258</v>
      </c>
      <c r="F144" s="2" t="s">
        <v>2259</v>
      </c>
      <c r="G144" s="2" t="s">
        <v>313</v>
      </c>
      <c r="H144" s="2" t="s">
        <v>314</v>
      </c>
      <c r="I144" s="9">
        <v>4</v>
      </c>
      <c r="J144" s="4">
        <v>46.08</v>
      </c>
    </row>
    <row r="145" spans="1:23" hidden="1">
      <c r="A145" s="2" t="s">
        <v>48</v>
      </c>
      <c r="B145" s="3" t="s">
        <v>5906</v>
      </c>
      <c r="C145" s="1" t="s">
        <v>1225</v>
      </c>
      <c r="D145" s="1" t="s">
        <v>5954</v>
      </c>
      <c r="E145" s="2" t="s">
        <v>2258</v>
      </c>
      <c r="F145" s="2" t="s">
        <v>2259</v>
      </c>
      <c r="G145" s="2" t="s">
        <v>313</v>
      </c>
      <c r="H145" s="2" t="s">
        <v>314</v>
      </c>
      <c r="I145" s="9">
        <v>-4</v>
      </c>
      <c r="J145" s="4">
        <v>-49.48</v>
      </c>
    </row>
    <row r="146" spans="1:23" hidden="1">
      <c r="A146" s="2" t="s">
        <v>48</v>
      </c>
      <c r="B146" s="3" t="s">
        <v>5844</v>
      </c>
      <c r="C146" s="1" t="s">
        <v>42</v>
      </c>
      <c r="D146" s="1" t="s">
        <v>5919</v>
      </c>
      <c r="E146" s="2" t="s">
        <v>578</v>
      </c>
      <c r="F146" s="2" t="s">
        <v>579</v>
      </c>
      <c r="G146" s="2" t="s">
        <v>313</v>
      </c>
      <c r="H146" s="2" t="s">
        <v>314</v>
      </c>
      <c r="I146" s="9">
        <v>5</v>
      </c>
      <c r="J146" s="4">
        <v>57.6</v>
      </c>
    </row>
    <row r="147" spans="1:23" hidden="1">
      <c r="A147" s="2" t="s">
        <v>48</v>
      </c>
      <c r="B147" s="3" t="s">
        <v>5844</v>
      </c>
      <c r="C147" s="1" t="s">
        <v>42</v>
      </c>
      <c r="D147" s="1" t="s">
        <v>5955</v>
      </c>
      <c r="E147" s="2" t="s">
        <v>393</v>
      </c>
      <c r="F147" s="2" t="s">
        <v>394</v>
      </c>
      <c r="G147" s="2" t="s">
        <v>375</v>
      </c>
      <c r="H147" s="2" t="s">
        <v>376</v>
      </c>
      <c r="I147" s="9">
        <v>5</v>
      </c>
      <c r="J147" s="4">
        <v>57.6</v>
      </c>
    </row>
    <row r="148" spans="1:23" hidden="1">
      <c r="J148" s="5">
        <f>SUM(J92:J147)</f>
        <v>5989.7400000000034</v>
      </c>
    </row>
    <row r="149" spans="1:23" hidden="1">
      <c r="A149" s="72" t="s">
        <v>435</v>
      </c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</row>
    <row r="150" spans="1:23">
      <c r="A150" s="2" t="s">
        <v>40</v>
      </c>
      <c r="B150" s="3" t="s">
        <v>5850</v>
      </c>
      <c r="C150" s="1" t="s">
        <v>42</v>
      </c>
      <c r="D150" s="1" t="s">
        <v>5956</v>
      </c>
      <c r="E150" s="2" t="s">
        <v>825</v>
      </c>
      <c r="F150" s="2" t="s">
        <v>826</v>
      </c>
      <c r="G150" s="2" t="s">
        <v>439</v>
      </c>
      <c r="H150" s="2" t="s">
        <v>440</v>
      </c>
      <c r="I150" s="9">
        <v>5</v>
      </c>
      <c r="J150" s="4">
        <v>51.1</v>
      </c>
    </row>
    <row r="151" spans="1:23">
      <c r="A151" s="2" t="s">
        <v>40</v>
      </c>
      <c r="B151" s="3" t="s">
        <v>5850</v>
      </c>
      <c r="C151" s="1" t="s">
        <v>42</v>
      </c>
      <c r="D151" s="1" t="s">
        <v>5957</v>
      </c>
      <c r="E151" s="2" t="s">
        <v>822</v>
      </c>
      <c r="F151" s="2" t="s">
        <v>823</v>
      </c>
      <c r="G151" s="2" t="s">
        <v>439</v>
      </c>
      <c r="H151" s="2" t="s">
        <v>440</v>
      </c>
      <c r="I151" s="9">
        <v>5</v>
      </c>
      <c r="J151" s="4">
        <v>51.1</v>
      </c>
    </row>
    <row r="152" spans="1:23" hidden="1">
      <c r="J152" s="5">
        <v>102.2</v>
      </c>
    </row>
    <row r="153" spans="1:23" hidden="1">
      <c r="A153" s="72" t="s">
        <v>444</v>
      </c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</row>
    <row r="154" spans="1:23" hidden="1">
      <c r="A154" s="2" t="s">
        <v>68</v>
      </c>
      <c r="B154" s="3" t="s">
        <v>5868</v>
      </c>
      <c r="C154" s="1" t="s">
        <v>42</v>
      </c>
      <c r="D154" s="1" t="s">
        <v>5958</v>
      </c>
      <c r="E154" s="2" t="s">
        <v>1356</v>
      </c>
      <c r="F154" s="2" t="s">
        <v>1357</v>
      </c>
      <c r="G154" s="2" t="s">
        <v>468</v>
      </c>
      <c r="H154" s="2" t="s">
        <v>469</v>
      </c>
      <c r="I154" s="9">
        <v>10</v>
      </c>
      <c r="J154" s="4">
        <v>95.5</v>
      </c>
    </row>
    <row r="155" spans="1:23" hidden="1">
      <c r="A155" s="2" t="s">
        <v>68</v>
      </c>
      <c r="B155" s="3" t="s">
        <v>5869</v>
      </c>
      <c r="C155" s="1" t="s">
        <v>42</v>
      </c>
      <c r="D155" s="1" t="s">
        <v>5959</v>
      </c>
      <c r="E155" s="2" t="s">
        <v>1467</v>
      </c>
      <c r="F155" s="2" t="s">
        <v>1468</v>
      </c>
      <c r="G155" s="2" t="s">
        <v>851</v>
      </c>
      <c r="H155" s="2" t="s">
        <v>852</v>
      </c>
      <c r="I155" s="9">
        <v>5</v>
      </c>
      <c r="J155" s="4">
        <v>47.75</v>
      </c>
    </row>
    <row r="156" spans="1:23">
      <c r="A156" s="2" t="s">
        <v>40</v>
      </c>
      <c r="B156" s="3" t="s">
        <v>5869</v>
      </c>
      <c r="C156" s="1" t="s">
        <v>42</v>
      </c>
      <c r="D156" s="1" t="s">
        <v>5960</v>
      </c>
      <c r="E156" s="2" t="s">
        <v>4153</v>
      </c>
      <c r="F156" s="2" t="s">
        <v>4154</v>
      </c>
      <c r="G156" s="2" t="s">
        <v>4155</v>
      </c>
      <c r="H156" s="2" t="s">
        <v>4156</v>
      </c>
      <c r="I156" s="9">
        <v>5</v>
      </c>
      <c r="J156" s="4">
        <v>51.1</v>
      </c>
    </row>
    <row r="157" spans="1:23">
      <c r="A157" s="2" t="s">
        <v>40</v>
      </c>
      <c r="B157" s="3" t="s">
        <v>5869</v>
      </c>
      <c r="C157" s="1" t="s">
        <v>42</v>
      </c>
      <c r="D157" s="1" t="s">
        <v>5961</v>
      </c>
      <c r="E157" s="2" t="s">
        <v>3797</v>
      </c>
      <c r="F157" s="2" t="s">
        <v>3798</v>
      </c>
      <c r="G157" s="2" t="s">
        <v>3799</v>
      </c>
      <c r="H157" s="2" t="s">
        <v>3800</v>
      </c>
      <c r="I157" s="9">
        <v>30</v>
      </c>
      <c r="J157" s="4">
        <v>306.60000000000002</v>
      </c>
    </row>
    <row r="158" spans="1:23">
      <c r="A158" s="2" t="s">
        <v>40</v>
      </c>
      <c r="B158" s="3" t="s">
        <v>5844</v>
      </c>
      <c r="C158" s="1" t="s">
        <v>42</v>
      </c>
      <c r="D158" s="1" t="s">
        <v>5962</v>
      </c>
      <c r="E158" s="2" t="s">
        <v>607</v>
      </c>
      <c r="F158" s="2" t="s">
        <v>608</v>
      </c>
      <c r="G158" s="2" t="s">
        <v>609</v>
      </c>
      <c r="H158" s="2" t="s">
        <v>610</v>
      </c>
      <c r="I158" s="9">
        <v>545</v>
      </c>
      <c r="J158" s="4">
        <v>5569.9</v>
      </c>
    </row>
    <row r="159" spans="1:23">
      <c r="A159" s="2" t="s">
        <v>40</v>
      </c>
      <c r="B159" s="3" t="s">
        <v>5869</v>
      </c>
      <c r="C159" s="1" t="s">
        <v>42</v>
      </c>
      <c r="D159" s="1" t="s">
        <v>5963</v>
      </c>
      <c r="E159" s="2" t="s">
        <v>4282</v>
      </c>
      <c r="F159" s="2" t="s">
        <v>4283</v>
      </c>
      <c r="G159" s="2" t="s">
        <v>468</v>
      </c>
      <c r="H159" s="2" t="s">
        <v>469</v>
      </c>
      <c r="I159" s="9">
        <v>5</v>
      </c>
      <c r="J159" s="4">
        <v>51.1</v>
      </c>
    </row>
    <row r="160" spans="1:23">
      <c r="A160" s="2" t="s">
        <v>40</v>
      </c>
      <c r="B160" s="3" t="s">
        <v>5906</v>
      </c>
      <c r="C160" s="1" t="s">
        <v>42</v>
      </c>
      <c r="D160" s="1" t="s">
        <v>5964</v>
      </c>
      <c r="E160" s="2" t="s">
        <v>471</v>
      </c>
      <c r="F160" s="2" t="s">
        <v>472</v>
      </c>
      <c r="G160" s="2" t="s">
        <v>468</v>
      </c>
      <c r="H160" s="2" t="s">
        <v>469</v>
      </c>
      <c r="I160" s="9">
        <v>20</v>
      </c>
      <c r="J160" s="4">
        <v>204.4</v>
      </c>
    </row>
    <row r="161" spans="1:10">
      <c r="A161" s="2" t="s">
        <v>40</v>
      </c>
      <c r="B161" s="3" t="s">
        <v>5868</v>
      </c>
      <c r="C161" s="1" t="s">
        <v>42</v>
      </c>
      <c r="D161" s="1" t="s">
        <v>5958</v>
      </c>
      <c r="E161" s="2" t="s">
        <v>1356</v>
      </c>
      <c r="F161" s="2" t="s">
        <v>1357</v>
      </c>
      <c r="G161" s="2" t="s">
        <v>468</v>
      </c>
      <c r="H161" s="2" t="s">
        <v>469</v>
      </c>
      <c r="I161" s="9">
        <v>20</v>
      </c>
      <c r="J161" s="4">
        <v>204.4</v>
      </c>
    </row>
    <row r="162" spans="1:10" ht="36">
      <c r="A162" s="2" t="s">
        <v>40</v>
      </c>
      <c r="B162" s="3" t="s">
        <v>5906</v>
      </c>
      <c r="C162" s="1" t="s">
        <v>42</v>
      </c>
      <c r="D162" s="1" t="s">
        <v>5965</v>
      </c>
      <c r="E162" s="2" t="s">
        <v>461</v>
      </c>
      <c r="F162" s="2" t="s">
        <v>462</v>
      </c>
      <c r="G162" s="2" t="s">
        <v>463</v>
      </c>
      <c r="H162" s="2" t="s">
        <v>464</v>
      </c>
      <c r="I162" s="9">
        <v>37</v>
      </c>
      <c r="J162" s="4">
        <v>378.14</v>
      </c>
    </row>
    <row r="163" spans="1:10">
      <c r="A163" s="2" t="s">
        <v>40</v>
      </c>
      <c r="B163" s="3" t="s">
        <v>5906</v>
      </c>
      <c r="C163" s="1" t="s">
        <v>42</v>
      </c>
      <c r="D163" s="1" t="s">
        <v>5966</v>
      </c>
      <c r="E163" s="2" t="s">
        <v>1364</v>
      </c>
      <c r="F163" s="2" t="s">
        <v>1365</v>
      </c>
      <c r="G163" s="2" t="s">
        <v>468</v>
      </c>
      <c r="H163" s="2" t="s">
        <v>469</v>
      </c>
      <c r="I163" s="9">
        <v>10</v>
      </c>
      <c r="J163" s="4">
        <v>102.2</v>
      </c>
    </row>
    <row r="164" spans="1:10">
      <c r="A164" s="2" t="s">
        <v>40</v>
      </c>
      <c r="B164" s="3" t="s">
        <v>5868</v>
      </c>
      <c r="C164" s="1" t="s">
        <v>42</v>
      </c>
      <c r="D164" s="1" t="s">
        <v>5967</v>
      </c>
      <c r="E164" s="2" t="s">
        <v>1484</v>
      </c>
      <c r="F164" s="2" t="s">
        <v>1485</v>
      </c>
      <c r="G164" s="2" t="s">
        <v>837</v>
      </c>
      <c r="H164" s="2" t="s">
        <v>838</v>
      </c>
      <c r="I164" s="9">
        <v>20</v>
      </c>
      <c r="J164" s="4">
        <v>204.4</v>
      </c>
    </row>
    <row r="165" spans="1:10">
      <c r="A165" s="2" t="s">
        <v>40</v>
      </c>
      <c r="B165" s="3" t="s">
        <v>5850</v>
      </c>
      <c r="C165" s="1" t="s">
        <v>42</v>
      </c>
      <c r="D165" s="1" t="s">
        <v>5968</v>
      </c>
      <c r="E165" s="2" t="s">
        <v>4944</v>
      </c>
      <c r="F165" s="2" t="s">
        <v>4945</v>
      </c>
      <c r="G165" s="2" t="s">
        <v>872</v>
      </c>
      <c r="H165" s="2" t="s">
        <v>873</v>
      </c>
      <c r="I165" s="9">
        <v>5</v>
      </c>
      <c r="J165" s="4">
        <v>51.1</v>
      </c>
    </row>
    <row r="166" spans="1:10">
      <c r="A166" s="2" t="s">
        <v>40</v>
      </c>
      <c r="B166" s="3" t="s">
        <v>5850</v>
      </c>
      <c r="C166" s="1" t="s">
        <v>42</v>
      </c>
      <c r="D166" s="1" t="s">
        <v>5969</v>
      </c>
      <c r="E166" s="2" t="s">
        <v>3523</v>
      </c>
      <c r="F166" s="2" t="s">
        <v>3524</v>
      </c>
      <c r="G166" s="2" t="s">
        <v>1646</v>
      </c>
      <c r="H166" s="2" t="s">
        <v>1647</v>
      </c>
      <c r="I166" s="9">
        <v>20</v>
      </c>
      <c r="J166" s="4">
        <v>204.4</v>
      </c>
    </row>
    <row r="167" spans="1:10">
      <c r="A167" s="2" t="s">
        <v>40</v>
      </c>
      <c r="B167" s="3" t="s">
        <v>5850</v>
      </c>
      <c r="C167" s="1" t="s">
        <v>42</v>
      </c>
      <c r="D167" s="1" t="s">
        <v>5970</v>
      </c>
      <c r="E167" s="2" t="s">
        <v>456</v>
      </c>
      <c r="F167" s="2" t="s">
        <v>457</v>
      </c>
      <c r="G167" s="2" t="s">
        <v>458</v>
      </c>
      <c r="H167" s="2" t="s">
        <v>459</v>
      </c>
      <c r="I167" s="9">
        <v>5</v>
      </c>
      <c r="J167" s="4">
        <v>51.1</v>
      </c>
    </row>
    <row r="168" spans="1:10">
      <c r="A168" s="2" t="s">
        <v>40</v>
      </c>
      <c r="B168" s="3" t="s">
        <v>5844</v>
      </c>
      <c r="C168" s="1" t="s">
        <v>42</v>
      </c>
      <c r="D168" s="1" t="s">
        <v>5971</v>
      </c>
      <c r="E168" s="2" t="s">
        <v>5972</v>
      </c>
      <c r="F168" s="2" t="s">
        <v>5973</v>
      </c>
      <c r="G168" s="2" t="s">
        <v>468</v>
      </c>
      <c r="H168" s="2" t="s">
        <v>469</v>
      </c>
      <c r="I168" s="9">
        <v>30</v>
      </c>
      <c r="J168" s="4">
        <v>306.60000000000002</v>
      </c>
    </row>
    <row r="169" spans="1:10">
      <c r="A169" s="2" t="s">
        <v>40</v>
      </c>
      <c r="B169" s="3" t="s">
        <v>5850</v>
      </c>
      <c r="C169" s="1" t="s">
        <v>42</v>
      </c>
      <c r="D169" s="1" t="s">
        <v>5974</v>
      </c>
      <c r="E169" s="2" t="s">
        <v>2769</v>
      </c>
      <c r="F169" s="2" t="s">
        <v>2770</v>
      </c>
      <c r="G169" s="2" t="s">
        <v>2771</v>
      </c>
      <c r="H169" s="2" t="s">
        <v>2772</v>
      </c>
      <c r="I169" s="9">
        <v>10</v>
      </c>
      <c r="J169" s="4">
        <v>102.2</v>
      </c>
    </row>
    <row r="170" spans="1:10">
      <c r="A170" s="2" t="s">
        <v>40</v>
      </c>
      <c r="B170" s="3" t="s">
        <v>5850</v>
      </c>
      <c r="C170" s="1" t="s">
        <v>42</v>
      </c>
      <c r="D170" s="1" t="s">
        <v>5975</v>
      </c>
      <c r="E170" s="2" t="s">
        <v>3791</v>
      </c>
      <c r="F170" s="2" t="s">
        <v>3792</v>
      </c>
      <c r="G170" s="2" t="s">
        <v>3793</v>
      </c>
      <c r="H170" s="2" t="s">
        <v>3794</v>
      </c>
      <c r="I170" s="9">
        <v>20</v>
      </c>
      <c r="J170" s="4">
        <v>204.4</v>
      </c>
    </row>
    <row r="171" spans="1:10">
      <c r="A171" s="2" t="s">
        <v>40</v>
      </c>
      <c r="B171" s="3" t="s">
        <v>5850</v>
      </c>
      <c r="C171" s="1" t="s">
        <v>42</v>
      </c>
      <c r="D171" s="1" t="s">
        <v>5976</v>
      </c>
      <c r="E171" s="2" t="s">
        <v>1481</v>
      </c>
      <c r="F171" s="2" t="s">
        <v>1482</v>
      </c>
      <c r="G171" s="2" t="s">
        <v>872</v>
      </c>
      <c r="H171" s="2" t="s">
        <v>873</v>
      </c>
      <c r="I171" s="9">
        <v>30</v>
      </c>
      <c r="J171" s="4">
        <v>306.60000000000002</v>
      </c>
    </row>
    <row r="172" spans="1:10" hidden="1">
      <c r="A172" s="2" t="s">
        <v>48</v>
      </c>
      <c r="B172" s="3" t="s">
        <v>5844</v>
      </c>
      <c r="C172" s="1" t="s">
        <v>42</v>
      </c>
      <c r="D172" s="1" t="s">
        <v>5962</v>
      </c>
      <c r="E172" s="2" t="s">
        <v>607</v>
      </c>
      <c r="F172" s="2" t="s">
        <v>608</v>
      </c>
      <c r="G172" s="2" t="s">
        <v>609</v>
      </c>
      <c r="H172" s="2" t="s">
        <v>610</v>
      </c>
      <c r="I172" s="9">
        <v>55</v>
      </c>
      <c r="J172" s="4">
        <v>680.35</v>
      </c>
    </row>
    <row r="173" spans="1:10" hidden="1">
      <c r="A173" s="2" t="s">
        <v>48</v>
      </c>
      <c r="B173" s="3" t="s">
        <v>5869</v>
      </c>
      <c r="C173" s="1" t="s">
        <v>42</v>
      </c>
      <c r="D173" s="1" t="s">
        <v>5963</v>
      </c>
      <c r="E173" s="2" t="s">
        <v>4282</v>
      </c>
      <c r="F173" s="2" t="s">
        <v>4283</v>
      </c>
      <c r="G173" s="2" t="s">
        <v>468</v>
      </c>
      <c r="H173" s="2" t="s">
        <v>469</v>
      </c>
      <c r="I173" s="9">
        <v>5</v>
      </c>
      <c r="J173" s="4">
        <v>61.85</v>
      </c>
    </row>
    <row r="174" spans="1:10" hidden="1">
      <c r="J174" s="5">
        <v>9184.09</v>
      </c>
    </row>
    <row r="175" spans="1:10" hidden="1">
      <c r="J175" s="5">
        <v>20226.71</v>
      </c>
    </row>
  </sheetData>
  <autoFilter ref="A1:W175" xr:uid="{06422885-2206-D74C-ABCC-B78FBD1BF3C4}">
    <filterColumn colId="0">
      <filters>
        <filter val="Dorzol 20mg/ml kapi za oči 5ml"/>
      </filters>
    </filterColumn>
  </autoFilter>
  <mergeCells count="10">
    <mergeCell ref="A86:W86"/>
    <mergeCell ref="A91:W91"/>
    <mergeCell ref="A149:W149"/>
    <mergeCell ref="A153:W153"/>
    <mergeCell ref="A2:W2"/>
    <mergeCell ref="A11:W11"/>
    <mergeCell ref="A32:W32"/>
    <mergeCell ref="A52:W52"/>
    <mergeCell ref="A56:W56"/>
    <mergeCell ref="A67:W6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BD43-80B1-B248-8C07-CFC6E579CD7E}">
  <sheetPr filterMode="1"/>
  <dimension ref="A1:W79"/>
  <sheetViews>
    <sheetView workbookViewId="0"/>
    <sheetView workbookViewId="1"/>
  </sheetViews>
  <sheetFormatPr defaultColWidth="8.85546875" defaultRowHeight="12.95"/>
  <cols>
    <col min="1" max="1" width="36.7109375" customWidth="1"/>
    <col min="2" max="3" width="7.140625" customWidth="1"/>
    <col min="4" max="4" width="7" customWidth="1"/>
    <col min="5" max="5" width="38.7109375" customWidth="1"/>
    <col min="6" max="6" width="30.140625" customWidth="1"/>
    <col min="7" max="7" width="14.85546875" customWidth="1"/>
    <col min="8" max="8" width="16.85546875" customWidth="1"/>
    <col min="9" max="9" width="7.855468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13" customFormat="1" ht="24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2" t="s">
        <v>37</v>
      </c>
      <c r="J1" s="11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5977</v>
      </c>
      <c r="C3" s="1" t="s">
        <v>42</v>
      </c>
      <c r="D3" s="1" t="s">
        <v>5978</v>
      </c>
      <c r="E3" s="2" t="s">
        <v>890</v>
      </c>
      <c r="F3" s="2" t="s">
        <v>891</v>
      </c>
      <c r="G3" s="2" t="s">
        <v>46</v>
      </c>
      <c r="H3" s="2" t="s">
        <v>47</v>
      </c>
      <c r="I3" s="9">
        <v>3</v>
      </c>
      <c r="J3" s="4">
        <v>30.66</v>
      </c>
    </row>
    <row r="4" spans="1:23" hidden="1">
      <c r="A4" s="2" t="s">
        <v>48</v>
      </c>
      <c r="B4" s="3" t="s">
        <v>5977</v>
      </c>
      <c r="C4" s="1" t="s">
        <v>42</v>
      </c>
      <c r="D4" s="1" t="s">
        <v>79</v>
      </c>
      <c r="E4" s="2" t="s">
        <v>880</v>
      </c>
      <c r="F4" s="2" t="s">
        <v>881</v>
      </c>
      <c r="G4" s="2" t="s">
        <v>882</v>
      </c>
      <c r="H4" s="2" t="s">
        <v>883</v>
      </c>
      <c r="I4" s="9">
        <v>3</v>
      </c>
      <c r="J4" s="4">
        <v>37.11</v>
      </c>
    </row>
    <row r="5" spans="1:23" hidden="1">
      <c r="A5" s="2" t="s">
        <v>48</v>
      </c>
      <c r="B5" s="3" t="s">
        <v>5977</v>
      </c>
      <c r="C5" s="1" t="s">
        <v>42</v>
      </c>
      <c r="D5" s="1" t="s">
        <v>5979</v>
      </c>
      <c r="E5" s="2" t="s">
        <v>620</v>
      </c>
      <c r="F5" s="2" t="s">
        <v>621</v>
      </c>
      <c r="G5" s="2" t="s">
        <v>622</v>
      </c>
      <c r="H5" s="2" t="s">
        <v>623</v>
      </c>
      <c r="I5" s="9">
        <v>3</v>
      </c>
      <c r="J5" s="4">
        <v>37.11</v>
      </c>
    </row>
    <row r="6" spans="1:23" hidden="1">
      <c r="A6" s="2" t="s">
        <v>48</v>
      </c>
      <c r="B6" s="3" t="s">
        <v>5980</v>
      </c>
      <c r="C6" s="1" t="s">
        <v>42</v>
      </c>
      <c r="D6" s="1" t="s">
        <v>5981</v>
      </c>
      <c r="E6" s="2" t="s">
        <v>4832</v>
      </c>
      <c r="F6" s="2" t="s">
        <v>4833</v>
      </c>
      <c r="G6" s="2" t="s">
        <v>4834</v>
      </c>
      <c r="H6" s="2" t="s">
        <v>4835</v>
      </c>
      <c r="I6" s="9">
        <v>10</v>
      </c>
      <c r="J6" s="4">
        <v>123.7</v>
      </c>
    </row>
    <row r="7" spans="1:23" hidden="1">
      <c r="A7" s="2" t="s">
        <v>48</v>
      </c>
      <c r="B7" s="3" t="s">
        <v>5982</v>
      </c>
      <c r="C7" s="1" t="s">
        <v>42</v>
      </c>
      <c r="D7" s="1" t="s">
        <v>5983</v>
      </c>
      <c r="E7" s="2" t="s">
        <v>5504</v>
      </c>
      <c r="F7" s="2" t="s">
        <v>5505</v>
      </c>
      <c r="G7" s="2" t="s">
        <v>622</v>
      </c>
      <c r="H7" s="2" t="s">
        <v>623</v>
      </c>
      <c r="I7" s="9">
        <v>2</v>
      </c>
      <c r="J7" s="4">
        <v>24.74</v>
      </c>
    </row>
    <row r="8" spans="1:23" hidden="1">
      <c r="J8" s="5">
        <v>253.32</v>
      </c>
    </row>
    <row r="9" spans="1:23" hidden="1">
      <c r="A9" s="72" t="s">
        <v>54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</row>
    <row r="10" spans="1:23" hidden="1">
      <c r="A10" s="2" t="s">
        <v>48</v>
      </c>
      <c r="B10" s="3" t="s">
        <v>5977</v>
      </c>
      <c r="C10" s="1" t="s">
        <v>42</v>
      </c>
      <c r="D10" s="1" t="s">
        <v>5984</v>
      </c>
      <c r="E10" s="2" t="s">
        <v>57</v>
      </c>
      <c r="F10" s="2" t="s">
        <v>58</v>
      </c>
      <c r="G10" s="2" t="s">
        <v>59</v>
      </c>
      <c r="H10" s="2" t="s">
        <v>60</v>
      </c>
      <c r="I10" s="9">
        <v>10</v>
      </c>
      <c r="J10" s="4">
        <v>115.2</v>
      </c>
    </row>
    <row r="11" spans="1:23" hidden="1">
      <c r="J11" s="5">
        <v>115.2</v>
      </c>
    </row>
    <row r="12" spans="1:23" hidden="1">
      <c r="A12" s="72" t="s">
        <v>189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40</v>
      </c>
      <c r="B13" s="3" t="s">
        <v>5977</v>
      </c>
      <c r="C13" s="1" t="s">
        <v>42</v>
      </c>
      <c r="D13" s="1" t="s">
        <v>5985</v>
      </c>
      <c r="E13" s="2" t="s">
        <v>715</v>
      </c>
      <c r="F13" s="2" t="s">
        <v>716</v>
      </c>
      <c r="G13" s="2" t="s">
        <v>717</v>
      </c>
      <c r="H13" s="2" t="s">
        <v>718</v>
      </c>
      <c r="I13" s="9">
        <v>5</v>
      </c>
      <c r="J13" s="4">
        <v>51.1</v>
      </c>
    </row>
    <row r="14" spans="1:23" hidden="1">
      <c r="A14" s="2" t="s">
        <v>48</v>
      </c>
      <c r="B14" s="3" t="s">
        <v>5980</v>
      </c>
      <c r="C14" s="1" t="s">
        <v>42</v>
      </c>
      <c r="D14" s="1" t="s">
        <v>5986</v>
      </c>
      <c r="E14" s="2" t="s">
        <v>201</v>
      </c>
      <c r="F14" s="2" t="s">
        <v>202</v>
      </c>
      <c r="G14" s="2" t="s">
        <v>203</v>
      </c>
      <c r="H14" s="2" t="s">
        <v>204</v>
      </c>
      <c r="I14" s="9">
        <v>3</v>
      </c>
      <c r="J14" s="4">
        <v>34.56</v>
      </c>
    </row>
    <row r="15" spans="1:23" hidden="1">
      <c r="A15" s="2" t="s">
        <v>48</v>
      </c>
      <c r="B15" s="3" t="s">
        <v>5980</v>
      </c>
      <c r="C15" s="1" t="s">
        <v>42</v>
      </c>
      <c r="D15" s="1" t="s">
        <v>5987</v>
      </c>
      <c r="E15" s="2" t="s">
        <v>963</v>
      </c>
      <c r="F15" s="2" t="s">
        <v>964</v>
      </c>
      <c r="G15" s="2" t="s">
        <v>193</v>
      </c>
      <c r="H15" s="2" t="s">
        <v>194</v>
      </c>
      <c r="I15" s="9">
        <v>2</v>
      </c>
      <c r="J15" s="4">
        <v>23.04</v>
      </c>
    </row>
    <row r="16" spans="1:23" hidden="1">
      <c r="A16" s="2" t="s">
        <v>48</v>
      </c>
      <c r="B16" s="3" t="s">
        <v>5977</v>
      </c>
      <c r="C16" s="1" t="s">
        <v>42</v>
      </c>
      <c r="D16" s="1" t="s">
        <v>5985</v>
      </c>
      <c r="E16" s="2" t="s">
        <v>715</v>
      </c>
      <c r="F16" s="2" t="s">
        <v>716</v>
      </c>
      <c r="G16" s="2" t="s">
        <v>717</v>
      </c>
      <c r="H16" s="2" t="s">
        <v>718</v>
      </c>
      <c r="I16" s="9">
        <v>5</v>
      </c>
      <c r="J16" s="4">
        <v>61.85</v>
      </c>
    </row>
    <row r="17" spans="1:23" hidden="1">
      <c r="J17" s="5">
        <v>170.55</v>
      </c>
    </row>
    <row r="18" spans="1:23" hidden="1">
      <c r="A18" s="72" t="s">
        <v>212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3" hidden="1">
      <c r="A19" s="2" t="s">
        <v>68</v>
      </c>
      <c r="B19" s="3" t="s">
        <v>5980</v>
      </c>
      <c r="C19" s="1" t="s">
        <v>42</v>
      </c>
      <c r="D19" s="1" t="s">
        <v>5988</v>
      </c>
      <c r="E19" s="2" t="s">
        <v>219</v>
      </c>
      <c r="F19" s="2" t="s">
        <v>220</v>
      </c>
      <c r="G19" s="2" t="s">
        <v>221</v>
      </c>
      <c r="H19" s="2" t="s">
        <v>222</v>
      </c>
      <c r="I19" s="9">
        <v>3</v>
      </c>
      <c r="J19" s="4">
        <v>28.65</v>
      </c>
    </row>
    <row r="20" spans="1:23" hidden="1">
      <c r="A20" s="2" t="s">
        <v>68</v>
      </c>
      <c r="B20" s="3" t="s">
        <v>5980</v>
      </c>
      <c r="C20" s="1" t="s">
        <v>42</v>
      </c>
      <c r="D20" s="1" t="s">
        <v>5989</v>
      </c>
      <c r="E20" s="2" t="s">
        <v>227</v>
      </c>
      <c r="F20" s="2" t="s">
        <v>228</v>
      </c>
      <c r="G20" s="2" t="s">
        <v>216</v>
      </c>
      <c r="H20" s="2" t="s">
        <v>217</v>
      </c>
      <c r="I20" s="9">
        <v>10</v>
      </c>
      <c r="J20" s="4">
        <v>95.5</v>
      </c>
    </row>
    <row r="21" spans="1:23" hidden="1">
      <c r="A21" s="2" t="s">
        <v>68</v>
      </c>
      <c r="B21" s="3" t="s">
        <v>5980</v>
      </c>
      <c r="C21" s="1" t="s">
        <v>42</v>
      </c>
      <c r="D21" s="1" t="s">
        <v>470</v>
      </c>
      <c r="E21" s="2" t="s">
        <v>238</v>
      </c>
      <c r="F21" s="2" t="s">
        <v>239</v>
      </c>
      <c r="G21" s="2" t="s">
        <v>216</v>
      </c>
      <c r="H21" s="2" t="s">
        <v>217</v>
      </c>
      <c r="I21" s="9">
        <v>2</v>
      </c>
      <c r="J21" s="4">
        <v>19.100000000000001</v>
      </c>
    </row>
    <row r="22" spans="1:23">
      <c r="A22" s="2" t="s">
        <v>40</v>
      </c>
      <c r="B22" s="3" t="s">
        <v>5980</v>
      </c>
      <c r="C22" s="1" t="s">
        <v>42</v>
      </c>
      <c r="D22" s="1" t="s">
        <v>5989</v>
      </c>
      <c r="E22" s="2" t="s">
        <v>227</v>
      </c>
      <c r="F22" s="2" t="s">
        <v>228</v>
      </c>
      <c r="G22" s="2" t="s">
        <v>216</v>
      </c>
      <c r="H22" s="2" t="s">
        <v>217</v>
      </c>
      <c r="I22" s="9">
        <v>10</v>
      </c>
      <c r="J22" s="4">
        <v>102.2</v>
      </c>
    </row>
    <row r="23" spans="1:23">
      <c r="A23" s="2" t="s">
        <v>40</v>
      </c>
      <c r="B23" s="3" t="s">
        <v>5980</v>
      </c>
      <c r="C23" s="1" t="s">
        <v>42</v>
      </c>
      <c r="D23" s="1" t="s">
        <v>5990</v>
      </c>
      <c r="E23" s="2" t="s">
        <v>280</v>
      </c>
      <c r="F23" s="2" t="s">
        <v>281</v>
      </c>
      <c r="G23" s="2" t="s">
        <v>216</v>
      </c>
      <c r="H23" s="2" t="s">
        <v>217</v>
      </c>
      <c r="I23" s="9">
        <v>5</v>
      </c>
      <c r="J23" s="4">
        <v>51.1</v>
      </c>
    </row>
    <row r="24" spans="1:23" hidden="1">
      <c r="A24" s="2" t="s">
        <v>48</v>
      </c>
      <c r="B24" s="3" t="s">
        <v>5980</v>
      </c>
      <c r="C24" s="1" t="s">
        <v>42</v>
      </c>
      <c r="D24" s="1" t="s">
        <v>5991</v>
      </c>
      <c r="E24" s="2" t="s">
        <v>1551</v>
      </c>
      <c r="F24" s="2" t="s">
        <v>1552</v>
      </c>
      <c r="G24" s="2" t="s">
        <v>216</v>
      </c>
      <c r="H24" s="2" t="s">
        <v>217</v>
      </c>
      <c r="I24" s="9">
        <v>5</v>
      </c>
      <c r="J24" s="4">
        <v>61.85</v>
      </c>
    </row>
    <row r="25" spans="1:23" hidden="1">
      <c r="A25" s="2" t="s">
        <v>48</v>
      </c>
      <c r="B25" s="3" t="s">
        <v>5980</v>
      </c>
      <c r="C25" s="1" t="s">
        <v>42</v>
      </c>
      <c r="D25" s="1" t="s">
        <v>5992</v>
      </c>
      <c r="E25" s="2" t="s">
        <v>747</v>
      </c>
      <c r="F25" s="2" t="s">
        <v>748</v>
      </c>
      <c r="G25" s="2" t="s">
        <v>216</v>
      </c>
      <c r="H25" s="2" t="s">
        <v>217</v>
      </c>
      <c r="I25" s="9">
        <v>2</v>
      </c>
      <c r="J25" s="4">
        <v>24.74</v>
      </c>
    </row>
    <row r="26" spans="1:23" hidden="1">
      <c r="A26" s="2" t="s">
        <v>48</v>
      </c>
      <c r="B26" s="3" t="s">
        <v>5980</v>
      </c>
      <c r="C26" s="1" t="s">
        <v>42</v>
      </c>
      <c r="D26" s="1" t="s">
        <v>5993</v>
      </c>
      <c r="E26" s="2" t="s">
        <v>976</v>
      </c>
      <c r="F26" s="2" t="s">
        <v>977</v>
      </c>
      <c r="G26" s="2" t="s">
        <v>216</v>
      </c>
      <c r="H26" s="2" t="s">
        <v>217</v>
      </c>
      <c r="I26" s="9">
        <v>1</v>
      </c>
      <c r="J26" s="4">
        <v>12.37</v>
      </c>
    </row>
    <row r="27" spans="1:23" hidden="1">
      <c r="A27" s="2" t="s">
        <v>48</v>
      </c>
      <c r="B27" s="3" t="s">
        <v>5980</v>
      </c>
      <c r="C27" s="1" t="s">
        <v>42</v>
      </c>
      <c r="D27" s="1" t="s">
        <v>265</v>
      </c>
      <c r="E27" s="2" t="s">
        <v>263</v>
      </c>
      <c r="F27" s="2" t="s">
        <v>264</v>
      </c>
      <c r="G27" s="2" t="s">
        <v>216</v>
      </c>
      <c r="H27" s="2" t="s">
        <v>217</v>
      </c>
      <c r="I27" s="9">
        <v>5</v>
      </c>
      <c r="J27" s="4">
        <v>61.85</v>
      </c>
    </row>
    <row r="28" spans="1:23" hidden="1">
      <c r="A28" s="2" t="s">
        <v>48</v>
      </c>
      <c r="B28" s="3" t="s">
        <v>5980</v>
      </c>
      <c r="C28" s="1" t="s">
        <v>42</v>
      </c>
      <c r="D28" s="1" t="s">
        <v>470</v>
      </c>
      <c r="E28" s="2" t="s">
        <v>238</v>
      </c>
      <c r="F28" s="2" t="s">
        <v>239</v>
      </c>
      <c r="G28" s="2" t="s">
        <v>216</v>
      </c>
      <c r="H28" s="2" t="s">
        <v>217</v>
      </c>
      <c r="I28" s="9">
        <v>5</v>
      </c>
      <c r="J28" s="4">
        <v>61.85</v>
      </c>
    </row>
    <row r="29" spans="1:23" hidden="1">
      <c r="A29" s="2" t="s">
        <v>48</v>
      </c>
      <c r="B29" s="3" t="s">
        <v>5980</v>
      </c>
      <c r="C29" s="1" t="s">
        <v>42</v>
      </c>
      <c r="D29" s="1" t="s">
        <v>5994</v>
      </c>
      <c r="E29" s="2" t="s">
        <v>266</v>
      </c>
      <c r="F29" s="2" t="s">
        <v>267</v>
      </c>
      <c r="G29" s="2" t="s">
        <v>216</v>
      </c>
      <c r="H29" s="2" t="s">
        <v>217</v>
      </c>
      <c r="I29" s="9">
        <v>5</v>
      </c>
      <c r="J29" s="4">
        <v>61.85</v>
      </c>
    </row>
    <row r="30" spans="1:23" hidden="1">
      <c r="A30" s="2" t="s">
        <v>48</v>
      </c>
      <c r="B30" s="3" t="s">
        <v>5980</v>
      </c>
      <c r="C30" s="1" t="s">
        <v>42</v>
      </c>
      <c r="D30" s="1" t="s">
        <v>179</v>
      </c>
      <c r="E30" s="2" t="s">
        <v>1306</v>
      </c>
      <c r="F30" s="2" t="s">
        <v>1307</v>
      </c>
      <c r="G30" s="2" t="s">
        <v>216</v>
      </c>
      <c r="H30" s="2" t="s">
        <v>217</v>
      </c>
      <c r="I30" s="9">
        <v>3</v>
      </c>
      <c r="J30" s="4">
        <v>37.11</v>
      </c>
    </row>
    <row r="31" spans="1:23" hidden="1">
      <c r="A31" s="2" t="s">
        <v>48</v>
      </c>
      <c r="B31" s="3" t="s">
        <v>5980</v>
      </c>
      <c r="C31" s="1" t="s">
        <v>42</v>
      </c>
      <c r="D31" s="1" t="s">
        <v>5995</v>
      </c>
      <c r="E31" s="2" t="s">
        <v>219</v>
      </c>
      <c r="F31" s="2" t="s">
        <v>220</v>
      </c>
      <c r="G31" s="2" t="s">
        <v>221</v>
      </c>
      <c r="H31" s="2" t="s">
        <v>222</v>
      </c>
      <c r="I31" s="9">
        <v>5</v>
      </c>
      <c r="J31" s="4">
        <v>61.85</v>
      </c>
    </row>
    <row r="32" spans="1:23" hidden="1">
      <c r="A32" s="2" t="s">
        <v>48</v>
      </c>
      <c r="B32" s="3" t="s">
        <v>5980</v>
      </c>
      <c r="C32" s="1" t="s">
        <v>42</v>
      </c>
      <c r="D32" s="1" t="s">
        <v>5989</v>
      </c>
      <c r="E32" s="2" t="s">
        <v>227</v>
      </c>
      <c r="F32" s="2" t="s">
        <v>228</v>
      </c>
      <c r="G32" s="2" t="s">
        <v>216</v>
      </c>
      <c r="H32" s="2" t="s">
        <v>217</v>
      </c>
      <c r="I32" s="9">
        <v>10</v>
      </c>
      <c r="J32" s="4">
        <v>123.7</v>
      </c>
    </row>
    <row r="33" spans="1:23" hidden="1">
      <c r="A33" s="2" t="s">
        <v>182</v>
      </c>
      <c r="B33" s="3" t="s">
        <v>5980</v>
      </c>
      <c r="C33" s="1" t="s">
        <v>42</v>
      </c>
      <c r="D33" s="1" t="s">
        <v>470</v>
      </c>
      <c r="E33" s="2" t="s">
        <v>238</v>
      </c>
      <c r="F33" s="2" t="s">
        <v>239</v>
      </c>
      <c r="G33" s="2" t="s">
        <v>216</v>
      </c>
      <c r="H33" s="2" t="s">
        <v>217</v>
      </c>
      <c r="I33" s="9">
        <v>6</v>
      </c>
      <c r="J33" s="4">
        <v>56.64</v>
      </c>
    </row>
    <row r="34" spans="1:23" hidden="1">
      <c r="A34" s="2" t="s">
        <v>182</v>
      </c>
      <c r="B34" s="3" t="s">
        <v>5980</v>
      </c>
      <c r="C34" s="1" t="s">
        <v>42</v>
      </c>
      <c r="D34" s="1" t="s">
        <v>5990</v>
      </c>
      <c r="E34" s="2" t="s">
        <v>280</v>
      </c>
      <c r="F34" s="2" t="s">
        <v>281</v>
      </c>
      <c r="G34" s="2" t="s">
        <v>216</v>
      </c>
      <c r="H34" s="2" t="s">
        <v>217</v>
      </c>
      <c r="I34" s="9">
        <v>5</v>
      </c>
      <c r="J34" s="4">
        <v>47.2</v>
      </c>
    </row>
    <row r="35" spans="1:23" hidden="1">
      <c r="A35" s="2" t="s">
        <v>182</v>
      </c>
      <c r="B35" s="3" t="s">
        <v>5980</v>
      </c>
      <c r="C35" s="1" t="s">
        <v>42</v>
      </c>
      <c r="D35" s="1" t="s">
        <v>5988</v>
      </c>
      <c r="E35" s="2" t="s">
        <v>219</v>
      </c>
      <c r="F35" s="2" t="s">
        <v>220</v>
      </c>
      <c r="G35" s="2" t="s">
        <v>221</v>
      </c>
      <c r="H35" s="2" t="s">
        <v>222</v>
      </c>
      <c r="I35" s="9">
        <v>4</v>
      </c>
      <c r="J35" s="4">
        <v>37.76</v>
      </c>
    </row>
    <row r="36" spans="1:23" hidden="1">
      <c r="A36" s="2" t="s">
        <v>182</v>
      </c>
      <c r="B36" s="3" t="s">
        <v>5980</v>
      </c>
      <c r="C36" s="1" t="s">
        <v>42</v>
      </c>
      <c r="D36" s="1" t="s">
        <v>5996</v>
      </c>
      <c r="E36" s="2" t="s">
        <v>1922</v>
      </c>
      <c r="F36" s="2" t="s">
        <v>1923</v>
      </c>
      <c r="G36" s="2" t="s">
        <v>1924</v>
      </c>
      <c r="H36" s="2" t="s">
        <v>1925</v>
      </c>
      <c r="I36" s="9">
        <v>5</v>
      </c>
      <c r="J36" s="4">
        <v>47.2</v>
      </c>
    </row>
    <row r="37" spans="1:23" hidden="1">
      <c r="A37" s="2" t="s">
        <v>182</v>
      </c>
      <c r="B37" s="3" t="s">
        <v>5980</v>
      </c>
      <c r="C37" s="1" t="s">
        <v>42</v>
      </c>
      <c r="D37" s="1" t="s">
        <v>265</v>
      </c>
      <c r="E37" s="2" t="s">
        <v>263</v>
      </c>
      <c r="F37" s="2" t="s">
        <v>264</v>
      </c>
      <c r="G37" s="2" t="s">
        <v>216</v>
      </c>
      <c r="H37" s="2" t="s">
        <v>217</v>
      </c>
      <c r="I37" s="9">
        <v>3</v>
      </c>
      <c r="J37" s="4">
        <v>28.32</v>
      </c>
    </row>
    <row r="38" spans="1:23" hidden="1">
      <c r="A38" s="2" t="s">
        <v>205</v>
      </c>
      <c r="B38" s="3" t="s">
        <v>5980</v>
      </c>
      <c r="C38" s="1" t="s">
        <v>42</v>
      </c>
      <c r="D38" s="1" t="s">
        <v>265</v>
      </c>
      <c r="E38" s="2" t="s">
        <v>263</v>
      </c>
      <c r="F38" s="2" t="s">
        <v>264</v>
      </c>
      <c r="G38" s="2" t="s">
        <v>216</v>
      </c>
      <c r="H38" s="2" t="s">
        <v>217</v>
      </c>
      <c r="I38" s="9">
        <v>1</v>
      </c>
      <c r="J38" s="4">
        <v>9.5500000000000007</v>
      </c>
    </row>
    <row r="39" spans="1:23" hidden="1">
      <c r="J39" s="5">
        <v>1030.3900000000001</v>
      </c>
    </row>
    <row r="40" spans="1:23" hidden="1">
      <c r="A40" s="72" t="s">
        <v>309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</row>
    <row r="41" spans="1:23">
      <c r="A41" s="2" t="s">
        <v>40</v>
      </c>
      <c r="B41" s="3" t="s">
        <v>5982</v>
      </c>
      <c r="C41" s="1" t="s">
        <v>42</v>
      </c>
      <c r="D41" s="1" t="s">
        <v>465</v>
      </c>
      <c r="E41" s="2" t="s">
        <v>589</v>
      </c>
      <c r="F41" s="2" t="s">
        <v>590</v>
      </c>
      <c r="G41" s="2" t="s">
        <v>313</v>
      </c>
      <c r="H41" s="2" t="s">
        <v>314</v>
      </c>
      <c r="I41" s="9">
        <v>5</v>
      </c>
      <c r="J41" s="4">
        <v>51.1</v>
      </c>
    </row>
    <row r="42" spans="1:23">
      <c r="A42" s="2" t="s">
        <v>40</v>
      </c>
      <c r="B42" s="3" t="s">
        <v>5982</v>
      </c>
      <c r="C42" s="1" t="s">
        <v>42</v>
      </c>
      <c r="D42" s="1" t="s">
        <v>5997</v>
      </c>
      <c r="E42" s="2" t="s">
        <v>558</v>
      </c>
      <c r="F42" s="2" t="s">
        <v>559</v>
      </c>
      <c r="G42" s="2" t="s">
        <v>367</v>
      </c>
      <c r="H42" s="2" t="s">
        <v>368</v>
      </c>
      <c r="I42" s="9">
        <v>10</v>
      </c>
      <c r="J42" s="4">
        <v>102.2</v>
      </c>
    </row>
    <row r="43" spans="1:23">
      <c r="A43" s="2" t="s">
        <v>40</v>
      </c>
      <c r="B43" s="3" t="s">
        <v>5982</v>
      </c>
      <c r="C43" s="1" t="s">
        <v>42</v>
      </c>
      <c r="D43" s="1" t="s">
        <v>5998</v>
      </c>
      <c r="E43" s="2" t="s">
        <v>3589</v>
      </c>
      <c r="F43" s="2" t="s">
        <v>3590</v>
      </c>
      <c r="G43" s="2" t="s">
        <v>313</v>
      </c>
      <c r="H43" s="2" t="s">
        <v>314</v>
      </c>
      <c r="I43" s="9">
        <v>10</v>
      </c>
      <c r="J43" s="4">
        <v>102.2</v>
      </c>
    </row>
    <row r="44" spans="1:23">
      <c r="A44" s="2" t="s">
        <v>40</v>
      </c>
      <c r="B44" s="3" t="s">
        <v>5982</v>
      </c>
      <c r="C44" s="1" t="s">
        <v>42</v>
      </c>
      <c r="D44" s="1" t="s">
        <v>5999</v>
      </c>
      <c r="E44" s="2" t="s">
        <v>1611</v>
      </c>
      <c r="F44" s="2" t="s">
        <v>1612</v>
      </c>
      <c r="G44" s="2" t="s">
        <v>351</v>
      </c>
      <c r="H44" s="2" t="s">
        <v>352</v>
      </c>
      <c r="I44" s="9">
        <v>20</v>
      </c>
      <c r="J44" s="4">
        <v>204.4</v>
      </c>
    </row>
    <row r="45" spans="1:23">
      <c r="A45" s="2" t="s">
        <v>40</v>
      </c>
      <c r="B45" s="3" t="s">
        <v>5982</v>
      </c>
      <c r="C45" s="1" t="s">
        <v>42</v>
      </c>
      <c r="D45" s="1" t="s">
        <v>293</v>
      </c>
      <c r="E45" s="2" t="s">
        <v>360</v>
      </c>
      <c r="F45" s="2" t="s">
        <v>361</v>
      </c>
      <c r="G45" s="2" t="s">
        <v>362</v>
      </c>
      <c r="H45" s="2" t="s">
        <v>363</v>
      </c>
      <c r="I45" s="9">
        <v>10</v>
      </c>
      <c r="J45" s="4">
        <v>102.2</v>
      </c>
    </row>
    <row r="46" spans="1:23">
      <c r="A46" s="2" t="s">
        <v>40</v>
      </c>
      <c r="B46" s="3" t="s">
        <v>5980</v>
      </c>
      <c r="C46" s="1" t="s">
        <v>42</v>
      </c>
      <c r="D46" s="1" t="s">
        <v>6000</v>
      </c>
      <c r="E46" s="2" t="s">
        <v>1218</v>
      </c>
      <c r="F46" s="2" t="s">
        <v>1219</v>
      </c>
      <c r="G46" s="2" t="s">
        <v>367</v>
      </c>
      <c r="H46" s="2" t="s">
        <v>368</v>
      </c>
      <c r="I46" s="9">
        <v>5</v>
      </c>
      <c r="J46" s="4">
        <v>51.1</v>
      </c>
    </row>
    <row r="47" spans="1:23">
      <c r="A47" s="2" t="s">
        <v>40</v>
      </c>
      <c r="B47" s="3" t="s">
        <v>5977</v>
      </c>
      <c r="C47" s="1" t="s">
        <v>42</v>
      </c>
      <c r="D47" s="1" t="s">
        <v>195</v>
      </c>
      <c r="E47" s="2" t="s">
        <v>808</v>
      </c>
      <c r="F47" s="2" t="s">
        <v>809</v>
      </c>
      <c r="G47" s="2" t="s">
        <v>313</v>
      </c>
      <c r="H47" s="2" t="s">
        <v>314</v>
      </c>
      <c r="I47" s="9">
        <v>10</v>
      </c>
      <c r="J47" s="4">
        <v>102.2</v>
      </c>
    </row>
    <row r="48" spans="1:23">
      <c r="A48" s="2" t="s">
        <v>40</v>
      </c>
      <c r="B48" s="3" t="s">
        <v>5980</v>
      </c>
      <c r="C48" s="1" t="s">
        <v>42</v>
      </c>
      <c r="D48" s="1" t="s">
        <v>6001</v>
      </c>
      <c r="E48" s="2" t="s">
        <v>426</v>
      </c>
      <c r="F48" s="2" t="s">
        <v>427</v>
      </c>
      <c r="G48" s="2" t="s">
        <v>313</v>
      </c>
      <c r="H48" s="2" t="s">
        <v>314</v>
      </c>
      <c r="I48" s="9">
        <v>10</v>
      </c>
      <c r="J48" s="4">
        <v>102.2</v>
      </c>
    </row>
    <row r="49" spans="1:10">
      <c r="A49" s="2" t="s">
        <v>40</v>
      </c>
      <c r="B49" s="3" t="s">
        <v>5980</v>
      </c>
      <c r="C49" s="1" t="s">
        <v>42</v>
      </c>
      <c r="D49" s="1" t="s">
        <v>6002</v>
      </c>
      <c r="E49" s="2" t="s">
        <v>381</v>
      </c>
      <c r="F49" s="2" t="s">
        <v>382</v>
      </c>
      <c r="G49" s="2" t="s">
        <v>313</v>
      </c>
      <c r="H49" s="2" t="s">
        <v>314</v>
      </c>
      <c r="I49" s="9">
        <v>20</v>
      </c>
      <c r="J49" s="4">
        <v>204.4</v>
      </c>
    </row>
    <row r="50" spans="1:10">
      <c r="A50" s="2" t="s">
        <v>40</v>
      </c>
      <c r="B50" s="3" t="s">
        <v>5977</v>
      </c>
      <c r="C50" s="1" t="s">
        <v>42</v>
      </c>
      <c r="D50" s="1" t="s">
        <v>124</v>
      </c>
      <c r="E50" s="2" t="s">
        <v>420</v>
      </c>
      <c r="F50" s="2" t="s">
        <v>421</v>
      </c>
      <c r="G50" s="2" t="s">
        <v>313</v>
      </c>
      <c r="H50" s="2" t="s">
        <v>314</v>
      </c>
      <c r="I50" s="9">
        <v>15</v>
      </c>
      <c r="J50" s="4">
        <v>153.30000000000001</v>
      </c>
    </row>
    <row r="51" spans="1:10">
      <c r="A51" s="2" t="s">
        <v>40</v>
      </c>
      <c r="B51" s="3" t="s">
        <v>5977</v>
      </c>
      <c r="C51" s="1" t="s">
        <v>42</v>
      </c>
      <c r="D51" s="1" t="s">
        <v>62</v>
      </c>
      <c r="E51" s="2" t="s">
        <v>399</v>
      </c>
      <c r="F51" s="2" t="s">
        <v>400</v>
      </c>
      <c r="G51" s="2" t="s">
        <v>401</v>
      </c>
      <c r="H51" s="2" t="s">
        <v>402</v>
      </c>
      <c r="I51" s="9">
        <v>5</v>
      </c>
      <c r="J51" s="4">
        <v>51.1</v>
      </c>
    </row>
    <row r="52" spans="1:10">
      <c r="A52" s="2" t="s">
        <v>40</v>
      </c>
      <c r="B52" s="3" t="s">
        <v>5977</v>
      </c>
      <c r="C52" s="1" t="s">
        <v>42</v>
      </c>
      <c r="D52" s="1" t="s">
        <v>135</v>
      </c>
      <c r="E52" s="2" t="s">
        <v>393</v>
      </c>
      <c r="F52" s="2" t="s">
        <v>394</v>
      </c>
      <c r="G52" s="2" t="s">
        <v>375</v>
      </c>
      <c r="H52" s="2" t="s">
        <v>376</v>
      </c>
      <c r="I52" s="9">
        <v>5</v>
      </c>
      <c r="J52" s="4">
        <v>51.1</v>
      </c>
    </row>
    <row r="53" spans="1:10">
      <c r="A53" s="2" t="s">
        <v>40</v>
      </c>
      <c r="B53" s="3" t="s">
        <v>5977</v>
      </c>
      <c r="C53" s="1" t="s">
        <v>42</v>
      </c>
      <c r="D53" s="1" t="s">
        <v>113</v>
      </c>
      <c r="E53" s="2" t="s">
        <v>766</v>
      </c>
      <c r="F53" s="2" t="s">
        <v>767</v>
      </c>
      <c r="G53" s="2" t="s">
        <v>362</v>
      </c>
      <c r="H53" s="2" t="s">
        <v>363</v>
      </c>
      <c r="I53" s="9">
        <v>4</v>
      </c>
      <c r="J53" s="4">
        <v>40.880000000000003</v>
      </c>
    </row>
    <row r="54" spans="1:10">
      <c r="A54" s="2" t="s">
        <v>40</v>
      </c>
      <c r="B54" s="3" t="s">
        <v>5980</v>
      </c>
      <c r="C54" s="1" t="s">
        <v>42</v>
      </c>
      <c r="D54" s="1" t="s">
        <v>6003</v>
      </c>
      <c r="E54" s="2" t="s">
        <v>5612</v>
      </c>
      <c r="F54" s="2" t="s">
        <v>3253</v>
      </c>
      <c r="G54" s="2" t="s">
        <v>313</v>
      </c>
      <c r="H54" s="2" t="s">
        <v>314</v>
      </c>
      <c r="I54" s="9">
        <v>10</v>
      </c>
      <c r="J54" s="4">
        <v>102.2</v>
      </c>
    </row>
    <row r="55" spans="1:10">
      <c r="A55" s="2" t="s">
        <v>40</v>
      </c>
      <c r="B55" s="3" t="s">
        <v>5980</v>
      </c>
      <c r="C55" s="1" t="s">
        <v>42</v>
      </c>
      <c r="D55" s="1" t="s">
        <v>6004</v>
      </c>
      <c r="E55" s="2" t="s">
        <v>373</v>
      </c>
      <c r="F55" s="2" t="s">
        <v>374</v>
      </c>
      <c r="G55" s="2" t="s">
        <v>375</v>
      </c>
      <c r="H55" s="2" t="s">
        <v>376</v>
      </c>
      <c r="I55" s="9">
        <v>15</v>
      </c>
      <c r="J55" s="4">
        <v>153.30000000000001</v>
      </c>
    </row>
    <row r="56" spans="1:10">
      <c r="A56" s="2" t="s">
        <v>40</v>
      </c>
      <c r="B56" s="3" t="s">
        <v>5980</v>
      </c>
      <c r="C56" s="1" t="s">
        <v>42</v>
      </c>
      <c r="D56" s="1" t="s">
        <v>6005</v>
      </c>
      <c r="E56" s="2" t="s">
        <v>349</v>
      </c>
      <c r="F56" s="2" t="s">
        <v>350</v>
      </c>
      <c r="G56" s="2" t="s">
        <v>351</v>
      </c>
      <c r="H56" s="2" t="s">
        <v>352</v>
      </c>
      <c r="I56" s="9">
        <v>20</v>
      </c>
      <c r="J56" s="4">
        <v>204.4</v>
      </c>
    </row>
    <row r="57" spans="1:10">
      <c r="A57" s="2" t="s">
        <v>40</v>
      </c>
      <c r="B57" s="3" t="s">
        <v>5980</v>
      </c>
      <c r="C57" s="1" t="s">
        <v>42</v>
      </c>
      <c r="D57" s="1" t="s">
        <v>6006</v>
      </c>
      <c r="E57" s="2" t="s">
        <v>346</v>
      </c>
      <c r="F57" s="2" t="s">
        <v>347</v>
      </c>
      <c r="G57" s="2" t="s">
        <v>313</v>
      </c>
      <c r="H57" s="2" t="s">
        <v>314</v>
      </c>
      <c r="I57" s="9">
        <v>5</v>
      </c>
      <c r="J57" s="4">
        <v>51.1</v>
      </c>
    </row>
    <row r="58" spans="1:10" hidden="1">
      <c r="A58" s="2" t="s">
        <v>48</v>
      </c>
      <c r="B58" s="3" t="s">
        <v>5982</v>
      </c>
      <c r="C58" s="1" t="s">
        <v>42</v>
      </c>
      <c r="D58" s="1" t="s">
        <v>293</v>
      </c>
      <c r="E58" s="2" t="s">
        <v>360</v>
      </c>
      <c r="F58" s="2" t="s">
        <v>361</v>
      </c>
      <c r="G58" s="2" t="s">
        <v>362</v>
      </c>
      <c r="H58" s="2" t="s">
        <v>363</v>
      </c>
      <c r="I58" s="9">
        <v>2</v>
      </c>
      <c r="J58" s="4">
        <v>23.04</v>
      </c>
    </row>
    <row r="59" spans="1:10" hidden="1">
      <c r="A59" s="2" t="s">
        <v>48</v>
      </c>
      <c r="B59" s="3" t="s">
        <v>5980</v>
      </c>
      <c r="C59" s="1" t="s">
        <v>42</v>
      </c>
      <c r="D59" s="1" t="s">
        <v>6005</v>
      </c>
      <c r="E59" s="2" t="s">
        <v>349</v>
      </c>
      <c r="F59" s="2" t="s">
        <v>350</v>
      </c>
      <c r="G59" s="2" t="s">
        <v>351</v>
      </c>
      <c r="H59" s="2" t="s">
        <v>352</v>
      </c>
      <c r="I59" s="9">
        <v>2</v>
      </c>
      <c r="J59" s="4">
        <v>23.04</v>
      </c>
    </row>
    <row r="60" spans="1:10" hidden="1">
      <c r="A60" s="2" t="s">
        <v>48</v>
      </c>
      <c r="B60" s="3" t="s">
        <v>5977</v>
      </c>
      <c r="C60" s="1" t="s">
        <v>42</v>
      </c>
      <c r="D60" s="1" t="s">
        <v>6007</v>
      </c>
      <c r="E60" s="2" t="s">
        <v>987</v>
      </c>
      <c r="F60" s="2" t="s">
        <v>988</v>
      </c>
      <c r="G60" s="2" t="s">
        <v>313</v>
      </c>
      <c r="H60" s="2" t="s">
        <v>314</v>
      </c>
      <c r="I60" s="9">
        <v>10</v>
      </c>
      <c r="J60" s="4">
        <v>115.2</v>
      </c>
    </row>
    <row r="61" spans="1:10" hidden="1">
      <c r="A61" s="2" t="s">
        <v>48</v>
      </c>
      <c r="B61" s="3" t="s">
        <v>5977</v>
      </c>
      <c r="C61" s="1" t="s">
        <v>42</v>
      </c>
      <c r="D61" s="1" t="s">
        <v>6008</v>
      </c>
      <c r="E61" s="2" t="s">
        <v>1584</v>
      </c>
      <c r="F61" s="2" t="s">
        <v>1585</v>
      </c>
      <c r="G61" s="2" t="s">
        <v>313</v>
      </c>
      <c r="H61" s="2" t="s">
        <v>314</v>
      </c>
      <c r="I61" s="9">
        <v>2</v>
      </c>
      <c r="J61" s="4">
        <v>23.04</v>
      </c>
    </row>
    <row r="62" spans="1:10" hidden="1">
      <c r="A62" s="2" t="s">
        <v>48</v>
      </c>
      <c r="B62" s="3" t="s">
        <v>5982</v>
      </c>
      <c r="C62" s="1" t="s">
        <v>42</v>
      </c>
      <c r="D62" s="1" t="s">
        <v>6009</v>
      </c>
      <c r="E62" s="2" t="s">
        <v>783</v>
      </c>
      <c r="F62" s="2" t="s">
        <v>784</v>
      </c>
      <c r="G62" s="2" t="s">
        <v>313</v>
      </c>
      <c r="H62" s="2" t="s">
        <v>314</v>
      </c>
      <c r="I62" s="9">
        <v>10</v>
      </c>
      <c r="J62" s="4">
        <v>115.2</v>
      </c>
    </row>
    <row r="63" spans="1:10" hidden="1">
      <c r="A63" s="2" t="s">
        <v>48</v>
      </c>
      <c r="B63" s="3" t="s">
        <v>5980</v>
      </c>
      <c r="C63" s="1" t="s">
        <v>42</v>
      </c>
      <c r="D63" s="1" t="s">
        <v>6010</v>
      </c>
      <c r="E63" s="2" t="s">
        <v>1436</v>
      </c>
      <c r="F63" s="2" t="s">
        <v>1437</v>
      </c>
      <c r="G63" s="2" t="s">
        <v>313</v>
      </c>
      <c r="H63" s="2" t="s">
        <v>314</v>
      </c>
      <c r="I63" s="9">
        <v>3</v>
      </c>
      <c r="J63" s="4">
        <v>34.56</v>
      </c>
    </row>
    <row r="64" spans="1:10" hidden="1">
      <c r="A64" s="2" t="s">
        <v>48</v>
      </c>
      <c r="B64" s="3" t="s">
        <v>5980</v>
      </c>
      <c r="C64" s="1" t="s">
        <v>42</v>
      </c>
      <c r="D64" s="1" t="s">
        <v>142</v>
      </c>
      <c r="E64" s="2" t="s">
        <v>396</v>
      </c>
      <c r="F64" s="2" t="s">
        <v>397</v>
      </c>
      <c r="G64" s="2" t="s">
        <v>313</v>
      </c>
      <c r="H64" s="2" t="s">
        <v>314</v>
      </c>
      <c r="I64" s="9">
        <v>10</v>
      </c>
      <c r="J64" s="4">
        <v>115.2</v>
      </c>
    </row>
    <row r="65" spans="1:23" hidden="1">
      <c r="A65" s="2" t="s">
        <v>48</v>
      </c>
      <c r="B65" s="3" t="s">
        <v>5980</v>
      </c>
      <c r="C65" s="1" t="s">
        <v>42</v>
      </c>
      <c r="D65" s="1" t="s">
        <v>49</v>
      </c>
      <c r="E65" s="2" t="s">
        <v>346</v>
      </c>
      <c r="F65" s="2" t="s">
        <v>347</v>
      </c>
      <c r="G65" s="2" t="s">
        <v>313</v>
      </c>
      <c r="H65" s="2" t="s">
        <v>314</v>
      </c>
      <c r="I65" s="9">
        <v>15</v>
      </c>
      <c r="J65" s="4">
        <v>172.8</v>
      </c>
    </row>
    <row r="66" spans="1:23" hidden="1">
      <c r="A66" s="2" t="s">
        <v>48</v>
      </c>
      <c r="B66" s="3" t="s">
        <v>5980</v>
      </c>
      <c r="C66" s="1" t="s">
        <v>42</v>
      </c>
      <c r="D66" s="1" t="s">
        <v>43</v>
      </c>
      <c r="E66" s="2" t="s">
        <v>426</v>
      </c>
      <c r="F66" s="2" t="s">
        <v>427</v>
      </c>
      <c r="G66" s="2" t="s">
        <v>313</v>
      </c>
      <c r="H66" s="2" t="s">
        <v>314</v>
      </c>
      <c r="I66" s="9">
        <v>4</v>
      </c>
      <c r="J66" s="4">
        <v>46.08</v>
      </c>
    </row>
    <row r="67" spans="1:23" hidden="1">
      <c r="J67" s="5">
        <v>2497.54</v>
      </c>
    </row>
    <row r="68" spans="1:23" hidden="1">
      <c r="A68" s="72" t="s">
        <v>429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  <row r="69" spans="1:23" hidden="1">
      <c r="A69" s="2" t="s">
        <v>182</v>
      </c>
      <c r="B69" s="3" t="s">
        <v>5980</v>
      </c>
      <c r="C69" s="1" t="s">
        <v>42</v>
      </c>
      <c r="D69" s="1" t="s">
        <v>6011</v>
      </c>
      <c r="E69" s="2" t="s">
        <v>431</v>
      </c>
      <c r="F69" s="2" t="s">
        <v>432</v>
      </c>
      <c r="G69" s="2" t="s">
        <v>433</v>
      </c>
      <c r="H69" s="2" t="s">
        <v>434</v>
      </c>
      <c r="I69" s="9">
        <v>3</v>
      </c>
      <c r="J69" s="4">
        <v>28.32</v>
      </c>
    </row>
    <row r="70" spans="1:23" hidden="1">
      <c r="J70" s="5">
        <v>28.32</v>
      </c>
    </row>
    <row r="71" spans="1:23" hidden="1">
      <c r="A71" s="72" t="s">
        <v>444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40</v>
      </c>
      <c r="B72" s="3" t="s">
        <v>5977</v>
      </c>
      <c r="C72" s="1" t="s">
        <v>42</v>
      </c>
      <c r="D72" s="1" t="s">
        <v>6012</v>
      </c>
      <c r="E72" s="2" t="s">
        <v>865</v>
      </c>
      <c r="F72" s="2" t="s">
        <v>866</v>
      </c>
      <c r="G72" s="2" t="s">
        <v>867</v>
      </c>
      <c r="H72" s="2" t="s">
        <v>868</v>
      </c>
      <c r="I72" s="9">
        <v>5</v>
      </c>
      <c r="J72" s="4">
        <v>51.1</v>
      </c>
    </row>
    <row r="73" spans="1:23">
      <c r="A73" s="2" t="s">
        <v>40</v>
      </c>
      <c r="B73" s="3" t="s">
        <v>5977</v>
      </c>
      <c r="C73" s="1" t="s">
        <v>42</v>
      </c>
      <c r="D73" s="1" t="s">
        <v>6013</v>
      </c>
      <c r="E73" s="2" t="s">
        <v>5069</v>
      </c>
      <c r="F73" s="2" t="s">
        <v>616</v>
      </c>
      <c r="G73" s="2" t="s">
        <v>468</v>
      </c>
      <c r="H73" s="2" t="s">
        <v>469</v>
      </c>
      <c r="I73" s="9">
        <v>20</v>
      </c>
      <c r="J73" s="4">
        <v>204.4</v>
      </c>
    </row>
    <row r="74" spans="1:23">
      <c r="A74" s="2" t="s">
        <v>40</v>
      </c>
      <c r="B74" s="3" t="s">
        <v>5982</v>
      </c>
      <c r="C74" s="1" t="s">
        <v>42</v>
      </c>
      <c r="D74" s="1" t="s">
        <v>6014</v>
      </c>
      <c r="E74" s="2" t="s">
        <v>2854</v>
      </c>
      <c r="F74" s="2" t="s">
        <v>2855</v>
      </c>
      <c r="G74" s="2" t="s">
        <v>851</v>
      </c>
      <c r="H74" s="2" t="s">
        <v>852</v>
      </c>
      <c r="I74" s="9">
        <v>100</v>
      </c>
      <c r="J74" s="4">
        <v>1022</v>
      </c>
    </row>
    <row r="75" spans="1:23">
      <c r="A75" s="2" t="s">
        <v>40</v>
      </c>
      <c r="B75" s="3" t="s">
        <v>5982</v>
      </c>
      <c r="C75" s="1" t="s">
        <v>42</v>
      </c>
      <c r="D75" s="1" t="s">
        <v>6015</v>
      </c>
      <c r="E75" s="2" t="s">
        <v>2264</v>
      </c>
      <c r="F75" s="2" t="s">
        <v>2265</v>
      </c>
      <c r="G75" s="2" t="s">
        <v>851</v>
      </c>
      <c r="H75" s="2" t="s">
        <v>852</v>
      </c>
      <c r="I75" s="9">
        <v>5</v>
      </c>
      <c r="J75" s="4">
        <v>51.1</v>
      </c>
    </row>
    <row r="76" spans="1:23">
      <c r="A76" s="2" t="s">
        <v>40</v>
      </c>
      <c r="B76" s="3" t="s">
        <v>5980</v>
      </c>
      <c r="C76" s="1" t="s">
        <v>42</v>
      </c>
      <c r="D76" s="1" t="s">
        <v>6016</v>
      </c>
      <c r="E76" s="2" t="s">
        <v>5069</v>
      </c>
      <c r="F76" s="2" t="s">
        <v>616</v>
      </c>
      <c r="G76" s="2" t="s">
        <v>468</v>
      </c>
      <c r="H76" s="2" t="s">
        <v>469</v>
      </c>
      <c r="I76" s="9">
        <v>20</v>
      </c>
      <c r="J76" s="4">
        <v>204.4</v>
      </c>
    </row>
    <row r="77" spans="1:23" hidden="1">
      <c r="A77" s="2" t="s">
        <v>48</v>
      </c>
      <c r="B77" s="3" t="s">
        <v>5982</v>
      </c>
      <c r="C77" s="1" t="s">
        <v>42</v>
      </c>
      <c r="D77" s="1" t="s">
        <v>6014</v>
      </c>
      <c r="E77" s="2" t="s">
        <v>2854</v>
      </c>
      <c r="F77" s="2" t="s">
        <v>2855</v>
      </c>
      <c r="G77" s="2" t="s">
        <v>851</v>
      </c>
      <c r="H77" s="2" t="s">
        <v>852</v>
      </c>
      <c r="I77" s="9">
        <v>2</v>
      </c>
      <c r="J77" s="4">
        <v>24.74</v>
      </c>
    </row>
    <row r="78" spans="1:23" hidden="1">
      <c r="J78" s="5">
        <v>1557.74</v>
      </c>
    </row>
    <row r="79" spans="1:23" hidden="1">
      <c r="J79" s="5">
        <v>5653.06</v>
      </c>
    </row>
  </sheetData>
  <autoFilter ref="A1:W79" xr:uid="{27E4BD43-80B1-B248-8C07-CFC6E579CD7E}">
    <filterColumn colId="0">
      <filters>
        <filter val="Dorzol 20mg/ml kapi za oči 5ml"/>
      </filters>
    </filterColumn>
  </autoFilter>
  <mergeCells count="7">
    <mergeCell ref="A71:W71"/>
    <mergeCell ref="A2:W2"/>
    <mergeCell ref="A9:W9"/>
    <mergeCell ref="A12:W12"/>
    <mergeCell ref="A18:W18"/>
    <mergeCell ref="A40:W40"/>
    <mergeCell ref="A68:W6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1F2-3B3C-A14D-B68C-75F8EB0E8EF9}">
  <sheetPr filterMode="1"/>
  <dimension ref="A1:W335"/>
  <sheetViews>
    <sheetView workbookViewId="0"/>
    <sheetView workbookViewId="1"/>
  </sheetViews>
  <sheetFormatPr defaultColWidth="8.85546875" defaultRowHeight="12.95"/>
  <cols>
    <col min="1" max="1" width="34.42578125" customWidth="1"/>
    <col min="2" max="3" width="8.28515625" customWidth="1"/>
    <col min="4" max="4" width="7" customWidth="1"/>
    <col min="5" max="5" width="40" customWidth="1"/>
    <col min="6" max="6" width="26.85546875" customWidth="1"/>
    <col min="7" max="7" width="11.140625" customWidth="1"/>
    <col min="8" max="8" width="20.42578125" customWidth="1"/>
    <col min="9" max="9" width="7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6017</v>
      </c>
      <c r="C3" s="1" t="s">
        <v>42</v>
      </c>
      <c r="D3" s="1" t="s">
        <v>6018</v>
      </c>
      <c r="E3" s="2" t="s">
        <v>877</v>
      </c>
      <c r="F3" s="2" t="s">
        <v>878</v>
      </c>
      <c r="G3" s="2" t="s">
        <v>622</v>
      </c>
      <c r="H3" s="2" t="s">
        <v>623</v>
      </c>
      <c r="I3" s="9">
        <v>4</v>
      </c>
      <c r="J3" s="4">
        <v>40.880000000000003</v>
      </c>
    </row>
    <row r="4" spans="1:23" hidden="1">
      <c r="A4" s="2" t="s">
        <v>48</v>
      </c>
      <c r="B4" s="3" t="s">
        <v>6017</v>
      </c>
      <c r="C4" s="1" t="s">
        <v>42</v>
      </c>
      <c r="D4" s="1" t="s">
        <v>6018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4</v>
      </c>
      <c r="J4" s="4">
        <v>49.48</v>
      </c>
    </row>
    <row r="5" spans="1:23" hidden="1">
      <c r="A5" s="2" t="s">
        <v>48</v>
      </c>
      <c r="B5" s="3" t="s">
        <v>6017</v>
      </c>
      <c r="C5" s="1" t="s">
        <v>42</v>
      </c>
      <c r="D5" s="1" t="s">
        <v>6019</v>
      </c>
      <c r="E5" s="2" t="s">
        <v>880</v>
      </c>
      <c r="F5" s="2" t="s">
        <v>881</v>
      </c>
      <c r="G5" s="2" t="s">
        <v>882</v>
      </c>
      <c r="H5" s="2" t="s">
        <v>883</v>
      </c>
      <c r="I5" s="9">
        <v>3</v>
      </c>
      <c r="J5" s="4">
        <v>37.11</v>
      </c>
    </row>
    <row r="6" spans="1:23" hidden="1">
      <c r="A6" s="2" t="s">
        <v>48</v>
      </c>
      <c r="B6" s="3" t="s">
        <v>6017</v>
      </c>
      <c r="C6" s="1" t="s">
        <v>42</v>
      </c>
      <c r="D6" s="1" t="s">
        <v>814</v>
      </c>
      <c r="E6" s="2" t="s">
        <v>44</v>
      </c>
      <c r="F6" s="2" t="s">
        <v>45</v>
      </c>
      <c r="G6" s="2" t="s">
        <v>46</v>
      </c>
      <c r="H6" s="2" t="s">
        <v>47</v>
      </c>
      <c r="I6" s="9">
        <v>5</v>
      </c>
      <c r="J6" s="4">
        <v>61.85</v>
      </c>
    </row>
    <row r="7" spans="1:23" hidden="1">
      <c r="A7" s="2" t="s">
        <v>48</v>
      </c>
      <c r="B7" s="3" t="s">
        <v>6017</v>
      </c>
      <c r="C7" s="1" t="s">
        <v>42</v>
      </c>
      <c r="D7" s="1" t="s">
        <v>6020</v>
      </c>
      <c r="E7" s="2" t="s">
        <v>885</v>
      </c>
      <c r="F7" s="2" t="s">
        <v>886</v>
      </c>
      <c r="G7" s="2" t="s">
        <v>622</v>
      </c>
      <c r="H7" s="2" t="s">
        <v>623</v>
      </c>
      <c r="I7" s="9">
        <v>5</v>
      </c>
      <c r="J7" s="4">
        <v>61.85</v>
      </c>
    </row>
    <row r="8" spans="1:23" hidden="1">
      <c r="A8" s="2" t="s">
        <v>48</v>
      </c>
      <c r="B8" s="3" t="s">
        <v>6017</v>
      </c>
      <c r="C8" s="1" t="s">
        <v>42</v>
      </c>
      <c r="D8" s="1" t="s">
        <v>550</v>
      </c>
      <c r="E8" s="2" t="s">
        <v>890</v>
      </c>
      <c r="F8" s="2" t="s">
        <v>891</v>
      </c>
      <c r="G8" s="2" t="s">
        <v>46</v>
      </c>
      <c r="H8" s="2" t="s">
        <v>47</v>
      </c>
      <c r="I8" s="9">
        <v>5</v>
      </c>
      <c r="J8" s="4">
        <v>61.85</v>
      </c>
    </row>
    <row r="9" spans="1:23" hidden="1">
      <c r="J9" s="5">
        <v>313.02</v>
      </c>
    </row>
    <row r="10" spans="1:23" hidden="1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40</v>
      </c>
      <c r="B11" s="3" t="s">
        <v>6021</v>
      </c>
      <c r="C11" s="1" t="s">
        <v>42</v>
      </c>
      <c r="D11" s="1" t="s">
        <v>619</v>
      </c>
      <c r="E11" s="2" t="s">
        <v>496</v>
      </c>
      <c r="F11" s="2" t="s">
        <v>497</v>
      </c>
      <c r="G11" s="2" t="s">
        <v>498</v>
      </c>
      <c r="H11" s="2" t="s">
        <v>499</v>
      </c>
      <c r="I11" s="9">
        <v>5</v>
      </c>
      <c r="J11" s="4">
        <v>51.1</v>
      </c>
    </row>
    <row r="12" spans="1:23">
      <c r="A12" s="2" t="s">
        <v>40</v>
      </c>
      <c r="B12" s="3" t="s">
        <v>6021</v>
      </c>
      <c r="C12" s="1" t="s">
        <v>42</v>
      </c>
      <c r="D12" s="1" t="s">
        <v>6022</v>
      </c>
      <c r="E12" s="2" t="s">
        <v>2601</v>
      </c>
      <c r="F12" s="2" t="s">
        <v>2602</v>
      </c>
      <c r="G12" s="2" t="s">
        <v>77</v>
      </c>
      <c r="H12" s="2" t="s">
        <v>78</v>
      </c>
      <c r="I12" s="9">
        <v>2</v>
      </c>
      <c r="J12" s="4">
        <v>20.440000000000001</v>
      </c>
    </row>
    <row r="13" spans="1:23">
      <c r="A13" s="2" t="s">
        <v>40</v>
      </c>
      <c r="B13" s="3" t="s">
        <v>6023</v>
      </c>
      <c r="C13" s="1" t="s">
        <v>42</v>
      </c>
      <c r="D13" s="1" t="s">
        <v>6024</v>
      </c>
      <c r="E13" s="2" t="s">
        <v>670</v>
      </c>
      <c r="F13" s="2" t="s">
        <v>671</v>
      </c>
      <c r="G13" s="2" t="s">
        <v>177</v>
      </c>
      <c r="H13" s="2" t="s">
        <v>178</v>
      </c>
      <c r="I13" s="9">
        <v>3</v>
      </c>
      <c r="J13" s="4">
        <v>30.66</v>
      </c>
    </row>
    <row r="14" spans="1:23">
      <c r="A14" s="2" t="s">
        <v>40</v>
      </c>
      <c r="B14" s="3" t="s">
        <v>6021</v>
      </c>
      <c r="C14" s="1" t="s">
        <v>42</v>
      </c>
      <c r="D14" s="1" t="s">
        <v>831</v>
      </c>
      <c r="E14" s="2" t="s">
        <v>1285</v>
      </c>
      <c r="F14" s="2" t="s">
        <v>1286</v>
      </c>
      <c r="G14" s="2" t="s">
        <v>82</v>
      </c>
      <c r="H14" s="2" t="s">
        <v>83</v>
      </c>
      <c r="I14" s="9">
        <v>2</v>
      </c>
      <c r="J14" s="4">
        <v>20.440000000000001</v>
      </c>
    </row>
    <row r="15" spans="1:23">
      <c r="A15" s="2" t="s">
        <v>40</v>
      </c>
      <c r="B15" s="3" t="s">
        <v>6021</v>
      </c>
      <c r="C15" s="1" t="s">
        <v>42</v>
      </c>
      <c r="D15" s="1" t="s">
        <v>728</v>
      </c>
      <c r="E15" s="2" t="s">
        <v>480</v>
      </c>
      <c r="F15" s="2" t="s">
        <v>481</v>
      </c>
      <c r="G15" s="2" t="s">
        <v>82</v>
      </c>
      <c r="H15" s="2" t="s">
        <v>83</v>
      </c>
      <c r="I15" s="9">
        <v>10</v>
      </c>
      <c r="J15" s="4">
        <v>102.2</v>
      </c>
    </row>
    <row r="16" spans="1:23">
      <c r="A16" s="2" t="s">
        <v>40</v>
      </c>
      <c r="B16" s="3" t="s">
        <v>6025</v>
      </c>
      <c r="C16" s="1" t="s">
        <v>42</v>
      </c>
      <c r="D16" s="1" t="s">
        <v>6026</v>
      </c>
      <c r="E16" s="2" t="s">
        <v>522</v>
      </c>
      <c r="F16" s="2" t="s">
        <v>523</v>
      </c>
      <c r="G16" s="2" t="s">
        <v>93</v>
      </c>
      <c r="H16" s="2" t="s">
        <v>94</v>
      </c>
      <c r="I16" s="9">
        <v>1</v>
      </c>
      <c r="J16" s="4">
        <v>10.220000000000001</v>
      </c>
    </row>
    <row r="17" spans="1:10">
      <c r="A17" s="2" t="s">
        <v>40</v>
      </c>
      <c r="B17" s="3" t="s">
        <v>6021</v>
      </c>
      <c r="C17" s="1" t="s">
        <v>42</v>
      </c>
      <c r="D17" s="1" t="s">
        <v>6027</v>
      </c>
      <c r="E17" s="2" t="s">
        <v>630</v>
      </c>
      <c r="F17" s="2" t="s">
        <v>631</v>
      </c>
      <c r="G17" s="2" t="s">
        <v>82</v>
      </c>
      <c r="H17" s="2" t="s">
        <v>83</v>
      </c>
      <c r="I17" s="9">
        <v>3</v>
      </c>
      <c r="J17" s="4">
        <v>30.66</v>
      </c>
    </row>
    <row r="18" spans="1:10">
      <c r="A18" s="2" t="s">
        <v>40</v>
      </c>
      <c r="B18" s="3" t="s">
        <v>6021</v>
      </c>
      <c r="C18" s="1" t="s">
        <v>42</v>
      </c>
      <c r="D18" s="1" t="s">
        <v>6028</v>
      </c>
      <c r="E18" s="2" t="s">
        <v>643</v>
      </c>
      <c r="F18" s="2" t="s">
        <v>644</v>
      </c>
      <c r="G18" s="2" t="s">
        <v>82</v>
      </c>
      <c r="H18" s="2" t="s">
        <v>83</v>
      </c>
      <c r="I18" s="9">
        <v>10</v>
      </c>
      <c r="J18" s="4">
        <v>102.2</v>
      </c>
    </row>
    <row r="19" spans="1:10">
      <c r="A19" s="2" t="s">
        <v>40</v>
      </c>
      <c r="B19" s="3" t="s">
        <v>6021</v>
      </c>
      <c r="C19" s="1" t="s">
        <v>42</v>
      </c>
      <c r="D19" s="1" t="s">
        <v>6029</v>
      </c>
      <c r="E19" s="2" t="s">
        <v>117</v>
      </c>
      <c r="F19" s="2" t="s">
        <v>118</v>
      </c>
      <c r="G19" s="2" t="s">
        <v>119</v>
      </c>
      <c r="H19" s="2" t="s">
        <v>120</v>
      </c>
      <c r="I19" s="9">
        <v>10</v>
      </c>
      <c r="J19" s="4">
        <v>102.2</v>
      </c>
    </row>
    <row r="20" spans="1:10">
      <c r="A20" s="2" t="s">
        <v>40</v>
      </c>
      <c r="B20" s="3" t="s">
        <v>6021</v>
      </c>
      <c r="C20" s="1" t="s">
        <v>42</v>
      </c>
      <c r="D20" s="1" t="s">
        <v>6030</v>
      </c>
      <c r="E20" s="2" t="s">
        <v>505</v>
      </c>
      <c r="F20" s="2" t="s">
        <v>506</v>
      </c>
      <c r="G20" s="2" t="s">
        <v>93</v>
      </c>
      <c r="H20" s="2" t="s">
        <v>94</v>
      </c>
      <c r="I20" s="9">
        <v>5</v>
      </c>
      <c r="J20" s="4">
        <v>51.1</v>
      </c>
    </row>
    <row r="21" spans="1:10">
      <c r="A21" s="2" t="s">
        <v>40</v>
      </c>
      <c r="B21" s="3" t="s">
        <v>6021</v>
      </c>
      <c r="C21" s="1" t="s">
        <v>42</v>
      </c>
      <c r="D21" s="1" t="s">
        <v>750</v>
      </c>
      <c r="E21" s="2" t="s">
        <v>1129</v>
      </c>
      <c r="F21" s="2" t="s">
        <v>1130</v>
      </c>
      <c r="G21" s="2" t="s">
        <v>93</v>
      </c>
      <c r="H21" s="2" t="s">
        <v>94</v>
      </c>
      <c r="I21" s="9">
        <v>10</v>
      </c>
      <c r="J21" s="4">
        <v>102.2</v>
      </c>
    </row>
    <row r="22" spans="1:10">
      <c r="A22" s="2" t="s">
        <v>40</v>
      </c>
      <c r="B22" s="3" t="s">
        <v>6025</v>
      </c>
      <c r="C22" s="1" t="s">
        <v>42</v>
      </c>
      <c r="D22" s="1" t="s">
        <v>6031</v>
      </c>
      <c r="E22" s="2" t="s">
        <v>3371</v>
      </c>
      <c r="F22" s="2" t="s">
        <v>3372</v>
      </c>
      <c r="G22" s="2" t="s">
        <v>127</v>
      </c>
      <c r="H22" s="2" t="s">
        <v>128</v>
      </c>
      <c r="I22" s="9">
        <v>2</v>
      </c>
      <c r="J22" s="4">
        <v>20.440000000000001</v>
      </c>
    </row>
    <row r="23" spans="1:10">
      <c r="A23" s="2" t="s">
        <v>40</v>
      </c>
      <c r="B23" s="3" t="s">
        <v>6025</v>
      </c>
      <c r="C23" s="1" t="s">
        <v>42</v>
      </c>
      <c r="D23" s="1" t="s">
        <v>6032</v>
      </c>
      <c r="E23" s="2" t="s">
        <v>4537</v>
      </c>
      <c r="F23" s="2" t="s">
        <v>4538</v>
      </c>
      <c r="G23" s="2" t="s">
        <v>498</v>
      </c>
      <c r="H23" s="2" t="s">
        <v>499</v>
      </c>
      <c r="I23" s="9">
        <v>3</v>
      </c>
      <c r="J23" s="4">
        <v>30.66</v>
      </c>
    </row>
    <row r="24" spans="1:10">
      <c r="A24" s="2" t="s">
        <v>40</v>
      </c>
      <c r="B24" s="3" t="s">
        <v>6025</v>
      </c>
      <c r="C24" s="1" t="s">
        <v>42</v>
      </c>
      <c r="D24" s="1" t="s">
        <v>6033</v>
      </c>
      <c r="E24" s="2" t="s">
        <v>1121</v>
      </c>
      <c r="F24" s="2" t="s">
        <v>1122</v>
      </c>
      <c r="G24" s="2" t="s">
        <v>82</v>
      </c>
      <c r="H24" s="2" t="s">
        <v>83</v>
      </c>
      <c r="I24" s="9">
        <v>1</v>
      </c>
      <c r="J24" s="4">
        <v>10.220000000000001</v>
      </c>
    </row>
    <row r="25" spans="1:10">
      <c r="A25" s="2" t="s">
        <v>40</v>
      </c>
      <c r="B25" s="3" t="s">
        <v>6021</v>
      </c>
      <c r="C25" s="1" t="s">
        <v>42</v>
      </c>
      <c r="D25" s="1" t="s">
        <v>752</v>
      </c>
      <c r="E25" s="2" t="s">
        <v>522</v>
      </c>
      <c r="F25" s="2" t="s">
        <v>523</v>
      </c>
      <c r="G25" s="2" t="s">
        <v>93</v>
      </c>
      <c r="H25" s="2" t="s">
        <v>94</v>
      </c>
      <c r="I25" s="9">
        <v>1</v>
      </c>
      <c r="J25" s="4">
        <v>10.220000000000001</v>
      </c>
    </row>
    <row r="26" spans="1:10">
      <c r="A26" s="2" t="s">
        <v>40</v>
      </c>
      <c r="B26" s="3" t="s">
        <v>6021</v>
      </c>
      <c r="C26" s="1" t="s">
        <v>42</v>
      </c>
      <c r="D26" s="1" t="s">
        <v>733</v>
      </c>
      <c r="E26" s="2" t="s">
        <v>1076</v>
      </c>
      <c r="F26" s="2" t="s">
        <v>1077</v>
      </c>
      <c r="G26" s="2" t="s">
        <v>1078</v>
      </c>
      <c r="H26" s="2" t="s">
        <v>1079</v>
      </c>
      <c r="I26" s="9">
        <v>2</v>
      </c>
      <c r="J26" s="4">
        <v>20.440000000000001</v>
      </c>
    </row>
    <row r="27" spans="1:10">
      <c r="A27" s="2" t="s">
        <v>40</v>
      </c>
      <c r="B27" s="3" t="s">
        <v>6021</v>
      </c>
      <c r="C27" s="1" t="s">
        <v>42</v>
      </c>
      <c r="D27" s="1" t="s">
        <v>819</v>
      </c>
      <c r="E27" s="2" t="s">
        <v>2702</v>
      </c>
      <c r="F27" s="2" t="s">
        <v>2703</v>
      </c>
      <c r="G27" s="2" t="s">
        <v>82</v>
      </c>
      <c r="H27" s="2" t="s">
        <v>83</v>
      </c>
      <c r="I27" s="9">
        <v>3</v>
      </c>
      <c r="J27" s="4">
        <v>30.66</v>
      </c>
    </row>
    <row r="28" spans="1:10">
      <c r="A28" s="2" t="s">
        <v>40</v>
      </c>
      <c r="B28" s="3" t="s">
        <v>6021</v>
      </c>
      <c r="C28" s="1" t="s">
        <v>42</v>
      </c>
      <c r="D28" s="1" t="s">
        <v>6034</v>
      </c>
      <c r="E28" s="2" t="s">
        <v>922</v>
      </c>
      <c r="F28" s="2" t="s">
        <v>923</v>
      </c>
      <c r="G28" s="2" t="s">
        <v>82</v>
      </c>
      <c r="H28" s="2" t="s">
        <v>83</v>
      </c>
      <c r="I28" s="9">
        <v>2</v>
      </c>
      <c r="J28" s="4">
        <v>20.440000000000001</v>
      </c>
    </row>
    <row r="29" spans="1:10">
      <c r="A29" s="2" t="s">
        <v>40</v>
      </c>
      <c r="B29" s="3" t="s">
        <v>6021</v>
      </c>
      <c r="C29" s="1" t="s">
        <v>42</v>
      </c>
      <c r="D29" s="1" t="s">
        <v>6035</v>
      </c>
      <c r="E29" s="2" t="s">
        <v>1113</v>
      </c>
      <c r="F29" s="2" t="s">
        <v>1114</v>
      </c>
      <c r="G29" s="2" t="s">
        <v>93</v>
      </c>
      <c r="H29" s="2" t="s">
        <v>94</v>
      </c>
      <c r="I29" s="9">
        <v>2</v>
      </c>
      <c r="J29" s="4">
        <v>20.440000000000001</v>
      </c>
    </row>
    <row r="30" spans="1:10">
      <c r="A30" s="2" t="s">
        <v>40</v>
      </c>
      <c r="B30" s="3" t="s">
        <v>6025</v>
      </c>
      <c r="C30" s="1" t="s">
        <v>42</v>
      </c>
      <c r="D30" s="1" t="s">
        <v>6036</v>
      </c>
      <c r="E30" s="2" t="s">
        <v>894</v>
      </c>
      <c r="F30" s="2" t="s">
        <v>895</v>
      </c>
      <c r="G30" s="2" t="s">
        <v>82</v>
      </c>
      <c r="H30" s="2" t="s">
        <v>83</v>
      </c>
      <c r="I30" s="9">
        <v>20</v>
      </c>
      <c r="J30" s="4">
        <v>204.4</v>
      </c>
    </row>
    <row r="31" spans="1:10">
      <c r="A31" s="2" t="s">
        <v>40</v>
      </c>
      <c r="B31" s="3" t="s">
        <v>6025</v>
      </c>
      <c r="C31" s="1" t="s">
        <v>42</v>
      </c>
      <c r="D31" s="1" t="s">
        <v>6037</v>
      </c>
      <c r="E31" s="2" t="s">
        <v>928</v>
      </c>
      <c r="F31" s="2" t="s">
        <v>929</v>
      </c>
      <c r="G31" s="2" t="s">
        <v>93</v>
      </c>
      <c r="H31" s="2" t="s">
        <v>94</v>
      </c>
      <c r="I31" s="9">
        <v>3</v>
      </c>
      <c r="J31" s="4">
        <v>30.66</v>
      </c>
    </row>
    <row r="32" spans="1:10">
      <c r="A32" s="2" t="s">
        <v>40</v>
      </c>
      <c r="B32" s="3" t="s">
        <v>6025</v>
      </c>
      <c r="C32" s="1" t="s">
        <v>42</v>
      </c>
      <c r="D32" s="1" t="s">
        <v>6038</v>
      </c>
      <c r="E32" s="2" t="s">
        <v>630</v>
      </c>
      <c r="F32" s="2" t="s">
        <v>631</v>
      </c>
      <c r="G32" s="2" t="s">
        <v>82</v>
      </c>
      <c r="H32" s="2" t="s">
        <v>83</v>
      </c>
      <c r="I32" s="9">
        <v>10</v>
      </c>
      <c r="J32" s="4">
        <v>102.2</v>
      </c>
    </row>
    <row r="33" spans="1:10">
      <c r="A33" s="2" t="s">
        <v>40</v>
      </c>
      <c r="B33" s="3" t="s">
        <v>6025</v>
      </c>
      <c r="C33" s="1" t="s">
        <v>42</v>
      </c>
      <c r="D33" s="1" t="s">
        <v>6039</v>
      </c>
      <c r="E33" s="2" t="s">
        <v>1071</v>
      </c>
      <c r="F33" s="2" t="s">
        <v>1072</v>
      </c>
      <c r="G33" s="2" t="s">
        <v>82</v>
      </c>
      <c r="H33" s="2" t="s">
        <v>83</v>
      </c>
      <c r="I33" s="9">
        <v>5</v>
      </c>
      <c r="J33" s="4">
        <v>51.1</v>
      </c>
    </row>
    <row r="34" spans="1:10">
      <c r="A34" s="2" t="s">
        <v>40</v>
      </c>
      <c r="B34" s="3" t="s">
        <v>6025</v>
      </c>
      <c r="C34" s="1" t="s">
        <v>42</v>
      </c>
      <c r="D34" s="1" t="s">
        <v>389</v>
      </c>
      <c r="E34" s="2" t="s">
        <v>480</v>
      </c>
      <c r="F34" s="2" t="s">
        <v>481</v>
      </c>
      <c r="G34" s="2" t="s">
        <v>82</v>
      </c>
      <c r="H34" s="2" t="s">
        <v>83</v>
      </c>
      <c r="I34" s="9">
        <v>5</v>
      </c>
      <c r="J34" s="4">
        <v>51.1</v>
      </c>
    </row>
    <row r="35" spans="1:10">
      <c r="A35" s="2" t="s">
        <v>40</v>
      </c>
      <c r="B35" s="3" t="s">
        <v>6025</v>
      </c>
      <c r="C35" s="1" t="s">
        <v>42</v>
      </c>
      <c r="D35" s="1" t="s">
        <v>6040</v>
      </c>
      <c r="E35" s="2" t="s">
        <v>519</v>
      </c>
      <c r="F35" s="2" t="s">
        <v>520</v>
      </c>
      <c r="G35" s="2" t="s">
        <v>93</v>
      </c>
      <c r="H35" s="2" t="s">
        <v>94</v>
      </c>
      <c r="I35" s="9">
        <v>10</v>
      </c>
      <c r="J35" s="4">
        <v>102.2</v>
      </c>
    </row>
    <row r="36" spans="1:10">
      <c r="A36" s="2" t="s">
        <v>40</v>
      </c>
      <c r="B36" s="3" t="s">
        <v>6025</v>
      </c>
      <c r="C36" s="1" t="s">
        <v>42</v>
      </c>
      <c r="D36" s="1" t="s">
        <v>6041</v>
      </c>
      <c r="E36" s="2" t="s">
        <v>682</v>
      </c>
      <c r="F36" s="2" t="s">
        <v>683</v>
      </c>
      <c r="G36" s="2" t="s">
        <v>2352</v>
      </c>
      <c r="H36" s="2" t="s">
        <v>2352</v>
      </c>
      <c r="I36" s="9">
        <v>5</v>
      </c>
      <c r="J36" s="4">
        <v>51.1</v>
      </c>
    </row>
    <row r="37" spans="1:10">
      <c r="A37" s="2" t="s">
        <v>40</v>
      </c>
      <c r="B37" s="3" t="s">
        <v>6025</v>
      </c>
      <c r="C37" s="1" t="s">
        <v>42</v>
      </c>
      <c r="D37" s="1" t="s">
        <v>353</v>
      </c>
      <c r="E37" s="2" t="s">
        <v>136</v>
      </c>
      <c r="F37" s="2" t="s">
        <v>137</v>
      </c>
      <c r="G37" s="2" t="s">
        <v>72</v>
      </c>
      <c r="H37" s="2" t="s">
        <v>73</v>
      </c>
      <c r="I37" s="9">
        <v>5</v>
      </c>
      <c r="J37" s="4">
        <v>51.1</v>
      </c>
    </row>
    <row r="38" spans="1:10">
      <c r="A38" s="2" t="s">
        <v>40</v>
      </c>
      <c r="B38" s="3" t="s">
        <v>6025</v>
      </c>
      <c r="C38" s="1" t="s">
        <v>42</v>
      </c>
      <c r="D38" s="1" t="s">
        <v>56</v>
      </c>
      <c r="E38" s="2" t="s">
        <v>133</v>
      </c>
      <c r="F38" s="2" t="s">
        <v>134</v>
      </c>
      <c r="G38" s="2" t="s">
        <v>119</v>
      </c>
      <c r="H38" s="2" t="s">
        <v>120</v>
      </c>
      <c r="I38" s="9">
        <v>5</v>
      </c>
      <c r="J38" s="4">
        <v>51.1</v>
      </c>
    </row>
    <row r="39" spans="1:10">
      <c r="A39" s="2" t="s">
        <v>40</v>
      </c>
      <c r="B39" s="3" t="s">
        <v>6025</v>
      </c>
      <c r="C39" s="1" t="s">
        <v>42</v>
      </c>
      <c r="D39" s="1" t="s">
        <v>6042</v>
      </c>
      <c r="E39" s="2" t="s">
        <v>85</v>
      </c>
      <c r="F39" s="2" t="s">
        <v>86</v>
      </c>
      <c r="G39" s="2" t="s">
        <v>82</v>
      </c>
      <c r="H39" s="2" t="s">
        <v>83</v>
      </c>
      <c r="I39" s="9">
        <v>5</v>
      </c>
      <c r="J39" s="4">
        <v>51.1</v>
      </c>
    </row>
    <row r="40" spans="1:10">
      <c r="A40" s="2" t="s">
        <v>40</v>
      </c>
      <c r="B40" s="3" t="s">
        <v>6025</v>
      </c>
      <c r="C40" s="1" t="s">
        <v>42</v>
      </c>
      <c r="D40" s="1" t="s">
        <v>327</v>
      </c>
      <c r="E40" s="2" t="s">
        <v>660</v>
      </c>
      <c r="F40" s="2" t="s">
        <v>661</v>
      </c>
      <c r="G40" s="2" t="s">
        <v>77</v>
      </c>
      <c r="H40" s="2" t="s">
        <v>78</v>
      </c>
      <c r="I40" s="9">
        <v>5</v>
      </c>
      <c r="J40" s="4">
        <v>51.1</v>
      </c>
    </row>
    <row r="41" spans="1:10">
      <c r="A41" s="2" t="s">
        <v>40</v>
      </c>
      <c r="B41" s="3" t="s">
        <v>6025</v>
      </c>
      <c r="C41" s="1" t="s">
        <v>42</v>
      </c>
      <c r="D41" s="1" t="s">
        <v>6043</v>
      </c>
      <c r="E41" s="2" t="s">
        <v>679</v>
      </c>
      <c r="F41" s="2" t="s">
        <v>680</v>
      </c>
      <c r="G41" s="2" t="s">
        <v>82</v>
      </c>
      <c r="H41" s="2" t="s">
        <v>83</v>
      </c>
      <c r="I41" s="9">
        <v>2</v>
      </c>
      <c r="J41" s="4">
        <v>20.440000000000001</v>
      </c>
    </row>
    <row r="42" spans="1:10" hidden="1">
      <c r="A42" s="2" t="s">
        <v>48</v>
      </c>
      <c r="B42" s="3" t="s">
        <v>6021</v>
      </c>
      <c r="C42" s="1" t="s">
        <v>42</v>
      </c>
      <c r="D42" s="1" t="s">
        <v>6022</v>
      </c>
      <c r="E42" s="2" t="s">
        <v>2601</v>
      </c>
      <c r="F42" s="2" t="s">
        <v>2602</v>
      </c>
      <c r="G42" s="2" t="s">
        <v>77</v>
      </c>
      <c r="H42" s="2" t="s">
        <v>78</v>
      </c>
      <c r="I42" s="9">
        <v>20</v>
      </c>
      <c r="J42" s="4">
        <v>230.4</v>
      </c>
    </row>
    <row r="43" spans="1:10" hidden="1">
      <c r="A43" s="2" t="s">
        <v>48</v>
      </c>
      <c r="B43" s="3" t="s">
        <v>6021</v>
      </c>
      <c r="C43" s="1" t="s">
        <v>42</v>
      </c>
      <c r="D43" s="1" t="s">
        <v>728</v>
      </c>
      <c r="E43" s="2" t="s">
        <v>480</v>
      </c>
      <c r="F43" s="2" t="s">
        <v>481</v>
      </c>
      <c r="G43" s="2" t="s">
        <v>82</v>
      </c>
      <c r="H43" s="2" t="s">
        <v>83</v>
      </c>
      <c r="I43" s="9">
        <v>8</v>
      </c>
      <c r="J43" s="4">
        <v>98.96</v>
      </c>
    </row>
    <row r="44" spans="1:10" hidden="1">
      <c r="A44" s="2" t="s">
        <v>48</v>
      </c>
      <c r="B44" s="3" t="s">
        <v>6021</v>
      </c>
      <c r="C44" s="1" t="s">
        <v>42</v>
      </c>
      <c r="D44" s="1" t="s">
        <v>618</v>
      </c>
      <c r="E44" s="2" t="s">
        <v>932</v>
      </c>
      <c r="F44" s="2" t="s">
        <v>933</v>
      </c>
      <c r="G44" s="2" t="s">
        <v>82</v>
      </c>
      <c r="H44" s="2" t="s">
        <v>83</v>
      </c>
      <c r="I44" s="9">
        <v>10</v>
      </c>
      <c r="J44" s="4">
        <v>123.7</v>
      </c>
    </row>
    <row r="45" spans="1:10" hidden="1">
      <c r="A45" s="2" t="s">
        <v>48</v>
      </c>
      <c r="B45" s="3" t="s">
        <v>6021</v>
      </c>
      <c r="C45" s="1" t="s">
        <v>42</v>
      </c>
      <c r="D45" s="1" t="s">
        <v>619</v>
      </c>
      <c r="E45" s="2" t="s">
        <v>496</v>
      </c>
      <c r="F45" s="2" t="s">
        <v>497</v>
      </c>
      <c r="G45" s="2" t="s">
        <v>498</v>
      </c>
      <c r="H45" s="2" t="s">
        <v>499</v>
      </c>
      <c r="I45" s="9">
        <v>20</v>
      </c>
      <c r="J45" s="4">
        <v>230.4</v>
      </c>
    </row>
    <row r="46" spans="1:10" hidden="1">
      <c r="A46" s="2" t="s">
        <v>48</v>
      </c>
      <c r="B46" s="3" t="s">
        <v>6021</v>
      </c>
      <c r="C46" s="1" t="s">
        <v>42</v>
      </c>
      <c r="D46" s="1" t="s">
        <v>6044</v>
      </c>
      <c r="E46" s="2" t="s">
        <v>1731</v>
      </c>
      <c r="F46" s="2" t="s">
        <v>1732</v>
      </c>
      <c r="G46" s="2" t="s">
        <v>1733</v>
      </c>
      <c r="H46" s="2" t="s">
        <v>1734</v>
      </c>
      <c r="I46" s="9">
        <v>3</v>
      </c>
      <c r="J46" s="4">
        <v>34.56</v>
      </c>
    </row>
    <row r="47" spans="1:10" hidden="1">
      <c r="A47" s="2" t="s">
        <v>48</v>
      </c>
      <c r="B47" s="3" t="s">
        <v>6021</v>
      </c>
      <c r="C47" s="1" t="s">
        <v>42</v>
      </c>
      <c r="D47" s="1" t="s">
        <v>6045</v>
      </c>
      <c r="E47" s="2" t="s">
        <v>1901</v>
      </c>
      <c r="F47" s="2" t="s">
        <v>1902</v>
      </c>
      <c r="G47" s="2" t="s">
        <v>77</v>
      </c>
      <c r="H47" s="2" t="s">
        <v>78</v>
      </c>
      <c r="I47" s="9">
        <v>20</v>
      </c>
      <c r="J47" s="4">
        <v>247.4</v>
      </c>
    </row>
    <row r="48" spans="1:10" hidden="1">
      <c r="A48" s="2" t="s">
        <v>48</v>
      </c>
      <c r="B48" s="3" t="s">
        <v>6021</v>
      </c>
      <c r="C48" s="1" t="s">
        <v>42</v>
      </c>
      <c r="D48" s="1" t="s">
        <v>6046</v>
      </c>
      <c r="E48" s="2" t="s">
        <v>682</v>
      </c>
      <c r="F48" s="2" t="s">
        <v>683</v>
      </c>
      <c r="G48" s="2" t="s">
        <v>2352</v>
      </c>
      <c r="H48" s="2" t="s">
        <v>2352</v>
      </c>
      <c r="I48" s="9">
        <v>10</v>
      </c>
      <c r="J48" s="4">
        <v>123.7</v>
      </c>
    </row>
    <row r="49" spans="1:10" hidden="1">
      <c r="A49" s="2" t="s">
        <v>48</v>
      </c>
      <c r="B49" s="3" t="s">
        <v>6021</v>
      </c>
      <c r="C49" s="1" t="s">
        <v>42</v>
      </c>
      <c r="D49" s="1" t="s">
        <v>709</v>
      </c>
      <c r="E49" s="2" t="s">
        <v>486</v>
      </c>
      <c r="F49" s="2" t="s">
        <v>487</v>
      </c>
      <c r="G49" s="2" t="s">
        <v>102</v>
      </c>
      <c r="H49" s="2" t="s">
        <v>103</v>
      </c>
      <c r="I49" s="9">
        <v>50</v>
      </c>
      <c r="J49" s="4">
        <v>618.5</v>
      </c>
    </row>
    <row r="50" spans="1:10" hidden="1">
      <c r="A50" s="2" t="s">
        <v>48</v>
      </c>
      <c r="B50" s="3" t="s">
        <v>6021</v>
      </c>
      <c r="C50" s="1" t="s">
        <v>42</v>
      </c>
      <c r="D50" s="1" t="s">
        <v>6047</v>
      </c>
      <c r="E50" s="2" t="s">
        <v>922</v>
      </c>
      <c r="F50" s="2" t="s">
        <v>923</v>
      </c>
      <c r="G50" s="2" t="s">
        <v>82</v>
      </c>
      <c r="H50" s="2" t="s">
        <v>83</v>
      </c>
      <c r="I50" s="9">
        <v>3</v>
      </c>
      <c r="J50" s="4">
        <v>34.56</v>
      </c>
    </row>
    <row r="51" spans="1:10" hidden="1">
      <c r="A51" s="2" t="s">
        <v>48</v>
      </c>
      <c r="B51" s="3" t="s">
        <v>6021</v>
      </c>
      <c r="C51" s="1" t="s">
        <v>42</v>
      </c>
      <c r="D51" s="1" t="s">
        <v>731</v>
      </c>
      <c r="E51" s="2" t="s">
        <v>909</v>
      </c>
      <c r="F51" s="2" t="s">
        <v>910</v>
      </c>
      <c r="G51" s="2" t="s">
        <v>82</v>
      </c>
      <c r="H51" s="2" t="s">
        <v>83</v>
      </c>
      <c r="I51" s="9">
        <v>30</v>
      </c>
      <c r="J51" s="4">
        <v>371.1</v>
      </c>
    </row>
    <row r="52" spans="1:10" hidden="1">
      <c r="A52" s="2" t="s">
        <v>48</v>
      </c>
      <c r="B52" s="3" t="s">
        <v>6021</v>
      </c>
      <c r="C52" s="1" t="s">
        <v>42</v>
      </c>
      <c r="D52" s="1" t="s">
        <v>6048</v>
      </c>
      <c r="E52" s="2" t="s">
        <v>928</v>
      </c>
      <c r="F52" s="2" t="s">
        <v>929</v>
      </c>
      <c r="G52" s="2" t="s">
        <v>93</v>
      </c>
      <c r="H52" s="2" t="s">
        <v>94</v>
      </c>
      <c r="I52" s="9">
        <v>10</v>
      </c>
      <c r="J52" s="4">
        <v>123.7</v>
      </c>
    </row>
    <row r="53" spans="1:10" hidden="1">
      <c r="A53" s="2" t="s">
        <v>48</v>
      </c>
      <c r="B53" s="3" t="s">
        <v>6021</v>
      </c>
      <c r="C53" s="1" t="s">
        <v>42</v>
      </c>
      <c r="D53" s="1" t="s">
        <v>6049</v>
      </c>
      <c r="E53" s="2" t="s">
        <v>3067</v>
      </c>
      <c r="F53" s="2" t="s">
        <v>3068</v>
      </c>
      <c r="G53" s="2" t="s">
        <v>82</v>
      </c>
      <c r="H53" s="2" t="s">
        <v>83</v>
      </c>
      <c r="I53" s="9">
        <v>10</v>
      </c>
      <c r="J53" s="4">
        <v>115.2</v>
      </c>
    </row>
    <row r="54" spans="1:10" hidden="1">
      <c r="A54" s="2" t="s">
        <v>48</v>
      </c>
      <c r="B54" s="3" t="s">
        <v>6021</v>
      </c>
      <c r="C54" s="1" t="s">
        <v>42</v>
      </c>
      <c r="D54" s="1" t="s">
        <v>6050</v>
      </c>
      <c r="E54" s="2" t="s">
        <v>1118</v>
      </c>
      <c r="F54" s="2" t="s">
        <v>1119</v>
      </c>
      <c r="G54" s="2" t="s">
        <v>93</v>
      </c>
      <c r="H54" s="2" t="s">
        <v>94</v>
      </c>
      <c r="I54" s="9">
        <v>2</v>
      </c>
      <c r="J54" s="4">
        <v>23.04</v>
      </c>
    </row>
    <row r="55" spans="1:10" hidden="1">
      <c r="A55" s="2" t="s">
        <v>48</v>
      </c>
      <c r="B55" s="3" t="s">
        <v>6021</v>
      </c>
      <c r="C55" s="1" t="s">
        <v>42</v>
      </c>
      <c r="D55" s="1" t="s">
        <v>6051</v>
      </c>
      <c r="E55" s="2" t="s">
        <v>1126</v>
      </c>
      <c r="F55" s="2" t="s">
        <v>1127</v>
      </c>
      <c r="G55" s="2" t="s">
        <v>82</v>
      </c>
      <c r="H55" s="2" t="s">
        <v>83</v>
      </c>
      <c r="I55" s="9">
        <v>10</v>
      </c>
      <c r="J55" s="4">
        <v>115.2</v>
      </c>
    </row>
    <row r="56" spans="1:10" hidden="1">
      <c r="A56" s="2" t="s">
        <v>48</v>
      </c>
      <c r="B56" s="3" t="s">
        <v>6021</v>
      </c>
      <c r="C56" s="1" t="s">
        <v>42</v>
      </c>
      <c r="D56" s="1" t="s">
        <v>6034</v>
      </c>
      <c r="E56" s="2" t="s">
        <v>922</v>
      </c>
      <c r="F56" s="2" t="s">
        <v>923</v>
      </c>
      <c r="G56" s="2" t="s">
        <v>82</v>
      </c>
      <c r="H56" s="2" t="s">
        <v>83</v>
      </c>
      <c r="I56" s="9">
        <v>3</v>
      </c>
      <c r="J56" s="4">
        <v>37.11</v>
      </c>
    </row>
    <row r="57" spans="1:10" hidden="1">
      <c r="A57" s="2" t="s">
        <v>48</v>
      </c>
      <c r="B57" s="3" t="s">
        <v>6021</v>
      </c>
      <c r="C57" s="1" t="s">
        <v>42</v>
      </c>
      <c r="D57" s="1" t="s">
        <v>6052</v>
      </c>
      <c r="E57" s="2" t="s">
        <v>2877</v>
      </c>
      <c r="F57" s="2" t="s">
        <v>2878</v>
      </c>
      <c r="G57" s="2" t="s">
        <v>82</v>
      </c>
      <c r="H57" s="2" t="s">
        <v>83</v>
      </c>
      <c r="I57" s="9">
        <v>20</v>
      </c>
      <c r="J57" s="4">
        <v>230.4</v>
      </c>
    </row>
    <row r="58" spans="1:10" ht="24" hidden="1">
      <c r="A58" s="2" t="s">
        <v>48</v>
      </c>
      <c r="B58" s="3" t="s">
        <v>6021</v>
      </c>
      <c r="C58" s="1" t="s">
        <v>42</v>
      </c>
      <c r="D58" s="1" t="s">
        <v>6053</v>
      </c>
      <c r="E58" s="2" t="s">
        <v>1374</v>
      </c>
      <c r="F58" s="2" t="s">
        <v>1375</v>
      </c>
      <c r="G58" s="2" t="s">
        <v>1376</v>
      </c>
      <c r="H58" s="2" t="s">
        <v>1377</v>
      </c>
      <c r="I58" s="9">
        <v>100</v>
      </c>
      <c r="J58" s="4">
        <v>1152</v>
      </c>
    </row>
    <row r="59" spans="1:10" ht="24" hidden="1">
      <c r="A59" s="2" t="s">
        <v>48</v>
      </c>
      <c r="B59" s="3" t="s">
        <v>6021</v>
      </c>
      <c r="C59" s="1" t="s">
        <v>42</v>
      </c>
      <c r="D59" s="1" t="s">
        <v>741</v>
      </c>
      <c r="E59" s="2" t="s">
        <v>6054</v>
      </c>
      <c r="F59" s="2" t="s">
        <v>6055</v>
      </c>
      <c r="G59" s="2" t="s">
        <v>82</v>
      </c>
      <c r="H59" s="2" t="s">
        <v>83</v>
      </c>
      <c r="I59" s="9">
        <v>5</v>
      </c>
      <c r="J59" s="4">
        <v>61.85</v>
      </c>
    </row>
    <row r="60" spans="1:10" hidden="1">
      <c r="A60" s="2" t="s">
        <v>48</v>
      </c>
      <c r="B60" s="3" t="s">
        <v>6021</v>
      </c>
      <c r="C60" s="1" t="s">
        <v>42</v>
      </c>
      <c r="D60" s="1" t="s">
        <v>6056</v>
      </c>
      <c r="E60" s="2" t="s">
        <v>522</v>
      </c>
      <c r="F60" s="2" t="s">
        <v>523</v>
      </c>
      <c r="G60" s="2" t="s">
        <v>93</v>
      </c>
      <c r="H60" s="2" t="s">
        <v>94</v>
      </c>
      <c r="I60" s="9">
        <v>6</v>
      </c>
      <c r="J60" s="4">
        <v>69.12</v>
      </c>
    </row>
    <row r="61" spans="1:10" hidden="1">
      <c r="A61" s="2" t="s">
        <v>48</v>
      </c>
      <c r="B61" s="3" t="s">
        <v>6021</v>
      </c>
      <c r="C61" s="1" t="s">
        <v>42</v>
      </c>
      <c r="D61" s="1" t="s">
        <v>700</v>
      </c>
      <c r="E61" s="2" t="s">
        <v>6057</v>
      </c>
      <c r="F61" s="2" t="s">
        <v>6058</v>
      </c>
      <c r="G61" s="2" t="s">
        <v>127</v>
      </c>
      <c r="H61" s="2" t="s">
        <v>128</v>
      </c>
      <c r="I61" s="9">
        <v>50</v>
      </c>
      <c r="J61" s="4">
        <v>576</v>
      </c>
    </row>
    <row r="62" spans="1:10" hidden="1">
      <c r="A62" s="2" t="s">
        <v>48</v>
      </c>
      <c r="B62" s="3" t="s">
        <v>6021</v>
      </c>
      <c r="C62" s="1" t="s">
        <v>42</v>
      </c>
      <c r="D62" s="1" t="s">
        <v>819</v>
      </c>
      <c r="E62" s="2" t="s">
        <v>2702</v>
      </c>
      <c r="F62" s="2" t="s">
        <v>2703</v>
      </c>
      <c r="G62" s="2" t="s">
        <v>82</v>
      </c>
      <c r="H62" s="2" t="s">
        <v>83</v>
      </c>
      <c r="I62" s="9">
        <v>2</v>
      </c>
      <c r="J62" s="4">
        <v>24.74</v>
      </c>
    </row>
    <row r="63" spans="1:10" ht="24" hidden="1">
      <c r="A63" s="2" t="s">
        <v>48</v>
      </c>
      <c r="B63" s="3" t="s">
        <v>6021</v>
      </c>
      <c r="C63" s="1" t="s">
        <v>42</v>
      </c>
      <c r="D63" s="1" t="s">
        <v>732</v>
      </c>
      <c r="E63" s="2" t="s">
        <v>6054</v>
      </c>
      <c r="F63" s="2" t="s">
        <v>6055</v>
      </c>
      <c r="G63" s="2" t="s">
        <v>82</v>
      </c>
      <c r="H63" s="2" t="s">
        <v>83</v>
      </c>
      <c r="I63" s="9">
        <v>30</v>
      </c>
      <c r="J63" s="4">
        <v>345.6</v>
      </c>
    </row>
    <row r="64" spans="1:10" hidden="1">
      <c r="A64" s="2" t="s">
        <v>48</v>
      </c>
      <c r="B64" s="3" t="s">
        <v>6021</v>
      </c>
      <c r="C64" s="1" t="s">
        <v>42</v>
      </c>
      <c r="D64" s="1" t="s">
        <v>6035</v>
      </c>
      <c r="E64" s="2" t="s">
        <v>1113</v>
      </c>
      <c r="F64" s="2" t="s">
        <v>1114</v>
      </c>
      <c r="G64" s="2" t="s">
        <v>93</v>
      </c>
      <c r="H64" s="2" t="s">
        <v>94</v>
      </c>
      <c r="I64" s="9">
        <v>5</v>
      </c>
      <c r="J64" s="4">
        <v>61.85</v>
      </c>
    </row>
    <row r="65" spans="1:10" hidden="1">
      <c r="A65" s="2" t="s">
        <v>48</v>
      </c>
      <c r="B65" s="3" t="s">
        <v>6021</v>
      </c>
      <c r="C65" s="1" t="s">
        <v>42</v>
      </c>
      <c r="D65" s="1" t="s">
        <v>6059</v>
      </c>
      <c r="E65" s="2" t="s">
        <v>1512</v>
      </c>
      <c r="F65" s="2" t="s">
        <v>1513</v>
      </c>
      <c r="G65" s="2" t="s">
        <v>82</v>
      </c>
      <c r="H65" s="2" t="s">
        <v>83</v>
      </c>
      <c r="I65" s="9">
        <v>15</v>
      </c>
      <c r="J65" s="4">
        <v>172.8</v>
      </c>
    </row>
    <row r="66" spans="1:10" hidden="1">
      <c r="A66" s="2" t="s">
        <v>48</v>
      </c>
      <c r="B66" s="3" t="s">
        <v>6021</v>
      </c>
      <c r="C66" s="1" t="s">
        <v>42</v>
      </c>
      <c r="D66" s="1" t="s">
        <v>6060</v>
      </c>
      <c r="E66" s="2" t="s">
        <v>2346</v>
      </c>
      <c r="F66" s="2" t="s">
        <v>2347</v>
      </c>
      <c r="G66" s="2" t="s">
        <v>127</v>
      </c>
      <c r="H66" s="2" t="s">
        <v>128</v>
      </c>
      <c r="I66" s="9">
        <v>30</v>
      </c>
      <c r="J66" s="4">
        <v>345.6</v>
      </c>
    </row>
    <row r="67" spans="1:10" hidden="1">
      <c r="A67" s="2" t="s">
        <v>48</v>
      </c>
      <c r="B67" s="3" t="s">
        <v>6021</v>
      </c>
      <c r="C67" s="1" t="s">
        <v>42</v>
      </c>
      <c r="D67" s="1" t="s">
        <v>6061</v>
      </c>
      <c r="E67" s="2" t="s">
        <v>1285</v>
      </c>
      <c r="F67" s="2" t="s">
        <v>1286</v>
      </c>
      <c r="G67" s="2" t="s">
        <v>82</v>
      </c>
      <c r="H67" s="2" t="s">
        <v>83</v>
      </c>
      <c r="I67" s="9">
        <v>40</v>
      </c>
      <c r="J67" s="4">
        <v>460.8</v>
      </c>
    </row>
    <row r="68" spans="1:10" hidden="1">
      <c r="A68" s="2" t="s">
        <v>48</v>
      </c>
      <c r="B68" s="3" t="s">
        <v>6021</v>
      </c>
      <c r="C68" s="1" t="s">
        <v>42</v>
      </c>
      <c r="D68" s="1" t="s">
        <v>6062</v>
      </c>
      <c r="E68" s="2" t="s">
        <v>505</v>
      </c>
      <c r="F68" s="2" t="s">
        <v>506</v>
      </c>
      <c r="G68" s="2" t="s">
        <v>93</v>
      </c>
      <c r="H68" s="2" t="s">
        <v>94</v>
      </c>
      <c r="I68" s="9">
        <v>5</v>
      </c>
      <c r="J68" s="4">
        <v>57.6</v>
      </c>
    </row>
    <row r="69" spans="1:10" hidden="1">
      <c r="A69" s="2" t="s">
        <v>48</v>
      </c>
      <c r="B69" s="3" t="s">
        <v>6021</v>
      </c>
      <c r="C69" s="1" t="s">
        <v>42</v>
      </c>
      <c r="D69" s="1" t="s">
        <v>6063</v>
      </c>
      <c r="E69" s="2" t="s">
        <v>663</v>
      </c>
      <c r="F69" s="2" t="s">
        <v>664</v>
      </c>
      <c r="G69" s="2" t="s">
        <v>82</v>
      </c>
      <c r="H69" s="2" t="s">
        <v>83</v>
      </c>
      <c r="I69" s="9">
        <v>40</v>
      </c>
      <c r="J69" s="4">
        <v>460.8</v>
      </c>
    </row>
    <row r="70" spans="1:10" hidden="1">
      <c r="A70" s="2" t="s">
        <v>48</v>
      </c>
      <c r="B70" s="3" t="s">
        <v>6021</v>
      </c>
      <c r="C70" s="1" t="s">
        <v>42</v>
      </c>
      <c r="D70" s="1" t="s">
        <v>6064</v>
      </c>
      <c r="E70" s="2" t="s">
        <v>663</v>
      </c>
      <c r="F70" s="2" t="s">
        <v>664</v>
      </c>
      <c r="G70" s="2" t="s">
        <v>82</v>
      </c>
      <c r="H70" s="2" t="s">
        <v>83</v>
      </c>
      <c r="I70" s="9">
        <v>20</v>
      </c>
      <c r="J70" s="4">
        <v>247.4</v>
      </c>
    </row>
    <row r="71" spans="1:10" hidden="1">
      <c r="A71" s="2" t="s">
        <v>48</v>
      </c>
      <c r="B71" s="3" t="s">
        <v>6021</v>
      </c>
      <c r="C71" s="1" t="s">
        <v>42</v>
      </c>
      <c r="D71" s="1" t="s">
        <v>6065</v>
      </c>
      <c r="E71" s="2" t="s">
        <v>122</v>
      </c>
      <c r="F71" s="2" t="s">
        <v>123</v>
      </c>
      <c r="G71" s="2" t="s">
        <v>82</v>
      </c>
      <c r="H71" s="2" t="s">
        <v>83</v>
      </c>
      <c r="I71" s="9">
        <v>5</v>
      </c>
      <c r="J71" s="4">
        <v>57.6</v>
      </c>
    </row>
    <row r="72" spans="1:10" hidden="1">
      <c r="A72" s="2" t="s">
        <v>48</v>
      </c>
      <c r="B72" s="3" t="s">
        <v>6021</v>
      </c>
      <c r="C72" s="1" t="s">
        <v>42</v>
      </c>
      <c r="D72" s="1" t="s">
        <v>6066</v>
      </c>
      <c r="E72" s="2" t="s">
        <v>900</v>
      </c>
      <c r="F72" s="2" t="s">
        <v>901</v>
      </c>
      <c r="G72" s="2" t="s">
        <v>82</v>
      </c>
      <c r="H72" s="2" t="s">
        <v>83</v>
      </c>
      <c r="I72" s="9">
        <v>6</v>
      </c>
      <c r="J72" s="4">
        <v>69.12</v>
      </c>
    </row>
    <row r="73" spans="1:10" hidden="1">
      <c r="A73" s="2" t="s">
        <v>48</v>
      </c>
      <c r="B73" s="3" t="s">
        <v>6021</v>
      </c>
      <c r="C73" s="1" t="s">
        <v>42</v>
      </c>
      <c r="D73" s="1" t="s">
        <v>6067</v>
      </c>
      <c r="E73" s="2" t="s">
        <v>2877</v>
      </c>
      <c r="F73" s="2" t="s">
        <v>2878</v>
      </c>
      <c r="G73" s="2" t="s">
        <v>82</v>
      </c>
      <c r="H73" s="2" t="s">
        <v>83</v>
      </c>
      <c r="I73" s="9">
        <v>5</v>
      </c>
      <c r="J73" s="4">
        <v>61.85</v>
      </c>
    </row>
    <row r="74" spans="1:10" hidden="1">
      <c r="A74" s="2" t="s">
        <v>48</v>
      </c>
      <c r="B74" s="3" t="s">
        <v>6021</v>
      </c>
      <c r="C74" s="1" t="s">
        <v>42</v>
      </c>
      <c r="D74" s="1" t="s">
        <v>6068</v>
      </c>
      <c r="E74" s="2" t="s">
        <v>6069</v>
      </c>
      <c r="F74" s="2" t="s">
        <v>6070</v>
      </c>
      <c r="G74" s="2" t="s">
        <v>127</v>
      </c>
      <c r="H74" s="2" t="s">
        <v>128</v>
      </c>
      <c r="I74" s="9">
        <v>30</v>
      </c>
      <c r="J74" s="4">
        <v>345.6</v>
      </c>
    </row>
    <row r="75" spans="1:10" hidden="1">
      <c r="A75" s="2" t="s">
        <v>48</v>
      </c>
      <c r="B75" s="3" t="s">
        <v>6021</v>
      </c>
      <c r="C75" s="1" t="s">
        <v>42</v>
      </c>
      <c r="D75" s="1" t="s">
        <v>750</v>
      </c>
      <c r="E75" s="2" t="s">
        <v>1129</v>
      </c>
      <c r="F75" s="2" t="s">
        <v>1130</v>
      </c>
      <c r="G75" s="2" t="s">
        <v>93</v>
      </c>
      <c r="H75" s="2" t="s">
        <v>94</v>
      </c>
      <c r="I75" s="9">
        <v>20</v>
      </c>
      <c r="J75" s="4">
        <v>230.4</v>
      </c>
    </row>
    <row r="76" spans="1:10" hidden="1">
      <c r="A76" s="2" t="s">
        <v>48</v>
      </c>
      <c r="B76" s="3" t="s">
        <v>6021</v>
      </c>
      <c r="C76" s="1" t="s">
        <v>42</v>
      </c>
      <c r="D76" s="1" t="s">
        <v>6071</v>
      </c>
      <c r="E76" s="2" t="s">
        <v>6069</v>
      </c>
      <c r="F76" s="2" t="s">
        <v>6070</v>
      </c>
      <c r="G76" s="2" t="s">
        <v>127</v>
      </c>
      <c r="H76" s="2" t="s">
        <v>128</v>
      </c>
      <c r="I76" s="9">
        <v>5</v>
      </c>
      <c r="J76" s="4">
        <v>61.85</v>
      </c>
    </row>
    <row r="77" spans="1:10" hidden="1">
      <c r="A77" s="2" t="s">
        <v>48</v>
      </c>
      <c r="B77" s="3" t="s">
        <v>6021</v>
      </c>
      <c r="C77" s="1" t="s">
        <v>42</v>
      </c>
      <c r="D77" s="1" t="s">
        <v>6072</v>
      </c>
      <c r="E77" s="2" t="s">
        <v>70</v>
      </c>
      <c r="F77" s="2" t="s">
        <v>71</v>
      </c>
      <c r="G77" s="2" t="s">
        <v>72</v>
      </c>
      <c r="H77" s="2" t="s">
        <v>73</v>
      </c>
      <c r="I77" s="9">
        <v>10</v>
      </c>
      <c r="J77" s="4">
        <v>123.7</v>
      </c>
    </row>
    <row r="78" spans="1:10" hidden="1">
      <c r="A78" s="2" t="s">
        <v>48</v>
      </c>
      <c r="B78" s="3" t="s">
        <v>6025</v>
      </c>
      <c r="C78" s="1" t="s">
        <v>42</v>
      </c>
      <c r="D78" s="1" t="s">
        <v>6073</v>
      </c>
      <c r="E78" s="2" t="s">
        <v>133</v>
      </c>
      <c r="F78" s="2" t="s">
        <v>134</v>
      </c>
      <c r="G78" s="2" t="s">
        <v>119</v>
      </c>
      <c r="H78" s="2" t="s">
        <v>120</v>
      </c>
      <c r="I78" s="9">
        <v>10</v>
      </c>
      <c r="J78" s="4">
        <v>115.2</v>
      </c>
    </row>
    <row r="79" spans="1:10" hidden="1">
      <c r="A79" s="2" t="s">
        <v>48</v>
      </c>
      <c r="B79" s="3" t="s">
        <v>6025</v>
      </c>
      <c r="C79" s="1" t="s">
        <v>42</v>
      </c>
      <c r="D79" s="1" t="s">
        <v>6074</v>
      </c>
      <c r="E79" s="2" t="s">
        <v>1728</v>
      </c>
      <c r="F79" s="2" t="s">
        <v>1729</v>
      </c>
      <c r="G79" s="2" t="s">
        <v>77</v>
      </c>
      <c r="H79" s="2" t="s">
        <v>78</v>
      </c>
      <c r="I79" s="9">
        <v>5</v>
      </c>
      <c r="J79" s="4">
        <v>57.6</v>
      </c>
    </row>
    <row r="80" spans="1:10" hidden="1">
      <c r="A80" s="2" t="s">
        <v>48</v>
      </c>
      <c r="B80" s="3" t="s">
        <v>6025</v>
      </c>
      <c r="C80" s="1" t="s">
        <v>42</v>
      </c>
      <c r="D80" s="1" t="s">
        <v>6075</v>
      </c>
      <c r="E80" s="2" t="s">
        <v>111</v>
      </c>
      <c r="F80" s="2" t="s">
        <v>112</v>
      </c>
      <c r="G80" s="2" t="s">
        <v>72</v>
      </c>
      <c r="H80" s="2" t="s">
        <v>73</v>
      </c>
      <c r="I80" s="9">
        <v>10</v>
      </c>
      <c r="J80" s="4">
        <v>115.2</v>
      </c>
    </row>
    <row r="81" spans="1:10" hidden="1">
      <c r="A81" s="2" t="s">
        <v>48</v>
      </c>
      <c r="B81" s="3" t="s">
        <v>6025</v>
      </c>
      <c r="C81" s="1" t="s">
        <v>42</v>
      </c>
      <c r="D81" s="1" t="s">
        <v>6076</v>
      </c>
      <c r="E81" s="2" t="s">
        <v>139</v>
      </c>
      <c r="F81" s="2" t="s">
        <v>140</v>
      </c>
      <c r="G81" s="2" t="s">
        <v>72</v>
      </c>
      <c r="H81" s="2" t="s">
        <v>73</v>
      </c>
      <c r="I81" s="9">
        <v>10</v>
      </c>
      <c r="J81" s="4">
        <v>115.2</v>
      </c>
    </row>
    <row r="82" spans="1:10" hidden="1">
      <c r="A82" s="2" t="s">
        <v>48</v>
      </c>
      <c r="B82" s="3" t="s">
        <v>6025</v>
      </c>
      <c r="C82" s="1" t="s">
        <v>42</v>
      </c>
      <c r="D82" s="1" t="s">
        <v>147</v>
      </c>
      <c r="E82" s="2" t="s">
        <v>139</v>
      </c>
      <c r="F82" s="2" t="s">
        <v>140</v>
      </c>
      <c r="G82" s="2" t="s">
        <v>72</v>
      </c>
      <c r="H82" s="2" t="s">
        <v>73</v>
      </c>
      <c r="I82" s="9">
        <v>2</v>
      </c>
      <c r="J82" s="4">
        <v>24.74</v>
      </c>
    </row>
    <row r="83" spans="1:10" hidden="1">
      <c r="A83" s="2" t="s">
        <v>48</v>
      </c>
      <c r="B83" s="3" t="s">
        <v>6025</v>
      </c>
      <c r="C83" s="1" t="s">
        <v>42</v>
      </c>
      <c r="D83" s="1" t="s">
        <v>6077</v>
      </c>
      <c r="E83" s="2" t="s">
        <v>91</v>
      </c>
      <c r="F83" s="2" t="s">
        <v>92</v>
      </c>
      <c r="G83" s="2" t="s">
        <v>93</v>
      </c>
      <c r="H83" s="2" t="s">
        <v>94</v>
      </c>
      <c r="I83" s="9">
        <v>3</v>
      </c>
      <c r="J83" s="4">
        <v>37.11</v>
      </c>
    </row>
    <row r="84" spans="1:10" hidden="1">
      <c r="A84" s="2" t="s">
        <v>48</v>
      </c>
      <c r="B84" s="3" t="s">
        <v>6025</v>
      </c>
      <c r="C84" s="1" t="s">
        <v>42</v>
      </c>
      <c r="D84" s="1" t="s">
        <v>6078</v>
      </c>
      <c r="E84" s="2" t="s">
        <v>111</v>
      </c>
      <c r="F84" s="2" t="s">
        <v>112</v>
      </c>
      <c r="G84" s="2" t="s">
        <v>72</v>
      </c>
      <c r="H84" s="2" t="s">
        <v>73</v>
      </c>
      <c r="I84" s="9">
        <v>5</v>
      </c>
      <c r="J84" s="4">
        <v>61.85</v>
      </c>
    </row>
    <row r="85" spans="1:10" hidden="1">
      <c r="A85" s="2" t="s">
        <v>48</v>
      </c>
      <c r="B85" s="3" t="s">
        <v>6025</v>
      </c>
      <c r="C85" s="1" t="s">
        <v>42</v>
      </c>
      <c r="D85" s="1" t="s">
        <v>327</v>
      </c>
      <c r="E85" s="2" t="s">
        <v>660</v>
      </c>
      <c r="F85" s="2" t="s">
        <v>661</v>
      </c>
      <c r="G85" s="2" t="s">
        <v>77</v>
      </c>
      <c r="H85" s="2" t="s">
        <v>78</v>
      </c>
      <c r="I85" s="9">
        <v>5</v>
      </c>
      <c r="J85" s="4">
        <v>61.85</v>
      </c>
    </row>
    <row r="86" spans="1:10" hidden="1">
      <c r="A86" s="2" t="s">
        <v>48</v>
      </c>
      <c r="B86" s="3" t="s">
        <v>6025</v>
      </c>
      <c r="C86" s="1" t="s">
        <v>42</v>
      </c>
      <c r="D86" s="1" t="s">
        <v>6079</v>
      </c>
      <c r="E86" s="2" t="s">
        <v>108</v>
      </c>
      <c r="F86" s="2" t="s">
        <v>109</v>
      </c>
      <c r="G86" s="2" t="s">
        <v>72</v>
      </c>
      <c r="H86" s="2" t="s">
        <v>73</v>
      </c>
      <c r="I86" s="9">
        <v>5</v>
      </c>
      <c r="J86" s="4">
        <v>57.6</v>
      </c>
    </row>
    <row r="87" spans="1:10" hidden="1">
      <c r="A87" s="2" t="s">
        <v>48</v>
      </c>
      <c r="B87" s="3" t="s">
        <v>6025</v>
      </c>
      <c r="C87" s="1" t="s">
        <v>42</v>
      </c>
      <c r="D87" s="1" t="s">
        <v>6080</v>
      </c>
      <c r="E87" s="2" t="s">
        <v>100</v>
      </c>
      <c r="F87" s="2" t="s">
        <v>101</v>
      </c>
      <c r="G87" s="2" t="s">
        <v>102</v>
      </c>
      <c r="H87" s="2" t="s">
        <v>103</v>
      </c>
      <c r="I87" s="9">
        <v>10</v>
      </c>
      <c r="J87" s="4">
        <v>115.2</v>
      </c>
    </row>
    <row r="88" spans="1:10" hidden="1">
      <c r="A88" s="2" t="s">
        <v>48</v>
      </c>
      <c r="B88" s="3" t="s">
        <v>6025</v>
      </c>
      <c r="C88" s="1" t="s">
        <v>42</v>
      </c>
      <c r="D88" s="1" t="s">
        <v>6081</v>
      </c>
      <c r="E88" s="2" t="s">
        <v>85</v>
      </c>
      <c r="F88" s="2" t="s">
        <v>86</v>
      </c>
      <c r="G88" s="2" t="s">
        <v>82</v>
      </c>
      <c r="H88" s="2" t="s">
        <v>83</v>
      </c>
      <c r="I88" s="9">
        <v>10</v>
      </c>
      <c r="J88" s="4">
        <v>115.2</v>
      </c>
    </row>
    <row r="89" spans="1:10" hidden="1">
      <c r="A89" s="2" t="s">
        <v>48</v>
      </c>
      <c r="B89" s="3" t="s">
        <v>6025</v>
      </c>
      <c r="C89" s="1" t="s">
        <v>42</v>
      </c>
      <c r="D89" s="1" t="s">
        <v>6082</v>
      </c>
      <c r="E89" s="2" t="s">
        <v>125</v>
      </c>
      <c r="F89" s="2" t="s">
        <v>126</v>
      </c>
      <c r="G89" s="2" t="s">
        <v>127</v>
      </c>
      <c r="H89" s="2" t="s">
        <v>128</v>
      </c>
      <c r="I89" s="9">
        <v>20</v>
      </c>
      <c r="J89" s="4">
        <v>230.4</v>
      </c>
    </row>
    <row r="90" spans="1:10" hidden="1">
      <c r="A90" s="2" t="s">
        <v>48</v>
      </c>
      <c r="B90" s="3" t="s">
        <v>6025</v>
      </c>
      <c r="C90" s="1" t="s">
        <v>42</v>
      </c>
      <c r="D90" s="1" t="s">
        <v>6083</v>
      </c>
      <c r="E90" s="2" t="s">
        <v>660</v>
      </c>
      <c r="F90" s="2" t="s">
        <v>661</v>
      </c>
      <c r="G90" s="2" t="s">
        <v>77</v>
      </c>
      <c r="H90" s="2" t="s">
        <v>78</v>
      </c>
      <c r="I90" s="9">
        <v>20</v>
      </c>
      <c r="J90" s="4">
        <v>230.4</v>
      </c>
    </row>
    <row r="91" spans="1:10" hidden="1">
      <c r="A91" s="2" t="s">
        <v>48</v>
      </c>
      <c r="B91" s="3" t="s">
        <v>6025</v>
      </c>
      <c r="C91" s="1" t="s">
        <v>42</v>
      </c>
      <c r="D91" s="1" t="s">
        <v>6084</v>
      </c>
      <c r="E91" s="2" t="s">
        <v>502</v>
      </c>
      <c r="F91" s="2" t="s">
        <v>503</v>
      </c>
      <c r="G91" s="2" t="s">
        <v>72</v>
      </c>
      <c r="H91" s="2" t="s">
        <v>73</v>
      </c>
      <c r="I91" s="9">
        <v>2</v>
      </c>
      <c r="J91" s="4">
        <v>24.74</v>
      </c>
    </row>
    <row r="92" spans="1:10" hidden="1">
      <c r="A92" s="2" t="s">
        <v>48</v>
      </c>
      <c r="B92" s="3" t="s">
        <v>6025</v>
      </c>
      <c r="C92" s="1" t="s">
        <v>42</v>
      </c>
      <c r="D92" s="1" t="s">
        <v>6085</v>
      </c>
      <c r="E92" s="2" t="s">
        <v>105</v>
      </c>
      <c r="F92" s="2" t="s">
        <v>106</v>
      </c>
      <c r="G92" s="2" t="s">
        <v>93</v>
      </c>
      <c r="H92" s="2" t="s">
        <v>94</v>
      </c>
      <c r="I92" s="9">
        <v>4</v>
      </c>
      <c r="J92" s="4">
        <v>46.08</v>
      </c>
    </row>
    <row r="93" spans="1:10" hidden="1">
      <c r="A93" s="2" t="s">
        <v>48</v>
      </c>
      <c r="B93" s="3" t="s">
        <v>6021</v>
      </c>
      <c r="C93" s="1" t="s">
        <v>42</v>
      </c>
      <c r="D93" s="1" t="s">
        <v>6086</v>
      </c>
      <c r="E93" s="2" t="s">
        <v>6087</v>
      </c>
      <c r="F93" s="2" t="s">
        <v>6088</v>
      </c>
      <c r="G93" s="2" t="s">
        <v>77</v>
      </c>
      <c r="H93" s="2" t="s">
        <v>78</v>
      </c>
      <c r="I93" s="9">
        <v>10</v>
      </c>
      <c r="J93" s="4">
        <v>115.2</v>
      </c>
    </row>
    <row r="94" spans="1:10" hidden="1">
      <c r="A94" s="2" t="s">
        <v>48</v>
      </c>
      <c r="B94" s="3" t="s">
        <v>6089</v>
      </c>
      <c r="C94" s="1" t="s">
        <v>42</v>
      </c>
      <c r="D94" s="1" t="s">
        <v>776</v>
      </c>
      <c r="E94" s="2" t="s">
        <v>670</v>
      </c>
      <c r="F94" s="2" t="s">
        <v>671</v>
      </c>
      <c r="G94" s="2" t="s">
        <v>177</v>
      </c>
      <c r="H94" s="2" t="s">
        <v>178</v>
      </c>
      <c r="I94" s="9">
        <v>5</v>
      </c>
      <c r="J94" s="4">
        <v>61.85</v>
      </c>
    </row>
    <row r="95" spans="1:10" hidden="1">
      <c r="A95" s="2" t="s">
        <v>48</v>
      </c>
      <c r="B95" s="3" t="s">
        <v>6025</v>
      </c>
      <c r="C95" s="1" t="s">
        <v>42</v>
      </c>
      <c r="D95" s="1" t="s">
        <v>6090</v>
      </c>
      <c r="E95" s="2" t="s">
        <v>922</v>
      </c>
      <c r="F95" s="2" t="s">
        <v>923</v>
      </c>
      <c r="G95" s="2" t="s">
        <v>82</v>
      </c>
      <c r="H95" s="2" t="s">
        <v>83</v>
      </c>
      <c r="I95" s="9">
        <v>3</v>
      </c>
      <c r="J95" s="4">
        <v>34.56</v>
      </c>
    </row>
    <row r="96" spans="1:10" hidden="1">
      <c r="A96" s="2" t="s">
        <v>48</v>
      </c>
      <c r="B96" s="3" t="s">
        <v>6025</v>
      </c>
      <c r="C96" s="1" t="s">
        <v>42</v>
      </c>
      <c r="D96" s="1" t="s">
        <v>6091</v>
      </c>
      <c r="E96" s="2" t="s">
        <v>1110</v>
      </c>
      <c r="F96" s="2" t="s">
        <v>1111</v>
      </c>
      <c r="G96" s="2" t="s">
        <v>93</v>
      </c>
      <c r="H96" s="2" t="s">
        <v>94</v>
      </c>
      <c r="I96" s="9">
        <v>4</v>
      </c>
      <c r="J96" s="4">
        <v>46.08</v>
      </c>
    </row>
    <row r="97" spans="1:10" hidden="1">
      <c r="A97" s="2" t="s">
        <v>48</v>
      </c>
      <c r="B97" s="3" t="s">
        <v>6025</v>
      </c>
      <c r="C97" s="1" t="s">
        <v>42</v>
      </c>
      <c r="D97" s="1" t="s">
        <v>6032</v>
      </c>
      <c r="E97" s="2" t="s">
        <v>4537</v>
      </c>
      <c r="F97" s="2" t="s">
        <v>4538</v>
      </c>
      <c r="G97" s="2" t="s">
        <v>498</v>
      </c>
      <c r="H97" s="2" t="s">
        <v>499</v>
      </c>
      <c r="I97" s="9">
        <v>5</v>
      </c>
      <c r="J97" s="4">
        <v>61.85</v>
      </c>
    </row>
    <row r="98" spans="1:10" hidden="1">
      <c r="A98" s="2" t="s">
        <v>48</v>
      </c>
      <c r="B98" s="3" t="s">
        <v>6021</v>
      </c>
      <c r="C98" s="1" t="s">
        <v>42</v>
      </c>
      <c r="D98" s="1" t="s">
        <v>791</v>
      </c>
      <c r="E98" s="2" t="s">
        <v>528</v>
      </c>
      <c r="F98" s="2" t="s">
        <v>529</v>
      </c>
      <c r="G98" s="2" t="s">
        <v>93</v>
      </c>
      <c r="H98" s="2" t="s">
        <v>94</v>
      </c>
      <c r="I98" s="9">
        <v>15</v>
      </c>
      <c r="J98" s="4">
        <v>185.55</v>
      </c>
    </row>
    <row r="99" spans="1:10" hidden="1">
      <c r="A99" s="2" t="s">
        <v>48</v>
      </c>
      <c r="B99" s="3" t="s">
        <v>6025</v>
      </c>
      <c r="C99" s="1" t="s">
        <v>42</v>
      </c>
      <c r="D99" s="1" t="s">
        <v>152</v>
      </c>
      <c r="E99" s="2" t="s">
        <v>130</v>
      </c>
      <c r="F99" s="2" t="s">
        <v>131</v>
      </c>
      <c r="G99" s="2" t="s">
        <v>72</v>
      </c>
      <c r="H99" s="2" t="s">
        <v>73</v>
      </c>
      <c r="I99" s="9">
        <v>5</v>
      </c>
      <c r="J99" s="4">
        <v>57.6</v>
      </c>
    </row>
    <row r="100" spans="1:10" hidden="1">
      <c r="A100" s="2" t="s">
        <v>48</v>
      </c>
      <c r="B100" s="3" t="s">
        <v>6025</v>
      </c>
      <c r="C100" s="1" t="s">
        <v>42</v>
      </c>
      <c r="D100" s="1" t="s">
        <v>6092</v>
      </c>
      <c r="E100" s="2" t="s">
        <v>130</v>
      </c>
      <c r="F100" s="2" t="s">
        <v>131</v>
      </c>
      <c r="G100" s="2" t="s">
        <v>72</v>
      </c>
      <c r="H100" s="2" t="s">
        <v>73</v>
      </c>
      <c r="I100" s="9">
        <v>2</v>
      </c>
      <c r="J100" s="4">
        <v>24.74</v>
      </c>
    </row>
    <row r="101" spans="1:10" hidden="1">
      <c r="A101" s="2" t="s">
        <v>48</v>
      </c>
      <c r="B101" s="3" t="s">
        <v>6025</v>
      </c>
      <c r="C101" s="1" t="s">
        <v>42</v>
      </c>
      <c r="D101" s="1" t="s">
        <v>6093</v>
      </c>
      <c r="E101" s="2" t="s">
        <v>502</v>
      </c>
      <c r="F101" s="2" t="s">
        <v>503</v>
      </c>
      <c r="G101" s="2" t="s">
        <v>72</v>
      </c>
      <c r="H101" s="2" t="s">
        <v>73</v>
      </c>
      <c r="I101" s="9">
        <v>5</v>
      </c>
      <c r="J101" s="4">
        <v>57.6</v>
      </c>
    </row>
    <row r="102" spans="1:10" hidden="1">
      <c r="A102" s="2" t="s">
        <v>48</v>
      </c>
      <c r="B102" s="3" t="s">
        <v>6025</v>
      </c>
      <c r="C102" s="1" t="s">
        <v>42</v>
      </c>
      <c r="D102" s="1" t="s">
        <v>6094</v>
      </c>
      <c r="E102" s="2" t="s">
        <v>505</v>
      </c>
      <c r="F102" s="2" t="s">
        <v>506</v>
      </c>
      <c r="G102" s="2" t="s">
        <v>93</v>
      </c>
      <c r="H102" s="2" t="s">
        <v>94</v>
      </c>
      <c r="I102" s="9">
        <v>3</v>
      </c>
      <c r="J102" s="4">
        <v>34.56</v>
      </c>
    </row>
    <row r="103" spans="1:10" hidden="1">
      <c r="A103" s="2" t="s">
        <v>48</v>
      </c>
      <c r="B103" s="3" t="s">
        <v>6025</v>
      </c>
      <c r="C103" s="1" t="s">
        <v>42</v>
      </c>
      <c r="D103" s="1" t="s">
        <v>6033</v>
      </c>
      <c r="E103" s="2" t="s">
        <v>1121</v>
      </c>
      <c r="F103" s="2" t="s">
        <v>1122</v>
      </c>
      <c r="G103" s="2" t="s">
        <v>82</v>
      </c>
      <c r="H103" s="2" t="s">
        <v>83</v>
      </c>
      <c r="I103" s="9">
        <v>2</v>
      </c>
      <c r="J103" s="4">
        <v>24.74</v>
      </c>
    </row>
    <row r="104" spans="1:10" hidden="1">
      <c r="A104" s="2" t="s">
        <v>48</v>
      </c>
      <c r="B104" s="3" t="s">
        <v>6025</v>
      </c>
      <c r="C104" s="1" t="s">
        <v>42</v>
      </c>
      <c r="D104" s="1" t="s">
        <v>173</v>
      </c>
      <c r="E104" s="2" t="s">
        <v>3371</v>
      </c>
      <c r="F104" s="2" t="s">
        <v>3372</v>
      </c>
      <c r="G104" s="2" t="s">
        <v>127</v>
      </c>
      <c r="H104" s="2" t="s">
        <v>128</v>
      </c>
      <c r="I104" s="9">
        <v>10</v>
      </c>
      <c r="J104" s="4">
        <v>115.2</v>
      </c>
    </row>
    <row r="105" spans="1:10" hidden="1">
      <c r="A105" s="2" t="s">
        <v>48</v>
      </c>
      <c r="B105" s="3" t="s">
        <v>6025</v>
      </c>
      <c r="C105" s="1" t="s">
        <v>42</v>
      </c>
      <c r="D105" s="1" t="s">
        <v>6095</v>
      </c>
      <c r="E105" s="2" t="s">
        <v>100</v>
      </c>
      <c r="F105" s="2" t="s">
        <v>101</v>
      </c>
      <c r="G105" s="2" t="s">
        <v>102</v>
      </c>
      <c r="H105" s="2" t="s">
        <v>103</v>
      </c>
      <c r="I105" s="9">
        <v>1</v>
      </c>
      <c r="J105" s="4">
        <v>12.37</v>
      </c>
    </row>
    <row r="106" spans="1:10" hidden="1">
      <c r="A106" s="2" t="s">
        <v>48</v>
      </c>
      <c r="B106" s="3" t="s">
        <v>6025</v>
      </c>
      <c r="C106" s="1" t="s">
        <v>42</v>
      </c>
      <c r="D106" s="1" t="s">
        <v>6096</v>
      </c>
      <c r="E106" s="2" t="s">
        <v>117</v>
      </c>
      <c r="F106" s="2" t="s">
        <v>118</v>
      </c>
      <c r="G106" s="2" t="s">
        <v>119</v>
      </c>
      <c r="H106" s="2" t="s">
        <v>120</v>
      </c>
      <c r="I106" s="9">
        <v>20</v>
      </c>
      <c r="J106" s="4">
        <v>247.4</v>
      </c>
    </row>
    <row r="107" spans="1:10" hidden="1">
      <c r="A107" s="2" t="s">
        <v>48</v>
      </c>
      <c r="B107" s="3" t="s">
        <v>6025</v>
      </c>
      <c r="C107" s="1" t="s">
        <v>42</v>
      </c>
      <c r="D107" s="1" t="s">
        <v>6097</v>
      </c>
      <c r="E107" s="2" t="s">
        <v>75</v>
      </c>
      <c r="F107" s="2" t="s">
        <v>76</v>
      </c>
      <c r="G107" s="2" t="s">
        <v>77</v>
      </c>
      <c r="H107" s="2" t="s">
        <v>78</v>
      </c>
      <c r="I107" s="9">
        <v>30</v>
      </c>
      <c r="J107" s="4">
        <v>371.1</v>
      </c>
    </row>
    <row r="108" spans="1:10" hidden="1">
      <c r="A108" s="2" t="s">
        <v>48</v>
      </c>
      <c r="B108" s="3" t="s">
        <v>6025</v>
      </c>
      <c r="C108" s="1" t="s">
        <v>42</v>
      </c>
      <c r="D108" s="1" t="s">
        <v>6040</v>
      </c>
      <c r="E108" s="2" t="s">
        <v>519</v>
      </c>
      <c r="F108" s="2" t="s">
        <v>520</v>
      </c>
      <c r="G108" s="2" t="s">
        <v>93</v>
      </c>
      <c r="H108" s="2" t="s">
        <v>94</v>
      </c>
      <c r="I108" s="9">
        <v>30</v>
      </c>
      <c r="J108" s="4">
        <v>371.1</v>
      </c>
    </row>
    <row r="109" spans="1:10" hidden="1">
      <c r="A109" s="2" t="s">
        <v>48</v>
      </c>
      <c r="B109" s="3" t="s">
        <v>6025</v>
      </c>
      <c r="C109" s="1" t="s">
        <v>42</v>
      </c>
      <c r="D109" s="1" t="s">
        <v>413</v>
      </c>
      <c r="E109" s="2" t="s">
        <v>525</v>
      </c>
      <c r="F109" s="2" t="s">
        <v>526</v>
      </c>
      <c r="G109" s="2" t="s">
        <v>82</v>
      </c>
      <c r="H109" s="2" t="s">
        <v>83</v>
      </c>
      <c r="I109" s="9">
        <v>20</v>
      </c>
      <c r="J109" s="4">
        <v>247.4</v>
      </c>
    </row>
    <row r="110" spans="1:10" hidden="1">
      <c r="A110" s="2" t="s">
        <v>48</v>
      </c>
      <c r="B110" s="3" t="s">
        <v>6021</v>
      </c>
      <c r="C110" s="1" t="s">
        <v>42</v>
      </c>
      <c r="D110" s="1" t="s">
        <v>6029</v>
      </c>
      <c r="E110" s="2" t="s">
        <v>117</v>
      </c>
      <c r="F110" s="2" t="s">
        <v>118</v>
      </c>
      <c r="G110" s="2" t="s">
        <v>119</v>
      </c>
      <c r="H110" s="2" t="s">
        <v>120</v>
      </c>
      <c r="I110" s="9">
        <v>10</v>
      </c>
      <c r="J110" s="4">
        <v>123.7</v>
      </c>
    </row>
    <row r="111" spans="1:10" hidden="1">
      <c r="A111" s="2" t="s">
        <v>48</v>
      </c>
      <c r="B111" s="3" t="s">
        <v>6021</v>
      </c>
      <c r="C111" s="1" t="s">
        <v>42</v>
      </c>
      <c r="D111" s="1" t="s">
        <v>797</v>
      </c>
      <c r="E111" s="2" t="s">
        <v>689</v>
      </c>
      <c r="F111" s="2" t="s">
        <v>690</v>
      </c>
      <c r="G111" s="2" t="s">
        <v>93</v>
      </c>
      <c r="H111" s="2" t="s">
        <v>94</v>
      </c>
      <c r="I111" s="9">
        <v>10</v>
      </c>
      <c r="J111" s="4">
        <v>123.7</v>
      </c>
    </row>
    <row r="112" spans="1:10" hidden="1">
      <c r="A112" s="2" t="s">
        <v>48</v>
      </c>
      <c r="B112" s="3" t="s">
        <v>6021</v>
      </c>
      <c r="C112" s="1" t="s">
        <v>42</v>
      </c>
      <c r="D112" s="1" t="s">
        <v>6098</v>
      </c>
      <c r="E112" s="2" t="s">
        <v>894</v>
      </c>
      <c r="F112" s="2" t="s">
        <v>895</v>
      </c>
      <c r="G112" s="2" t="s">
        <v>82</v>
      </c>
      <c r="H112" s="2" t="s">
        <v>83</v>
      </c>
      <c r="I112" s="9">
        <v>50</v>
      </c>
      <c r="J112" s="4">
        <v>618.5</v>
      </c>
    </row>
    <row r="113" spans="1:23" hidden="1">
      <c r="A113" s="2" t="s">
        <v>48</v>
      </c>
      <c r="B113" s="3" t="s">
        <v>6025</v>
      </c>
      <c r="C113" s="1" t="s">
        <v>42</v>
      </c>
      <c r="D113" s="1" t="s">
        <v>6099</v>
      </c>
      <c r="E113" s="2" t="s">
        <v>512</v>
      </c>
      <c r="F113" s="2" t="s">
        <v>513</v>
      </c>
      <c r="G113" s="2" t="s">
        <v>514</v>
      </c>
      <c r="H113" s="2" t="s">
        <v>515</v>
      </c>
      <c r="I113" s="9">
        <v>30</v>
      </c>
      <c r="J113" s="4">
        <v>371.1</v>
      </c>
    </row>
    <row r="114" spans="1:23" hidden="1">
      <c r="A114" s="2" t="s">
        <v>48</v>
      </c>
      <c r="B114" s="3" t="s">
        <v>6023</v>
      </c>
      <c r="C114" s="1" t="s">
        <v>42</v>
      </c>
      <c r="D114" s="1" t="s">
        <v>474</v>
      </c>
      <c r="E114" s="2" t="s">
        <v>670</v>
      </c>
      <c r="F114" s="2" t="s">
        <v>671</v>
      </c>
      <c r="G114" s="2" t="s">
        <v>177</v>
      </c>
      <c r="H114" s="2" t="s">
        <v>178</v>
      </c>
      <c r="I114" s="9">
        <v>5</v>
      </c>
      <c r="J114" s="4">
        <v>57.6</v>
      </c>
    </row>
    <row r="115" spans="1:23" hidden="1">
      <c r="A115" s="2" t="s">
        <v>48</v>
      </c>
      <c r="B115" s="3" t="s">
        <v>6025</v>
      </c>
      <c r="C115" s="1" t="s">
        <v>42</v>
      </c>
      <c r="D115" s="1" t="s">
        <v>386</v>
      </c>
      <c r="E115" s="2" t="s">
        <v>483</v>
      </c>
      <c r="F115" s="2" t="s">
        <v>484</v>
      </c>
      <c r="G115" s="2" t="s">
        <v>127</v>
      </c>
      <c r="H115" s="2" t="s">
        <v>128</v>
      </c>
      <c r="I115" s="9">
        <v>10</v>
      </c>
      <c r="J115" s="4">
        <v>123.7</v>
      </c>
    </row>
    <row r="116" spans="1:23" hidden="1">
      <c r="A116" s="2" t="s">
        <v>48</v>
      </c>
      <c r="B116" s="3" t="s">
        <v>6021</v>
      </c>
      <c r="C116" s="1" t="s">
        <v>42</v>
      </c>
      <c r="D116" s="1" t="s">
        <v>6100</v>
      </c>
      <c r="E116" s="2" t="s">
        <v>1101</v>
      </c>
      <c r="F116" s="2" t="s">
        <v>1102</v>
      </c>
      <c r="G116" s="2" t="s">
        <v>82</v>
      </c>
      <c r="H116" s="2" t="s">
        <v>83</v>
      </c>
      <c r="I116" s="9">
        <v>20</v>
      </c>
      <c r="J116" s="4">
        <v>247.4</v>
      </c>
    </row>
    <row r="117" spans="1:23" hidden="1">
      <c r="A117" s="2" t="s">
        <v>48</v>
      </c>
      <c r="B117" s="3" t="s">
        <v>6025</v>
      </c>
      <c r="C117" s="1" t="s">
        <v>42</v>
      </c>
      <c r="D117" s="1" t="s">
        <v>6037</v>
      </c>
      <c r="E117" s="2" t="s">
        <v>928</v>
      </c>
      <c r="F117" s="2" t="s">
        <v>929</v>
      </c>
      <c r="G117" s="2" t="s">
        <v>93</v>
      </c>
      <c r="H117" s="2" t="s">
        <v>94</v>
      </c>
      <c r="I117" s="9">
        <v>5</v>
      </c>
      <c r="J117" s="4">
        <v>61.85</v>
      </c>
    </row>
    <row r="118" spans="1:23" hidden="1">
      <c r="A118" s="2" t="s">
        <v>48</v>
      </c>
      <c r="B118" s="3" t="s">
        <v>6021</v>
      </c>
      <c r="C118" s="1" t="s">
        <v>42</v>
      </c>
      <c r="D118" s="1" t="s">
        <v>6027</v>
      </c>
      <c r="E118" s="2" t="s">
        <v>630</v>
      </c>
      <c r="F118" s="2" t="s">
        <v>631</v>
      </c>
      <c r="G118" s="2" t="s">
        <v>82</v>
      </c>
      <c r="H118" s="2" t="s">
        <v>83</v>
      </c>
      <c r="I118" s="9">
        <v>10</v>
      </c>
      <c r="J118" s="4">
        <v>123.7</v>
      </c>
    </row>
    <row r="119" spans="1:23" hidden="1">
      <c r="A119" s="2" t="s">
        <v>48</v>
      </c>
      <c r="B119" s="3" t="s">
        <v>6025</v>
      </c>
      <c r="C119" s="1" t="s">
        <v>42</v>
      </c>
      <c r="D119" s="1" t="s">
        <v>389</v>
      </c>
      <c r="E119" s="2" t="s">
        <v>480</v>
      </c>
      <c r="F119" s="2" t="s">
        <v>481</v>
      </c>
      <c r="G119" s="2" t="s">
        <v>82</v>
      </c>
      <c r="H119" s="2" t="s">
        <v>83</v>
      </c>
      <c r="I119" s="9">
        <v>30</v>
      </c>
      <c r="J119" s="4">
        <v>371.1</v>
      </c>
    </row>
    <row r="120" spans="1:23" hidden="1">
      <c r="A120" s="2" t="s">
        <v>48</v>
      </c>
      <c r="B120" s="3" t="s">
        <v>6025</v>
      </c>
      <c r="C120" s="1" t="s">
        <v>42</v>
      </c>
      <c r="D120" s="1" t="s">
        <v>6101</v>
      </c>
      <c r="E120" s="2" t="s">
        <v>136</v>
      </c>
      <c r="F120" s="2" t="s">
        <v>137</v>
      </c>
      <c r="G120" s="2" t="s">
        <v>72</v>
      </c>
      <c r="H120" s="2" t="s">
        <v>73</v>
      </c>
      <c r="I120" s="9">
        <v>20</v>
      </c>
      <c r="J120" s="4">
        <v>230.4</v>
      </c>
    </row>
    <row r="121" spans="1:23" hidden="1">
      <c r="A121" s="2" t="s">
        <v>48</v>
      </c>
      <c r="B121" s="3" t="s">
        <v>6025</v>
      </c>
      <c r="C121" s="1" t="s">
        <v>42</v>
      </c>
      <c r="D121" s="1" t="s">
        <v>6039</v>
      </c>
      <c r="E121" s="2" t="s">
        <v>1071</v>
      </c>
      <c r="F121" s="2" t="s">
        <v>1072</v>
      </c>
      <c r="G121" s="2" t="s">
        <v>82</v>
      </c>
      <c r="H121" s="2" t="s">
        <v>83</v>
      </c>
      <c r="I121" s="9">
        <v>5</v>
      </c>
      <c r="J121" s="4">
        <v>61.85</v>
      </c>
    </row>
    <row r="122" spans="1:23" hidden="1">
      <c r="A122" s="2" t="s">
        <v>48</v>
      </c>
      <c r="B122" s="3" t="s">
        <v>6021</v>
      </c>
      <c r="C122" s="1" t="s">
        <v>42</v>
      </c>
      <c r="D122" s="1" t="s">
        <v>6102</v>
      </c>
      <c r="E122" s="2" t="s">
        <v>519</v>
      </c>
      <c r="F122" s="2" t="s">
        <v>520</v>
      </c>
      <c r="G122" s="2" t="s">
        <v>93</v>
      </c>
      <c r="H122" s="2" t="s">
        <v>94</v>
      </c>
      <c r="I122" s="9">
        <v>20</v>
      </c>
      <c r="J122" s="4">
        <v>247.4</v>
      </c>
    </row>
    <row r="123" spans="1:23" hidden="1">
      <c r="A123" s="2" t="s">
        <v>48</v>
      </c>
      <c r="B123" s="3" t="s">
        <v>6025</v>
      </c>
      <c r="C123" s="1" t="s">
        <v>42</v>
      </c>
      <c r="D123" s="1" t="s">
        <v>6103</v>
      </c>
      <c r="E123" s="2" t="s">
        <v>643</v>
      </c>
      <c r="F123" s="2" t="s">
        <v>644</v>
      </c>
      <c r="G123" s="2" t="s">
        <v>82</v>
      </c>
      <c r="H123" s="2" t="s">
        <v>83</v>
      </c>
      <c r="I123" s="9">
        <v>10</v>
      </c>
      <c r="J123" s="4">
        <v>123.7</v>
      </c>
    </row>
    <row r="124" spans="1:23" hidden="1">
      <c r="A124" s="2" t="s">
        <v>48</v>
      </c>
      <c r="B124" s="3" t="s">
        <v>6025</v>
      </c>
      <c r="C124" s="1" t="s">
        <v>42</v>
      </c>
      <c r="D124" s="1" t="s">
        <v>6104</v>
      </c>
      <c r="E124" s="2" t="s">
        <v>2790</v>
      </c>
      <c r="F124" s="2" t="s">
        <v>2791</v>
      </c>
      <c r="G124" s="2" t="s">
        <v>82</v>
      </c>
      <c r="H124" s="2" t="s">
        <v>83</v>
      </c>
      <c r="I124" s="9">
        <v>10</v>
      </c>
      <c r="J124" s="4">
        <v>115.2</v>
      </c>
    </row>
    <row r="125" spans="1:23" hidden="1">
      <c r="A125" s="2" t="s">
        <v>48</v>
      </c>
      <c r="B125" s="3" t="s">
        <v>6025</v>
      </c>
      <c r="C125" s="1" t="s">
        <v>42</v>
      </c>
      <c r="D125" s="1" t="s">
        <v>6105</v>
      </c>
      <c r="E125" s="2" t="s">
        <v>2790</v>
      </c>
      <c r="F125" s="2" t="s">
        <v>2791</v>
      </c>
      <c r="G125" s="2" t="s">
        <v>82</v>
      </c>
      <c r="H125" s="2" t="s">
        <v>83</v>
      </c>
      <c r="I125" s="9">
        <v>10</v>
      </c>
      <c r="J125" s="4">
        <v>123.7</v>
      </c>
    </row>
    <row r="126" spans="1:23" hidden="1">
      <c r="J126" s="5">
        <v>15950.62</v>
      </c>
    </row>
    <row r="127" spans="1:23" hidden="1">
      <c r="A127" s="72" t="s">
        <v>141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</row>
    <row r="128" spans="1:23">
      <c r="A128" s="2" t="s">
        <v>40</v>
      </c>
      <c r="B128" s="3" t="s">
        <v>6023</v>
      </c>
      <c r="C128" s="1" t="s">
        <v>42</v>
      </c>
      <c r="D128" s="1" t="s">
        <v>298</v>
      </c>
      <c r="E128" s="2" t="s">
        <v>954</v>
      </c>
      <c r="F128" s="2" t="s">
        <v>955</v>
      </c>
      <c r="G128" s="2" t="s">
        <v>150</v>
      </c>
      <c r="H128" s="2" t="s">
        <v>151</v>
      </c>
      <c r="I128" s="9">
        <v>2</v>
      </c>
      <c r="J128" s="4">
        <v>20.440000000000001</v>
      </c>
    </row>
    <row r="129" spans="1:10">
      <c r="A129" s="2" t="s">
        <v>40</v>
      </c>
      <c r="B129" s="3" t="s">
        <v>6106</v>
      </c>
      <c r="C129" s="1" t="s">
        <v>42</v>
      </c>
      <c r="D129" s="1" t="s">
        <v>492</v>
      </c>
      <c r="E129" s="2" t="s">
        <v>3670</v>
      </c>
      <c r="F129" s="2" t="s">
        <v>3671</v>
      </c>
      <c r="G129" s="2" t="s">
        <v>942</v>
      </c>
      <c r="H129" s="2" t="s">
        <v>943</v>
      </c>
      <c r="I129" s="9">
        <v>20</v>
      </c>
      <c r="J129" s="4">
        <v>204.4</v>
      </c>
    </row>
    <row r="130" spans="1:10">
      <c r="A130" s="2" t="s">
        <v>40</v>
      </c>
      <c r="B130" s="3" t="s">
        <v>6089</v>
      </c>
      <c r="C130" s="1" t="s">
        <v>42</v>
      </c>
      <c r="D130" s="1" t="s">
        <v>6107</v>
      </c>
      <c r="E130" s="2" t="s">
        <v>936</v>
      </c>
      <c r="F130" s="2" t="s">
        <v>937</v>
      </c>
      <c r="G130" s="2" t="s">
        <v>150</v>
      </c>
      <c r="H130" s="2" t="s">
        <v>151</v>
      </c>
      <c r="I130" s="9">
        <v>3</v>
      </c>
      <c r="J130" s="4">
        <v>30.66</v>
      </c>
    </row>
    <row r="131" spans="1:10" hidden="1">
      <c r="A131" s="2" t="s">
        <v>48</v>
      </c>
      <c r="B131" s="3" t="s">
        <v>6089</v>
      </c>
      <c r="C131" s="1" t="s">
        <v>42</v>
      </c>
      <c r="D131" s="1" t="s">
        <v>6108</v>
      </c>
      <c r="E131" s="2" t="s">
        <v>951</v>
      </c>
      <c r="F131" s="2" t="s">
        <v>952</v>
      </c>
      <c r="G131" s="2" t="s">
        <v>160</v>
      </c>
      <c r="H131" s="2" t="s">
        <v>161</v>
      </c>
      <c r="I131" s="9">
        <v>5</v>
      </c>
      <c r="J131" s="4">
        <v>57.6</v>
      </c>
    </row>
    <row r="132" spans="1:10" hidden="1">
      <c r="A132" s="2" t="s">
        <v>48</v>
      </c>
      <c r="B132" s="3" t="s">
        <v>6089</v>
      </c>
      <c r="C132" s="1" t="s">
        <v>42</v>
      </c>
      <c r="D132" s="1" t="s">
        <v>6109</v>
      </c>
      <c r="E132" s="2" t="s">
        <v>954</v>
      </c>
      <c r="F132" s="2" t="s">
        <v>955</v>
      </c>
      <c r="G132" s="2" t="s">
        <v>150</v>
      </c>
      <c r="H132" s="2" t="s">
        <v>151</v>
      </c>
      <c r="I132" s="9">
        <v>6</v>
      </c>
      <c r="J132" s="4">
        <v>74.22</v>
      </c>
    </row>
    <row r="133" spans="1:10" hidden="1">
      <c r="A133" s="2" t="s">
        <v>48</v>
      </c>
      <c r="B133" s="3" t="s">
        <v>6089</v>
      </c>
      <c r="C133" s="1" t="s">
        <v>42</v>
      </c>
      <c r="D133" s="1" t="s">
        <v>6110</v>
      </c>
      <c r="E133" s="2" t="s">
        <v>170</v>
      </c>
      <c r="F133" s="2" t="s">
        <v>171</v>
      </c>
      <c r="G133" s="2" t="s">
        <v>150</v>
      </c>
      <c r="H133" s="2" t="s">
        <v>151</v>
      </c>
      <c r="I133" s="9">
        <v>10</v>
      </c>
      <c r="J133" s="4">
        <v>115.2</v>
      </c>
    </row>
    <row r="134" spans="1:10" hidden="1">
      <c r="A134" s="2" t="s">
        <v>48</v>
      </c>
      <c r="B134" s="3" t="s">
        <v>6089</v>
      </c>
      <c r="C134" s="1" t="s">
        <v>42</v>
      </c>
      <c r="D134" s="1" t="s">
        <v>6107</v>
      </c>
      <c r="E134" s="2" t="s">
        <v>936</v>
      </c>
      <c r="F134" s="2" t="s">
        <v>937</v>
      </c>
      <c r="G134" s="2" t="s">
        <v>150</v>
      </c>
      <c r="H134" s="2" t="s">
        <v>151</v>
      </c>
      <c r="I134" s="9">
        <v>5</v>
      </c>
      <c r="J134" s="4">
        <v>61.85</v>
      </c>
    </row>
    <row r="135" spans="1:10" hidden="1">
      <c r="A135" s="2" t="s">
        <v>48</v>
      </c>
      <c r="B135" s="3" t="s">
        <v>6089</v>
      </c>
      <c r="C135" s="1" t="s">
        <v>42</v>
      </c>
      <c r="D135" s="1" t="s">
        <v>6111</v>
      </c>
      <c r="E135" s="2" t="s">
        <v>165</v>
      </c>
      <c r="F135" s="2" t="s">
        <v>166</v>
      </c>
      <c r="G135" s="2" t="s">
        <v>167</v>
      </c>
      <c r="H135" s="2" t="s">
        <v>168</v>
      </c>
      <c r="I135" s="9">
        <v>3</v>
      </c>
      <c r="J135" s="4">
        <v>37.11</v>
      </c>
    </row>
    <row r="136" spans="1:10" hidden="1">
      <c r="A136" s="2" t="s">
        <v>48</v>
      </c>
      <c r="B136" s="3" t="s">
        <v>6089</v>
      </c>
      <c r="C136" s="1" t="s">
        <v>42</v>
      </c>
      <c r="D136" s="1" t="s">
        <v>6112</v>
      </c>
      <c r="E136" s="2" t="s">
        <v>1148</v>
      </c>
      <c r="F136" s="2" t="s">
        <v>1149</v>
      </c>
      <c r="G136" s="2" t="s">
        <v>155</v>
      </c>
      <c r="H136" s="2" t="s">
        <v>156</v>
      </c>
      <c r="I136" s="9">
        <v>5</v>
      </c>
      <c r="J136" s="4">
        <v>57.6</v>
      </c>
    </row>
    <row r="137" spans="1:10" hidden="1">
      <c r="A137" s="2" t="s">
        <v>48</v>
      </c>
      <c r="B137" s="3" t="s">
        <v>6089</v>
      </c>
      <c r="C137" s="1" t="s">
        <v>42</v>
      </c>
      <c r="D137" s="1" t="s">
        <v>701</v>
      </c>
      <c r="E137" s="2" t="s">
        <v>165</v>
      </c>
      <c r="F137" s="2" t="s">
        <v>166</v>
      </c>
      <c r="G137" s="2" t="s">
        <v>167</v>
      </c>
      <c r="H137" s="2" t="s">
        <v>168</v>
      </c>
      <c r="I137" s="9">
        <v>5</v>
      </c>
      <c r="J137" s="4">
        <v>57.6</v>
      </c>
    </row>
    <row r="138" spans="1:10" hidden="1">
      <c r="A138" s="2" t="s">
        <v>48</v>
      </c>
      <c r="B138" s="3" t="s">
        <v>6089</v>
      </c>
      <c r="C138" s="1" t="s">
        <v>42</v>
      </c>
      <c r="D138" s="1" t="s">
        <v>6113</v>
      </c>
      <c r="E138" s="2" t="s">
        <v>153</v>
      </c>
      <c r="F138" s="2" t="s">
        <v>154</v>
      </c>
      <c r="G138" s="2" t="s">
        <v>155</v>
      </c>
      <c r="H138" s="2" t="s">
        <v>156</v>
      </c>
      <c r="I138" s="9">
        <v>2</v>
      </c>
      <c r="J138" s="4">
        <v>23.04</v>
      </c>
    </row>
    <row r="139" spans="1:10" hidden="1">
      <c r="A139" s="2" t="s">
        <v>48</v>
      </c>
      <c r="B139" s="3" t="s">
        <v>6023</v>
      </c>
      <c r="C139" s="1" t="s">
        <v>42</v>
      </c>
      <c r="D139" s="1" t="s">
        <v>6114</v>
      </c>
      <c r="E139" s="2" t="s">
        <v>175</v>
      </c>
      <c r="F139" s="2" t="s">
        <v>2616</v>
      </c>
      <c r="G139" s="2" t="s">
        <v>177</v>
      </c>
      <c r="H139" s="2" t="s">
        <v>178</v>
      </c>
      <c r="I139" s="9">
        <v>6</v>
      </c>
      <c r="J139" s="4">
        <v>69.12</v>
      </c>
    </row>
    <row r="140" spans="1:10" hidden="1">
      <c r="A140" s="2" t="s">
        <v>48</v>
      </c>
      <c r="B140" s="3" t="s">
        <v>6023</v>
      </c>
      <c r="C140" s="1" t="s">
        <v>42</v>
      </c>
      <c r="D140" s="1" t="s">
        <v>6115</v>
      </c>
      <c r="E140" s="2" t="s">
        <v>170</v>
      </c>
      <c r="F140" s="2" t="s">
        <v>171</v>
      </c>
      <c r="G140" s="2" t="s">
        <v>150</v>
      </c>
      <c r="H140" s="2" t="s">
        <v>151</v>
      </c>
      <c r="I140" s="9">
        <v>10</v>
      </c>
      <c r="J140" s="4">
        <v>115.2</v>
      </c>
    </row>
    <row r="141" spans="1:10" hidden="1">
      <c r="A141" s="2" t="s">
        <v>48</v>
      </c>
      <c r="B141" s="3" t="s">
        <v>6106</v>
      </c>
      <c r="C141" s="1" t="s">
        <v>42</v>
      </c>
      <c r="D141" s="1" t="s">
        <v>492</v>
      </c>
      <c r="E141" s="2" t="s">
        <v>3670</v>
      </c>
      <c r="F141" s="2" t="s">
        <v>3671</v>
      </c>
      <c r="G141" s="2" t="s">
        <v>942</v>
      </c>
      <c r="H141" s="2" t="s">
        <v>943</v>
      </c>
      <c r="I141" s="9">
        <v>10</v>
      </c>
      <c r="J141" s="4">
        <v>115.2</v>
      </c>
    </row>
    <row r="142" spans="1:10" hidden="1">
      <c r="A142" s="2" t="s">
        <v>48</v>
      </c>
      <c r="B142" s="3" t="s">
        <v>6023</v>
      </c>
      <c r="C142" s="1" t="s">
        <v>42</v>
      </c>
      <c r="D142" s="1" t="s">
        <v>6116</v>
      </c>
      <c r="E142" s="2" t="s">
        <v>541</v>
      </c>
      <c r="F142" s="2" t="s">
        <v>542</v>
      </c>
      <c r="G142" s="2" t="s">
        <v>150</v>
      </c>
      <c r="H142" s="2" t="s">
        <v>151</v>
      </c>
      <c r="I142" s="9">
        <v>10</v>
      </c>
      <c r="J142" s="4">
        <v>115.2</v>
      </c>
    </row>
    <row r="143" spans="1:10" hidden="1">
      <c r="A143" s="2" t="s">
        <v>48</v>
      </c>
      <c r="B143" s="3" t="s">
        <v>6023</v>
      </c>
      <c r="C143" s="1" t="s">
        <v>42</v>
      </c>
      <c r="D143" s="1" t="s">
        <v>6117</v>
      </c>
      <c r="E143" s="2" t="s">
        <v>954</v>
      </c>
      <c r="F143" s="2" t="s">
        <v>955</v>
      </c>
      <c r="G143" s="2" t="s">
        <v>150</v>
      </c>
      <c r="H143" s="2" t="s">
        <v>151</v>
      </c>
      <c r="I143" s="9">
        <v>5</v>
      </c>
      <c r="J143" s="4">
        <v>57.6</v>
      </c>
    </row>
    <row r="144" spans="1:10" hidden="1">
      <c r="A144" s="2" t="s">
        <v>48</v>
      </c>
      <c r="B144" s="3" t="s">
        <v>6023</v>
      </c>
      <c r="C144" s="1" t="s">
        <v>42</v>
      </c>
      <c r="D144" s="1" t="s">
        <v>6118</v>
      </c>
      <c r="E144" s="2" t="s">
        <v>954</v>
      </c>
      <c r="F144" s="2" t="s">
        <v>955</v>
      </c>
      <c r="G144" s="2" t="s">
        <v>150</v>
      </c>
      <c r="H144" s="2" t="s">
        <v>151</v>
      </c>
      <c r="I144" s="9">
        <v>6</v>
      </c>
      <c r="J144" s="4">
        <v>69.12</v>
      </c>
    </row>
    <row r="145" spans="1:23" hidden="1">
      <c r="A145" s="2" t="s">
        <v>48</v>
      </c>
      <c r="B145" s="3" t="s">
        <v>6023</v>
      </c>
      <c r="C145" s="1" t="s">
        <v>42</v>
      </c>
      <c r="D145" s="1" t="s">
        <v>6119</v>
      </c>
      <c r="E145" s="2" t="s">
        <v>1148</v>
      </c>
      <c r="F145" s="2" t="s">
        <v>1149</v>
      </c>
      <c r="G145" s="2" t="s">
        <v>155</v>
      </c>
      <c r="H145" s="2" t="s">
        <v>156</v>
      </c>
      <c r="I145" s="9">
        <v>4</v>
      </c>
      <c r="J145" s="4">
        <v>46.08</v>
      </c>
    </row>
    <row r="146" spans="1:23" hidden="1">
      <c r="A146" s="2" t="s">
        <v>48</v>
      </c>
      <c r="B146" s="3" t="s">
        <v>6023</v>
      </c>
      <c r="C146" s="1" t="s">
        <v>42</v>
      </c>
      <c r="D146" s="1" t="s">
        <v>6120</v>
      </c>
      <c r="E146" s="2" t="s">
        <v>538</v>
      </c>
      <c r="F146" s="2" t="s">
        <v>539</v>
      </c>
      <c r="G146" s="2" t="s">
        <v>150</v>
      </c>
      <c r="H146" s="2" t="s">
        <v>151</v>
      </c>
      <c r="I146" s="9">
        <v>30</v>
      </c>
      <c r="J146" s="4">
        <v>345.6</v>
      </c>
    </row>
    <row r="147" spans="1:23" hidden="1">
      <c r="A147" s="2" t="s">
        <v>48</v>
      </c>
      <c r="B147" s="3" t="s">
        <v>6089</v>
      </c>
      <c r="C147" s="1" t="s">
        <v>42</v>
      </c>
      <c r="D147" s="1" t="s">
        <v>6121</v>
      </c>
      <c r="E147" s="2" t="s">
        <v>936</v>
      </c>
      <c r="F147" s="2" t="s">
        <v>937</v>
      </c>
      <c r="G147" s="2" t="s">
        <v>150</v>
      </c>
      <c r="H147" s="2" t="s">
        <v>151</v>
      </c>
      <c r="I147" s="9">
        <v>10</v>
      </c>
      <c r="J147" s="4">
        <v>115.2</v>
      </c>
    </row>
    <row r="148" spans="1:23" hidden="1">
      <c r="A148" s="2" t="s">
        <v>48</v>
      </c>
      <c r="B148" s="3" t="s">
        <v>6023</v>
      </c>
      <c r="C148" s="1" t="s">
        <v>42</v>
      </c>
      <c r="D148" s="1" t="s">
        <v>6122</v>
      </c>
      <c r="E148" s="2" t="s">
        <v>148</v>
      </c>
      <c r="F148" s="2" t="s">
        <v>149</v>
      </c>
      <c r="G148" s="2" t="s">
        <v>150</v>
      </c>
      <c r="H148" s="2" t="s">
        <v>151</v>
      </c>
      <c r="I148" s="9">
        <v>5</v>
      </c>
      <c r="J148" s="4">
        <v>57.6</v>
      </c>
    </row>
    <row r="149" spans="1:23" hidden="1">
      <c r="A149" s="2" t="s">
        <v>48</v>
      </c>
      <c r="B149" s="3" t="s">
        <v>6123</v>
      </c>
      <c r="C149" s="1" t="s">
        <v>42</v>
      </c>
      <c r="D149" s="1" t="s">
        <v>6124</v>
      </c>
      <c r="E149" s="2" t="s">
        <v>158</v>
      </c>
      <c r="F149" s="2" t="s">
        <v>159</v>
      </c>
      <c r="G149" s="2" t="s">
        <v>160</v>
      </c>
      <c r="H149" s="2" t="s">
        <v>161</v>
      </c>
      <c r="I149" s="9">
        <v>10</v>
      </c>
      <c r="J149" s="4">
        <v>115.2</v>
      </c>
    </row>
    <row r="150" spans="1:23" hidden="1">
      <c r="A150" s="2" t="s">
        <v>48</v>
      </c>
      <c r="B150" s="3" t="s">
        <v>6023</v>
      </c>
      <c r="C150" s="1" t="s">
        <v>1225</v>
      </c>
      <c r="D150" s="1" t="s">
        <v>6125</v>
      </c>
      <c r="E150" s="2" t="s">
        <v>954</v>
      </c>
      <c r="F150" s="2" t="s">
        <v>955</v>
      </c>
      <c r="G150" s="2" t="s">
        <v>150</v>
      </c>
      <c r="H150" s="2" t="s">
        <v>151</v>
      </c>
      <c r="I150" s="9">
        <v>-6</v>
      </c>
      <c r="J150" s="4">
        <v>-74.22</v>
      </c>
    </row>
    <row r="151" spans="1:23" hidden="1">
      <c r="A151" s="2" t="s">
        <v>182</v>
      </c>
      <c r="B151" s="3" t="s">
        <v>6023</v>
      </c>
      <c r="C151" s="1" t="s">
        <v>42</v>
      </c>
      <c r="D151" s="1" t="s">
        <v>6114</v>
      </c>
      <c r="E151" s="2" t="s">
        <v>175</v>
      </c>
      <c r="F151" s="2" t="s">
        <v>2616</v>
      </c>
      <c r="G151" s="2" t="s">
        <v>177</v>
      </c>
      <c r="H151" s="2" t="s">
        <v>178</v>
      </c>
      <c r="I151" s="9">
        <v>2</v>
      </c>
      <c r="J151" s="4">
        <v>16.84</v>
      </c>
    </row>
    <row r="152" spans="1:23" hidden="1">
      <c r="A152" s="2" t="s">
        <v>182</v>
      </c>
      <c r="B152" s="3" t="s">
        <v>6023</v>
      </c>
      <c r="C152" s="1" t="s">
        <v>42</v>
      </c>
      <c r="D152" s="1" t="s">
        <v>6126</v>
      </c>
      <c r="E152" s="2" t="s">
        <v>957</v>
      </c>
      <c r="F152" s="2" t="s">
        <v>958</v>
      </c>
      <c r="G152" s="2" t="s">
        <v>150</v>
      </c>
      <c r="H152" s="2" t="s">
        <v>151</v>
      </c>
      <c r="I152" s="9">
        <v>2</v>
      </c>
      <c r="J152" s="4">
        <v>16.84</v>
      </c>
    </row>
    <row r="153" spans="1:23" hidden="1">
      <c r="A153" s="2" t="s">
        <v>205</v>
      </c>
      <c r="B153" s="3" t="s">
        <v>6023</v>
      </c>
      <c r="C153" s="1" t="s">
        <v>42</v>
      </c>
      <c r="D153" s="1" t="s">
        <v>6115</v>
      </c>
      <c r="E153" s="2" t="s">
        <v>170</v>
      </c>
      <c r="F153" s="2" t="s">
        <v>171</v>
      </c>
      <c r="G153" s="2" t="s">
        <v>150</v>
      </c>
      <c r="H153" s="2" t="s">
        <v>151</v>
      </c>
      <c r="I153" s="9">
        <v>1</v>
      </c>
      <c r="J153" s="4">
        <v>9.5500000000000007</v>
      </c>
    </row>
    <row r="154" spans="1:23" hidden="1">
      <c r="A154" s="2" t="s">
        <v>205</v>
      </c>
      <c r="B154" s="3" t="s">
        <v>6023</v>
      </c>
      <c r="C154" s="1" t="s">
        <v>42</v>
      </c>
      <c r="D154" s="1" t="s">
        <v>6126</v>
      </c>
      <c r="E154" s="2" t="s">
        <v>957</v>
      </c>
      <c r="F154" s="2" t="s">
        <v>958</v>
      </c>
      <c r="G154" s="2" t="s">
        <v>150</v>
      </c>
      <c r="H154" s="2" t="s">
        <v>151</v>
      </c>
      <c r="I154" s="9">
        <v>2</v>
      </c>
      <c r="J154" s="4">
        <v>19.100000000000001</v>
      </c>
    </row>
    <row r="155" spans="1:23" hidden="1">
      <c r="J155" s="5">
        <f>SUM(J128:J154)</f>
        <v>1948.9499999999994</v>
      </c>
    </row>
    <row r="156" spans="1:23" hidden="1">
      <c r="A156" s="72" t="s">
        <v>183</v>
      </c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</row>
    <row r="157" spans="1:23">
      <c r="A157" s="2" t="s">
        <v>40</v>
      </c>
      <c r="B157" s="3" t="s">
        <v>6021</v>
      </c>
      <c r="C157" s="1" t="s">
        <v>42</v>
      </c>
      <c r="D157" s="1" t="s">
        <v>6127</v>
      </c>
      <c r="E157" s="2" t="s">
        <v>185</v>
      </c>
      <c r="F157" s="2" t="s">
        <v>186</v>
      </c>
      <c r="G157" s="2" t="s">
        <v>187</v>
      </c>
      <c r="H157" s="2" t="s">
        <v>188</v>
      </c>
      <c r="I157" s="9">
        <v>4</v>
      </c>
      <c r="J157" s="4">
        <v>40.880000000000003</v>
      </c>
    </row>
    <row r="158" spans="1:23" hidden="1">
      <c r="A158" s="2" t="s">
        <v>48</v>
      </c>
      <c r="B158" s="3" t="s">
        <v>6021</v>
      </c>
      <c r="C158" s="1" t="s">
        <v>42</v>
      </c>
      <c r="D158" s="1" t="s">
        <v>6127</v>
      </c>
      <c r="E158" s="2" t="s">
        <v>185</v>
      </c>
      <c r="F158" s="2" t="s">
        <v>186</v>
      </c>
      <c r="G158" s="2" t="s">
        <v>187</v>
      </c>
      <c r="H158" s="2" t="s">
        <v>188</v>
      </c>
      <c r="I158" s="9">
        <v>2</v>
      </c>
      <c r="J158" s="4">
        <v>23.04</v>
      </c>
    </row>
    <row r="159" spans="1:23" hidden="1">
      <c r="J159" s="5">
        <v>63.92</v>
      </c>
    </row>
    <row r="160" spans="1:23" hidden="1">
      <c r="A160" s="72" t="s">
        <v>189</v>
      </c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</row>
    <row r="161" spans="1:23">
      <c r="A161" s="2" t="s">
        <v>40</v>
      </c>
      <c r="B161" s="3" t="s">
        <v>6017</v>
      </c>
      <c r="C161" s="1" t="s">
        <v>42</v>
      </c>
      <c r="D161" s="1" t="s">
        <v>6128</v>
      </c>
      <c r="E161" s="2" t="s">
        <v>191</v>
      </c>
      <c r="F161" s="2" t="s">
        <v>192</v>
      </c>
      <c r="G161" s="2" t="s">
        <v>193</v>
      </c>
      <c r="H161" s="2" t="s">
        <v>194</v>
      </c>
      <c r="I161" s="9">
        <v>2</v>
      </c>
      <c r="J161" s="4">
        <v>20.440000000000001</v>
      </c>
    </row>
    <row r="162" spans="1:23">
      <c r="A162" s="2" t="s">
        <v>40</v>
      </c>
      <c r="B162" s="3" t="s">
        <v>6089</v>
      </c>
      <c r="C162" s="1" t="s">
        <v>42</v>
      </c>
      <c r="D162" s="1" t="s">
        <v>6129</v>
      </c>
      <c r="E162" s="2" t="s">
        <v>552</v>
      </c>
      <c r="F162" s="2" t="s">
        <v>553</v>
      </c>
      <c r="G162" s="2" t="s">
        <v>313</v>
      </c>
      <c r="H162" s="2" t="s">
        <v>314</v>
      </c>
      <c r="I162" s="9">
        <v>20</v>
      </c>
      <c r="J162" s="4">
        <v>204.4</v>
      </c>
    </row>
    <row r="163" spans="1:23">
      <c r="A163" s="2" t="s">
        <v>40</v>
      </c>
      <c r="B163" s="3" t="s">
        <v>6017</v>
      </c>
      <c r="C163" s="1" t="s">
        <v>42</v>
      </c>
      <c r="D163" s="1" t="s">
        <v>6130</v>
      </c>
      <c r="E163" s="2" t="s">
        <v>710</v>
      </c>
      <c r="F163" s="2" t="s">
        <v>711</v>
      </c>
      <c r="G163" s="2" t="s">
        <v>712</v>
      </c>
      <c r="H163" s="2" t="s">
        <v>713</v>
      </c>
      <c r="I163" s="9">
        <v>10</v>
      </c>
      <c r="J163" s="4">
        <v>102.2</v>
      </c>
    </row>
    <row r="164" spans="1:23" hidden="1">
      <c r="A164" s="2" t="s">
        <v>48</v>
      </c>
      <c r="B164" s="3" t="s">
        <v>6017</v>
      </c>
      <c r="C164" s="1" t="s">
        <v>42</v>
      </c>
      <c r="D164" s="1" t="s">
        <v>551</v>
      </c>
      <c r="E164" s="2" t="s">
        <v>724</v>
      </c>
      <c r="F164" s="2" t="s">
        <v>725</v>
      </c>
      <c r="G164" s="2" t="s">
        <v>726</v>
      </c>
      <c r="H164" s="2" t="s">
        <v>727</v>
      </c>
      <c r="I164" s="9">
        <v>5</v>
      </c>
      <c r="J164" s="4">
        <v>61.85</v>
      </c>
    </row>
    <row r="165" spans="1:23" hidden="1">
      <c r="A165" s="2" t="s">
        <v>48</v>
      </c>
      <c r="B165" s="3" t="s">
        <v>6017</v>
      </c>
      <c r="C165" s="1" t="s">
        <v>42</v>
      </c>
      <c r="D165" s="1" t="s">
        <v>6131</v>
      </c>
      <c r="E165" s="2" t="s">
        <v>6132</v>
      </c>
      <c r="F165" s="2" t="s">
        <v>6133</v>
      </c>
      <c r="G165" s="2" t="s">
        <v>193</v>
      </c>
      <c r="H165" s="2" t="s">
        <v>194</v>
      </c>
      <c r="I165" s="9">
        <v>3</v>
      </c>
      <c r="J165" s="4">
        <v>37.11</v>
      </c>
    </row>
    <row r="166" spans="1:23" hidden="1">
      <c r="A166" s="2" t="s">
        <v>48</v>
      </c>
      <c r="B166" s="3" t="s">
        <v>6017</v>
      </c>
      <c r="C166" s="1" t="s">
        <v>42</v>
      </c>
      <c r="D166" s="1" t="s">
        <v>6130</v>
      </c>
      <c r="E166" s="2" t="s">
        <v>710</v>
      </c>
      <c r="F166" s="2" t="s">
        <v>711</v>
      </c>
      <c r="G166" s="2" t="s">
        <v>712</v>
      </c>
      <c r="H166" s="2" t="s">
        <v>713</v>
      </c>
      <c r="I166" s="9">
        <v>10</v>
      </c>
      <c r="J166" s="4">
        <v>123.7</v>
      </c>
    </row>
    <row r="167" spans="1:23" hidden="1">
      <c r="A167" s="2" t="s">
        <v>48</v>
      </c>
      <c r="B167" s="3" t="s">
        <v>6017</v>
      </c>
      <c r="C167" s="1" t="s">
        <v>42</v>
      </c>
      <c r="D167" s="1" t="s">
        <v>6134</v>
      </c>
      <c r="E167" s="2" t="s">
        <v>729</v>
      </c>
      <c r="F167" s="2" t="s">
        <v>730</v>
      </c>
      <c r="G167" s="2" t="s">
        <v>726</v>
      </c>
      <c r="H167" s="2" t="s">
        <v>727</v>
      </c>
      <c r="I167" s="9">
        <v>5</v>
      </c>
      <c r="J167" s="4">
        <v>61.85</v>
      </c>
    </row>
    <row r="168" spans="1:23" hidden="1">
      <c r="A168" s="2" t="s">
        <v>48</v>
      </c>
      <c r="B168" s="3" t="s">
        <v>6017</v>
      </c>
      <c r="C168" s="1" t="s">
        <v>42</v>
      </c>
      <c r="D168" s="1" t="s">
        <v>6128</v>
      </c>
      <c r="E168" s="2" t="s">
        <v>191</v>
      </c>
      <c r="F168" s="2" t="s">
        <v>192</v>
      </c>
      <c r="G168" s="2" t="s">
        <v>193</v>
      </c>
      <c r="H168" s="2" t="s">
        <v>194</v>
      </c>
      <c r="I168" s="9">
        <v>3</v>
      </c>
      <c r="J168" s="4">
        <v>37.11</v>
      </c>
    </row>
    <row r="169" spans="1:23" hidden="1">
      <c r="A169" s="2" t="s">
        <v>48</v>
      </c>
      <c r="B169" s="3" t="s">
        <v>6017</v>
      </c>
      <c r="C169" s="1" t="s">
        <v>42</v>
      </c>
      <c r="D169" s="1" t="s">
        <v>573</v>
      </c>
      <c r="E169" s="2" t="s">
        <v>729</v>
      </c>
      <c r="F169" s="2" t="s">
        <v>730</v>
      </c>
      <c r="G169" s="2" t="s">
        <v>726</v>
      </c>
      <c r="H169" s="2" t="s">
        <v>727</v>
      </c>
      <c r="I169" s="9">
        <v>5</v>
      </c>
      <c r="J169" s="4">
        <v>61.85</v>
      </c>
    </row>
    <row r="170" spans="1:23" hidden="1">
      <c r="A170" s="2" t="s">
        <v>182</v>
      </c>
      <c r="B170" s="3" t="s">
        <v>6017</v>
      </c>
      <c r="C170" s="1" t="s">
        <v>42</v>
      </c>
      <c r="D170" s="1" t="s">
        <v>572</v>
      </c>
      <c r="E170" s="2" t="s">
        <v>1161</v>
      </c>
      <c r="F170" s="2" t="s">
        <v>1162</v>
      </c>
      <c r="G170" s="2" t="s">
        <v>210</v>
      </c>
      <c r="H170" s="2" t="s">
        <v>211</v>
      </c>
      <c r="I170" s="9">
        <v>1</v>
      </c>
      <c r="J170" s="4">
        <v>9.44</v>
      </c>
    </row>
    <row r="171" spans="1:23" hidden="1">
      <c r="J171" s="5">
        <v>719.95</v>
      </c>
    </row>
    <row r="172" spans="1:23" hidden="1">
      <c r="A172" s="72" t="s">
        <v>212</v>
      </c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</row>
    <row r="173" spans="1:23" hidden="1">
      <c r="A173" s="2" t="s">
        <v>68</v>
      </c>
      <c r="B173" s="3" t="s">
        <v>6123</v>
      </c>
      <c r="C173" s="1" t="s">
        <v>42</v>
      </c>
      <c r="D173" s="1" t="s">
        <v>508</v>
      </c>
      <c r="E173" s="2" t="s">
        <v>238</v>
      </c>
      <c r="F173" s="2" t="s">
        <v>239</v>
      </c>
      <c r="G173" s="2" t="s">
        <v>216</v>
      </c>
      <c r="H173" s="2" t="s">
        <v>217</v>
      </c>
      <c r="I173" s="9">
        <v>2</v>
      </c>
      <c r="J173" s="4">
        <v>19.100000000000001</v>
      </c>
    </row>
    <row r="174" spans="1:23">
      <c r="A174" s="2" t="s">
        <v>40</v>
      </c>
      <c r="B174" s="3" t="s">
        <v>6123</v>
      </c>
      <c r="C174" s="1" t="s">
        <v>42</v>
      </c>
      <c r="D174" s="1" t="s">
        <v>479</v>
      </c>
      <c r="E174" s="2" t="s">
        <v>2392</v>
      </c>
      <c r="F174" s="2" t="s">
        <v>2393</v>
      </c>
      <c r="G174" s="2" t="s">
        <v>232</v>
      </c>
      <c r="H174" s="2" t="s">
        <v>233</v>
      </c>
      <c r="I174" s="9">
        <v>2</v>
      </c>
      <c r="J174" s="4">
        <v>20.440000000000001</v>
      </c>
    </row>
    <row r="175" spans="1:23">
      <c r="A175" s="2" t="s">
        <v>40</v>
      </c>
      <c r="B175" s="3" t="s">
        <v>6123</v>
      </c>
      <c r="C175" s="1" t="s">
        <v>42</v>
      </c>
      <c r="D175" s="1" t="s">
        <v>6135</v>
      </c>
      <c r="E175" s="2" t="s">
        <v>272</v>
      </c>
      <c r="F175" s="2" t="s">
        <v>273</v>
      </c>
      <c r="G175" s="2" t="s">
        <v>216</v>
      </c>
      <c r="H175" s="2" t="s">
        <v>217</v>
      </c>
      <c r="I175" s="9">
        <v>5</v>
      </c>
      <c r="J175" s="4">
        <v>51.1</v>
      </c>
    </row>
    <row r="176" spans="1:23">
      <c r="A176" s="2" t="s">
        <v>40</v>
      </c>
      <c r="B176" s="3" t="s">
        <v>6123</v>
      </c>
      <c r="C176" s="1" t="s">
        <v>42</v>
      </c>
      <c r="D176" s="1" t="s">
        <v>6136</v>
      </c>
      <c r="E176" s="2" t="s">
        <v>246</v>
      </c>
      <c r="F176" s="2" t="s">
        <v>247</v>
      </c>
      <c r="G176" s="2" t="s">
        <v>243</v>
      </c>
      <c r="H176" s="2" t="s">
        <v>244</v>
      </c>
      <c r="I176" s="9">
        <v>5</v>
      </c>
      <c r="J176" s="4">
        <v>51.1</v>
      </c>
    </row>
    <row r="177" spans="1:23" hidden="1">
      <c r="A177" s="2" t="s">
        <v>48</v>
      </c>
      <c r="B177" s="3" t="s">
        <v>6123</v>
      </c>
      <c r="C177" s="1" t="s">
        <v>42</v>
      </c>
      <c r="D177" s="1" t="s">
        <v>6137</v>
      </c>
      <c r="E177" s="2" t="s">
        <v>219</v>
      </c>
      <c r="F177" s="2" t="s">
        <v>220</v>
      </c>
      <c r="G177" s="2" t="s">
        <v>221</v>
      </c>
      <c r="H177" s="2" t="s">
        <v>222</v>
      </c>
      <c r="I177" s="9">
        <v>10</v>
      </c>
      <c r="J177" s="4">
        <v>123.7</v>
      </c>
    </row>
    <row r="178" spans="1:23" hidden="1">
      <c r="A178" s="2" t="s">
        <v>48</v>
      </c>
      <c r="B178" s="3" t="s">
        <v>6123</v>
      </c>
      <c r="C178" s="1" t="s">
        <v>42</v>
      </c>
      <c r="D178" s="1" t="s">
        <v>479</v>
      </c>
      <c r="E178" s="2" t="s">
        <v>2392</v>
      </c>
      <c r="F178" s="2" t="s">
        <v>2393</v>
      </c>
      <c r="G178" s="2" t="s">
        <v>232</v>
      </c>
      <c r="H178" s="2" t="s">
        <v>233</v>
      </c>
      <c r="I178" s="9">
        <v>4</v>
      </c>
      <c r="J178" s="4">
        <v>49.48</v>
      </c>
    </row>
    <row r="179" spans="1:23" hidden="1">
      <c r="A179" s="2" t="s">
        <v>48</v>
      </c>
      <c r="B179" s="3" t="s">
        <v>6123</v>
      </c>
      <c r="C179" s="1" t="s">
        <v>42</v>
      </c>
      <c r="D179" s="1" t="s">
        <v>6138</v>
      </c>
      <c r="E179" s="2" t="s">
        <v>1173</v>
      </c>
      <c r="F179" s="2" t="s">
        <v>1174</v>
      </c>
      <c r="G179" s="2" t="s">
        <v>216</v>
      </c>
      <c r="H179" s="2" t="s">
        <v>217</v>
      </c>
      <c r="I179" s="9">
        <v>2</v>
      </c>
      <c r="J179" s="4">
        <v>24.74</v>
      </c>
    </row>
    <row r="180" spans="1:23" hidden="1">
      <c r="A180" s="2" t="s">
        <v>48</v>
      </c>
      <c r="B180" s="3" t="s">
        <v>6123</v>
      </c>
      <c r="C180" s="1" t="s">
        <v>42</v>
      </c>
      <c r="D180" s="1" t="s">
        <v>6136</v>
      </c>
      <c r="E180" s="2" t="s">
        <v>246</v>
      </c>
      <c r="F180" s="2" t="s">
        <v>247</v>
      </c>
      <c r="G180" s="2" t="s">
        <v>243</v>
      </c>
      <c r="H180" s="2" t="s">
        <v>244</v>
      </c>
      <c r="I180" s="9">
        <v>5</v>
      </c>
      <c r="J180" s="4">
        <v>61.85</v>
      </c>
    </row>
    <row r="181" spans="1:23" hidden="1">
      <c r="A181" s="2" t="s">
        <v>48</v>
      </c>
      <c r="B181" s="3" t="s">
        <v>6123</v>
      </c>
      <c r="C181" s="1" t="s">
        <v>42</v>
      </c>
      <c r="D181" s="1" t="s">
        <v>482</v>
      </c>
      <c r="E181" s="2" t="s">
        <v>3701</v>
      </c>
      <c r="F181" s="2" t="s">
        <v>261</v>
      </c>
      <c r="G181" s="2" t="s">
        <v>216</v>
      </c>
      <c r="H181" s="2" t="s">
        <v>217</v>
      </c>
      <c r="I181" s="9">
        <v>3</v>
      </c>
      <c r="J181" s="4">
        <v>37.11</v>
      </c>
    </row>
    <row r="182" spans="1:23" ht="24" hidden="1">
      <c r="A182" s="2" t="s">
        <v>48</v>
      </c>
      <c r="B182" s="3" t="s">
        <v>6123</v>
      </c>
      <c r="C182" s="1" t="s">
        <v>42</v>
      </c>
      <c r="D182" s="1" t="s">
        <v>6139</v>
      </c>
      <c r="E182" s="2" t="s">
        <v>275</v>
      </c>
      <c r="F182" s="2" t="s">
        <v>276</v>
      </c>
      <c r="G182" s="2" t="s">
        <v>277</v>
      </c>
      <c r="H182" s="2" t="s">
        <v>278</v>
      </c>
      <c r="I182" s="9">
        <v>2</v>
      </c>
      <c r="J182" s="4">
        <v>24.74</v>
      </c>
    </row>
    <row r="183" spans="1:23" hidden="1">
      <c r="A183" s="2" t="s">
        <v>182</v>
      </c>
      <c r="B183" s="3" t="s">
        <v>6123</v>
      </c>
      <c r="C183" s="1" t="s">
        <v>42</v>
      </c>
      <c r="D183" s="1" t="s">
        <v>6140</v>
      </c>
      <c r="E183" s="2" t="s">
        <v>214</v>
      </c>
      <c r="F183" s="2" t="s">
        <v>215</v>
      </c>
      <c r="G183" s="2" t="s">
        <v>216</v>
      </c>
      <c r="H183" s="2" t="s">
        <v>217</v>
      </c>
      <c r="I183" s="9">
        <v>5</v>
      </c>
      <c r="J183" s="4">
        <v>47.2</v>
      </c>
    </row>
    <row r="184" spans="1:23" ht="24" hidden="1">
      <c r="A184" s="2" t="s">
        <v>182</v>
      </c>
      <c r="B184" s="3" t="s">
        <v>6123</v>
      </c>
      <c r="C184" s="1" t="s">
        <v>42</v>
      </c>
      <c r="D184" s="1" t="s">
        <v>6139</v>
      </c>
      <c r="E184" s="2" t="s">
        <v>275</v>
      </c>
      <c r="F184" s="2" t="s">
        <v>276</v>
      </c>
      <c r="G184" s="2" t="s">
        <v>277</v>
      </c>
      <c r="H184" s="2" t="s">
        <v>278</v>
      </c>
      <c r="I184" s="9">
        <v>1</v>
      </c>
      <c r="J184" s="4">
        <v>8.42</v>
      </c>
    </row>
    <row r="185" spans="1:23" hidden="1">
      <c r="A185" s="2" t="s">
        <v>182</v>
      </c>
      <c r="B185" s="3" t="s">
        <v>6123</v>
      </c>
      <c r="C185" s="1" t="s">
        <v>42</v>
      </c>
      <c r="D185" s="1" t="s">
        <v>485</v>
      </c>
      <c r="E185" s="2" t="s">
        <v>263</v>
      </c>
      <c r="F185" s="2" t="s">
        <v>264</v>
      </c>
      <c r="G185" s="2" t="s">
        <v>216</v>
      </c>
      <c r="H185" s="2" t="s">
        <v>217</v>
      </c>
      <c r="I185" s="9">
        <v>2</v>
      </c>
      <c r="J185" s="4">
        <v>18.88</v>
      </c>
    </row>
    <row r="186" spans="1:23" hidden="1">
      <c r="A186" s="2" t="s">
        <v>182</v>
      </c>
      <c r="B186" s="3" t="s">
        <v>6123</v>
      </c>
      <c r="C186" s="1" t="s">
        <v>42</v>
      </c>
      <c r="D186" s="1" t="s">
        <v>6137</v>
      </c>
      <c r="E186" s="2" t="s">
        <v>219</v>
      </c>
      <c r="F186" s="2" t="s">
        <v>220</v>
      </c>
      <c r="G186" s="2" t="s">
        <v>221</v>
      </c>
      <c r="H186" s="2" t="s">
        <v>222</v>
      </c>
      <c r="I186" s="9">
        <v>5</v>
      </c>
      <c r="J186" s="4">
        <v>47.2</v>
      </c>
    </row>
    <row r="187" spans="1:23" hidden="1">
      <c r="J187" s="5">
        <v>585.05999999999995</v>
      </c>
    </row>
    <row r="188" spans="1:23" hidden="1">
      <c r="A188" s="72" t="s">
        <v>286</v>
      </c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</row>
    <row r="189" spans="1:23">
      <c r="A189" s="2" t="s">
        <v>40</v>
      </c>
      <c r="B189" s="3" t="s">
        <v>6123</v>
      </c>
      <c r="C189" s="1" t="s">
        <v>42</v>
      </c>
      <c r="D189" s="1" t="s">
        <v>6141</v>
      </c>
      <c r="E189" s="2" t="s">
        <v>302</v>
      </c>
      <c r="F189" s="2" t="s">
        <v>303</v>
      </c>
      <c r="G189" s="2" t="s">
        <v>304</v>
      </c>
      <c r="H189" s="2" t="s">
        <v>305</v>
      </c>
      <c r="I189" s="9">
        <v>1</v>
      </c>
      <c r="J189" s="4">
        <v>10.220000000000001</v>
      </c>
    </row>
    <row r="190" spans="1:23" hidden="1">
      <c r="A190" s="2" t="s">
        <v>48</v>
      </c>
      <c r="B190" s="3" t="s">
        <v>6123</v>
      </c>
      <c r="C190" s="1" t="s">
        <v>42</v>
      </c>
      <c r="D190" s="1" t="s">
        <v>6141</v>
      </c>
      <c r="E190" s="2" t="s">
        <v>302</v>
      </c>
      <c r="F190" s="2" t="s">
        <v>303</v>
      </c>
      <c r="G190" s="2" t="s">
        <v>304</v>
      </c>
      <c r="H190" s="2" t="s">
        <v>305</v>
      </c>
      <c r="I190" s="9">
        <v>2</v>
      </c>
      <c r="J190" s="4">
        <v>24.74</v>
      </c>
    </row>
    <row r="191" spans="1:23" hidden="1">
      <c r="A191" s="2" t="s">
        <v>48</v>
      </c>
      <c r="B191" s="3" t="s">
        <v>6123</v>
      </c>
      <c r="C191" s="1" t="s">
        <v>42</v>
      </c>
      <c r="D191" s="1" t="s">
        <v>6142</v>
      </c>
      <c r="E191" s="2" t="s">
        <v>307</v>
      </c>
      <c r="F191" s="2" t="s">
        <v>308</v>
      </c>
      <c r="G191" s="2" t="s">
        <v>304</v>
      </c>
      <c r="H191" s="2" t="s">
        <v>305</v>
      </c>
      <c r="I191" s="9">
        <v>10</v>
      </c>
      <c r="J191" s="4">
        <v>123.7</v>
      </c>
    </row>
    <row r="192" spans="1:23" hidden="1">
      <c r="A192" s="2" t="s">
        <v>182</v>
      </c>
      <c r="B192" s="3" t="s">
        <v>6123</v>
      </c>
      <c r="C192" s="1" t="s">
        <v>42</v>
      </c>
      <c r="D192" s="1" t="s">
        <v>6143</v>
      </c>
      <c r="E192" s="2" t="s">
        <v>981</v>
      </c>
      <c r="F192" s="2" t="s">
        <v>982</v>
      </c>
      <c r="G192" s="2" t="s">
        <v>296</v>
      </c>
      <c r="H192" s="2" t="s">
        <v>297</v>
      </c>
      <c r="I192" s="9">
        <v>7</v>
      </c>
      <c r="J192" s="4">
        <v>58.94</v>
      </c>
    </row>
    <row r="193" spans="1:23" hidden="1">
      <c r="J193" s="5">
        <v>217.6</v>
      </c>
    </row>
    <row r="194" spans="1:23" hidden="1">
      <c r="A194" s="72" t="s">
        <v>309</v>
      </c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</row>
    <row r="195" spans="1:23" hidden="1">
      <c r="A195" s="2" t="s">
        <v>68</v>
      </c>
      <c r="B195" s="3" t="s">
        <v>6123</v>
      </c>
      <c r="C195" s="1" t="s">
        <v>42</v>
      </c>
      <c r="D195" s="1" t="s">
        <v>6144</v>
      </c>
      <c r="E195" s="2" t="s">
        <v>995</v>
      </c>
      <c r="F195" s="2" t="s">
        <v>996</v>
      </c>
      <c r="G195" s="2" t="s">
        <v>313</v>
      </c>
      <c r="H195" s="2" t="s">
        <v>314</v>
      </c>
      <c r="I195" s="9">
        <v>2</v>
      </c>
      <c r="J195" s="4">
        <v>19.100000000000001</v>
      </c>
    </row>
    <row r="196" spans="1:23">
      <c r="A196" s="2" t="s">
        <v>40</v>
      </c>
      <c r="B196" s="3" t="s">
        <v>6017</v>
      </c>
      <c r="C196" s="1" t="s">
        <v>42</v>
      </c>
      <c r="D196" s="1" t="s">
        <v>6145</v>
      </c>
      <c r="E196" s="2" t="s">
        <v>1598</v>
      </c>
      <c r="F196" s="2" t="s">
        <v>1599</v>
      </c>
      <c r="G196" s="2" t="s">
        <v>198</v>
      </c>
      <c r="H196" s="2" t="s">
        <v>199</v>
      </c>
      <c r="I196" s="9">
        <v>5</v>
      </c>
      <c r="J196" s="4">
        <v>51.1</v>
      </c>
    </row>
    <row r="197" spans="1:23">
      <c r="A197" s="2" t="s">
        <v>40</v>
      </c>
      <c r="B197" s="3" t="s">
        <v>6089</v>
      </c>
      <c r="C197" s="1" t="s">
        <v>42</v>
      </c>
      <c r="D197" s="1" t="s">
        <v>6146</v>
      </c>
      <c r="E197" s="2" t="s">
        <v>1021</v>
      </c>
      <c r="F197" s="2" t="s">
        <v>1022</v>
      </c>
      <c r="G197" s="2" t="s">
        <v>367</v>
      </c>
      <c r="H197" s="2" t="s">
        <v>368</v>
      </c>
      <c r="I197" s="9">
        <v>6</v>
      </c>
      <c r="J197" s="4">
        <v>61.32</v>
      </c>
    </row>
    <row r="198" spans="1:23">
      <c r="A198" s="2" t="s">
        <v>40</v>
      </c>
      <c r="B198" s="3" t="s">
        <v>6089</v>
      </c>
      <c r="C198" s="1" t="s">
        <v>42</v>
      </c>
      <c r="D198" s="1" t="s">
        <v>6147</v>
      </c>
      <c r="E198" s="2" t="s">
        <v>789</v>
      </c>
      <c r="F198" s="2" t="s">
        <v>790</v>
      </c>
      <c r="G198" s="2" t="s">
        <v>313</v>
      </c>
      <c r="H198" s="2" t="s">
        <v>314</v>
      </c>
      <c r="I198" s="9">
        <v>20</v>
      </c>
      <c r="J198" s="4">
        <v>204.4</v>
      </c>
    </row>
    <row r="199" spans="1:23">
      <c r="A199" s="2" t="s">
        <v>40</v>
      </c>
      <c r="B199" s="3" t="s">
        <v>6123</v>
      </c>
      <c r="C199" s="1" t="s">
        <v>42</v>
      </c>
      <c r="D199" s="1" t="s">
        <v>6148</v>
      </c>
      <c r="E199" s="2" t="s">
        <v>567</v>
      </c>
      <c r="F199" s="2" t="s">
        <v>568</v>
      </c>
      <c r="G199" s="2" t="s">
        <v>367</v>
      </c>
      <c r="H199" s="2" t="s">
        <v>368</v>
      </c>
      <c r="I199" s="9">
        <v>5</v>
      </c>
      <c r="J199" s="4">
        <v>51.1</v>
      </c>
    </row>
    <row r="200" spans="1:23">
      <c r="A200" s="2" t="s">
        <v>40</v>
      </c>
      <c r="B200" s="3" t="s">
        <v>6017</v>
      </c>
      <c r="C200" s="1" t="s">
        <v>42</v>
      </c>
      <c r="D200" s="1" t="s">
        <v>577</v>
      </c>
      <c r="E200" s="2" t="s">
        <v>786</v>
      </c>
      <c r="F200" s="2" t="s">
        <v>787</v>
      </c>
      <c r="G200" s="2" t="s">
        <v>313</v>
      </c>
      <c r="H200" s="2" t="s">
        <v>314</v>
      </c>
      <c r="I200" s="9">
        <v>2</v>
      </c>
      <c r="J200" s="4">
        <v>20.440000000000001</v>
      </c>
    </row>
    <row r="201" spans="1:23">
      <c r="A201" s="2" t="s">
        <v>40</v>
      </c>
      <c r="B201" s="3" t="s">
        <v>6089</v>
      </c>
      <c r="C201" s="1" t="s">
        <v>42</v>
      </c>
      <c r="D201" s="1" t="s">
        <v>6149</v>
      </c>
      <c r="E201" s="2" t="s">
        <v>773</v>
      </c>
      <c r="F201" s="2" t="s">
        <v>774</v>
      </c>
      <c r="G201" s="2" t="s">
        <v>313</v>
      </c>
      <c r="H201" s="2" t="s">
        <v>314</v>
      </c>
      <c r="I201" s="9">
        <v>6</v>
      </c>
      <c r="J201" s="4">
        <v>61.32</v>
      </c>
    </row>
    <row r="202" spans="1:23">
      <c r="A202" s="2" t="s">
        <v>40</v>
      </c>
      <c r="B202" s="3" t="s">
        <v>6089</v>
      </c>
      <c r="C202" s="1" t="s">
        <v>42</v>
      </c>
      <c r="D202" s="1" t="s">
        <v>6150</v>
      </c>
      <c r="E202" s="2" t="s">
        <v>319</v>
      </c>
      <c r="F202" s="2" t="s">
        <v>320</v>
      </c>
      <c r="G202" s="2" t="s">
        <v>313</v>
      </c>
      <c r="H202" s="2" t="s">
        <v>314</v>
      </c>
      <c r="I202" s="9">
        <v>10</v>
      </c>
      <c r="J202" s="4">
        <v>102.2</v>
      </c>
    </row>
    <row r="203" spans="1:23">
      <c r="A203" s="2" t="s">
        <v>40</v>
      </c>
      <c r="B203" s="3" t="s">
        <v>6123</v>
      </c>
      <c r="C203" s="1" t="s">
        <v>42</v>
      </c>
      <c r="D203" s="1" t="s">
        <v>6151</v>
      </c>
      <c r="E203" s="2" t="s">
        <v>2117</v>
      </c>
      <c r="F203" s="2" t="s">
        <v>2118</v>
      </c>
      <c r="G203" s="2" t="s">
        <v>313</v>
      </c>
      <c r="H203" s="2" t="s">
        <v>314</v>
      </c>
      <c r="I203" s="9">
        <v>3</v>
      </c>
      <c r="J203" s="4">
        <v>30.66</v>
      </c>
    </row>
    <row r="204" spans="1:23">
      <c r="A204" s="2" t="s">
        <v>40</v>
      </c>
      <c r="B204" s="3" t="s">
        <v>6021</v>
      </c>
      <c r="C204" s="1" t="s">
        <v>42</v>
      </c>
      <c r="D204" s="1" t="s">
        <v>6152</v>
      </c>
      <c r="E204" s="2" t="s">
        <v>795</v>
      </c>
      <c r="F204" s="2" t="s">
        <v>796</v>
      </c>
      <c r="G204" s="2" t="s">
        <v>313</v>
      </c>
      <c r="H204" s="2" t="s">
        <v>314</v>
      </c>
      <c r="I204" s="9">
        <v>10</v>
      </c>
      <c r="J204" s="4">
        <v>102.2</v>
      </c>
    </row>
    <row r="205" spans="1:23">
      <c r="A205" s="2" t="s">
        <v>40</v>
      </c>
      <c r="B205" s="3" t="s">
        <v>6123</v>
      </c>
      <c r="C205" s="1" t="s">
        <v>42</v>
      </c>
      <c r="D205" s="1" t="s">
        <v>6153</v>
      </c>
      <c r="E205" s="2" t="s">
        <v>6154</v>
      </c>
      <c r="F205" s="2" t="s">
        <v>6155</v>
      </c>
      <c r="G205" s="2" t="s">
        <v>313</v>
      </c>
      <c r="H205" s="2" t="s">
        <v>314</v>
      </c>
      <c r="I205" s="9">
        <v>5</v>
      </c>
      <c r="J205" s="4">
        <v>51.1</v>
      </c>
    </row>
    <row r="206" spans="1:23">
      <c r="A206" s="2" t="s">
        <v>40</v>
      </c>
      <c r="B206" s="3" t="s">
        <v>6123</v>
      </c>
      <c r="C206" s="1" t="s">
        <v>42</v>
      </c>
      <c r="D206" s="1" t="s">
        <v>6156</v>
      </c>
      <c r="E206" s="2" t="s">
        <v>3003</v>
      </c>
      <c r="F206" s="2" t="s">
        <v>3004</v>
      </c>
      <c r="G206" s="2" t="s">
        <v>313</v>
      </c>
      <c r="H206" s="2" t="s">
        <v>314</v>
      </c>
      <c r="I206" s="9">
        <v>5</v>
      </c>
      <c r="J206" s="4">
        <v>51.1</v>
      </c>
    </row>
    <row r="207" spans="1:23">
      <c r="A207" s="2" t="s">
        <v>40</v>
      </c>
      <c r="B207" s="3" t="s">
        <v>6123</v>
      </c>
      <c r="C207" s="1" t="s">
        <v>42</v>
      </c>
      <c r="D207" s="1" t="s">
        <v>6157</v>
      </c>
      <c r="E207" s="2" t="s">
        <v>584</v>
      </c>
      <c r="F207" s="2" t="s">
        <v>585</v>
      </c>
      <c r="G207" s="2" t="s">
        <v>586</v>
      </c>
      <c r="H207" s="2" t="s">
        <v>587</v>
      </c>
      <c r="I207" s="9">
        <v>10</v>
      </c>
      <c r="J207" s="4">
        <v>102.2</v>
      </c>
    </row>
    <row r="208" spans="1:23">
      <c r="A208" s="2" t="s">
        <v>40</v>
      </c>
      <c r="B208" s="3" t="s">
        <v>6123</v>
      </c>
      <c r="C208" s="1" t="s">
        <v>42</v>
      </c>
      <c r="D208" s="1" t="s">
        <v>6144</v>
      </c>
      <c r="E208" s="2" t="s">
        <v>995</v>
      </c>
      <c r="F208" s="2" t="s">
        <v>996</v>
      </c>
      <c r="G208" s="2" t="s">
        <v>313</v>
      </c>
      <c r="H208" s="2" t="s">
        <v>314</v>
      </c>
      <c r="I208" s="9">
        <v>20</v>
      </c>
      <c r="J208" s="4">
        <v>204.4</v>
      </c>
    </row>
    <row r="209" spans="1:10">
      <c r="A209" s="2" t="s">
        <v>40</v>
      </c>
      <c r="B209" s="3" t="s">
        <v>6017</v>
      </c>
      <c r="C209" s="1" t="s">
        <v>42</v>
      </c>
      <c r="D209" s="1" t="s">
        <v>6158</v>
      </c>
      <c r="E209" s="2" t="s">
        <v>1564</v>
      </c>
      <c r="F209" s="2" t="s">
        <v>1565</v>
      </c>
      <c r="G209" s="2" t="s">
        <v>313</v>
      </c>
      <c r="H209" s="2" t="s">
        <v>314</v>
      </c>
      <c r="I209" s="9">
        <v>20</v>
      </c>
      <c r="J209" s="4">
        <v>204.4</v>
      </c>
    </row>
    <row r="210" spans="1:10">
      <c r="A210" s="2" t="s">
        <v>40</v>
      </c>
      <c r="B210" s="3" t="s">
        <v>6017</v>
      </c>
      <c r="C210" s="1" t="s">
        <v>42</v>
      </c>
      <c r="D210" s="1" t="s">
        <v>6159</v>
      </c>
      <c r="E210" s="2" t="s">
        <v>393</v>
      </c>
      <c r="F210" s="2" t="s">
        <v>394</v>
      </c>
      <c r="G210" s="2" t="s">
        <v>375</v>
      </c>
      <c r="H210" s="2" t="s">
        <v>376</v>
      </c>
      <c r="I210" s="9">
        <v>5</v>
      </c>
      <c r="J210" s="4">
        <v>51.1</v>
      </c>
    </row>
    <row r="211" spans="1:10">
      <c r="A211" s="2" t="s">
        <v>40</v>
      </c>
      <c r="B211" s="3" t="s">
        <v>6021</v>
      </c>
      <c r="C211" s="1" t="s">
        <v>42</v>
      </c>
      <c r="D211" s="1" t="s">
        <v>762</v>
      </c>
      <c r="E211" s="2" t="s">
        <v>360</v>
      </c>
      <c r="F211" s="2" t="s">
        <v>361</v>
      </c>
      <c r="G211" s="2" t="s">
        <v>362</v>
      </c>
      <c r="H211" s="2" t="s">
        <v>363</v>
      </c>
      <c r="I211" s="9">
        <v>10</v>
      </c>
      <c r="J211" s="4">
        <v>102.2</v>
      </c>
    </row>
    <row r="212" spans="1:10">
      <c r="A212" s="2" t="s">
        <v>40</v>
      </c>
      <c r="B212" s="3" t="s">
        <v>6021</v>
      </c>
      <c r="C212" s="1" t="s">
        <v>42</v>
      </c>
      <c r="D212" s="1" t="s">
        <v>6160</v>
      </c>
      <c r="E212" s="2" t="s">
        <v>763</v>
      </c>
      <c r="F212" s="2" t="s">
        <v>764</v>
      </c>
      <c r="G212" s="2" t="s">
        <v>313</v>
      </c>
      <c r="H212" s="2" t="s">
        <v>314</v>
      </c>
      <c r="I212" s="9">
        <v>10</v>
      </c>
      <c r="J212" s="4">
        <v>102.2</v>
      </c>
    </row>
    <row r="213" spans="1:10">
      <c r="A213" s="2" t="s">
        <v>40</v>
      </c>
      <c r="B213" s="3" t="s">
        <v>6021</v>
      </c>
      <c r="C213" s="1" t="s">
        <v>42</v>
      </c>
      <c r="D213" s="1" t="s">
        <v>6161</v>
      </c>
      <c r="E213" s="2" t="s">
        <v>1214</v>
      </c>
      <c r="F213" s="2" t="s">
        <v>1215</v>
      </c>
      <c r="G213" s="2" t="s">
        <v>313</v>
      </c>
      <c r="H213" s="2" t="s">
        <v>314</v>
      </c>
      <c r="I213" s="9">
        <v>10</v>
      </c>
      <c r="J213" s="4">
        <v>102.2</v>
      </c>
    </row>
    <row r="214" spans="1:10">
      <c r="A214" s="2" t="s">
        <v>40</v>
      </c>
      <c r="B214" s="3" t="s">
        <v>6021</v>
      </c>
      <c r="C214" s="1" t="s">
        <v>42</v>
      </c>
      <c r="D214" s="1" t="s">
        <v>6162</v>
      </c>
      <c r="E214" s="2" t="s">
        <v>594</v>
      </c>
      <c r="F214" s="2" t="s">
        <v>595</v>
      </c>
      <c r="G214" s="2" t="s">
        <v>313</v>
      </c>
      <c r="H214" s="2" t="s">
        <v>314</v>
      </c>
      <c r="I214" s="9">
        <v>15</v>
      </c>
      <c r="J214" s="4">
        <v>153.30000000000001</v>
      </c>
    </row>
    <row r="215" spans="1:10">
      <c r="A215" s="2" t="s">
        <v>40</v>
      </c>
      <c r="B215" s="3" t="s">
        <v>6017</v>
      </c>
      <c r="C215" s="1" t="s">
        <v>42</v>
      </c>
      <c r="D215" s="1" t="s">
        <v>6163</v>
      </c>
      <c r="E215" s="2" t="s">
        <v>1424</v>
      </c>
      <c r="F215" s="2" t="s">
        <v>1425</v>
      </c>
      <c r="G215" s="2" t="s">
        <v>313</v>
      </c>
      <c r="H215" s="2" t="s">
        <v>314</v>
      </c>
      <c r="I215" s="9">
        <v>20</v>
      </c>
      <c r="J215" s="4">
        <v>204.4</v>
      </c>
    </row>
    <row r="216" spans="1:10">
      <c r="A216" s="2" t="s">
        <v>40</v>
      </c>
      <c r="B216" s="3" t="s">
        <v>6021</v>
      </c>
      <c r="C216" s="1" t="s">
        <v>42</v>
      </c>
      <c r="D216" s="1" t="s">
        <v>6164</v>
      </c>
      <c r="E216" s="2" t="s">
        <v>578</v>
      </c>
      <c r="F216" s="2" t="s">
        <v>579</v>
      </c>
      <c r="G216" s="2" t="s">
        <v>313</v>
      </c>
      <c r="H216" s="2" t="s">
        <v>314</v>
      </c>
      <c r="I216" s="9">
        <v>20</v>
      </c>
      <c r="J216" s="4">
        <v>204.4</v>
      </c>
    </row>
    <row r="217" spans="1:10">
      <c r="A217" s="2" t="s">
        <v>40</v>
      </c>
      <c r="B217" s="3" t="s">
        <v>6021</v>
      </c>
      <c r="C217" s="1" t="s">
        <v>42</v>
      </c>
      <c r="D217" s="1" t="s">
        <v>853</v>
      </c>
      <c r="E217" s="2" t="s">
        <v>1002</v>
      </c>
      <c r="F217" s="2" t="s">
        <v>1003</v>
      </c>
      <c r="G217" s="2" t="s">
        <v>313</v>
      </c>
      <c r="H217" s="2" t="s">
        <v>314</v>
      </c>
      <c r="I217" s="9">
        <v>2</v>
      </c>
      <c r="J217" s="4">
        <v>20.440000000000001</v>
      </c>
    </row>
    <row r="218" spans="1:10">
      <c r="A218" s="2" t="s">
        <v>40</v>
      </c>
      <c r="B218" s="3" t="s">
        <v>6089</v>
      </c>
      <c r="C218" s="1" t="s">
        <v>42</v>
      </c>
      <c r="D218" s="1" t="s">
        <v>6165</v>
      </c>
      <c r="E218" s="2" t="s">
        <v>381</v>
      </c>
      <c r="F218" s="2" t="s">
        <v>382</v>
      </c>
      <c r="G218" s="2" t="s">
        <v>313</v>
      </c>
      <c r="H218" s="2" t="s">
        <v>314</v>
      </c>
      <c r="I218" s="9">
        <v>10</v>
      </c>
      <c r="J218" s="4">
        <v>102.2</v>
      </c>
    </row>
    <row r="219" spans="1:10">
      <c r="A219" s="2" t="s">
        <v>40</v>
      </c>
      <c r="B219" s="3" t="s">
        <v>6017</v>
      </c>
      <c r="C219" s="1" t="s">
        <v>42</v>
      </c>
      <c r="D219" s="1" t="s">
        <v>6166</v>
      </c>
      <c r="E219" s="2" t="s">
        <v>378</v>
      </c>
      <c r="F219" s="2" t="s">
        <v>379</v>
      </c>
      <c r="G219" s="2" t="s">
        <v>313</v>
      </c>
      <c r="H219" s="2" t="s">
        <v>314</v>
      </c>
      <c r="I219" s="9">
        <v>15</v>
      </c>
      <c r="J219" s="4">
        <v>153.30000000000001</v>
      </c>
    </row>
    <row r="220" spans="1:10">
      <c r="A220" s="2" t="s">
        <v>40</v>
      </c>
      <c r="B220" s="3" t="s">
        <v>6017</v>
      </c>
      <c r="C220" s="1" t="s">
        <v>42</v>
      </c>
      <c r="D220" s="1" t="s">
        <v>6167</v>
      </c>
      <c r="E220" s="2" t="s">
        <v>1231</v>
      </c>
      <c r="F220" s="2" t="s">
        <v>1232</v>
      </c>
      <c r="G220" s="2" t="s">
        <v>375</v>
      </c>
      <c r="H220" s="2" t="s">
        <v>376</v>
      </c>
      <c r="I220" s="9">
        <v>10</v>
      </c>
      <c r="J220" s="4">
        <v>102.2</v>
      </c>
    </row>
    <row r="221" spans="1:10">
      <c r="A221" s="2" t="s">
        <v>40</v>
      </c>
      <c r="B221" s="3" t="s">
        <v>6021</v>
      </c>
      <c r="C221" s="1" t="s">
        <v>42</v>
      </c>
      <c r="D221" s="1" t="s">
        <v>813</v>
      </c>
      <c r="E221" s="2" t="s">
        <v>4485</v>
      </c>
      <c r="F221" s="2" t="s">
        <v>4486</v>
      </c>
      <c r="G221" s="2" t="s">
        <v>313</v>
      </c>
      <c r="H221" s="2" t="s">
        <v>314</v>
      </c>
      <c r="I221" s="9">
        <v>10</v>
      </c>
      <c r="J221" s="4">
        <v>102.2</v>
      </c>
    </row>
    <row r="222" spans="1:10">
      <c r="A222" s="2" t="s">
        <v>40</v>
      </c>
      <c r="B222" s="3" t="s">
        <v>6021</v>
      </c>
      <c r="C222" s="1" t="s">
        <v>42</v>
      </c>
      <c r="D222" s="1" t="s">
        <v>6168</v>
      </c>
      <c r="E222" s="2" t="s">
        <v>760</v>
      </c>
      <c r="F222" s="2" t="s">
        <v>761</v>
      </c>
      <c r="G222" s="2" t="s">
        <v>313</v>
      </c>
      <c r="H222" s="2" t="s">
        <v>314</v>
      </c>
      <c r="I222" s="9">
        <v>10</v>
      </c>
      <c r="J222" s="4">
        <v>102.2</v>
      </c>
    </row>
    <row r="223" spans="1:10">
      <c r="A223" s="2" t="s">
        <v>40</v>
      </c>
      <c r="B223" s="3" t="s">
        <v>6021</v>
      </c>
      <c r="C223" s="1" t="s">
        <v>42</v>
      </c>
      <c r="D223" s="1" t="s">
        <v>6169</v>
      </c>
      <c r="E223" s="2" t="s">
        <v>420</v>
      </c>
      <c r="F223" s="2" t="s">
        <v>421</v>
      </c>
      <c r="G223" s="2" t="s">
        <v>313</v>
      </c>
      <c r="H223" s="2" t="s">
        <v>314</v>
      </c>
      <c r="I223" s="9">
        <v>10</v>
      </c>
      <c r="J223" s="4">
        <v>102.2</v>
      </c>
    </row>
    <row r="224" spans="1:10">
      <c r="A224" s="2" t="s">
        <v>40</v>
      </c>
      <c r="B224" s="3" t="s">
        <v>6089</v>
      </c>
      <c r="C224" s="1" t="s">
        <v>42</v>
      </c>
      <c r="D224" s="1" t="s">
        <v>6170</v>
      </c>
      <c r="E224" s="2" t="s">
        <v>1340</v>
      </c>
      <c r="F224" s="2" t="s">
        <v>1341</v>
      </c>
      <c r="G224" s="2" t="s">
        <v>313</v>
      </c>
      <c r="H224" s="2" t="s">
        <v>314</v>
      </c>
      <c r="I224" s="9">
        <v>50</v>
      </c>
      <c r="J224" s="4">
        <v>511</v>
      </c>
    </row>
    <row r="225" spans="1:10">
      <c r="A225" s="2" t="s">
        <v>40</v>
      </c>
      <c r="B225" s="3" t="s">
        <v>6089</v>
      </c>
      <c r="C225" s="1" t="s">
        <v>42</v>
      </c>
      <c r="D225" s="1" t="s">
        <v>820</v>
      </c>
      <c r="E225" s="2" t="s">
        <v>1436</v>
      </c>
      <c r="F225" s="2" t="s">
        <v>1437</v>
      </c>
      <c r="G225" s="2" t="s">
        <v>313</v>
      </c>
      <c r="H225" s="2" t="s">
        <v>314</v>
      </c>
      <c r="I225" s="9">
        <v>20</v>
      </c>
      <c r="J225" s="4">
        <v>204.4</v>
      </c>
    </row>
    <row r="226" spans="1:10">
      <c r="A226" s="2" t="s">
        <v>40</v>
      </c>
      <c r="B226" s="3" t="s">
        <v>6089</v>
      </c>
      <c r="C226" s="1" t="s">
        <v>42</v>
      </c>
      <c r="D226" s="1" t="s">
        <v>6171</v>
      </c>
      <c r="E226" s="2" t="s">
        <v>792</v>
      </c>
      <c r="F226" s="2" t="s">
        <v>793</v>
      </c>
      <c r="G226" s="2" t="s">
        <v>313</v>
      </c>
      <c r="H226" s="2" t="s">
        <v>314</v>
      </c>
      <c r="I226" s="9">
        <v>5</v>
      </c>
      <c r="J226" s="4">
        <v>51.1</v>
      </c>
    </row>
    <row r="227" spans="1:10">
      <c r="A227" s="2" t="s">
        <v>40</v>
      </c>
      <c r="B227" s="3" t="s">
        <v>6025</v>
      </c>
      <c r="C227" s="1" t="s">
        <v>42</v>
      </c>
      <c r="D227" s="1" t="s">
        <v>356</v>
      </c>
      <c r="E227" s="2" t="s">
        <v>1021</v>
      </c>
      <c r="F227" s="2" t="s">
        <v>1022</v>
      </c>
      <c r="G227" s="2" t="s">
        <v>367</v>
      </c>
      <c r="H227" s="2" t="s">
        <v>368</v>
      </c>
      <c r="I227" s="9">
        <v>15</v>
      </c>
      <c r="J227" s="4">
        <v>153.30000000000001</v>
      </c>
    </row>
    <row r="228" spans="1:10">
      <c r="A228" s="2" t="s">
        <v>40</v>
      </c>
      <c r="B228" s="3" t="s">
        <v>6089</v>
      </c>
      <c r="C228" s="1" t="s">
        <v>42</v>
      </c>
      <c r="D228" s="1" t="s">
        <v>6172</v>
      </c>
      <c r="E228" s="2" t="s">
        <v>584</v>
      </c>
      <c r="F228" s="2" t="s">
        <v>585</v>
      </c>
      <c r="G228" s="2" t="s">
        <v>586</v>
      </c>
      <c r="H228" s="2" t="s">
        <v>587</v>
      </c>
      <c r="I228" s="9">
        <v>10</v>
      </c>
      <c r="J228" s="4">
        <v>102.2</v>
      </c>
    </row>
    <row r="229" spans="1:10">
      <c r="A229" s="2" t="s">
        <v>40</v>
      </c>
      <c r="B229" s="3" t="s">
        <v>6106</v>
      </c>
      <c r="C229" s="1" t="s">
        <v>42</v>
      </c>
      <c r="D229" s="1" t="s">
        <v>521</v>
      </c>
      <c r="E229" s="2" t="s">
        <v>2117</v>
      </c>
      <c r="F229" s="2" t="s">
        <v>2118</v>
      </c>
      <c r="G229" s="2" t="s">
        <v>313</v>
      </c>
      <c r="H229" s="2" t="s">
        <v>314</v>
      </c>
      <c r="I229" s="9">
        <v>30</v>
      </c>
      <c r="J229" s="4">
        <v>306.60000000000002</v>
      </c>
    </row>
    <row r="230" spans="1:10">
      <c r="A230" s="2" t="s">
        <v>40</v>
      </c>
      <c r="B230" s="3" t="s">
        <v>6023</v>
      </c>
      <c r="C230" s="1" t="s">
        <v>42</v>
      </c>
      <c r="D230" s="1" t="s">
        <v>576</v>
      </c>
      <c r="E230" s="2" t="s">
        <v>570</v>
      </c>
      <c r="F230" s="2" t="s">
        <v>571</v>
      </c>
      <c r="G230" s="2" t="s">
        <v>313</v>
      </c>
      <c r="H230" s="2" t="s">
        <v>314</v>
      </c>
      <c r="I230" s="9">
        <v>10</v>
      </c>
      <c r="J230" s="4">
        <v>102.2</v>
      </c>
    </row>
    <row r="231" spans="1:10">
      <c r="A231" s="2" t="s">
        <v>40</v>
      </c>
      <c r="B231" s="3" t="s">
        <v>6089</v>
      </c>
      <c r="C231" s="1" t="s">
        <v>42</v>
      </c>
      <c r="D231" s="1" t="s">
        <v>824</v>
      </c>
      <c r="E231" s="2" t="s">
        <v>411</v>
      </c>
      <c r="F231" s="2" t="s">
        <v>412</v>
      </c>
      <c r="G231" s="2" t="s">
        <v>313</v>
      </c>
      <c r="H231" s="2" t="s">
        <v>314</v>
      </c>
      <c r="I231" s="9">
        <v>10</v>
      </c>
      <c r="J231" s="4">
        <v>102.2</v>
      </c>
    </row>
    <row r="232" spans="1:10">
      <c r="A232" s="2" t="s">
        <v>40</v>
      </c>
      <c r="B232" s="3" t="s">
        <v>6025</v>
      </c>
      <c r="C232" s="1" t="s">
        <v>42</v>
      </c>
      <c r="D232" s="1" t="s">
        <v>6173</v>
      </c>
      <c r="E232" s="2" t="s">
        <v>792</v>
      </c>
      <c r="F232" s="2" t="s">
        <v>793</v>
      </c>
      <c r="G232" s="2" t="s">
        <v>313</v>
      </c>
      <c r="H232" s="2" t="s">
        <v>314</v>
      </c>
      <c r="I232" s="9">
        <v>3</v>
      </c>
      <c r="J232" s="4">
        <v>30.66</v>
      </c>
    </row>
    <row r="233" spans="1:10">
      <c r="A233" s="2" t="s">
        <v>40</v>
      </c>
      <c r="B233" s="3" t="s">
        <v>6023</v>
      </c>
      <c r="C233" s="1" t="s">
        <v>42</v>
      </c>
      <c r="D233" s="1" t="s">
        <v>6174</v>
      </c>
      <c r="E233" s="2" t="s">
        <v>783</v>
      </c>
      <c r="F233" s="2" t="s">
        <v>784</v>
      </c>
      <c r="G233" s="2" t="s">
        <v>313</v>
      </c>
      <c r="H233" s="2" t="s">
        <v>314</v>
      </c>
      <c r="I233" s="9">
        <v>10</v>
      </c>
      <c r="J233" s="4">
        <v>102.2</v>
      </c>
    </row>
    <row r="234" spans="1:10">
      <c r="A234" s="2" t="s">
        <v>40</v>
      </c>
      <c r="B234" s="3" t="s">
        <v>6023</v>
      </c>
      <c r="C234" s="1" t="s">
        <v>42</v>
      </c>
      <c r="D234" s="1" t="s">
        <v>6175</v>
      </c>
      <c r="E234" s="2" t="s">
        <v>341</v>
      </c>
      <c r="F234" s="2" t="s">
        <v>342</v>
      </c>
      <c r="G234" s="2" t="s">
        <v>343</v>
      </c>
      <c r="H234" s="2" t="s">
        <v>344</v>
      </c>
      <c r="I234" s="9">
        <v>10</v>
      </c>
      <c r="J234" s="4">
        <v>102.2</v>
      </c>
    </row>
    <row r="235" spans="1:10">
      <c r="A235" s="2" t="s">
        <v>40</v>
      </c>
      <c r="B235" s="3" t="s">
        <v>6025</v>
      </c>
      <c r="C235" s="1" t="s">
        <v>42</v>
      </c>
      <c r="D235" s="1" t="s">
        <v>6176</v>
      </c>
      <c r="E235" s="2" t="s">
        <v>6177</v>
      </c>
      <c r="F235" s="2" t="s">
        <v>6178</v>
      </c>
      <c r="G235" s="2" t="s">
        <v>375</v>
      </c>
      <c r="H235" s="2" t="s">
        <v>376</v>
      </c>
      <c r="I235" s="9">
        <v>5</v>
      </c>
      <c r="J235" s="4">
        <v>51.1</v>
      </c>
    </row>
    <row r="236" spans="1:10">
      <c r="A236" s="2" t="s">
        <v>40</v>
      </c>
      <c r="B236" s="3" t="s">
        <v>6025</v>
      </c>
      <c r="C236" s="1" t="s">
        <v>42</v>
      </c>
      <c r="D236" s="1" t="s">
        <v>6179</v>
      </c>
      <c r="E236" s="2" t="s">
        <v>325</v>
      </c>
      <c r="F236" s="2" t="s">
        <v>326</v>
      </c>
      <c r="G236" s="2" t="s">
        <v>313</v>
      </c>
      <c r="H236" s="2" t="s">
        <v>314</v>
      </c>
      <c r="I236" s="9">
        <v>20</v>
      </c>
      <c r="J236" s="4">
        <v>204.4</v>
      </c>
    </row>
    <row r="237" spans="1:10">
      <c r="A237" s="2" t="s">
        <v>40</v>
      </c>
      <c r="B237" s="3" t="s">
        <v>6023</v>
      </c>
      <c r="C237" s="1" t="s">
        <v>42</v>
      </c>
      <c r="D237" s="1" t="s">
        <v>6180</v>
      </c>
      <c r="E237" s="2" t="s">
        <v>773</v>
      </c>
      <c r="F237" s="2" t="s">
        <v>774</v>
      </c>
      <c r="G237" s="2" t="s">
        <v>313</v>
      </c>
      <c r="H237" s="2" t="s">
        <v>314</v>
      </c>
      <c r="I237" s="9">
        <v>5</v>
      </c>
      <c r="J237" s="4">
        <v>51.1</v>
      </c>
    </row>
    <row r="238" spans="1:10">
      <c r="A238" s="2" t="s">
        <v>40</v>
      </c>
      <c r="B238" s="3" t="s">
        <v>6025</v>
      </c>
      <c r="C238" s="1" t="s">
        <v>42</v>
      </c>
      <c r="D238" s="1" t="s">
        <v>6181</v>
      </c>
      <c r="E238" s="2" t="s">
        <v>1222</v>
      </c>
      <c r="F238" s="2" t="s">
        <v>1223</v>
      </c>
      <c r="G238" s="2" t="s">
        <v>313</v>
      </c>
      <c r="H238" s="2" t="s">
        <v>314</v>
      </c>
      <c r="I238" s="9">
        <v>10</v>
      </c>
      <c r="J238" s="4">
        <v>102.2</v>
      </c>
    </row>
    <row r="239" spans="1:10">
      <c r="A239" s="2" t="s">
        <v>40</v>
      </c>
      <c r="B239" s="3" t="s">
        <v>6106</v>
      </c>
      <c r="C239" s="1" t="s">
        <v>42</v>
      </c>
      <c r="D239" s="1" t="s">
        <v>491</v>
      </c>
      <c r="E239" s="2" t="s">
        <v>373</v>
      </c>
      <c r="F239" s="2" t="s">
        <v>374</v>
      </c>
      <c r="G239" s="2" t="s">
        <v>375</v>
      </c>
      <c r="H239" s="2" t="s">
        <v>376</v>
      </c>
      <c r="I239" s="9">
        <v>10</v>
      </c>
      <c r="J239" s="4">
        <v>102.2</v>
      </c>
    </row>
    <row r="240" spans="1:10">
      <c r="A240" s="2" t="s">
        <v>40</v>
      </c>
      <c r="B240" s="3" t="s">
        <v>6106</v>
      </c>
      <c r="C240" s="1" t="s">
        <v>42</v>
      </c>
      <c r="D240" s="1" t="s">
        <v>6182</v>
      </c>
      <c r="E240" s="2" t="s">
        <v>558</v>
      </c>
      <c r="F240" s="2" t="s">
        <v>559</v>
      </c>
      <c r="G240" s="2" t="s">
        <v>367</v>
      </c>
      <c r="H240" s="2" t="s">
        <v>368</v>
      </c>
      <c r="I240" s="9">
        <v>10</v>
      </c>
      <c r="J240" s="4">
        <v>102.2</v>
      </c>
    </row>
    <row r="241" spans="1:10">
      <c r="A241" s="2" t="s">
        <v>40</v>
      </c>
      <c r="B241" s="3" t="s">
        <v>6025</v>
      </c>
      <c r="C241" s="1" t="s">
        <v>42</v>
      </c>
      <c r="D241" s="1" t="s">
        <v>6183</v>
      </c>
      <c r="E241" s="2" t="s">
        <v>396</v>
      </c>
      <c r="F241" s="2" t="s">
        <v>397</v>
      </c>
      <c r="G241" s="2" t="s">
        <v>313</v>
      </c>
      <c r="H241" s="2" t="s">
        <v>314</v>
      </c>
      <c r="I241" s="9">
        <v>12</v>
      </c>
      <c r="J241" s="4">
        <v>122.64</v>
      </c>
    </row>
    <row r="242" spans="1:10">
      <c r="A242" s="2" t="s">
        <v>40</v>
      </c>
      <c r="B242" s="3" t="s">
        <v>6089</v>
      </c>
      <c r="C242" s="1" t="s">
        <v>42</v>
      </c>
      <c r="D242" s="1" t="s">
        <v>753</v>
      </c>
      <c r="E242" s="2" t="s">
        <v>1619</v>
      </c>
      <c r="F242" s="2" t="s">
        <v>1620</v>
      </c>
      <c r="G242" s="2" t="s">
        <v>313</v>
      </c>
      <c r="H242" s="2" t="s">
        <v>314</v>
      </c>
      <c r="I242" s="9">
        <v>10</v>
      </c>
      <c r="J242" s="4">
        <v>102.2</v>
      </c>
    </row>
    <row r="243" spans="1:10">
      <c r="A243" s="2" t="s">
        <v>40</v>
      </c>
      <c r="B243" s="3" t="s">
        <v>6106</v>
      </c>
      <c r="C243" s="1" t="s">
        <v>42</v>
      </c>
      <c r="D243" s="1" t="s">
        <v>517</v>
      </c>
      <c r="E243" s="2" t="s">
        <v>1199</v>
      </c>
      <c r="F243" s="2" t="s">
        <v>1200</v>
      </c>
      <c r="G243" s="2" t="s">
        <v>367</v>
      </c>
      <c r="H243" s="2" t="s">
        <v>368</v>
      </c>
      <c r="I243" s="9">
        <v>10</v>
      </c>
      <c r="J243" s="4">
        <v>102.2</v>
      </c>
    </row>
    <row r="244" spans="1:10">
      <c r="A244" s="2" t="s">
        <v>40</v>
      </c>
      <c r="B244" s="3" t="s">
        <v>6123</v>
      </c>
      <c r="C244" s="1" t="s">
        <v>42</v>
      </c>
      <c r="D244" s="1" t="s">
        <v>6184</v>
      </c>
      <c r="E244" s="2" t="s">
        <v>589</v>
      </c>
      <c r="F244" s="2" t="s">
        <v>590</v>
      </c>
      <c r="G244" s="2" t="s">
        <v>313</v>
      </c>
      <c r="H244" s="2" t="s">
        <v>314</v>
      </c>
      <c r="I244" s="9">
        <v>3</v>
      </c>
      <c r="J244" s="4">
        <v>30.66</v>
      </c>
    </row>
    <row r="245" spans="1:10">
      <c r="A245" s="2" t="s">
        <v>40</v>
      </c>
      <c r="B245" s="3" t="s">
        <v>6025</v>
      </c>
      <c r="C245" s="1" t="s">
        <v>42</v>
      </c>
      <c r="D245" s="1" t="s">
        <v>6185</v>
      </c>
      <c r="E245" s="2" t="s">
        <v>1790</v>
      </c>
      <c r="F245" s="2" t="s">
        <v>1791</v>
      </c>
      <c r="G245" s="2" t="s">
        <v>313</v>
      </c>
      <c r="H245" s="2" t="s">
        <v>314</v>
      </c>
      <c r="I245" s="9">
        <v>10</v>
      </c>
      <c r="J245" s="4">
        <v>102.2</v>
      </c>
    </row>
    <row r="246" spans="1:10">
      <c r="A246" s="2" t="s">
        <v>40</v>
      </c>
      <c r="B246" s="3" t="s">
        <v>6089</v>
      </c>
      <c r="C246" s="1" t="s">
        <v>42</v>
      </c>
      <c r="D246" s="1" t="s">
        <v>6186</v>
      </c>
      <c r="E246" s="2" t="s">
        <v>404</v>
      </c>
      <c r="F246" s="2" t="s">
        <v>405</v>
      </c>
      <c r="G246" s="2" t="s">
        <v>351</v>
      </c>
      <c r="H246" s="2" t="s">
        <v>352</v>
      </c>
      <c r="I246" s="9">
        <v>10</v>
      </c>
      <c r="J246" s="4">
        <v>102.2</v>
      </c>
    </row>
    <row r="247" spans="1:10">
      <c r="A247" s="2" t="s">
        <v>40</v>
      </c>
      <c r="B247" s="3" t="s">
        <v>6089</v>
      </c>
      <c r="C247" s="1" t="s">
        <v>42</v>
      </c>
      <c r="D247" s="1" t="s">
        <v>782</v>
      </c>
      <c r="E247" s="2" t="s">
        <v>597</v>
      </c>
      <c r="F247" s="2" t="s">
        <v>598</v>
      </c>
      <c r="G247" s="2" t="s">
        <v>313</v>
      </c>
      <c r="H247" s="2" t="s">
        <v>314</v>
      </c>
      <c r="I247" s="9">
        <v>20</v>
      </c>
      <c r="J247" s="4">
        <v>204.4</v>
      </c>
    </row>
    <row r="248" spans="1:10">
      <c r="A248" s="2" t="s">
        <v>40</v>
      </c>
      <c r="B248" s="3" t="s">
        <v>6025</v>
      </c>
      <c r="C248" s="1" t="s">
        <v>42</v>
      </c>
      <c r="D248" s="1" t="s">
        <v>392</v>
      </c>
      <c r="E248" s="2" t="s">
        <v>754</v>
      </c>
      <c r="F248" s="2" t="s">
        <v>755</v>
      </c>
      <c r="G248" s="2" t="s">
        <v>313</v>
      </c>
      <c r="H248" s="2" t="s">
        <v>314</v>
      </c>
      <c r="I248" s="9">
        <v>10</v>
      </c>
      <c r="J248" s="4">
        <v>102.2</v>
      </c>
    </row>
    <row r="249" spans="1:10">
      <c r="A249" s="2" t="s">
        <v>40</v>
      </c>
      <c r="B249" s="3" t="s">
        <v>6106</v>
      </c>
      <c r="C249" s="1" t="s">
        <v>42</v>
      </c>
      <c r="D249" s="1" t="s">
        <v>580</v>
      </c>
      <c r="E249" s="2" t="s">
        <v>766</v>
      </c>
      <c r="F249" s="2" t="s">
        <v>767</v>
      </c>
      <c r="G249" s="2" t="s">
        <v>362</v>
      </c>
      <c r="H249" s="2" t="s">
        <v>363</v>
      </c>
      <c r="I249" s="9">
        <v>8</v>
      </c>
      <c r="J249" s="4">
        <v>81.760000000000005</v>
      </c>
    </row>
    <row r="250" spans="1:10">
      <c r="A250" s="2" t="s">
        <v>40</v>
      </c>
      <c r="B250" s="3" t="s">
        <v>6106</v>
      </c>
      <c r="C250" s="1" t="s">
        <v>42</v>
      </c>
      <c r="D250" s="1" t="s">
        <v>6187</v>
      </c>
      <c r="E250" s="2" t="s">
        <v>581</v>
      </c>
      <c r="F250" s="2" t="s">
        <v>582</v>
      </c>
      <c r="G250" s="2" t="s">
        <v>313</v>
      </c>
      <c r="H250" s="2" t="s">
        <v>314</v>
      </c>
      <c r="I250" s="9">
        <v>10</v>
      </c>
      <c r="J250" s="4">
        <v>102.2</v>
      </c>
    </row>
    <row r="251" spans="1:10">
      <c r="A251" s="2" t="s">
        <v>40</v>
      </c>
      <c r="B251" s="3" t="s">
        <v>6089</v>
      </c>
      <c r="C251" s="1" t="s">
        <v>42</v>
      </c>
      <c r="D251" s="1" t="s">
        <v>641</v>
      </c>
      <c r="E251" s="2" t="s">
        <v>322</v>
      </c>
      <c r="F251" s="2" t="s">
        <v>323</v>
      </c>
      <c r="G251" s="2" t="s">
        <v>313</v>
      </c>
      <c r="H251" s="2" t="s">
        <v>314</v>
      </c>
      <c r="I251" s="9">
        <v>20</v>
      </c>
      <c r="J251" s="4">
        <v>204.4</v>
      </c>
    </row>
    <row r="252" spans="1:10" hidden="1">
      <c r="A252" s="2" t="s">
        <v>48</v>
      </c>
      <c r="B252" s="3" t="s">
        <v>6023</v>
      </c>
      <c r="C252" s="1" t="s">
        <v>42</v>
      </c>
      <c r="D252" s="1" t="s">
        <v>6188</v>
      </c>
      <c r="E252" s="2" t="s">
        <v>1247</v>
      </c>
      <c r="F252" s="2" t="s">
        <v>1248</v>
      </c>
      <c r="G252" s="2" t="s">
        <v>313</v>
      </c>
      <c r="H252" s="2" t="s">
        <v>314</v>
      </c>
      <c r="I252" s="9">
        <v>3</v>
      </c>
      <c r="J252" s="4">
        <v>34.56</v>
      </c>
    </row>
    <row r="253" spans="1:10" hidden="1">
      <c r="A253" s="2" t="s">
        <v>48</v>
      </c>
      <c r="B253" s="3" t="s">
        <v>6021</v>
      </c>
      <c r="C253" s="1" t="s">
        <v>42</v>
      </c>
      <c r="D253" s="1" t="s">
        <v>6161</v>
      </c>
      <c r="E253" s="2" t="s">
        <v>1214</v>
      </c>
      <c r="F253" s="2" t="s">
        <v>1215</v>
      </c>
      <c r="G253" s="2" t="s">
        <v>313</v>
      </c>
      <c r="H253" s="2" t="s">
        <v>314</v>
      </c>
      <c r="I253" s="9">
        <v>5</v>
      </c>
      <c r="J253" s="4">
        <v>57.6</v>
      </c>
    </row>
    <row r="254" spans="1:10" hidden="1">
      <c r="A254" s="2" t="s">
        <v>48</v>
      </c>
      <c r="B254" s="3" t="s">
        <v>6025</v>
      </c>
      <c r="C254" s="1" t="s">
        <v>42</v>
      </c>
      <c r="D254" s="1" t="s">
        <v>392</v>
      </c>
      <c r="E254" s="2" t="s">
        <v>754</v>
      </c>
      <c r="F254" s="2" t="s">
        <v>755</v>
      </c>
      <c r="G254" s="2" t="s">
        <v>313</v>
      </c>
      <c r="H254" s="2" t="s">
        <v>314</v>
      </c>
      <c r="I254" s="9">
        <v>20</v>
      </c>
      <c r="J254" s="4">
        <v>230.4</v>
      </c>
    </row>
    <row r="255" spans="1:10" hidden="1">
      <c r="A255" s="2" t="s">
        <v>48</v>
      </c>
      <c r="B255" s="3" t="s">
        <v>6106</v>
      </c>
      <c r="C255" s="1" t="s">
        <v>42</v>
      </c>
      <c r="D255" s="1" t="s">
        <v>6189</v>
      </c>
      <c r="E255" s="2" t="s">
        <v>1025</v>
      </c>
      <c r="F255" s="2" t="s">
        <v>1026</v>
      </c>
      <c r="G255" s="2" t="s">
        <v>313</v>
      </c>
      <c r="H255" s="2" t="s">
        <v>314</v>
      </c>
      <c r="I255" s="9">
        <v>2</v>
      </c>
      <c r="J255" s="4">
        <v>23.04</v>
      </c>
    </row>
    <row r="256" spans="1:10" hidden="1">
      <c r="A256" s="2" t="s">
        <v>48</v>
      </c>
      <c r="B256" s="3" t="s">
        <v>6106</v>
      </c>
      <c r="C256" s="1" t="s">
        <v>42</v>
      </c>
      <c r="D256" s="1" t="s">
        <v>6187</v>
      </c>
      <c r="E256" s="2" t="s">
        <v>581</v>
      </c>
      <c r="F256" s="2" t="s">
        <v>582</v>
      </c>
      <c r="G256" s="2" t="s">
        <v>313</v>
      </c>
      <c r="H256" s="2" t="s">
        <v>314</v>
      </c>
      <c r="I256" s="9">
        <v>10</v>
      </c>
      <c r="J256" s="4">
        <v>115.2</v>
      </c>
    </row>
    <row r="257" spans="1:10" hidden="1">
      <c r="A257" s="2" t="s">
        <v>48</v>
      </c>
      <c r="B257" s="3" t="s">
        <v>6021</v>
      </c>
      <c r="C257" s="1" t="s">
        <v>42</v>
      </c>
      <c r="D257" s="1" t="s">
        <v>6190</v>
      </c>
      <c r="E257" s="2" t="s">
        <v>311</v>
      </c>
      <c r="F257" s="2" t="s">
        <v>312</v>
      </c>
      <c r="G257" s="2" t="s">
        <v>313</v>
      </c>
      <c r="H257" s="2" t="s">
        <v>314</v>
      </c>
      <c r="I257" s="9">
        <v>10</v>
      </c>
      <c r="J257" s="4">
        <v>123.7</v>
      </c>
    </row>
    <row r="258" spans="1:10" hidden="1">
      <c r="A258" s="2" t="s">
        <v>48</v>
      </c>
      <c r="B258" s="3" t="s">
        <v>6021</v>
      </c>
      <c r="C258" s="1" t="s">
        <v>42</v>
      </c>
      <c r="D258" s="1" t="s">
        <v>6191</v>
      </c>
      <c r="E258" s="2" t="s">
        <v>1240</v>
      </c>
      <c r="F258" s="2" t="s">
        <v>1241</v>
      </c>
      <c r="G258" s="2" t="s">
        <v>313</v>
      </c>
      <c r="H258" s="2" t="s">
        <v>314</v>
      </c>
      <c r="I258" s="9">
        <v>2</v>
      </c>
      <c r="J258" s="4">
        <v>23.04</v>
      </c>
    </row>
    <row r="259" spans="1:10" hidden="1">
      <c r="A259" s="2" t="s">
        <v>48</v>
      </c>
      <c r="B259" s="3" t="s">
        <v>6025</v>
      </c>
      <c r="C259" s="1" t="s">
        <v>42</v>
      </c>
      <c r="D259" s="1" t="s">
        <v>6173</v>
      </c>
      <c r="E259" s="2" t="s">
        <v>792</v>
      </c>
      <c r="F259" s="2" t="s">
        <v>793</v>
      </c>
      <c r="G259" s="2" t="s">
        <v>313</v>
      </c>
      <c r="H259" s="2" t="s">
        <v>314</v>
      </c>
      <c r="I259" s="9">
        <v>3</v>
      </c>
      <c r="J259" s="4">
        <v>34.56</v>
      </c>
    </row>
    <row r="260" spans="1:10" hidden="1">
      <c r="A260" s="2" t="s">
        <v>48</v>
      </c>
      <c r="B260" s="3" t="s">
        <v>6025</v>
      </c>
      <c r="C260" s="1" t="s">
        <v>42</v>
      </c>
      <c r="D260" s="1" t="s">
        <v>6192</v>
      </c>
      <c r="E260" s="2" t="s">
        <v>1452</v>
      </c>
      <c r="F260" s="2" t="s">
        <v>1453</v>
      </c>
      <c r="G260" s="2" t="s">
        <v>313</v>
      </c>
      <c r="H260" s="2" t="s">
        <v>314</v>
      </c>
      <c r="I260" s="9">
        <v>20</v>
      </c>
      <c r="J260" s="4">
        <v>230.4</v>
      </c>
    </row>
    <row r="261" spans="1:10" hidden="1">
      <c r="A261" s="2" t="s">
        <v>48</v>
      </c>
      <c r="B261" s="3" t="s">
        <v>6023</v>
      </c>
      <c r="C261" s="1" t="s">
        <v>42</v>
      </c>
      <c r="D261" s="1" t="s">
        <v>6193</v>
      </c>
      <c r="E261" s="2" t="s">
        <v>1011</v>
      </c>
      <c r="F261" s="2" t="s">
        <v>1012</v>
      </c>
      <c r="G261" s="2" t="s">
        <v>313</v>
      </c>
      <c r="H261" s="2" t="s">
        <v>314</v>
      </c>
      <c r="I261" s="9">
        <v>5</v>
      </c>
      <c r="J261" s="4">
        <v>57.6</v>
      </c>
    </row>
    <row r="262" spans="1:10" hidden="1">
      <c r="A262" s="2" t="s">
        <v>48</v>
      </c>
      <c r="B262" s="3" t="s">
        <v>6123</v>
      </c>
      <c r="C262" s="1" t="s">
        <v>42</v>
      </c>
      <c r="D262" s="1" t="s">
        <v>6144</v>
      </c>
      <c r="E262" s="2" t="s">
        <v>995</v>
      </c>
      <c r="F262" s="2" t="s">
        <v>996</v>
      </c>
      <c r="G262" s="2" t="s">
        <v>313</v>
      </c>
      <c r="H262" s="2" t="s">
        <v>314</v>
      </c>
      <c r="I262" s="9">
        <v>5</v>
      </c>
      <c r="J262" s="4">
        <v>57.6</v>
      </c>
    </row>
    <row r="263" spans="1:10" hidden="1">
      <c r="A263" s="2" t="s">
        <v>48</v>
      </c>
      <c r="B263" s="3" t="s">
        <v>6123</v>
      </c>
      <c r="C263" s="1" t="s">
        <v>42</v>
      </c>
      <c r="D263" s="1" t="s">
        <v>6194</v>
      </c>
      <c r="E263" s="2" t="s">
        <v>2258</v>
      </c>
      <c r="F263" s="2" t="s">
        <v>2259</v>
      </c>
      <c r="G263" s="2" t="s">
        <v>313</v>
      </c>
      <c r="H263" s="2" t="s">
        <v>314</v>
      </c>
      <c r="I263" s="9">
        <v>4</v>
      </c>
      <c r="J263" s="4">
        <v>49.48</v>
      </c>
    </row>
    <row r="264" spans="1:10" hidden="1">
      <c r="A264" s="2" t="s">
        <v>48</v>
      </c>
      <c r="B264" s="3" t="s">
        <v>6123</v>
      </c>
      <c r="C264" s="1" t="s">
        <v>42</v>
      </c>
      <c r="D264" s="1" t="s">
        <v>6153</v>
      </c>
      <c r="E264" s="2" t="s">
        <v>6154</v>
      </c>
      <c r="F264" s="2" t="s">
        <v>6155</v>
      </c>
      <c r="G264" s="2" t="s">
        <v>313</v>
      </c>
      <c r="H264" s="2" t="s">
        <v>314</v>
      </c>
      <c r="I264" s="9">
        <v>2</v>
      </c>
      <c r="J264" s="4">
        <v>23.04</v>
      </c>
    </row>
    <row r="265" spans="1:10" hidden="1">
      <c r="A265" s="2" t="s">
        <v>48</v>
      </c>
      <c r="B265" s="3" t="s">
        <v>6123</v>
      </c>
      <c r="C265" s="1" t="s">
        <v>42</v>
      </c>
      <c r="D265" s="1" t="s">
        <v>6148</v>
      </c>
      <c r="E265" s="2" t="s">
        <v>567</v>
      </c>
      <c r="F265" s="2" t="s">
        <v>568</v>
      </c>
      <c r="G265" s="2" t="s">
        <v>367</v>
      </c>
      <c r="H265" s="2" t="s">
        <v>368</v>
      </c>
      <c r="I265" s="9">
        <v>5</v>
      </c>
      <c r="J265" s="4">
        <v>57.6</v>
      </c>
    </row>
    <row r="266" spans="1:10" hidden="1">
      <c r="A266" s="2" t="s">
        <v>48</v>
      </c>
      <c r="B266" s="3" t="s">
        <v>6123</v>
      </c>
      <c r="C266" s="1" t="s">
        <v>42</v>
      </c>
      <c r="D266" s="1" t="s">
        <v>6194</v>
      </c>
      <c r="E266" s="2" t="s">
        <v>2258</v>
      </c>
      <c r="F266" s="2" t="s">
        <v>2259</v>
      </c>
      <c r="G266" s="2" t="s">
        <v>313</v>
      </c>
      <c r="H266" s="2" t="s">
        <v>314</v>
      </c>
      <c r="I266" s="9">
        <v>3</v>
      </c>
      <c r="J266" s="4">
        <v>34.56</v>
      </c>
    </row>
    <row r="267" spans="1:10" hidden="1">
      <c r="A267" s="2" t="s">
        <v>48</v>
      </c>
      <c r="B267" s="3" t="s">
        <v>6017</v>
      </c>
      <c r="C267" s="1" t="s">
        <v>42</v>
      </c>
      <c r="D267" s="1" t="s">
        <v>6158</v>
      </c>
      <c r="E267" s="2" t="s">
        <v>1564</v>
      </c>
      <c r="F267" s="2" t="s">
        <v>1565</v>
      </c>
      <c r="G267" s="2" t="s">
        <v>313</v>
      </c>
      <c r="H267" s="2" t="s">
        <v>314</v>
      </c>
      <c r="I267" s="9">
        <v>5</v>
      </c>
      <c r="J267" s="4">
        <v>57.6</v>
      </c>
    </row>
    <row r="268" spans="1:10" hidden="1">
      <c r="A268" s="2" t="s">
        <v>48</v>
      </c>
      <c r="B268" s="3" t="s">
        <v>6017</v>
      </c>
      <c r="C268" s="1" t="s">
        <v>42</v>
      </c>
      <c r="D268" s="1" t="s">
        <v>6163</v>
      </c>
      <c r="E268" s="2" t="s">
        <v>1424</v>
      </c>
      <c r="F268" s="2" t="s">
        <v>1425</v>
      </c>
      <c r="G268" s="2" t="s">
        <v>313</v>
      </c>
      <c r="H268" s="2" t="s">
        <v>314</v>
      </c>
      <c r="I268" s="9">
        <v>10</v>
      </c>
      <c r="J268" s="4">
        <v>115.2</v>
      </c>
    </row>
    <row r="269" spans="1:10" hidden="1">
      <c r="A269" s="2" t="s">
        <v>48</v>
      </c>
      <c r="B269" s="3" t="s">
        <v>6017</v>
      </c>
      <c r="C269" s="1" t="s">
        <v>42</v>
      </c>
      <c r="D269" s="1" t="s">
        <v>6195</v>
      </c>
      <c r="E269" s="2" t="s">
        <v>816</v>
      </c>
      <c r="F269" s="2" t="s">
        <v>817</v>
      </c>
      <c r="G269" s="2" t="s">
        <v>313</v>
      </c>
      <c r="H269" s="2" t="s">
        <v>314</v>
      </c>
      <c r="I269" s="9">
        <v>10</v>
      </c>
      <c r="J269" s="4">
        <v>115.2</v>
      </c>
    </row>
    <row r="270" spans="1:10" hidden="1">
      <c r="A270" s="2" t="s">
        <v>48</v>
      </c>
      <c r="B270" s="3" t="s">
        <v>6017</v>
      </c>
      <c r="C270" s="1" t="s">
        <v>42</v>
      </c>
      <c r="D270" s="1" t="s">
        <v>6159</v>
      </c>
      <c r="E270" s="2" t="s">
        <v>393</v>
      </c>
      <c r="F270" s="2" t="s">
        <v>394</v>
      </c>
      <c r="G270" s="2" t="s">
        <v>375</v>
      </c>
      <c r="H270" s="2" t="s">
        <v>376</v>
      </c>
      <c r="I270" s="9">
        <v>2</v>
      </c>
      <c r="J270" s="4">
        <v>23.04</v>
      </c>
    </row>
    <row r="271" spans="1:10" hidden="1">
      <c r="A271" s="2" t="s">
        <v>48</v>
      </c>
      <c r="B271" s="3" t="s">
        <v>6025</v>
      </c>
      <c r="C271" s="1" t="s">
        <v>42</v>
      </c>
      <c r="D271" s="1" t="s">
        <v>6196</v>
      </c>
      <c r="E271" s="2" t="s">
        <v>1021</v>
      </c>
      <c r="F271" s="2" t="s">
        <v>1022</v>
      </c>
      <c r="G271" s="2" t="s">
        <v>367</v>
      </c>
      <c r="H271" s="2" t="s">
        <v>368</v>
      </c>
      <c r="I271" s="9">
        <v>1</v>
      </c>
      <c r="J271" s="4">
        <v>11.52</v>
      </c>
    </row>
    <row r="272" spans="1:10" hidden="1">
      <c r="A272" s="2" t="s">
        <v>48</v>
      </c>
      <c r="B272" s="3" t="s">
        <v>6089</v>
      </c>
      <c r="C272" s="1" t="s">
        <v>42</v>
      </c>
      <c r="D272" s="1" t="s">
        <v>6170</v>
      </c>
      <c r="E272" s="2" t="s">
        <v>1340</v>
      </c>
      <c r="F272" s="2" t="s">
        <v>1341</v>
      </c>
      <c r="G272" s="2" t="s">
        <v>313</v>
      </c>
      <c r="H272" s="2" t="s">
        <v>314</v>
      </c>
      <c r="I272" s="9">
        <v>10</v>
      </c>
      <c r="J272" s="4">
        <v>115.2</v>
      </c>
    </row>
    <row r="273" spans="1:23" hidden="1">
      <c r="A273" s="2" t="s">
        <v>48</v>
      </c>
      <c r="B273" s="3" t="s">
        <v>6021</v>
      </c>
      <c r="C273" s="1" t="s">
        <v>42</v>
      </c>
      <c r="D273" s="1" t="s">
        <v>6169</v>
      </c>
      <c r="E273" s="2" t="s">
        <v>420</v>
      </c>
      <c r="F273" s="2" t="s">
        <v>421</v>
      </c>
      <c r="G273" s="2" t="s">
        <v>313</v>
      </c>
      <c r="H273" s="2" t="s">
        <v>314</v>
      </c>
      <c r="I273" s="9">
        <v>2</v>
      </c>
      <c r="J273" s="4">
        <v>23.04</v>
      </c>
    </row>
    <row r="274" spans="1:23" hidden="1">
      <c r="A274" s="2" t="s">
        <v>48</v>
      </c>
      <c r="B274" s="3" t="s">
        <v>6106</v>
      </c>
      <c r="C274" s="1" t="s">
        <v>42</v>
      </c>
      <c r="D274" s="1" t="s">
        <v>491</v>
      </c>
      <c r="E274" s="2" t="s">
        <v>373</v>
      </c>
      <c r="F274" s="2" t="s">
        <v>374</v>
      </c>
      <c r="G274" s="2" t="s">
        <v>375</v>
      </c>
      <c r="H274" s="2" t="s">
        <v>376</v>
      </c>
      <c r="I274" s="9">
        <v>5</v>
      </c>
      <c r="J274" s="4">
        <v>57.6</v>
      </c>
    </row>
    <row r="275" spans="1:23" hidden="1">
      <c r="A275" s="2" t="s">
        <v>48</v>
      </c>
      <c r="B275" s="3" t="s">
        <v>6106</v>
      </c>
      <c r="C275" s="1" t="s">
        <v>42</v>
      </c>
      <c r="D275" s="1" t="s">
        <v>501</v>
      </c>
      <c r="E275" s="2" t="s">
        <v>420</v>
      </c>
      <c r="F275" s="2" t="s">
        <v>421</v>
      </c>
      <c r="G275" s="2" t="s">
        <v>313</v>
      </c>
      <c r="H275" s="2" t="s">
        <v>314</v>
      </c>
      <c r="I275" s="9">
        <v>2</v>
      </c>
      <c r="J275" s="4">
        <v>23.04</v>
      </c>
    </row>
    <row r="276" spans="1:23" hidden="1">
      <c r="A276" s="2" t="s">
        <v>48</v>
      </c>
      <c r="B276" s="3" t="s">
        <v>6089</v>
      </c>
      <c r="C276" s="1" t="s">
        <v>42</v>
      </c>
      <c r="D276" s="1" t="s">
        <v>782</v>
      </c>
      <c r="E276" s="2" t="s">
        <v>597</v>
      </c>
      <c r="F276" s="2" t="s">
        <v>598</v>
      </c>
      <c r="G276" s="2" t="s">
        <v>313</v>
      </c>
      <c r="H276" s="2" t="s">
        <v>314</v>
      </c>
      <c r="I276" s="9">
        <v>10</v>
      </c>
      <c r="J276" s="4">
        <v>115.2</v>
      </c>
    </row>
    <row r="277" spans="1:23" hidden="1">
      <c r="A277" s="2" t="s">
        <v>48</v>
      </c>
      <c r="B277" s="3" t="s">
        <v>6089</v>
      </c>
      <c r="C277" s="1" t="s">
        <v>42</v>
      </c>
      <c r="D277" s="1" t="s">
        <v>6172</v>
      </c>
      <c r="E277" s="2" t="s">
        <v>584</v>
      </c>
      <c r="F277" s="2" t="s">
        <v>585</v>
      </c>
      <c r="G277" s="2" t="s">
        <v>586</v>
      </c>
      <c r="H277" s="2" t="s">
        <v>587</v>
      </c>
      <c r="I277" s="9">
        <v>5</v>
      </c>
      <c r="J277" s="4">
        <v>57.6</v>
      </c>
    </row>
    <row r="278" spans="1:23" hidden="1">
      <c r="A278" s="2" t="s">
        <v>48</v>
      </c>
      <c r="B278" s="3" t="s">
        <v>6089</v>
      </c>
      <c r="C278" s="1" t="s">
        <v>42</v>
      </c>
      <c r="D278" s="1" t="s">
        <v>6147</v>
      </c>
      <c r="E278" s="2" t="s">
        <v>789</v>
      </c>
      <c r="F278" s="2" t="s">
        <v>790</v>
      </c>
      <c r="G278" s="2" t="s">
        <v>313</v>
      </c>
      <c r="H278" s="2" t="s">
        <v>314</v>
      </c>
      <c r="I278" s="9">
        <v>2</v>
      </c>
      <c r="J278" s="4">
        <v>23.04</v>
      </c>
    </row>
    <row r="279" spans="1:23" hidden="1">
      <c r="J279" s="5">
        <v>8449.56</v>
      </c>
    </row>
    <row r="280" spans="1:23" hidden="1">
      <c r="A280" s="72" t="s">
        <v>429</v>
      </c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</row>
    <row r="281" spans="1:23">
      <c r="A281" s="2" t="s">
        <v>40</v>
      </c>
      <c r="B281" s="3" t="s">
        <v>6123</v>
      </c>
      <c r="C281" s="1" t="s">
        <v>42</v>
      </c>
      <c r="D281" s="1" t="s">
        <v>6197</v>
      </c>
      <c r="E281" s="2" t="s">
        <v>1250</v>
      </c>
      <c r="F281" s="2" t="s">
        <v>1251</v>
      </c>
      <c r="G281" s="2" t="s">
        <v>1252</v>
      </c>
      <c r="H281" s="2" t="s">
        <v>1253</v>
      </c>
      <c r="I281" s="9">
        <v>2</v>
      </c>
      <c r="J281" s="4">
        <v>20.440000000000001</v>
      </c>
    </row>
    <row r="282" spans="1:23" hidden="1">
      <c r="A282" s="2" t="s">
        <v>48</v>
      </c>
      <c r="B282" s="3" t="s">
        <v>6123</v>
      </c>
      <c r="C282" s="1" t="s">
        <v>42</v>
      </c>
      <c r="D282" s="1" t="s">
        <v>6197</v>
      </c>
      <c r="E282" s="2" t="s">
        <v>1250</v>
      </c>
      <c r="F282" s="2" t="s">
        <v>1251</v>
      </c>
      <c r="G282" s="2" t="s">
        <v>1252</v>
      </c>
      <c r="H282" s="2" t="s">
        <v>1253</v>
      </c>
      <c r="I282" s="9">
        <v>30</v>
      </c>
      <c r="J282" s="4">
        <v>345.6</v>
      </c>
    </row>
    <row r="283" spans="1:23" hidden="1">
      <c r="A283" s="2" t="s">
        <v>182</v>
      </c>
      <c r="B283" s="3" t="s">
        <v>6123</v>
      </c>
      <c r="C283" s="1" t="s">
        <v>42</v>
      </c>
      <c r="D283" s="1" t="s">
        <v>596</v>
      </c>
      <c r="E283" s="2" t="s">
        <v>1043</v>
      </c>
      <c r="F283" s="2" t="s">
        <v>1044</v>
      </c>
      <c r="G283" s="2" t="s">
        <v>433</v>
      </c>
      <c r="H283" s="2" t="s">
        <v>434</v>
      </c>
      <c r="I283" s="9">
        <v>2</v>
      </c>
      <c r="J283" s="4">
        <v>16.84</v>
      </c>
    </row>
    <row r="284" spans="1:23" hidden="1">
      <c r="J284" s="5">
        <v>382.88</v>
      </c>
    </row>
    <row r="285" spans="1:23" hidden="1">
      <c r="A285" s="72" t="s">
        <v>435</v>
      </c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</row>
    <row r="286" spans="1:23">
      <c r="A286" s="2" t="s">
        <v>40</v>
      </c>
      <c r="B286" s="3" t="s">
        <v>6021</v>
      </c>
      <c r="C286" s="1" t="s">
        <v>42</v>
      </c>
      <c r="D286" s="1" t="s">
        <v>6198</v>
      </c>
      <c r="E286" s="2" t="s">
        <v>825</v>
      </c>
      <c r="F286" s="2" t="s">
        <v>826</v>
      </c>
      <c r="G286" s="2" t="s">
        <v>439</v>
      </c>
      <c r="H286" s="2" t="s">
        <v>440</v>
      </c>
      <c r="I286" s="9">
        <v>5</v>
      </c>
      <c r="J286" s="4">
        <v>51.1</v>
      </c>
    </row>
    <row r="287" spans="1:23">
      <c r="A287" s="2" t="s">
        <v>40</v>
      </c>
      <c r="B287" s="3" t="s">
        <v>6025</v>
      </c>
      <c r="C287" s="1" t="s">
        <v>42</v>
      </c>
      <c r="D287" s="1" t="s">
        <v>74</v>
      </c>
      <c r="E287" s="2" t="s">
        <v>1268</v>
      </c>
      <c r="F287" s="2" t="s">
        <v>1269</v>
      </c>
      <c r="G287" s="2" t="s">
        <v>1270</v>
      </c>
      <c r="H287" s="2" t="s">
        <v>1271</v>
      </c>
      <c r="I287" s="9">
        <v>5</v>
      </c>
      <c r="J287" s="4">
        <v>51.1</v>
      </c>
    </row>
    <row r="288" spans="1:23">
      <c r="A288" s="2" t="s">
        <v>40</v>
      </c>
      <c r="B288" s="3" t="s">
        <v>6021</v>
      </c>
      <c r="C288" s="1" t="s">
        <v>42</v>
      </c>
      <c r="D288" s="1" t="s">
        <v>6199</v>
      </c>
      <c r="E288" s="2" t="s">
        <v>442</v>
      </c>
      <c r="F288" s="2" t="s">
        <v>443</v>
      </c>
      <c r="G288" s="2" t="s">
        <v>439</v>
      </c>
      <c r="H288" s="2" t="s">
        <v>440</v>
      </c>
      <c r="I288" s="9">
        <v>5</v>
      </c>
      <c r="J288" s="4">
        <v>51.1</v>
      </c>
    </row>
    <row r="289" spans="1:23" ht="24" hidden="1">
      <c r="A289" s="2" t="s">
        <v>48</v>
      </c>
      <c r="B289" s="3" t="s">
        <v>6021</v>
      </c>
      <c r="C289" s="1" t="s">
        <v>42</v>
      </c>
      <c r="D289" s="1" t="s">
        <v>6200</v>
      </c>
      <c r="E289" s="2" t="s">
        <v>437</v>
      </c>
      <c r="F289" s="2" t="s">
        <v>438</v>
      </c>
      <c r="G289" s="2" t="s">
        <v>439</v>
      </c>
      <c r="H289" s="2" t="s">
        <v>440</v>
      </c>
      <c r="I289" s="9">
        <v>10</v>
      </c>
      <c r="J289" s="4">
        <v>123.7</v>
      </c>
    </row>
    <row r="290" spans="1:23" hidden="1">
      <c r="A290" s="2" t="s">
        <v>48</v>
      </c>
      <c r="B290" s="3" t="s">
        <v>6021</v>
      </c>
      <c r="C290" s="1" t="s">
        <v>42</v>
      </c>
      <c r="D290" s="1" t="s">
        <v>6201</v>
      </c>
      <c r="E290" s="2" t="s">
        <v>822</v>
      </c>
      <c r="F290" s="2" t="s">
        <v>823</v>
      </c>
      <c r="G290" s="2" t="s">
        <v>439</v>
      </c>
      <c r="H290" s="2" t="s">
        <v>440</v>
      </c>
      <c r="I290" s="9">
        <v>7</v>
      </c>
      <c r="J290" s="4">
        <v>86.59</v>
      </c>
    </row>
    <row r="291" spans="1:23" hidden="1">
      <c r="A291" s="2" t="s">
        <v>48</v>
      </c>
      <c r="B291" s="3" t="s">
        <v>6025</v>
      </c>
      <c r="C291" s="1" t="s">
        <v>42</v>
      </c>
      <c r="D291" s="1" t="s">
        <v>74</v>
      </c>
      <c r="E291" s="2" t="s">
        <v>1268</v>
      </c>
      <c r="F291" s="2" t="s">
        <v>1269</v>
      </c>
      <c r="G291" s="2" t="s">
        <v>1270</v>
      </c>
      <c r="H291" s="2" t="s">
        <v>1271</v>
      </c>
      <c r="I291" s="9">
        <v>2</v>
      </c>
      <c r="J291" s="4">
        <v>24.74</v>
      </c>
    </row>
    <row r="292" spans="1:23" hidden="1">
      <c r="A292" s="2" t="s">
        <v>48</v>
      </c>
      <c r="B292" s="3" t="s">
        <v>6021</v>
      </c>
      <c r="C292" s="1" t="s">
        <v>42</v>
      </c>
      <c r="D292" s="1" t="s">
        <v>6199</v>
      </c>
      <c r="E292" s="2" t="s">
        <v>442</v>
      </c>
      <c r="F292" s="2" t="s">
        <v>443</v>
      </c>
      <c r="G292" s="2" t="s">
        <v>439</v>
      </c>
      <c r="H292" s="2" t="s">
        <v>440</v>
      </c>
      <c r="I292" s="9">
        <v>3</v>
      </c>
      <c r="J292" s="4">
        <v>34.56</v>
      </c>
    </row>
    <row r="293" spans="1:23" hidden="1">
      <c r="J293" s="5">
        <v>422.89</v>
      </c>
    </row>
    <row r="294" spans="1:23" hidden="1">
      <c r="A294" s="72" t="s">
        <v>444</v>
      </c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</row>
    <row r="295" spans="1:23">
      <c r="A295" s="2" t="s">
        <v>40</v>
      </c>
      <c r="B295" s="3" t="s">
        <v>6089</v>
      </c>
      <c r="C295" s="1" t="s">
        <v>42</v>
      </c>
      <c r="D295" s="1" t="s">
        <v>629</v>
      </c>
      <c r="E295" s="2" t="s">
        <v>4524</v>
      </c>
      <c r="F295" s="2" t="s">
        <v>4525</v>
      </c>
      <c r="G295" s="2" t="s">
        <v>872</v>
      </c>
      <c r="H295" s="2" t="s">
        <v>873</v>
      </c>
      <c r="I295" s="9">
        <v>10</v>
      </c>
      <c r="J295" s="4">
        <v>102.2</v>
      </c>
    </row>
    <row r="296" spans="1:23">
      <c r="A296" s="2" t="s">
        <v>40</v>
      </c>
      <c r="B296" s="3" t="s">
        <v>6023</v>
      </c>
      <c r="C296" s="1" t="s">
        <v>42</v>
      </c>
      <c r="D296" s="1" t="s">
        <v>6202</v>
      </c>
      <c r="E296" s="2" t="s">
        <v>6203</v>
      </c>
      <c r="F296" s="2" t="s">
        <v>6204</v>
      </c>
      <c r="G296" s="2" t="s">
        <v>468</v>
      </c>
      <c r="H296" s="2" t="s">
        <v>469</v>
      </c>
      <c r="I296" s="9">
        <v>20</v>
      </c>
      <c r="J296" s="4">
        <v>204.4</v>
      </c>
    </row>
    <row r="297" spans="1:23">
      <c r="A297" s="2" t="s">
        <v>40</v>
      </c>
      <c r="B297" s="3" t="s">
        <v>6089</v>
      </c>
      <c r="C297" s="1" t="s">
        <v>42</v>
      </c>
      <c r="D297" s="1" t="s">
        <v>6205</v>
      </c>
      <c r="E297" s="2" t="s">
        <v>4966</v>
      </c>
      <c r="F297" s="2" t="s">
        <v>4967</v>
      </c>
      <c r="G297" s="2" t="s">
        <v>4949</v>
      </c>
      <c r="H297" s="2" t="s">
        <v>4950</v>
      </c>
      <c r="I297" s="9">
        <v>10</v>
      </c>
      <c r="J297" s="4">
        <v>102.2</v>
      </c>
    </row>
    <row r="298" spans="1:23">
      <c r="A298" s="2" t="s">
        <v>40</v>
      </c>
      <c r="B298" s="3" t="s">
        <v>6089</v>
      </c>
      <c r="C298" s="1" t="s">
        <v>42</v>
      </c>
      <c r="D298" s="1" t="s">
        <v>649</v>
      </c>
      <c r="E298" s="2" t="s">
        <v>4282</v>
      </c>
      <c r="F298" s="2" t="s">
        <v>4283</v>
      </c>
      <c r="G298" s="2" t="s">
        <v>468</v>
      </c>
      <c r="H298" s="2" t="s">
        <v>469</v>
      </c>
      <c r="I298" s="9">
        <v>5</v>
      </c>
      <c r="J298" s="4">
        <v>51.1</v>
      </c>
    </row>
    <row r="299" spans="1:23">
      <c r="A299" s="2" t="s">
        <v>40</v>
      </c>
      <c r="B299" s="3" t="s">
        <v>6023</v>
      </c>
      <c r="C299" s="1" t="s">
        <v>42</v>
      </c>
      <c r="D299" s="1" t="s">
        <v>6206</v>
      </c>
      <c r="E299" s="2" t="s">
        <v>1478</v>
      </c>
      <c r="F299" s="2" t="s">
        <v>1479</v>
      </c>
      <c r="G299" s="2" t="s">
        <v>1361</v>
      </c>
      <c r="H299" s="2" t="s">
        <v>1362</v>
      </c>
      <c r="I299" s="9">
        <v>30</v>
      </c>
      <c r="J299" s="4">
        <v>306.60000000000002</v>
      </c>
    </row>
    <row r="300" spans="1:23">
      <c r="A300" s="2" t="s">
        <v>40</v>
      </c>
      <c r="B300" s="3" t="s">
        <v>6106</v>
      </c>
      <c r="C300" s="1" t="s">
        <v>42</v>
      </c>
      <c r="D300" s="1" t="s">
        <v>6207</v>
      </c>
      <c r="E300" s="2" t="s">
        <v>4287</v>
      </c>
      <c r="F300" s="2" t="s">
        <v>4288</v>
      </c>
      <c r="G300" s="2" t="s">
        <v>468</v>
      </c>
      <c r="H300" s="2" t="s">
        <v>469</v>
      </c>
      <c r="I300" s="9">
        <v>10</v>
      </c>
      <c r="J300" s="4">
        <v>102.2</v>
      </c>
    </row>
    <row r="301" spans="1:23">
      <c r="A301" s="2" t="s">
        <v>40</v>
      </c>
      <c r="B301" s="3" t="s">
        <v>6106</v>
      </c>
      <c r="C301" s="1" t="s">
        <v>42</v>
      </c>
      <c r="D301" s="1" t="s">
        <v>504</v>
      </c>
      <c r="E301" s="2" t="s">
        <v>4031</v>
      </c>
      <c r="F301" s="2" t="s">
        <v>4032</v>
      </c>
      <c r="G301" s="2" t="s">
        <v>468</v>
      </c>
      <c r="H301" s="2" t="s">
        <v>469</v>
      </c>
      <c r="I301" s="9">
        <v>25</v>
      </c>
      <c r="J301" s="4">
        <v>255.5</v>
      </c>
    </row>
    <row r="302" spans="1:23">
      <c r="A302" s="2" t="s">
        <v>40</v>
      </c>
      <c r="B302" s="3" t="s">
        <v>6023</v>
      </c>
      <c r="C302" s="1" t="s">
        <v>42</v>
      </c>
      <c r="D302" s="1" t="s">
        <v>6208</v>
      </c>
      <c r="E302" s="2" t="s">
        <v>854</v>
      </c>
      <c r="F302" s="2" t="s">
        <v>855</v>
      </c>
      <c r="G302" s="2" t="s">
        <v>856</v>
      </c>
      <c r="H302" s="2" t="s">
        <v>857</v>
      </c>
      <c r="I302" s="9">
        <v>30</v>
      </c>
      <c r="J302" s="4">
        <v>306.60000000000002</v>
      </c>
    </row>
    <row r="303" spans="1:23">
      <c r="A303" s="2" t="s">
        <v>40</v>
      </c>
      <c r="B303" s="3" t="s">
        <v>6023</v>
      </c>
      <c r="C303" s="1" t="s">
        <v>42</v>
      </c>
      <c r="D303" s="1" t="s">
        <v>593</v>
      </c>
      <c r="E303" s="2" t="s">
        <v>6209</v>
      </c>
      <c r="F303" s="2" t="s">
        <v>6210</v>
      </c>
      <c r="G303" s="2" t="s">
        <v>468</v>
      </c>
      <c r="H303" s="2" t="s">
        <v>469</v>
      </c>
      <c r="I303" s="9">
        <v>30</v>
      </c>
      <c r="J303" s="4">
        <v>306.60000000000002</v>
      </c>
    </row>
    <row r="304" spans="1:23">
      <c r="A304" s="2" t="s">
        <v>40</v>
      </c>
      <c r="B304" s="3" t="s">
        <v>6023</v>
      </c>
      <c r="C304" s="1" t="s">
        <v>42</v>
      </c>
      <c r="D304" s="1" t="s">
        <v>6211</v>
      </c>
      <c r="E304" s="2" t="s">
        <v>4277</v>
      </c>
      <c r="F304" s="2" t="s">
        <v>4278</v>
      </c>
      <c r="G304" s="2" t="s">
        <v>468</v>
      </c>
      <c r="H304" s="2" t="s">
        <v>469</v>
      </c>
      <c r="I304" s="9">
        <v>20</v>
      </c>
      <c r="J304" s="4">
        <v>204.4</v>
      </c>
    </row>
    <row r="305" spans="1:10">
      <c r="A305" s="2" t="s">
        <v>40</v>
      </c>
      <c r="B305" s="3" t="s">
        <v>6023</v>
      </c>
      <c r="C305" s="1" t="s">
        <v>42</v>
      </c>
      <c r="D305" s="1" t="s">
        <v>6212</v>
      </c>
      <c r="E305" s="2" t="s">
        <v>1644</v>
      </c>
      <c r="F305" s="2" t="s">
        <v>1645</v>
      </c>
      <c r="G305" s="2" t="s">
        <v>1646</v>
      </c>
      <c r="H305" s="2" t="s">
        <v>1647</v>
      </c>
      <c r="I305" s="9">
        <v>10</v>
      </c>
      <c r="J305" s="4">
        <v>102.2</v>
      </c>
    </row>
    <row r="306" spans="1:10">
      <c r="A306" s="2" t="s">
        <v>40</v>
      </c>
      <c r="B306" s="3" t="s">
        <v>6025</v>
      </c>
      <c r="C306" s="1" t="s">
        <v>42</v>
      </c>
      <c r="D306" s="1" t="s">
        <v>6213</v>
      </c>
      <c r="E306" s="2" t="s">
        <v>4812</v>
      </c>
      <c r="F306" s="2" t="s">
        <v>4813</v>
      </c>
      <c r="G306" s="2" t="s">
        <v>4814</v>
      </c>
      <c r="H306" s="2" t="s">
        <v>4815</v>
      </c>
      <c r="I306" s="9">
        <v>30</v>
      </c>
      <c r="J306" s="4">
        <v>306.60000000000002</v>
      </c>
    </row>
    <row r="307" spans="1:10">
      <c r="A307" s="2" t="s">
        <v>40</v>
      </c>
      <c r="B307" s="3" t="s">
        <v>6023</v>
      </c>
      <c r="C307" s="1" t="s">
        <v>42</v>
      </c>
      <c r="D307" s="1" t="s">
        <v>6214</v>
      </c>
      <c r="E307" s="2" t="s">
        <v>6215</v>
      </c>
      <c r="F307" s="2" t="s">
        <v>6216</v>
      </c>
      <c r="G307" s="2" t="s">
        <v>6217</v>
      </c>
      <c r="H307" s="2" t="s">
        <v>838</v>
      </c>
      <c r="I307" s="9">
        <v>15</v>
      </c>
      <c r="J307" s="4">
        <v>153.30000000000001</v>
      </c>
    </row>
    <row r="308" spans="1:10">
      <c r="A308" s="2" t="s">
        <v>40</v>
      </c>
      <c r="B308" s="3" t="s">
        <v>6023</v>
      </c>
      <c r="C308" s="1" t="s">
        <v>42</v>
      </c>
      <c r="D308" s="1" t="s">
        <v>207</v>
      </c>
      <c r="E308" s="2" t="s">
        <v>1364</v>
      </c>
      <c r="F308" s="2" t="s">
        <v>1365</v>
      </c>
      <c r="G308" s="2" t="s">
        <v>468</v>
      </c>
      <c r="H308" s="2" t="s">
        <v>469</v>
      </c>
      <c r="I308" s="9">
        <v>6</v>
      </c>
      <c r="J308" s="4">
        <v>61.32</v>
      </c>
    </row>
    <row r="309" spans="1:10">
      <c r="A309" s="2" t="s">
        <v>40</v>
      </c>
      <c r="B309" s="3" t="s">
        <v>6089</v>
      </c>
      <c r="C309" s="1" t="s">
        <v>42</v>
      </c>
      <c r="D309" s="1" t="s">
        <v>6218</v>
      </c>
      <c r="E309" s="2" t="s">
        <v>4287</v>
      </c>
      <c r="F309" s="2" t="s">
        <v>4288</v>
      </c>
      <c r="G309" s="2" t="s">
        <v>468</v>
      </c>
      <c r="H309" s="2" t="s">
        <v>469</v>
      </c>
      <c r="I309" s="9">
        <v>50</v>
      </c>
      <c r="J309" s="4">
        <v>511</v>
      </c>
    </row>
    <row r="310" spans="1:10">
      <c r="A310" s="2" t="s">
        <v>40</v>
      </c>
      <c r="B310" s="3" t="s">
        <v>6089</v>
      </c>
      <c r="C310" s="1" t="s">
        <v>42</v>
      </c>
      <c r="D310" s="1" t="s">
        <v>648</v>
      </c>
      <c r="E310" s="2" t="s">
        <v>1484</v>
      </c>
      <c r="F310" s="2" t="s">
        <v>1485</v>
      </c>
      <c r="G310" s="2" t="s">
        <v>837</v>
      </c>
      <c r="H310" s="2" t="s">
        <v>838</v>
      </c>
      <c r="I310" s="9">
        <v>15</v>
      </c>
      <c r="J310" s="4">
        <v>153.30000000000001</v>
      </c>
    </row>
    <row r="311" spans="1:10">
      <c r="A311" s="2" t="s">
        <v>40</v>
      </c>
      <c r="B311" s="3" t="s">
        <v>6021</v>
      </c>
      <c r="C311" s="1" t="s">
        <v>42</v>
      </c>
      <c r="D311" s="1" t="s">
        <v>6219</v>
      </c>
      <c r="E311" s="2" t="s">
        <v>1481</v>
      </c>
      <c r="F311" s="2" t="s">
        <v>1482</v>
      </c>
      <c r="G311" s="2" t="s">
        <v>872</v>
      </c>
      <c r="H311" s="2" t="s">
        <v>873</v>
      </c>
      <c r="I311" s="9">
        <v>20</v>
      </c>
      <c r="J311" s="4">
        <v>204.4</v>
      </c>
    </row>
    <row r="312" spans="1:10">
      <c r="A312" s="2" t="s">
        <v>40</v>
      </c>
      <c r="B312" s="3" t="s">
        <v>6023</v>
      </c>
      <c r="C312" s="1" t="s">
        <v>42</v>
      </c>
      <c r="D312" s="1" t="s">
        <v>6220</v>
      </c>
      <c r="E312" s="2" t="s">
        <v>1662</v>
      </c>
      <c r="F312" s="2" t="s">
        <v>1663</v>
      </c>
      <c r="G312" s="2" t="s">
        <v>468</v>
      </c>
      <c r="H312" s="2" t="s">
        <v>469</v>
      </c>
      <c r="I312" s="9">
        <v>30</v>
      </c>
      <c r="J312" s="4">
        <v>306.60000000000002</v>
      </c>
    </row>
    <row r="313" spans="1:10">
      <c r="A313" s="2" t="s">
        <v>40</v>
      </c>
      <c r="B313" s="3" t="s">
        <v>6089</v>
      </c>
      <c r="C313" s="1" t="s">
        <v>42</v>
      </c>
      <c r="D313" s="1" t="s">
        <v>6221</v>
      </c>
      <c r="E313" s="2" t="s">
        <v>5673</v>
      </c>
      <c r="F313" s="2" t="s">
        <v>5674</v>
      </c>
      <c r="G313" s="2" t="s">
        <v>867</v>
      </c>
      <c r="H313" s="2" t="s">
        <v>868</v>
      </c>
      <c r="I313" s="9">
        <v>20</v>
      </c>
      <c r="J313" s="4">
        <v>204.4</v>
      </c>
    </row>
    <row r="314" spans="1:10" ht="24">
      <c r="A314" s="2" t="s">
        <v>40</v>
      </c>
      <c r="B314" s="3" t="s">
        <v>6017</v>
      </c>
      <c r="C314" s="1" t="s">
        <v>42</v>
      </c>
      <c r="D314" s="1" t="s">
        <v>6222</v>
      </c>
      <c r="E314" s="2" t="s">
        <v>461</v>
      </c>
      <c r="F314" s="2" t="s">
        <v>462</v>
      </c>
      <c r="G314" s="2" t="s">
        <v>463</v>
      </c>
      <c r="H314" s="2" t="s">
        <v>464</v>
      </c>
      <c r="I314" s="9">
        <v>50</v>
      </c>
      <c r="J314" s="4">
        <v>511</v>
      </c>
    </row>
    <row r="315" spans="1:10">
      <c r="A315" s="2" t="s">
        <v>40</v>
      </c>
      <c r="B315" s="3" t="s">
        <v>6021</v>
      </c>
      <c r="C315" s="1" t="s">
        <v>42</v>
      </c>
      <c r="D315" s="1" t="s">
        <v>864</v>
      </c>
      <c r="E315" s="2" t="s">
        <v>6223</v>
      </c>
      <c r="F315" s="2" t="s">
        <v>6224</v>
      </c>
      <c r="G315" s="2" t="s">
        <v>872</v>
      </c>
      <c r="H315" s="2" t="s">
        <v>873</v>
      </c>
      <c r="I315" s="9">
        <v>5</v>
      </c>
      <c r="J315" s="4">
        <v>51.1</v>
      </c>
    </row>
    <row r="316" spans="1:10">
      <c r="A316" s="2" t="s">
        <v>40</v>
      </c>
      <c r="B316" s="3" t="s">
        <v>6089</v>
      </c>
      <c r="C316" s="1" t="s">
        <v>42</v>
      </c>
      <c r="D316" s="1" t="s">
        <v>662</v>
      </c>
      <c r="E316" s="2" t="s">
        <v>5326</v>
      </c>
      <c r="F316" s="2" t="s">
        <v>5327</v>
      </c>
      <c r="G316" s="2" t="s">
        <v>468</v>
      </c>
      <c r="H316" s="2" t="s">
        <v>469</v>
      </c>
      <c r="I316" s="9">
        <v>15</v>
      </c>
      <c r="J316" s="4">
        <v>153.30000000000001</v>
      </c>
    </row>
    <row r="317" spans="1:10">
      <c r="A317" s="2" t="s">
        <v>40</v>
      </c>
      <c r="B317" s="3" t="s">
        <v>6017</v>
      </c>
      <c r="C317" s="1" t="s">
        <v>42</v>
      </c>
      <c r="D317" s="1" t="s">
        <v>6225</v>
      </c>
      <c r="E317" s="2" t="s">
        <v>1658</v>
      </c>
      <c r="F317" s="2" t="s">
        <v>1049</v>
      </c>
      <c r="G317" s="2" t="s">
        <v>468</v>
      </c>
      <c r="H317" s="2" t="s">
        <v>469</v>
      </c>
      <c r="I317" s="9">
        <v>40</v>
      </c>
      <c r="J317" s="4">
        <v>408.8</v>
      </c>
    </row>
    <row r="318" spans="1:10">
      <c r="A318" s="2" t="s">
        <v>40</v>
      </c>
      <c r="B318" s="3" t="s">
        <v>6017</v>
      </c>
      <c r="C318" s="1" t="s">
        <v>42</v>
      </c>
      <c r="D318" s="1" t="s">
        <v>6226</v>
      </c>
      <c r="E318" s="2" t="s">
        <v>3957</v>
      </c>
      <c r="F318" s="2" t="s">
        <v>3958</v>
      </c>
      <c r="G318" s="2" t="s">
        <v>3959</v>
      </c>
      <c r="H318" s="2" t="s">
        <v>852</v>
      </c>
      <c r="I318" s="9">
        <v>20</v>
      </c>
      <c r="J318" s="4">
        <v>204.4</v>
      </c>
    </row>
    <row r="319" spans="1:10">
      <c r="A319" s="2" t="s">
        <v>40</v>
      </c>
      <c r="B319" s="3" t="s">
        <v>6021</v>
      </c>
      <c r="C319" s="1" t="s">
        <v>42</v>
      </c>
      <c r="D319" s="1" t="s">
        <v>6227</v>
      </c>
      <c r="E319" s="2" t="s">
        <v>4277</v>
      </c>
      <c r="F319" s="2" t="s">
        <v>4278</v>
      </c>
      <c r="G319" s="2" t="s">
        <v>468</v>
      </c>
      <c r="H319" s="2" t="s">
        <v>469</v>
      </c>
      <c r="I319" s="9">
        <v>20</v>
      </c>
      <c r="J319" s="4">
        <v>204.4</v>
      </c>
    </row>
    <row r="320" spans="1:10">
      <c r="A320" s="2" t="s">
        <v>40</v>
      </c>
      <c r="B320" s="3" t="s">
        <v>6021</v>
      </c>
      <c r="C320" s="1" t="s">
        <v>42</v>
      </c>
      <c r="D320" s="1" t="s">
        <v>6228</v>
      </c>
      <c r="E320" s="2" t="s">
        <v>6229</v>
      </c>
      <c r="F320" s="2" t="s">
        <v>6230</v>
      </c>
      <c r="G320" s="2" t="s">
        <v>468</v>
      </c>
      <c r="H320" s="2" t="s">
        <v>469</v>
      </c>
      <c r="I320" s="9">
        <v>15</v>
      </c>
      <c r="J320" s="4">
        <v>153.30000000000001</v>
      </c>
    </row>
    <row r="321" spans="1:10">
      <c r="A321" s="2" t="s">
        <v>40</v>
      </c>
      <c r="B321" s="3" t="s">
        <v>6025</v>
      </c>
      <c r="C321" s="1" t="s">
        <v>42</v>
      </c>
      <c r="D321" s="1" t="s">
        <v>6231</v>
      </c>
      <c r="E321" s="2" t="s">
        <v>1481</v>
      </c>
      <c r="F321" s="2" t="s">
        <v>1482</v>
      </c>
      <c r="G321" s="2" t="s">
        <v>872</v>
      </c>
      <c r="H321" s="2" t="s">
        <v>873</v>
      </c>
      <c r="I321" s="9">
        <v>20</v>
      </c>
      <c r="J321" s="4">
        <v>204.4</v>
      </c>
    </row>
    <row r="322" spans="1:10" ht="24">
      <c r="A322" s="2" t="s">
        <v>40</v>
      </c>
      <c r="B322" s="3" t="s">
        <v>6017</v>
      </c>
      <c r="C322" s="1" t="s">
        <v>42</v>
      </c>
      <c r="D322" s="1" t="s">
        <v>6232</v>
      </c>
      <c r="E322" s="2" t="s">
        <v>3946</v>
      </c>
      <c r="F322" s="2" t="s">
        <v>3947</v>
      </c>
      <c r="G322" s="2" t="s">
        <v>463</v>
      </c>
      <c r="H322" s="2" t="s">
        <v>464</v>
      </c>
      <c r="I322" s="9">
        <v>4</v>
      </c>
      <c r="J322" s="4">
        <v>40.880000000000003</v>
      </c>
    </row>
    <row r="323" spans="1:10">
      <c r="A323" s="2" t="s">
        <v>40</v>
      </c>
      <c r="B323" s="3" t="s">
        <v>6106</v>
      </c>
      <c r="C323" s="1" t="s">
        <v>42</v>
      </c>
      <c r="D323" s="1" t="s">
        <v>6233</v>
      </c>
      <c r="E323" s="2" t="s">
        <v>4514</v>
      </c>
      <c r="F323" s="2" t="s">
        <v>4515</v>
      </c>
      <c r="G323" s="2" t="s">
        <v>4516</v>
      </c>
      <c r="H323" s="2" t="s">
        <v>4517</v>
      </c>
      <c r="I323" s="9">
        <v>50</v>
      </c>
      <c r="J323" s="4">
        <v>511</v>
      </c>
    </row>
    <row r="324" spans="1:10" hidden="1">
      <c r="A324" s="2" t="s">
        <v>48</v>
      </c>
      <c r="B324" s="3" t="s">
        <v>6023</v>
      </c>
      <c r="C324" s="1" t="s">
        <v>42</v>
      </c>
      <c r="D324" s="1" t="s">
        <v>6220</v>
      </c>
      <c r="E324" s="2" t="s">
        <v>1662</v>
      </c>
      <c r="F324" s="2" t="s">
        <v>1663</v>
      </c>
      <c r="G324" s="2" t="s">
        <v>468</v>
      </c>
      <c r="H324" s="2" t="s">
        <v>469</v>
      </c>
      <c r="I324" s="9">
        <v>3</v>
      </c>
      <c r="J324" s="4">
        <v>37.11</v>
      </c>
    </row>
    <row r="325" spans="1:10" hidden="1">
      <c r="A325" s="2" t="s">
        <v>48</v>
      </c>
      <c r="B325" s="3" t="s">
        <v>6023</v>
      </c>
      <c r="C325" s="1" t="s">
        <v>42</v>
      </c>
      <c r="D325" s="1" t="s">
        <v>6202</v>
      </c>
      <c r="E325" s="2" t="s">
        <v>6203</v>
      </c>
      <c r="F325" s="2" t="s">
        <v>6204</v>
      </c>
      <c r="G325" s="2" t="s">
        <v>468</v>
      </c>
      <c r="H325" s="2" t="s">
        <v>469</v>
      </c>
      <c r="I325" s="9">
        <v>10</v>
      </c>
      <c r="J325" s="4">
        <v>123.7</v>
      </c>
    </row>
    <row r="326" spans="1:10" hidden="1">
      <c r="A326" s="2" t="s">
        <v>48</v>
      </c>
      <c r="B326" s="3" t="s">
        <v>6021</v>
      </c>
      <c r="C326" s="1" t="s">
        <v>42</v>
      </c>
      <c r="D326" s="1" t="s">
        <v>6228</v>
      </c>
      <c r="E326" s="2" t="s">
        <v>6229</v>
      </c>
      <c r="F326" s="2" t="s">
        <v>6230</v>
      </c>
      <c r="G326" s="2" t="s">
        <v>468</v>
      </c>
      <c r="H326" s="2" t="s">
        <v>469</v>
      </c>
      <c r="I326" s="9">
        <v>5</v>
      </c>
      <c r="J326" s="4">
        <v>61.85</v>
      </c>
    </row>
    <row r="327" spans="1:10" hidden="1">
      <c r="A327" s="2" t="s">
        <v>48</v>
      </c>
      <c r="B327" s="3" t="s">
        <v>6021</v>
      </c>
      <c r="C327" s="1" t="s">
        <v>42</v>
      </c>
      <c r="D327" s="1" t="s">
        <v>6227</v>
      </c>
      <c r="E327" s="2" t="s">
        <v>4277</v>
      </c>
      <c r="F327" s="2" t="s">
        <v>4278</v>
      </c>
      <c r="G327" s="2" t="s">
        <v>468</v>
      </c>
      <c r="H327" s="2" t="s">
        <v>469</v>
      </c>
      <c r="I327" s="9">
        <v>20</v>
      </c>
      <c r="J327" s="4">
        <v>247.4</v>
      </c>
    </row>
    <row r="328" spans="1:10" hidden="1">
      <c r="A328" s="2" t="s">
        <v>48</v>
      </c>
      <c r="B328" s="3" t="s">
        <v>6089</v>
      </c>
      <c r="C328" s="1" t="s">
        <v>42</v>
      </c>
      <c r="D328" s="1" t="s">
        <v>6221</v>
      </c>
      <c r="E328" s="2" t="s">
        <v>5673</v>
      </c>
      <c r="F328" s="2" t="s">
        <v>5674</v>
      </c>
      <c r="G328" s="2" t="s">
        <v>867</v>
      </c>
      <c r="H328" s="2" t="s">
        <v>868</v>
      </c>
      <c r="I328" s="9">
        <v>5</v>
      </c>
      <c r="J328" s="4">
        <v>61.85</v>
      </c>
    </row>
    <row r="329" spans="1:10" hidden="1">
      <c r="A329" s="2" t="s">
        <v>48</v>
      </c>
      <c r="B329" s="3" t="s">
        <v>6017</v>
      </c>
      <c r="C329" s="1" t="s">
        <v>42</v>
      </c>
      <c r="D329" s="1" t="s">
        <v>6226</v>
      </c>
      <c r="E329" s="2" t="s">
        <v>3957</v>
      </c>
      <c r="F329" s="2" t="s">
        <v>3958</v>
      </c>
      <c r="G329" s="2" t="s">
        <v>3959</v>
      </c>
      <c r="H329" s="2" t="s">
        <v>852</v>
      </c>
      <c r="I329" s="9">
        <v>5</v>
      </c>
      <c r="J329" s="4">
        <v>61.85</v>
      </c>
    </row>
    <row r="330" spans="1:10" ht="24" hidden="1">
      <c r="A330" s="2" t="s">
        <v>48</v>
      </c>
      <c r="B330" s="3" t="s">
        <v>6017</v>
      </c>
      <c r="C330" s="1" t="s">
        <v>42</v>
      </c>
      <c r="D330" s="1" t="s">
        <v>6222</v>
      </c>
      <c r="E330" s="2" t="s">
        <v>461</v>
      </c>
      <c r="F330" s="2" t="s">
        <v>462</v>
      </c>
      <c r="G330" s="2" t="s">
        <v>463</v>
      </c>
      <c r="H330" s="2" t="s">
        <v>464</v>
      </c>
      <c r="I330" s="9">
        <v>2</v>
      </c>
      <c r="J330" s="4">
        <v>24.74</v>
      </c>
    </row>
    <row r="331" spans="1:10" hidden="1">
      <c r="A331" s="2" t="s">
        <v>48</v>
      </c>
      <c r="B331" s="3" t="s">
        <v>6023</v>
      </c>
      <c r="C331" s="1" t="s">
        <v>42</v>
      </c>
      <c r="D331" s="1" t="s">
        <v>6206</v>
      </c>
      <c r="E331" s="2" t="s">
        <v>1478</v>
      </c>
      <c r="F331" s="2" t="s">
        <v>1479</v>
      </c>
      <c r="G331" s="2" t="s">
        <v>1361</v>
      </c>
      <c r="H331" s="2" t="s">
        <v>1362</v>
      </c>
      <c r="I331" s="9">
        <v>5</v>
      </c>
      <c r="J331" s="4">
        <v>61.85</v>
      </c>
    </row>
    <row r="332" spans="1:10" hidden="1">
      <c r="A332" s="2" t="s">
        <v>48</v>
      </c>
      <c r="B332" s="3" t="s">
        <v>6023</v>
      </c>
      <c r="C332" s="1" t="s">
        <v>42</v>
      </c>
      <c r="D332" s="1" t="s">
        <v>593</v>
      </c>
      <c r="E332" s="2" t="s">
        <v>6209</v>
      </c>
      <c r="F332" s="2" t="s">
        <v>6210</v>
      </c>
      <c r="G332" s="2" t="s">
        <v>468</v>
      </c>
      <c r="H332" s="2" t="s">
        <v>469</v>
      </c>
      <c r="I332" s="9">
        <v>2</v>
      </c>
      <c r="J332" s="4">
        <v>24.74</v>
      </c>
    </row>
    <row r="333" spans="1:10" hidden="1">
      <c r="A333" s="2" t="s">
        <v>48</v>
      </c>
      <c r="B333" s="3" t="s">
        <v>6106</v>
      </c>
      <c r="C333" s="1" t="s">
        <v>42</v>
      </c>
      <c r="D333" s="1" t="s">
        <v>6233</v>
      </c>
      <c r="E333" s="2" t="s">
        <v>4514</v>
      </c>
      <c r="F333" s="2" t="s">
        <v>4515</v>
      </c>
      <c r="G333" s="2" t="s">
        <v>4516</v>
      </c>
      <c r="H333" s="2" t="s">
        <v>4517</v>
      </c>
      <c r="I333" s="9">
        <v>2</v>
      </c>
      <c r="J333" s="4">
        <v>24.74</v>
      </c>
    </row>
    <row r="334" spans="1:10" hidden="1">
      <c r="J334" s="5">
        <v>7117.33</v>
      </c>
    </row>
    <row r="335" spans="1:10" hidden="1">
      <c r="J335" s="5">
        <v>36171.78</v>
      </c>
    </row>
  </sheetData>
  <autoFilter ref="A1:W335" xr:uid="{0837F1F2-3B3C-A14D-B68C-75F8EB0E8EF9}">
    <filterColumn colId="0">
      <filters>
        <filter val="Dorzol 20mg/ml kapi za oči 5ml"/>
      </filters>
    </filterColumn>
  </autoFilter>
  <mergeCells count="11">
    <mergeCell ref="A188:W188"/>
    <mergeCell ref="A194:W194"/>
    <mergeCell ref="A280:W280"/>
    <mergeCell ref="A285:W285"/>
    <mergeCell ref="A294:W294"/>
    <mergeCell ref="A172:W172"/>
    <mergeCell ref="A2:W2"/>
    <mergeCell ref="A10:W10"/>
    <mergeCell ref="A127:W127"/>
    <mergeCell ref="A156:W156"/>
    <mergeCell ref="A160:W16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2A56-0466-5D4C-A75F-64C8391D5ED9}">
  <sheetPr filterMode="1"/>
  <dimension ref="A1:X120"/>
  <sheetViews>
    <sheetView workbookViewId="0"/>
    <sheetView workbookViewId="1"/>
  </sheetViews>
  <sheetFormatPr defaultColWidth="8.85546875" defaultRowHeight="12.95"/>
  <cols>
    <col min="1" max="1" width="31.42578125" customWidth="1"/>
    <col min="2" max="2" width="8.42578125" customWidth="1"/>
    <col min="3" max="3" width="4" customWidth="1"/>
    <col min="4" max="4" width="3.140625" customWidth="1"/>
    <col min="5" max="5" width="7" customWidth="1"/>
    <col min="6" max="6" width="41.28515625" customWidth="1"/>
    <col min="7" max="7" width="32.140625" customWidth="1"/>
    <col min="8" max="8" width="11.42578125" customWidth="1"/>
    <col min="9" max="9" width="15.7109375" customWidth="1"/>
    <col min="10" max="10" width="9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8" t="s">
        <v>37</v>
      </c>
      <c r="K1" s="6" t="s">
        <v>38</v>
      </c>
    </row>
    <row r="2" spans="1:24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6234</v>
      </c>
      <c r="C3" s="76" t="s">
        <v>42</v>
      </c>
      <c r="D3" s="76"/>
      <c r="E3" s="1" t="s">
        <v>985</v>
      </c>
      <c r="F3" s="2" t="s">
        <v>670</v>
      </c>
      <c r="G3" s="2" t="s">
        <v>671</v>
      </c>
      <c r="H3" s="2" t="s">
        <v>177</v>
      </c>
      <c r="I3" s="2" t="s">
        <v>178</v>
      </c>
      <c r="J3" s="9">
        <v>3</v>
      </c>
      <c r="K3" s="4">
        <v>30.66</v>
      </c>
    </row>
    <row r="4" spans="1:24" hidden="1">
      <c r="A4" s="2" t="s">
        <v>182</v>
      </c>
      <c r="B4" s="3" t="s">
        <v>6235</v>
      </c>
      <c r="C4" s="76" t="s">
        <v>42</v>
      </c>
      <c r="D4" s="76"/>
      <c r="E4" s="1" t="s">
        <v>1050</v>
      </c>
      <c r="F4" s="2" t="s">
        <v>916</v>
      </c>
      <c r="G4" s="2" t="s">
        <v>917</v>
      </c>
      <c r="H4" s="2" t="s">
        <v>82</v>
      </c>
      <c r="I4" s="2" t="s">
        <v>83</v>
      </c>
      <c r="J4" s="9">
        <v>1</v>
      </c>
      <c r="K4" s="4">
        <v>9.44</v>
      </c>
    </row>
    <row r="5" spans="1:24" hidden="1">
      <c r="A5" s="2" t="s">
        <v>182</v>
      </c>
      <c r="B5" s="3" t="s">
        <v>6235</v>
      </c>
      <c r="C5" s="76" t="s">
        <v>42</v>
      </c>
      <c r="D5" s="76"/>
      <c r="E5" s="1" t="s">
        <v>6236</v>
      </c>
      <c r="F5" s="2" t="s">
        <v>646</v>
      </c>
      <c r="G5" s="2" t="s">
        <v>647</v>
      </c>
      <c r="H5" s="2" t="s">
        <v>82</v>
      </c>
      <c r="I5" s="2" t="s">
        <v>83</v>
      </c>
      <c r="J5" s="9">
        <v>1</v>
      </c>
      <c r="K5" s="4">
        <v>9.44</v>
      </c>
    </row>
    <row r="6" spans="1:24" hidden="1">
      <c r="A6" s="2" t="s">
        <v>182</v>
      </c>
      <c r="B6" s="3" t="s">
        <v>6235</v>
      </c>
      <c r="C6" s="76" t="s">
        <v>42</v>
      </c>
      <c r="D6" s="76"/>
      <c r="E6" s="1" t="s">
        <v>950</v>
      </c>
      <c r="F6" s="2" t="s">
        <v>505</v>
      </c>
      <c r="G6" s="2" t="s">
        <v>506</v>
      </c>
      <c r="H6" s="2" t="s">
        <v>93</v>
      </c>
      <c r="I6" s="2" t="s">
        <v>94</v>
      </c>
      <c r="J6" s="9">
        <v>1</v>
      </c>
      <c r="K6" s="4">
        <v>8.3800000000000008</v>
      </c>
    </row>
    <row r="7" spans="1:24" hidden="1">
      <c r="A7" s="2" t="s">
        <v>205</v>
      </c>
      <c r="B7" s="3" t="s">
        <v>6235</v>
      </c>
      <c r="C7" s="76" t="s">
        <v>42</v>
      </c>
      <c r="D7" s="76"/>
      <c r="E7" s="1" t="s">
        <v>6237</v>
      </c>
      <c r="F7" s="2" t="s">
        <v>519</v>
      </c>
      <c r="G7" s="2" t="s">
        <v>520</v>
      </c>
      <c r="H7" s="2" t="s">
        <v>93</v>
      </c>
      <c r="I7" s="2" t="s">
        <v>94</v>
      </c>
      <c r="J7" s="9">
        <v>2</v>
      </c>
      <c r="K7" s="4">
        <v>19.100000000000001</v>
      </c>
    </row>
    <row r="8" spans="1:24" hidden="1">
      <c r="A8" s="2" t="s">
        <v>205</v>
      </c>
      <c r="B8" s="3" t="s">
        <v>6235</v>
      </c>
      <c r="C8" s="76" t="s">
        <v>42</v>
      </c>
      <c r="D8" s="76"/>
      <c r="E8" s="1" t="s">
        <v>6238</v>
      </c>
      <c r="F8" s="2" t="s">
        <v>75</v>
      </c>
      <c r="G8" s="2" t="s">
        <v>76</v>
      </c>
      <c r="H8" s="2" t="s">
        <v>77</v>
      </c>
      <c r="I8" s="2" t="s">
        <v>78</v>
      </c>
      <c r="J8" s="9">
        <v>1</v>
      </c>
      <c r="K8" s="4">
        <v>9.5500000000000007</v>
      </c>
    </row>
    <row r="9" spans="1:24" hidden="1">
      <c r="K9" s="5">
        <v>86.57</v>
      </c>
    </row>
    <row r="10" spans="1:24" hidden="1">
      <c r="A10" s="72" t="s">
        <v>141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 spans="1:24">
      <c r="A11" s="2" t="s">
        <v>40</v>
      </c>
      <c r="B11" s="3" t="s">
        <v>6234</v>
      </c>
      <c r="C11" s="76" t="s">
        <v>42</v>
      </c>
      <c r="D11" s="76"/>
      <c r="E11" s="1" t="s">
        <v>893</v>
      </c>
      <c r="F11" s="2" t="s">
        <v>954</v>
      </c>
      <c r="G11" s="2" t="s">
        <v>955</v>
      </c>
      <c r="H11" s="2" t="s">
        <v>150</v>
      </c>
      <c r="I11" s="2" t="s">
        <v>151</v>
      </c>
      <c r="J11" s="9">
        <v>2</v>
      </c>
      <c r="K11" s="4">
        <v>20.440000000000001</v>
      </c>
    </row>
    <row r="12" spans="1:24">
      <c r="A12" s="2" t="s">
        <v>40</v>
      </c>
      <c r="B12" s="3" t="s">
        <v>6234</v>
      </c>
      <c r="C12" s="76" t="s">
        <v>42</v>
      </c>
      <c r="D12" s="76"/>
      <c r="E12" s="1" t="s">
        <v>6239</v>
      </c>
      <c r="F12" s="2" t="s">
        <v>1141</v>
      </c>
      <c r="G12" s="2" t="s">
        <v>1142</v>
      </c>
      <c r="H12" s="2" t="s">
        <v>167</v>
      </c>
      <c r="I12" s="2" t="s">
        <v>168</v>
      </c>
      <c r="J12" s="9">
        <v>2</v>
      </c>
      <c r="K12" s="4">
        <v>20.440000000000001</v>
      </c>
    </row>
    <row r="13" spans="1:24">
      <c r="A13" s="2" t="s">
        <v>40</v>
      </c>
      <c r="B13" s="3" t="s">
        <v>6234</v>
      </c>
      <c r="C13" s="76" t="s">
        <v>42</v>
      </c>
      <c r="D13" s="76"/>
      <c r="E13" s="1" t="s">
        <v>1027</v>
      </c>
      <c r="F13" s="2" t="s">
        <v>957</v>
      </c>
      <c r="G13" s="2" t="s">
        <v>958</v>
      </c>
      <c r="H13" s="2" t="s">
        <v>150</v>
      </c>
      <c r="I13" s="2" t="s">
        <v>151</v>
      </c>
      <c r="J13" s="9">
        <v>2</v>
      </c>
      <c r="K13" s="4">
        <v>20.440000000000001</v>
      </c>
    </row>
    <row r="14" spans="1:24">
      <c r="A14" s="2" t="s">
        <v>40</v>
      </c>
      <c r="B14" s="3" t="s">
        <v>6240</v>
      </c>
      <c r="C14" s="76" t="s">
        <v>42</v>
      </c>
      <c r="D14" s="76"/>
      <c r="E14" s="1" t="s">
        <v>6241</v>
      </c>
      <c r="F14" s="2" t="s">
        <v>538</v>
      </c>
      <c r="G14" s="2" t="s">
        <v>539</v>
      </c>
      <c r="H14" s="2" t="s">
        <v>150</v>
      </c>
      <c r="I14" s="2" t="s">
        <v>151</v>
      </c>
      <c r="J14" s="9">
        <v>3</v>
      </c>
      <c r="K14" s="4">
        <v>30.66</v>
      </c>
    </row>
    <row r="15" spans="1:24">
      <c r="A15" s="2" t="s">
        <v>40</v>
      </c>
      <c r="B15" s="3" t="s">
        <v>6234</v>
      </c>
      <c r="C15" s="76" t="s">
        <v>42</v>
      </c>
      <c r="D15" s="76"/>
      <c r="E15" s="1" t="s">
        <v>919</v>
      </c>
      <c r="F15" s="2" t="s">
        <v>175</v>
      </c>
      <c r="G15" s="2" t="s">
        <v>2616</v>
      </c>
      <c r="H15" s="2" t="s">
        <v>177</v>
      </c>
      <c r="I15" s="2" t="s">
        <v>178</v>
      </c>
      <c r="J15" s="9">
        <v>1</v>
      </c>
      <c r="K15" s="4">
        <v>10.220000000000001</v>
      </c>
    </row>
    <row r="16" spans="1:24" hidden="1">
      <c r="A16" s="2" t="s">
        <v>48</v>
      </c>
      <c r="B16" s="3" t="s">
        <v>6240</v>
      </c>
      <c r="C16" s="76" t="s">
        <v>42</v>
      </c>
      <c r="D16" s="76"/>
      <c r="E16" s="1" t="s">
        <v>6242</v>
      </c>
      <c r="F16" s="2" t="s">
        <v>158</v>
      </c>
      <c r="G16" s="2" t="s">
        <v>159</v>
      </c>
      <c r="H16" s="2" t="s">
        <v>160</v>
      </c>
      <c r="I16" s="2" t="s">
        <v>161</v>
      </c>
      <c r="J16" s="9">
        <v>5</v>
      </c>
      <c r="K16" s="4">
        <v>57.6</v>
      </c>
    </row>
    <row r="17" spans="1:24" hidden="1">
      <c r="A17" s="2" t="s">
        <v>48</v>
      </c>
      <c r="B17" s="3" t="s">
        <v>6243</v>
      </c>
      <c r="C17" s="76" t="s">
        <v>42</v>
      </c>
      <c r="D17" s="76"/>
      <c r="E17" s="1" t="s">
        <v>6244</v>
      </c>
      <c r="F17" s="2" t="s">
        <v>6245</v>
      </c>
      <c r="G17" s="2" t="s">
        <v>6246</v>
      </c>
      <c r="H17" s="2" t="s">
        <v>6247</v>
      </c>
      <c r="I17" s="2" t="s">
        <v>6248</v>
      </c>
      <c r="J17" s="9">
        <v>5</v>
      </c>
      <c r="K17" s="4">
        <v>57.6</v>
      </c>
    </row>
    <row r="18" spans="1:24" hidden="1">
      <c r="A18" s="2" t="s">
        <v>48</v>
      </c>
      <c r="B18" s="3" t="s">
        <v>6243</v>
      </c>
      <c r="C18" s="76" t="s">
        <v>42</v>
      </c>
      <c r="D18" s="76"/>
      <c r="E18" s="1" t="s">
        <v>659</v>
      </c>
      <c r="F18" s="2" t="s">
        <v>6249</v>
      </c>
      <c r="G18" s="2" t="s">
        <v>6250</v>
      </c>
      <c r="H18" s="2" t="s">
        <v>160</v>
      </c>
      <c r="I18" s="2" t="s">
        <v>161</v>
      </c>
      <c r="J18" s="9">
        <v>10</v>
      </c>
      <c r="K18" s="4">
        <v>115.2</v>
      </c>
    </row>
    <row r="19" spans="1:24" hidden="1">
      <c r="A19" s="2" t="s">
        <v>48</v>
      </c>
      <c r="B19" s="3" t="s">
        <v>6240</v>
      </c>
      <c r="C19" s="76" t="s">
        <v>42</v>
      </c>
      <c r="D19" s="76"/>
      <c r="E19" s="1" t="s">
        <v>693</v>
      </c>
      <c r="F19" s="2" t="s">
        <v>541</v>
      </c>
      <c r="G19" s="2" t="s">
        <v>542</v>
      </c>
      <c r="H19" s="2" t="s">
        <v>150</v>
      </c>
      <c r="I19" s="2" t="s">
        <v>151</v>
      </c>
      <c r="J19" s="9">
        <v>20</v>
      </c>
      <c r="K19" s="4">
        <v>230.4</v>
      </c>
    </row>
    <row r="20" spans="1:24" hidden="1">
      <c r="A20" s="2" t="s">
        <v>48</v>
      </c>
      <c r="B20" s="3" t="s">
        <v>6240</v>
      </c>
      <c r="C20" s="76" t="s">
        <v>42</v>
      </c>
      <c r="D20" s="76"/>
      <c r="E20" s="1" t="s">
        <v>6251</v>
      </c>
      <c r="F20" s="2" t="s">
        <v>148</v>
      </c>
      <c r="G20" s="2" t="s">
        <v>149</v>
      </c>
      <c r="H20" s="2" t="s">
        <v>150</v>
      </c>
      <c r="I20" s="2" t="s">
        <v>151</v>
      </c>
      <c r="J20" s="9">
        <v>10</v>
      </c>
      <c r="K20" s="4">
        <v>115.2</v>
      </c>
    </row>
    <row r="21" spans="1:24" hidden="1">
      <c r="A21" s="2" t="s">
        <v>182</v>
      </c>
      <c r="B21" s="3" t="s">
        <v>6234</v>
      </c>
      <c r="C21" s="76" t="s">
        <v>42</v>
      </c>
      <c r="D21" s="76"/>
      <c r="E21" s="1" t="s">
        <v>919</v>
      </c>
      <c r="F21" s="2" t="s">
        <v>175</v>
      </c>
      <c r="G21" s="2" t="s">
        <v>2616</v>
      </c>
      <c r="H21" s="2" t="s">
        <v>177</v>
      </c>
      <c r="I21" s="2" t="s">
        <v>178</v>
      </c>
      <c r="J21" s="9">
        <v>1</v>
      </c>
      <c r="K21" s="4">
        <v>9.44</v>
      </c>
    </row>
    <row r="22" spans="1:24" hidden="1">
      <c r="A22" s="2" t="s">
        <v>182</v>
      </c>
      <c r="B22" s="3" t="s">
        <v>6234</v>
      </c>
      <c r="C22" s="76" t="s">
        <v>42</v>
      </c>
      <c r="D22" s="76"/>
      <c r="E22" s="1" t="s">
        <v>914</v>
      </c>
      <c r="F22" s="2" t="s">
        <v>532</v>
      </c>
      <c r="G22" s="2" t="s">
        <v>533</v>
      </c>
      <c r="H22" s="2" t="s">
        <v>534</v>
      </c>
      <c r="I22" s="2" t="s">
        <v>535</v>
      </c>
      <c r="J22" s="9">
        <v>2</v>
      </c>
      <c r="K22" s="4">
        <v>18.88</v>
      </c>
    </row>
    <row r="23" spans="1:24" hidden="1">
      <c r="A23" s="2" t="s">
        <v>182</v>
      </c>
      <c r="B23" s="3" t="s">
        <v>6240</v>
      </c>
      <c r="C23" s="76" t="s">
        <v>42</v>
      </c>
      <c r="D23" s="76"/>
      <c r="E23" s="1" t="s">
        <v>6242</v>
      </c>
      <c r="F23" s="2" t="s">
        <v>158</v>
      </c>
      <c r="G23" s="2" t="s">
        <v>159</v>
      </c>
      <c r="H23" s="2" t="s">
        <v>160</v>
      </c>
      <c r="I23" s="2" t="s">
        <v>161</v>
      </c>
      <c r="J23" s="9">
        <v>1</v>
      </c>
      <c r="K23" s="4">
        <v>8.42</v>
      </c>
    </row>
    <row r="24" spans="1:24" hidden="1">
      <c r="A24" s="2" t="s">
        <v>182</v>
      </c>
      <c r="B24" s="3" t="s">
        <v>6234</v>
      </c>
      <c r="C24" s="76" t="s">
        <v>42</v>
      </c>
      <c r="D24" s="76"/>
      <c r="E24" s="1" t="s">
        <v>920</v>
      </c>
      <c r="F24" s="2" t="s">
        <v>175</v>
      </c>
      <c r="G24" s="2" t="s">
        <v>2616</v>
      </c>
      <c r="H24" s="2" t="s">
        <v>177</v>
      </c>
      <c r="I24" s="2" t="s">
        <v>178</v>
      </c>
      <c r="J24" s="9">
        <v>2</v>
      </c>
      <c r="K24" s="4">
        <v>16.84</v>
      </c>
    </row>
    <row r="25" spans="1:24" hidden="1">
      <c r="A25" s="2" t="s">
        <v>205</v>
      </c>
      <c r="B25" s="3" t="s">
        <v>6234</v>
      </c>
      <c r="C25" s="76" t="s">
        <v>42</v>
      </c>
      <c r="D25" s="76"/>
      <c r="E25" s="1" t="s">
        <v>6252</v>
      </c>
      <c r="F25" s="2" t="s">
        <v>538</v>
      </c>
      <c r="G25" s="2" t="s">
        <v>539</v>
      </c>
      <c r="H25" s="2" t="s">
        <v>150</v>
      </c>
      <c r="I25" s="2" t="s">
        <v>151</v>
      </c>
      <c r="J25" s="9">
        <v>1</v>
      </c>
      <c r="K25" s="4">
        <v>9.5500000000000007</v>
      </c>
    </row>
    <row r="26" spans="1:24" hidden="1">
      <c r="A26" s="2" t="s">
        <v>205</v>
      </c>
      <c r="B26" s="3" t="s">
        <v>6240</v>
      </c>
      <c r="C26" s="76" t="s">
        <v>42</v>
      </c>
      <c r="D26" s="76"/>
      <c r="E26" s="1" t="s">
        <v>6242</v>
      </c>
      <c r="F26" s="2" t="s">
        <v>158</v>
      </c>
      <c r="G26" s="2" t="s">
        <v>159</v>
      </c>
      <c r="H26" s="2" t="s">
        <v>160</v>
      </c>
      <c r="I26" s="2" t="s">
        <v>161</v>
      </c>
      <c r="J26" s="9">
        <v>3</v>
      </c>
      <c r="K26" s="4">
        <v>28.65</v>
      </c>
    </row>
    <row r="27" spans="1:24" hidden="1">
      <c r="A27" s="2" t="s">
        <v>205</v>
      </c>
      <c r="B27" s="3" t="s">
        <v>6234</v>
      </c>
      <c r="C27" s="76" t="s">
        <v>42</v>
      </c>
      <c r="D27" s="76"/>
      <c r="E27" s="1" t="s">
        <v>1027</v>
      </c>
      <c r="F27" s="2" t="s">
        <v>957</v>
      </c>
      <c r="G27" s="2" t="s">
        <v>958</v>
      </c>
      <c r="H27" s="2" t="s">
        <v>150</v>
      </c>
      <c r="I27" s="2" t="s">
        <v>151</v>
      </c>
      <c r="J27" s="9">
        <v>1</v>
      </c>
      <c r="K27" s="4">
        <v>9.5500000000000007</v>
      </c>
    </row>
    <row r="28" spans="1:24" hidden="1">
      <c r="K28" s="5">
        <v>779.53</v>
      </c>
    </row>
    <row r="29" spans="1:24" hidden="1">
      <c r="A29" s="72" t="s">
        <v>212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</row>
    <row r="30" spans="1:24">
      <c r="A30" s="2" t="s">
        <v>40</v>
      </c>
      <c r="B30" s="3" t="s">
        <v>6240</v>
      </c>
      <c r="C30" s="76" t="s">
        <v>42</v>
      </c>
      <c r="D30" s="76"/>
      <c r="E30" s="1" t="s">
        <v>6253</v>
      </c>
      <c r="F30" s="2" t="s">
        <v>227</v>
      </c>
      <c r="G30" s="2" t="s">
        <v>228</v>
      </c>
      <c r="H30" s="2" t="s">
        <v>216</v>
      </c>
      <c r="I30" s="2" t="s">
        <v>217</v>
      </c>
      <c r="J30" s="9">
        <v>20</v>
      </c>
      <c r="K30" s="4">
        <v>204.4</v>
      </c>
    </row>
    <row r="31" spans="1:24">
      <c r="A31" s="2" t="s">
        <v>40</v>
      </c>
      <c r="B31" s="3" t="s">
        <v>6240</v>
      </c>
      <c r="C31" s="76" t="s">
        <v>42</v>
      </c>
      <c r="D31" s="76"/>
      <c r="E31" s="1" t="s">
        <v>6254</v>
      </c>
      <c r="F31" s="2" t="s">
        <v>238</v>
      </c>
      <c r="G31" s="2" t="s">
        <v>239</v>
      </c>
      <c r="H31" s="2" t="s">
        <v>216</v>
      </c>
      <c r="I31" s="2" t="s">
        <v>217</v>
      </c>
      <c r="J31" s="9">
        <v>5</v>
      </c>
      <c r="K31" s="4">
        <v>51.1</v>
      </c>
    </row>
    <row r="32" spans="1:24" hidden="1">
      <c r="A32" s="2" t="s">
        <v>48</v>
      </c>
      <c r="B32" s="3" t="s">
        <v>6240</v>
      </c>
      <c r="C32" s="76" t="s">
        <v>42</v>
      </c>
      <c r="D32" s="76"/>
      <c r="E32" s="1" t="s">
        <v>6255</v>
      </c>
      <c r="F32" s="2" t="s">
        <v>747</v>
      </c>
      <c r="G32" s="2" t="s">
        <v>748</v>
      </c>
      <c r="H32" s="2" t="s">
        <v>216</v>
      </c>
      <c r="I32" s="2" t="s">
        <v>217</v>
      </c>
      <c r="J32" s="9">
        <v>2</v>
      </c>
      <c r="K32" s="4">
        <v>24.74</v>
      </c>
    </row>
    <row r="33" spans="1:11" hidden="1">
      <c r="A33" s="2" t="s">
        <v>48</v>
      </c>
      <c r="B33" s="3" t="s">
        <v>6240</v>
      </c>
      <c r="C33" s="76" t="s">
        <v>42</v>
      </c>
      <c r="D33" s="76"/>
      <c r="E33" s="1" t="s">
        <v>6256</v>
      </c>
      <c r="F33" s="2" t="s">
        <v>1173</v>
      </c>
      <c r="G33" s="2" t="s">
        <v>1174</v>
      </c>
      <c r="H33" s="2" t="s">
        <v>216</v>
      </c>
      <c r="I33" s="2" t="s">
        <v>217</v>
      </c>
      <c r="J33" s="9">
        <v>3</v>
      </c>
      <c r="K33" s="4">
        <v>37.11</v>
      </c>
    </row>
    <row r="34" spans="1:11" hidden="1">
      <c r="A34" s="2" t="s">
        <v>48</v>
      </c>
      <c r="B34" s="3" t="s">
        <v>6240</v>
      </c>
      <c r="C34" s="76" t="s">
        <v>42</v>
      </c>
      <c r="D34" s="76"/>
      <c r="E34" s="1" t="s">
        <v>669</v>
      </c>
      <c r="F34" s="2" t="s">
        <v>235</v>
      </c>
      <c r="G34" s="2" t="s">
        <v>236</v>
      </c>
      <c r="H34" s="2" t="s">
        <v>216</v>
      </c>
      <c r="I34" s="2" t="s">
        <v>217</v>
      </c>
      <c r="J34" s="9">
        <v>5</v>
      </c>
      <c r="K34" s="4">
        <v>61.85</v>
      </c>
    </row>
    <row r="35" spans="1:11" hidden="1">
      <c r="A35" s="2" t="s">
        <v>48</v>
      </c>
      <c r="B35" s="3" t="s">
        <v>6240</v>
      </c>
      <c r="C35" s="76" t="s">
        <v>42</v>
      </c>
      <c r="D35" s="76"/>
      <c r="E35" s="1" t="s">
        <v>6257</v>
      </c>
      <c r="F35" s="2" t="s">
        <v>263</v>
      </c>
      <c r="G35" s="2" t="s">
        <v>264</v>
      </c>
      <c r="H35" s="2" t="s">
        <v>216</v>
      </c>
      <c r="I35" s="2" t="s">
        <v>217</v>
      </c>
      <c r="J35" s="9">
        <v>10</v>
      </c>
      <c r="K35" s="4">
        <v>123.7</v>
      </c>
    </row>
    <row r="36" spans="1:11" hidden="1">
      <c r="A36" s="2" t="s">
        <v>48</v>
      </c>
      <c r="B36" s="3" t="s">
        <v>6240</v>
      </c>
      <c r="C36" s="76" t="s">
        <v>42</v>
      </c>
      <c r="D36" s="76"/>
      <c r="E36" s="1" t="s">
        <v>6258</v>
      </c>
      <c r="F36" s="2" t="s">
        <v>3701</v>
      </c>
      <c r="G36" s="2" t="s">
        <v>261</v>
      </c>
      <c r="H36" s="2" t="s">
        <v>216</v>
      </c>
      <c r="I36" s="2" t="s">
        <v>217</v>
      </c>
      <c r="J36" s="9">
        <v>2</v>
      </c>
      <c r="K36" s="4">
        <v>24.74</v>
      </c>
    </row>
    <row r="37" spans="1:11" hidden="1">
      <c r="A37" s="2" t="s">
        <v>48</v>
      </c>
      <c r="B37" s="3" t="s">
        <v>6240</v>
      </c>
      <c r="C37" s="76" t="s">
        <v>42</v>
      </c>
      <c r="D37" s="76"/>
      <c r="E37" s="1" t="s">
        <v>6259</v>
      </c>
      <c r="F37" s="2" t="s">
        <v>219</v>
      </c>
      <c r="G37" s="2" t="s">
        <v>220</v>
      </c>
      <c r="H37" s="2" t="s">
        <v>221</v>
      </c>
      <c r="I37" s="2" t="s">
        <v>222</v>
      </c>
      <c r="J37" s="9">
        <v>5</v>
      </c>
      <c r="K37" s="4">
        <v>61.85</v>
      </c>
    </row>
    <row r="38" spans="1:11" hidden="1">
      <c r="A38" s="2" t="s">
        <v>48</v>
      </c>
      <c r="B38" s="3" t="s">
        <v>6240</v>
      </c>
      <c r="C38" s="76" t="s">
        <v>42</v>
      </c>
      <c r="D38" s="76"/>
      <c r="E38" s="1" t="s">
        <v>6253</v>
      </c>
      <c r="F38" s="2" t="s">
        <v>227</v>
      </c>
      <c r="G38" s="2" t="s">
        <v>228</v>
      </c>
      <c r="H38" s="2" t="s">
        <v>216</v>
      </c>
      <c r="I38" s="2" t="s">
        <v>217</v>
      </c>
      <c r="J38" s="9">
        <v>10</v>
      </c>
      <c r="K38" s="4">
        <v>123.7</v>
      </c>
    </row>
    <row r="39" spans="1:11" hidden="1">
      <c r="A39" s="2" t="s">
        <v>48</v>
      </c>
      <c r="B39" s="3" t="s">
        <v>6240</v>
      </c>
      <c r="C39" s="76" t="s">
        <v>42</v>
      </c>
      <c r="D39" s="76"/>
      <c r="E39" s="1" t="s">
        <v>6260</v>
      </c>
      <c r="F39" s="2" t="s">
        <v>224</v>
      </c>
      <c r="G39" s="2" t="s">
        <v>225</v>
      </c>
      <c r="H39" s="2" t="s">
        <v>216</v>
      </c>
      <c r="I39" s="2" t="s">
        <v>217</v>
      </c>
      <c r="J39" s="9">
        <v>5</v>
      </c>
      <c r="K39" s="4">
        <v>61.85</v>
      </c>
    </row>
    <row r="40" spans="1:11" hidden="1">
      <c r="A40" s="2" t="s">
        <v>48</v>
      </c>
      <c r="B40" s="3" t="s">
        <v>6240</v>
      </c>
      <c r="C40" s="76" t="s">
        <v>42</v>
      </c>
      <c r="D40" s="76"/>
      <c r="E40" s="1" t="s">
        <v>6261</v>
      </c>
      <c r="F40" s="2" t="s">
        <v>272</v>
      </c>
      <c r="G40" s="2" t="s">
        <v>273</v>
      </c>
      <c r="H40" s="2" t="s">
        <v>216</v>
      </c>
      <c r="I40" s="2" t="s">
        <v>217</v>
      </c>
      <c r="J40" s="9">
        <v>7</v>
      </c>
      <c r="K40" s="4">
        <v>86.59</v>
      </c>
    </row>
    <row r="41" spans="1:11" hidden="1">
      <c r="A41" s="2" t="s">
        <v>48</v>
      </c>
      <c r="B41" s="3" t="s">
        <v>6240</v>
      </c>
      <c r="C41" s="76" t="s">
        <v>42</v>
      </c>
      <c r="D41" s="76"/>
      <c r="E41" s="1" t="s">
        <v>6262</v>
      </c>
      <c r="F41" s="2" t="s">
        <v>214</v>
      </c>
      <c r="G41" s="2" t="s">
        <v>215</v>
      </c>
      <c r="H41" s="2" t="s">
        <v>216</v>
      </c>
      <c r="I41" s="2" t="s">
        <v>217</v>
      </c>
      <c r="J41" s="9">
        <v>5</v>
      </c>
      <c r="K41" s="4">
        <v>61.85</v>
      </c>
    </row>
    <row r="42" spans="1:11" hidden="1">
      <c r="A42" s="2" t="s">
        <v>48</v>
      </c>
      <c r="B42" s="3" t="s">
        <v>6240</v>
      </c>
      <c r="C42" s="76" t="s">
        <v>42</v>
      </c>
      <c r="D42" s="76"/>
      <c r="E42" s="1" t="s">
        <v>6263</v>
      </c>
      <c r="F42" s="2" t="s">
        <v>976</v>
      </c>
      <c r="G42" s="2" t="s">
        <v>977</v>
      </c>
      <c r="H42" s="2" t="s">
        <v>216</v>
      </c>
      <c r="I42" s="2" t="s">
        <v>217</v>
      </c>
      <c r="J42" s="9">
        <v>5</v>
      </c>
      <c r="K42" s="4">
        <v>61.85</v>
      </c>
    </row>
    <row r="43" spans="1:11" hidden="1">
      <c r="A43" s="2" t="s">
        <v>48</v>
      </c>
      <c r="B43" s="3" t="s">
        <v>6240</v>
      </c>
      <c r="C43" s="76" t="s">
        <v>42</v>
      </c>
      <c r="D43" s="76"/>
      <c r="E43" s="1" t="s">
        <v>6264</v>
      </c>
      <c r="F43" s="2" t="s">
        <v>1306</v>
      </c>
      <c r="G43" s="2" t="s">
        <v>1307</v>
      </c>
      <c r="H43" s="2" t="s">
        <v>216</v>
      </c>
      <c r="I43" s="2" t="s">
        <v>217</v>
      </c>
      <c r="J43" s="9">
        <v>5</v>
      </c>
      <c r="K43" s="4">
        <v>61.85</v>
      </c>
    </row>
    <row r="44" spans="1:11" hidden="1">
      <c r="A44" s="2" t="s">
        <v>48</v>
      </c>
      <c r="B44" s="3" t="s">
        <v>6240</v>
      </c>
      <c r="C44" s="76" t="s">
        <v>42</v>
      </c>
      <c r="D44" s="76"/>
      <c r="E44" s="1" t="s">
        <v>6265</v>
      </c>
      <c r="F44" s="2" t="s">
        <v>230</v>
      </c>
      <c r="G44" s="2" t="s">
        <v>231</v>
      </c>
      <c r="H44" s="2" t="s">
        <v>232</v>
      </c>
      <c r="I44" s="2" t="s">
        <v>233</v>
      </c>
      <c r="J44" s="9">
        <v>5</v>
      </c>
      <c r="K44" s="4">
        <v>61.85</v>
      </c>
    </row>
    <row r="45" spans="1:11" hidden="1">
      <c r="A45" s="2" t="s">
        <v>182</v>
      </c>
      <c r="B45" s="3" t="s">
        <v>6240</v>
      </c>
      <c r="C45" s="76" t="s">
        <v>42</v>
      </c>
      <c r="D45" s="76"/>
      <c r="E45" s="1" t="s">
        <v>6254</v>
      </c>
      <c r="F45" s="2" t="s">
        <v>238</v>
      </c>
      <c r="G45" s="2" t="s">
        <v>239</v>
      </c>
      <c r="H45" s="2" t="s">
        <v>216</v>
      </c>
      <c r="I45" s="2" t="s">
        <v>217</v>
      </c>
      <c r="J45" s="9">
        <v>5</v>
      </c>
      <c r="K45" s="4">
        <v>47.2</v>
      </c>
    </row>
    <row r="46" spans="1:11" hidden="1">
      <c r="A46" s="2" t="s">
        <v>182</v>
      </c>
      <c r="B46" s="3" t="s">
        <v>6240</v>
      </c>
      <c r="C46" s="76" t="s">
        <v>42</v>
      </c>
      <c r="D46" s="76"/>
      <c r="E46" s="1" t="s">
        <v>6266</v>
      </c>
      <c r="F46" s="2" t="s">
        <v>255</v>
      </c>
      <c r="G46" s="2" t="s">
        <v>256</v>
      </c>
      <c r="H46" s="2" t="s">
        <v>257</v>
      </c>
      <c r="I46" s="2" t="s">
        <v>258</v>
      </c>
      <c r="J46" s="9">
        <v>1</v>
      </c>
      <c r="K46" s="4">
        <v>9.44</v>
      </c>
    </row>
    <row r="47" spans="1:11" hidden="1">
      <c r="A47" s="2" t="s">
        <v>182</v>
      </c>
      <c r="B47" s="3" t="s">
        <v>6240</v>
      </c>
      <c r="C47" s="76" t="s">
        <v>42</v>
      </c>
      <c r="D47" s="76"/>
      <c r="E47" s="1" t="s">
        <v>6257</v>
      </c>
      <c r="F47" s="2" t="s">
        <v>263</v>
      </c>
      <c r="G47" s="2" t="s">
        <v>264</v>
      </c>
      <c r="H47" s="2" t="s">
        <v>216</v>
      </c>
      <c r="I47" s="2" t="s">
        <v>217</v>
      </c>
      <c r="J47" s="9">
        <v>3</v>
      </c>
      <c r="K47" s="4">
        <v>28.32</v>
      </c>
    </row>
    <row r="48" spans="1:11" hidden="1">
      <c r="A48" s="2" t="s">
        <v>182</v>
      </c>
      <c r="B48" s="3" t="s">
        <v>6240</v>
      </c>
      <c r="C48" s="76" t="s">
        <v>42</v>
      </c>
      <c r="D48" s="76"/>
      <c r="E48" s="1" t="s">
        <v>6261</v>
      </c>
      <c r="F48" s="2" t="s">
        <v>272</v>
      </c>
      <c r="G48" s="2" t="s">
        <v>273</v>
      </c>
      <c r="H48" s="2" t="s">
        <v>216</v>
      </c>
      <c r="I48" s="2" t="s">
        <v>217</v>
      </c>
      <c r="J48" s="9">
        <v>3</v>
      </c>
      <c r="K48" s="4">
        <v>28.32</v>
      </c>
    </row>
    <row r="49" spans="1:24" ht="24" hidden="1">
      <c r="A49" s="2" t="s">
        <v>182</v>
      </c>
      <c r="B49" s="3" t="s">
        <v>6240</v>
      </c>
      <c r="C49" s="76" t="s">
        <v>42</v>
      </c>
      <c r="D49" s="76"/>
      <c r="E49" s="1" t="s">
        <v>6267</v>
      </c>
      <c r="F49" s="2" t="s">
        <v>275</v>
      </c>
      <c r="G49" s="2" t="s">
        <v>276</v>
      </c>
      <c r="H49" s="2" t="s">
        <v>277</v>
      </c>
      <c r="I49" s="2" t="s">
        <v>278</v>
      </c>
      <c r="J49" s="9">
        <v>2</v>
      </c>
      <c r="K49" s="4">
        <v>18.88</v>
      </c>
    </row>
    <row r="50" spans="1:24" hidden="1">
      <c r="A50" s="2" t="s">
        <v>182</v>
      </c>
      <c r="B50" s="3" t="s">
        <v>6235</v>
      </c>
      <c r="C50" s="76" t="s">
        <v>42</v>
      </c>
      <c r="D50" s="76"/>
      <c r="E50" s="1" t="s">
        <v>6268</v>
      </c>
      <c r="F50" s="2" t="s">
        <v>3320</v>
      </c>
      <c r="G50" s="2" t="s">
        <v>1184</v>
      </c>
      <c r="H50" s="2" t="s">
        <v>257</v>
      </c>
      <c r="I50" s="2" t="s">
        <v>258</v>
      </c>
      <c r="J50" s="9">
        <v>30</v>
      </c>
      <c r="K50" s="4">
        <v>283.2</v>
      </c>
    </row>
    <row r="51" spans="1:24" hidden="1">
      <c r="A51" s="2" t="s">
        <v>182</v>
      </c>
      <c r="B51" s="3" t="s">
        <v>6240</v>
      </c>
      <c r="C51" s="76" t="s">
        <v>42</v>
      </c>
      <c r="D51" s="76"/>
      <c r="E51" s="1" t="s">
        <v>6259</v>
      </c>
      <c r="F51" s="2" t="s">
        <v>219</v>
      </c>
      <c r="G51" s="2" t="s">
        <v>220</v>
      </c>
      <c r="H51" s="2" t="s">
        <v>221</v>
      </c>
      <c r="I51" s="2" t="s">
        <v>222</v>
      </c>
      <c r="J51" s="9">
        <v>3</v>
      </c>
      <c r="K51" s="4">
        <v>28.32</v>
      </c>
    </row>
    <row r="52" spans="1:24" hidden="1">
      <c r="K52" s="5">
        <v>1552.71</v>
      </c>
    </row>
    <row r="53" spans="1:24" hidden="1">
      <c r="A53" s="72" t="s">
        <v>286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</row>
    <row r="54" spans="1:24">
      <c r="A54" s="2" t="s">
        <v>40</v>
      </c>
      <c r="B54" s="3" t="s">
        <v>6240</v>
      </c>
      <c r="C54" s="76" t="s">
        <v>42</v>
      </c>
      <c r="D54" s="76"/>
      <c r="E54" s="1" t="s">
        <v>6269</v>
      </c>
      <c r="F54" s="2" t="s">
        <v>981</v>
      </c>
      <c r="G54" s="2" t="s">
        <v>982</v>
      </c>
      <c r="H54" s="2" t="s">
        <v>296</v>
      </c>
      <c r="I54" s="2" t="s">
        <v>297</v>
      </c>
      <c r="J54" s="9">
        <v>2</v>
      </c>
      <c r="K54" s="4">
        <v>20.440000000000001</v>
      </c>
    </row>
    <row r="55" spans="1:24" hidden="1">
      <c r="A55" s="2" t="s">
        <v>48</v>
      </c>
      <c r="B55" s="3" t="s">
        <v>6240</v>
      </c>
      <c r="C55" s="76" t="s">
        <v>42</v>
      </c>
      <c r="D55" s="76"/>
      <c r="E55" s="1" t="s">
        <v>765</v>
      </c>
      <c r="F55" s="2" t="s">
        <v>307</v>
      </c>
      <c r="G55" s="2" t="s">
        <v>308</v>
      </c>
      <c r="H55" s="2" t="s">
        <v>304</v>
      </c>
      <c r="I55" s="2" t="s">
        <v>305</v>
      </c>
      <c r="J55" s="9">
        <v>5</v>
      </c>
      <c r="K55" s="4">
        <v>61.85</v>
      </c>
    </row>
    <row r="56" spans="1:24" hidden="1">
      <c r="A56" s="2" t="s">
        <v>48</v>
      </c>
      <c r="B56" s="3" t="s">
        <v>6240</v>
      </c>
      <c r="C56" s="76" t="s">
        <v>42</v>
      </c>
      <c r="D56" s="76"/>
      <c r="E56" s="1" t="s">
        <v>772</v>
      </c>
      <c r="F56" s="2" t="s">
        <v>288</v>
      </c>
      <c r="G56" s="2" t="s">
        <v>1928</v>
      </c>
      <c r="H56" s="2" t="s">
        <v>290</v>
      </c>
      <c r="I56" s="2" t="s">
        <v>291</v>
      </c>
      <c r="J56" s="9">
        <v>15</v>
      </c>
      <c r="K56" s="4">
        <v>185.55</v>
      </c>
    </row>
    <row r="57" spans="1:24" hidden="1">
      <c r="A57" s="2" t="s">
        <v>48</v>
      </c>
      <c r="B57" s="3" t="s">
        <v>6240</v>
      </c>
      <c r="C57" s="76" t="s">
        <v>42</v>
      </c>
      <c r="D57" s="76"/>
      <c r="E57" s="1" t="s">
        <v>6270</v>
      </c>
      <c r="F57" s="2" t="s">
        <v>294</v>
      </c>
      <c r="G57" s="2" t="s">
        <v>295</v>
      </c>
      <c r="H57" s="2" t="s">
        <v>296</v>
      </c>
      <c r="I57" s="2" t="s">
        <v>297</v>
      </c>
      <c r="J57" s="9">
        <v>10</v>
      </c>
      <c r="K57" s="4">
        <v>123.7</v>
      </c>
    </row>
    <row r="58" spans="1:24" hidden="1">
      <c r="A58" s="2" t="s">
        <v>182</v>
      </c>
      <c r="B58" s="3" t="s">
        <v>6240</v>
      </c>
      <c r="C58" s="76" t="s">
        <v>42</v>
      </c>
      <c r="D58" s="76"/>
      <c r="E58" s="1" t="s">
        <v>778</v>
      </c>
      <c r="F58" s="2" t="s">
        <v>302</v>
      </c>
      <c r="G58" s="2" t="s">
        <v>303</v>
      </c>
      <c r="H58" s="2" t="s">
        <v>304</v>
      </c>
      <c r="I58" s="2" t="s">
        <v>305</v>
      </c>
      <c r="J58" s="9">
        <v>10</v>
      </c>
      <c r="K58" s="4">
        <v>94.4</v>
      </c>
    </row>
    <row r="59" spans="1:24" hidden="1">
      <c r="A59" s="2" t="s">
        <v>182</v>
      </c>
      <c r="B59" s="3" t="s">
        <v>6240</v>
      </c>
      <c r="C59" s="76" t="s">
        <v>42</v>
      </c>
      <c r="D59" s="76"/>
      <c r="E59" s="1" t="s">
        <v>772</v>
      </c>
      <c r="F59" s="2" t="s">
        <v>288</v>
      </c>
      <c r="G59" s="2" t="s">
        <v>1928</v>
      </c>
      <c r="H59" s="2" t="s">
        <v>290</v>
      </c>
      <c r="I59" s="2" t="s">
        <v>291</v>
      </c>
      <c r="J59" s="9">
        <v>10</v>
      </c>
      <c r="K59" s="4">
        <v>84.2</v>
      </c>
    </row>
    <row r="60" spans="1:24" hidden="1">
      <c r="A60" s="2" t="s">
        <v>182</v>
      </c>
      <c r="B60" s="3" t="s">
        <v>6240</v>
      </c>
      <c r="C60" s="76" t="s">
        <v>42</v>
      </c>
      <c r="D60" s="76"/>
      <c r="E60" s="1" t="s">
        <v>6270</v>
      </c>
      <c r="F60" s="2" t="s">
        <v>294</v>
      </c>
      <c r="G60" s="2" t="s">
        <v>295</v>
      </c>
      <c r="H60" s="2" t="s">
        <v>296</v>
      </c>
      <c r="I60" s="2" t="s">
        <v>297</v>
      </c>
      <c r="J60" s="9">
        <v>1</v>
      </c>
      <c r="K60" s="4">
        <v>8.42</v>
      </c>
    </row>
    <row r="61" spans="1:24" hidden="1">
      <c r="K61" s="5">
        <v>578.55999999999995</v>
      </c>
    </row>
    <row r="62" spans="1:24" hidden="1">
      <c r="A62" s="72" t="s">
        <v>309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</row>
    <row r="63" spans="1:24">
      <c r="A63" s="2" t="s">
        <v>40</v>
      </c>
      <c r="B63" s="3" t="s">
        <v>6243</v>
      </c>
      <c r="C63" s="76" t="s">
        <v>42</v>
      </c>
      <c r="D63" s="76"/>
      <c r="E63" s="1" t="s">
        <v>812</v>
      </c>
      <c r="F63" s="2" t="s">
        <v>423</v>
      </c>
      <c r="G63" s="2" t="s">
        <v>424</v>
      </c>
      <c r="H63" s="2" t="s">
        <v>313</v>
      </c>
      <c r="I63" s="2" t="s">
        <v>314</v>
      </c>
      <c r="J63" s="9">
        <v>20</v>
      </c>
      <c r="K63" s="4">
        <v>204.4</v>
      </c>
    </row>
    <row r="64" spans="1:24">
      <c r="A64" s="2" t="s">
        <v>40</v>
      </c>
      <c r="B64" s="3" t="s">
        <v>6243</v>
      </c>
      <c r="C64" s="76" t="s">
        <v>42</v>
      </c>
      <c r="D64" s="76"/>
      <c r="E64" s="1" t="s">
        <v>6271</v>
      </c>
      <c r="F64" s="2" t="s">
        <v>5785</v>
      </c>
      <c r="G64" s="2" t="s">
        <v>5786</v>
      </c>
      <c r="H64" s="2" t="s">
        <v>313</v>
      </c>
      <c r="I64" s="2" t="s">
        <v>314</v>
      </c>
      <c r="J64" s="9">
        <v>6</v>
      </c>
      <c r="K64" s="4">
        <v>61.32</v>
      </c>
    </row>
    <row r="65" spans="1:11">
      <c r="A65" s="2" t="s">
        <v>40</v>
      </c>
      <c r="B65" s="3" t="s">
        <v>6243</v>
      </c>
      <c r="C65" s="76" t="s">
        <v>42</v>
      </c>
      <c r="D65" s="76"/>
      <c r="E65" s="1" t="s">
        <v>777</v>
      </c>
      <c r="F65" s="2" t="s">
        <v>331</v>
      </c>
      <c r="G65" s="2" t="s">
        <v>332</v>
      </c>
      <c r="H65" s="2" t="s">
        <v>313</v>
      </c>
      <c r="I65" s="2" t="s">
        <v>314</v>
      </c>
      <c r="J65" s="9">
        <v>5</v>
      </c>
      <c r="K65" s="4">
        <v>51.1</v>
      </c>
    </row>
    <row r="66" spans="1:11">
      <c r="A66" s="2" t="s">
        <v>40</v>
      </c>
      <c r="B66" s="3" t="s">
        <v>6243</v>
      </c>
      <c r="C66" s="76" t="s">
        <v>42</v>
      </c>
      <c r="D66" s="76"/>
      <c r="E66" s="1" t="s">
        <v>6272</v>
      </c>
      <c r="F66" s="2" t="s">
        <v>1247</v>
      </c>
      <c r="G66" s="2" t="s">
        <v>1248</v>
      </c>
      <c r="H66" s="2" t="s">
        <v>313</v>
      </c>
      <c r="I66" s="2" t="s">
        <v>314</v>
      </c>
      <c r="J66" s="9">
        <v>10</v>
      </c>
      <c r="K66" s="4">
        <v>102.2</v>
      </c>
    </row>
    <row r="67" spans="1:11">
      <c r="A67" s="2" t="s">
        <v>40</v>
      </c>
      <c r="B67" s="3" t="s">
        <v>6243</v>
      </c>
      <c r="C67" s="76" t="s">
        <v>42</v>
      </c>
      <c r="D67" s="76"/>
      <c r="E67" s="1" t="s">
        <v>6273</v>
      </c>
      <c r="F67" s="2" t="s">
        <v>365</v>
      </c>
      <c r="G67" s="2" t="s">
        <v>366</v>
      </c>
      <c r="H67" s="2" t="s">
        <v>367</v>
      </c>
      <c r="I67" s="2" t="s">
        <v>368</v>
      </c>
      <c r="J67" s="9">
        <v>10</v>
      </c>
      <c r="K67" s="4">
        <v>102.2</v>
      </c>
    </row>
    <row r="68" spans="1:11">
      <c r="A68" s="2" t="s">
        <v>40</v>
      </c>
      <c r="B68" s="3" t="s">
        <v>6243</v>
      </c>
      <c r="C68" s="76" t="s">
        <v>42</v>
      </c>
      <c r="D68" s="76"/>
      <c r="E68" s="1" t="s">
        <v>6274</v>
      </c>
      <c r="F68" s="2" t="s">
        <v>766</v>
      </c>
      <c r="G68" s="2" t="s">
        <v>767</v>
      </c>
      <c r="H68" s="2" t="s">
        <v>362</v>
      </c>
      <c r="I68" s="2" t="s">
        <v>363</v>
      </c>
      <c r="J68" s="9">
        <v>5</v>
      </c>
      <c r="K68" s="4">
        <v>51.1</v>
      </c>
    </row>
    <row r="69" spans="1:11">
      <c r="A69" s="2" t="s">
        <v>40</v>
      </c>
      <c r="B69" s="3" t="s">
        <v>6243</v>
      </c>
      <c r="C69" s="76" t="s">
        <v>42</v>
      </c>
      <c r="D69" s="76"/>
      <c r="E69" s="1" t="s">
        <v>638</v>
      </c>
      <c r="F69" s="2" t="s">
        <v>6275</v>
      </c>
      <c r="G69" s="2" t="s">
        <v>6276</v>
      </c>
      <c r="H69" s="2" t="s">
        <v>313</v>
      </c>
      <c r="I69" s="2" t="s">
        <v>314</v>
      </c>
      <c r="J69" s="9">
        <v>5</v>
      </c>
      <c r="K69" s="4">
        <v>51.1</v>
      </c>
    </row>
    <row r="70" spans="1:11">
      <c r="A70" s="2" t="s">
        <v>40</v>
      </c>
      <c r="B70" s="3" t="s">
        <v>6243</v>
      </c>
      <c r="C70" s="76" t="s">
        <v>42</v>
      </c>
      <c r="D70" s="76"/>
      <c r="E70" s="1" t="s">
        <v>706</v>
      </c>
      <c r="F70" s="2" t="s">
        <v>6277</v>
      </c>
      <c r="G70" s="2" t="s">
        <v>6278</v>
      </c>
      <c r="H70" s="2" t="s">
        <v>313</v>
      </c>
      <c r="I70" s="2" t="s">
        <v>314</v>
      </c>
      <c r="J70" s="9">
        <v>10</v>
      </c>
      <c r="K70" s="4">
        <v>102.2</v>
      </c>
    </row>
    <row r="71" spans="1:11">
      <c r="A71" s="2" t="s">
        <v>40</v>
      </c>
      <c r="B71" s="3" t="s">
        <v>6243</v>
      </c>
      <c r="C71" s="76" t="s">
        <v>42</v>
      </c>
      <c r="D71" s="76"/>
      <c r="E71" s="1" t="s">
        <v>6279</v>
      </c>
      <c r="F71" s="2" t="s">
        <v>2654</v>
      </c>
      <c r="G71" s="2" t="s">
        <v>2655</v>
      </c>
      <c r="H71" s="2" t="s">
        <v>313</v>
      </c>
      <c r="I71" s="2" t="s">
        <v>314</v>
      </c>
      <c r="J71" s="9">
        <v>30</v>
      </c>
      <c r="K71" s="4">
        <v>306.60000000000002</v>
      </c>
    </row>
    <row r="72" spans="1:11">
      <c r="A72" s="2" t="s">
        <v>40</v>
      </c>
      <c r="B72" s="3" t="s">
        <v>6243</v>
      </c>
      <c r="C72" s="76" t="s">
        <v>42</v>
      </c>
      <c r="D72" s="76"/>
      <c r="E72" s="1" t="s">
        <v>6280</v>
      </c>
      <c r="F72" s="2" t="s">
        <v>6281</v>
      </c>
      <c r="G72" s="2" t="s">
        <v>6282</v>
      </c>
      <c r="H72" s="2" t="s">
        <v>313</v>
      </c>
      <c r="I72" s="2" t="s">
        <v>314</v>
      </c>
      <c r="J72" s="9">
        <v>10</v>
      </c>
      <c r="K72" s="4">
        <v>102.2</v>
      </c>
    </row>
    <row r="73" spans="1:11">
      <c r="A73" s="2" t="s">
        <v>40</v>
      </c>
      <c r="B73" s="3" t="s">
        <v>6243</v>
      </c>
      <c r="C73" s="76" t="s">
        <v>42</v>
      </c>
      <c r="D73" s="76"/>
      <c r="E73" s="1" t="s">
        <v>6283</v>
      </c>
      <c r="F73" s="2" t="s">
        <v>6284</v>
      </c>
      <c r="G73" s="2" t="s">
        <v>1149</v>
      </c>
      <c r="H73" s="2" t="s">
        <v>313</v>
      </c>
      <c r="I73" s="2" t="s">
        <v>314</v>
      </c>
      <c r="J73" s="9">
        <v>5</v>
      </c>
      <c r="K73" s="4">
        <v>51.1</v>
      </c>
    </row>
    <row r="74" spans="1:11">
      <c r="A74" s="2" t="s">
        <v>40</v>
      </c>
      <c r="B74" s="3" t="s">
        <v>6243</v>
      </c>
      <c r="C74" s="76" t="s">
        <v>42</v>
      </c>
      <c r="D74" s="76"/>
      <c r="E74" s="1" t="s">
        <v>6285</v>
      </c>
      <c r="F74" s="2" t="s">
        <v>6286</v>
      </c>
      <c r="G74" s="2" t="s">
        <v>6287</v>
      </c>
      <c r="H74" s="2" t="s">
        <v>313</v>
      </c>
      <c r="I74" s="2" t="s">
        <v>314</v>
      </c>
      <c r="J74" s="9">
        <v>20</v>
      </c>
      <c r="K74" s="4">
        <v>204.4</v>
      </c>
    </row>
    <row r="75" spans="1:11">
      <c r="A75" s="2" t="s">
        <v>40</v>
      </c>
      <c r="B75" s="3" t="s">
        <v>6240</v>
      </c>
      <c r="C75" s="76" t="s">
        <v>42</v>
      </c>
      <c r="D75" s="76"/>
      <c r="E75" s="1" t="s">
        <v>6288</v>
      </c>
      <c r="F75" s="2" t="s">
        <v>1577</v>
      </c>
      <c r="G75" s="2" t="s">
        <v>1578</v>
      </c>
      <c r="H75" s="2" t="s">
        <v>313</v>
      </c>
      <c r="I75" s="2" t="s">
        <v>314</v>
      </c>
      <c r="J75" s="9">
        <v>5</v>
      </c>
      <c r="K75" s="4">
        <v>51.1</v>
      </c>
    </row>
    <row r="76" spans="1:11">
      <c r="A76" s="2" t="s">
        <v>40</v>
      </c>
      <c r="B76" s="3" t="s">
        <v>6235</v>
      </c>
      <c r="C76" s="76" t="s">
        <v>42</v>
      </c>
      <c r="D76" s="76"/>
      <c r="E76" s="1" t="s">
        <v>6289</v>
      </c>
      <c r="F76" s="2" t="s">
        <v>1424</v>
      </c>
      <c r="G76" s="2" t="s">
        <v>1425</v>
      </c>
      <c r="H76" s="2" t="s">
        <v>313</v>
      </c>
      <c r="I76" s="2" t="s">
        <v>314</v>
      </c>
      <c r="J76" s="9">
        <v>10</v>
      </c>
      <c r="K76" s="4">
        <v>102.2</v>
      </c>
    </row>
    <row r="77" spans="1:11">
      <c r="A77" s="2" t="s">
        <v>40</v>
      </c>
      <c r="B77" s="3" t="s">
        <v>6234</v>
      </c>
      <c r="C77" s="76" t="s">
        <v>42</v>
      </c>
      <c r="D77" s="76"/>
      <c r="E77" s="1" t="s">
        <v>953</v>
      </c>
      <c r="F77" s="2" t="s">
        <v>354</v>
      </c>
      <c r="G77" s="2" t="s">
        <v>355</v>
      </c>
      <c r="H77" s="2" t="s">
        <v>351</v>
      </c>
      <c r="I77" s="2" t="s">
        <v>352</v>
      </c>
      <c r="J77" s="9">
        <v>10</v>
      </c>
      <c r="K77" s="4">
        <v>102.2</v>
      </c>
    </row>
    <row r="78" spans="1:11">
      <c r="A78" s="2" t="s">
        <v>40</v>
      </c>
      <c r="B78" s="3" t="s">
        <v>6243</v>
      </c>
      <c r="C78" s="76" t="s">
        <v>42</v>
      </c>
      <c r="D78" s="76"/>
      <c r="E78" s="1" t="s">
        <v>672</v>
      </c>
      <c r="F78" s="2" t="s">
        <v>6290</v>
      </c>
      <c r="G78" s="2" t="s">
        <v>6291</v>
      </c>
      <c r="H78" s="2" t="s">
        <v>313</v>
      </c>
      <c r="I78" s="2" t="s">
        <v>314</v>
      </c>
      <c r="J78" s="9">
        <v>20</v>
      </c>
      <c r="K78" s="4">
        <v>204.4</v>
      </c>
    </row>
    <row r="79" spans="1:11">
      <c r="A79" s="2" t="s">
        <v>40</v>
      </c>
      <c r="B79" s="3" t="s">
        <v>6243</v>
      </c>
      <c r="C79" s="76" t="s">
        <v>42</v>
      </c>
      <c r="D79" s="76"/>
      <c r="E79" s="1" t="s">
        <v>653</v>
      </c>
      <c r="F79" s="2" t="s">
        <v>6292</v>
      </c>
      <c r="G79" s="2" t="s">
        <v>6293</v>
      </c>
      <c r="H79" s="2" t="s">
        <v>351</v>
      </c>
      <c r="I79" s="2" t="s">
        <v>352</v>
      </c>
      <c r="J79" s="9">
        <v>10</v>
      </c>
      <c r="K79" s="4">
        <v>102.2</v>
      </c>
    </row>
    <row r="80" spans="1:11">
      <c r="A80" s="2" t="s">
        <v>40</v>
      </c>
      <c r="B80" s="3" t="s">
        <v>6243</v>
      </c>
      <c r="C80" s="76" t="s">
        <v>42</v>
      </c>
      <c r="D80" s="76"/>
      <c r="E80" s="1" t="s">
        <v>665</v>
      </c>
      <c r="F80" s="2" t="s">
        <v>6294</v>
      </c>
      <c r="G80" s="2" t="s">
        <v>6295</v>
      </c>
      <c r="H80" s="2" t="s">
        <v>313</v>
      </c>
      <c r="I80" s="2" t="s">
        <v>314</v>
      </c>
      <c r="J80" s="9">
        <v>10</v>
      </c>
      <c r="K80" s="4">
        <v>102.2</v>
      </c>
    </row>
    <row r="81" spans="1:11">
      <c r="A81" s="2" t="s">
        <v>40</v>
      </c>
      <c r="B81" s="3" t="s">
        <v>6243</v>
      </c>
      <c r="C81" s="76" t="s">
        <v>42</v>
      </c>
      <c r="D81" s="76"/>
      <c r="E81" s="1" t="s">
        <v>637</v>
      </c>
      <c r="F81" s="2" t="s">
        <v>1603</v>
      </c>
      <c r="G81" s="2" t="s">
        <v>1604</v>
      </c>
      <c r="H81" s="2" t="s">
        <v>313</v>
      </c>
      <c r="I81" s="2" t="s">
        <v>314</v>
      </c>
      <c r="J81" s="9">
        <v>4</v>
      </c>
      <c r="K81" s="4">
        <v>40.880000000000003</v>
      </c>
    </row>
    <row r="82" spans="1:11">
      <c r="A82" s="2" t="s">
        <v>40</v>
      </c>
      <c r="B82" s="3" t="s">
        <v>6243</v>
      </c>
      <c r="C82" s="76" t="s">
        <v>42</v>
      </c>
      <c r="D82" s="76"/>
      <c r="E82" s="1" t="s">
        <v>869</v>
      </c>
      <c r="F82" s="2" t="s">
        <v>1592</v>
      </c>
      <c r="G82" s="2" t="s">
        <v>1593</v>
      </c>
      <c r="H82" s="2" t="s">
        <v>313</v>
      </c>
      <c r="I82" s="2" t="s">
        <v>314</v>
      </c>
      <c r="J82" s="9">
        <v>10</v>
      </c>
      <c r="K82" s="4">
        <v>102.2</v>
      </c>
    </row>
    <row r="83" spans="1:11">
      <c r="A83" s="2" t="s">
        <v>40</v>
      </c>
      <c r="B83" s="3" t="s">
        <v>6234</v>
      </c>
      <c r="C83" s="76" t="s">
        <v>42</v>
      </c>
      <c r="D83" s="76"/>
      <c r="E83" s="1" t="s">
        <v>6296</v>
      </c>
      <c r="F83" s="2" t="s">
        <v>360</v>
      </c>
      <c r="G83" s="2" t="s">
        <v>361</v>
      </c>
      <c r="H83" s="2" t="s">
        <v>362</v>
      </c>
      <c r="I83" s="2" t="s">
        <v>363</v>
      </c>
      <c r="J83" s="9">
        <v>10</v>
      </c>
      <c r="K83" s="4">
        <v>102.2</v>
      </c>
    </row>
    <row r="84" spans="1:11">
      <c r="A84" s="2" t="s">
        <v>40</v>
      </c>
      <c r="B84" s="3" t="s">
        <v>6243</v>
      </c>
      <c r="C84" s="76" t="s">
        <v>42</v>
      </c>
      <c r="D84" s="76"/>
      <c r="E84" s="1" t="s">
        <v>636</v>
      </c>
      <c r="F84" s="2" t="s">
        <v>6297</v>
      </c>
      <c r="G84" s="2" t="s">
        <v>6298</v>
      </c>
      <c r="H84" s="2" t="s">
        <v>313</v>
      </c>
      <c r="I84" s="2" t="s">
        <v>314</v>
      </c>
      <c r="J84" s="9">
        <v>10</v>
      </c>
      <c r="K84" s="4">
        <v>102.2</v>
      </c>
    </row>
    <row r="85" spans="1:11">
      <c r="A85" s="2" t="s">
        <v>40</v>
      </c>
      <c r="B85" s="3" t="s">
        <v>6234</v>
      </c>
      <c r="C85" s="76" t="s">
        <v>42</v>
      </c>
      <c r="D85" s="76"/>
      <c r="E85" s="1" t="s">
        <v>1046</v>
      </c>
      <c r="F85" s="2" t="s">
        <v>773</v>
      </c>
      <c r="G85" s="2" t="s">
        <v>774</v>
      </c>
      <c r="H85" s="2" t="s">
        <v>313</v>
      </c>
      <c r="I85" s="2" t="s">
        <v>314</v>
      </c>
      <c r="J85" s="9">
        <v>10</v>
      </c>
      <c r="K85" s="4">
        <v>102.2</v>
      </c>
    </row>
    <row r="86" spans="1:11">
      <c r="A86" s="2" t="s">
        <v>40</v>
      </c>
      <c r="B86" s="3" t="s">
        <v>6243</v>
      </c>
      <c r="C86" s="76" t="s">
        <v>42</v>
      </c>
      <c r="D86" s="76"/>
      <c r="E86" s="1" t="s">
        <v>657</v>
      </c>
      <c r="F86" s="2" t="s">
        <v>6299</v>
      </c>
      <c r="G86" s="2" t="s">
        <v>6300</v>
      </c>
      <c r="H86" s="2" t="s">
        <v>313</v>
      </c>
      <c r="I86" s="2" t="s">
        <v>314</v>
      </c>
      <c r="J86" s="9">
        <v>5</v>
      </c>
      <c r="K86" s="4">
        <v>51.1</v>
      </c>
    </row>
    <row r="87" spans="1:11">
      <c r="A87" s="2" t="s">
        <v>40</v>
      </c>
      <c r="B87" s="3" t="s">
        <v>6243</v>
      </c>
      <c r="C87" s="76" t="s">
        <v>42</v>
      </c>
      <c r="D87" s="76"/>
      <c r="E87" s="1" t="s">
        <v>652</v>
      </c>
      <c r="F87" s="2" t="s">
        <v>6301</v>
      </c>
      <c r="G87" s="2" t="s">
        <v>6302</v>
      </c>
      <c r="H87" s="2" t="s">
        <v>313</v>
      </c>
      <c r="I87" s="2" t="s">
        <v>314</v>
      </c>
      <c r="J87" s="9">
        <v>20</v>
      </c>
      <c r="K87" s="4">
        <v>204.4</v>
      </c>
    </row>
    <row r="88" spans="1:11">
      <c r="A88" s="2" t="s">
        <v>40</v>
      </c>
      <c r="B88" s="3" t="s">
        <v>6234</v>
      </c>
      <c r="C88" s="76" t="s">
        <v>42</v>
      </c>
      <c r="D88" s="76"/>
      <c r="E88" s="1" t="s">
        <v>6303</v>
      </c>
      <c r="F88" s="2" t="s">
        <v>396</v>
      </c>
      <c r="G88" s="2" t="s">
        <v>397</v>
      </c>
      <c r="H88" s="2" t="s">
        <v>313</v>
      </c>
      <c r="I88" s="2" t="s">
        <v>314</v>
      </c>
      <c r="J88" s="9">
        <v>10</v>
      </c>
      <c r="K88" s="4">
        <v>102.2</v>
      </c>
    </row>
    <row r="89" spans="1:11">
      <c r="A89" s="2" t="s">
        <v>40</v>
      </c>
      <c r="B89" s="3" t="s">
        <v>6234</v>
      </c>
      <c r="C89" s="76" t="s">
        <v>42</v>
      </c>
      <c r="D89" s="76"/>
      <c r="E89" s="1" t="s">
        <v>6304</v>
      </c>
      <c r="F89" s="2" t="s">
        <v>6154</v>
      </c>
      <c r="G89" s="2" t="s">
        <v>6155</v>
      </c>
      <c r="H89" s="2" t="s">
        <v>313</v>
      </c>
      <c r="I89" s="2" t="s">
        <v>314</v>
      </c>
      <c r="J89" s="9">
        <v>2</v>
      </c>
      <c r="K89" s="4">
        <v>20.440000000000001</v>
      </c>
    </row>
    <row r="90" spans="1:11" hidden="1">
      <c r="A90" s="2" t="s">
        <v>48</v>
      </c>
      <c r="B90" s="3" t="s">
        <v>6240</v>
      </c>
      <c r="C90" s="76" t="s">
        <v>42</v>
      </c>
      <c r="D90" s="76"/>
      <c r="E90" s="1" t="s">
        <v>6288</v>
      </c>
      <c r="F90" s="2" t="s">
        <v>1577</v>
      </c>
      <c r="G90" s="2" t="s">
        <v>1578</v>
      </c>
      <c r="H90" s="2" t="s">
        <v>313</v>
      </c>
      <c r="I90" s="2" t="s">
        <v>314</v>
      </c>
      <c r="J90" s="9">
        <v>2</v>
      </c>
      <c r="K90" s="4">
        <v>23.04</v>
      </c>
    </row>
    <row r="91" spans="1:11" hidden="1">
      <c r="A91" s="2" t="s">
        <v>48</v>
      </c>
      <c r="B91" s="3" t="s">
        <v>6243</v>
      </c>
      <c r="C91" s="76" t="s">
        <v>42</v>
      </c>
      <c r="D91" s="76"/>
      <c r="E91" s="1" t="s">
        <v>6305</v>
      </c>
      <c r="F91" s="2" t="s">
        <v>1589</v>
      </c>
      <c r="G91" s="2" t="s">
        <v>1590</v>
      </c>
      <c r="H91" s="2" t="s">
        <v>313</v>
      </c>
      <c r="I91" s="2" t="s">
        <v>314</v>
      </c>
      <c r="J91" s="9">
        <v>15</v>
      </c>
      <c r="K91" s="4">
        <v>172.8</v>
      </c>
    </row>
    <row r="92" spans="1:11" hidden="1">
      <c r="A92" s="2" t="s">
        <v>48</v>
      </c>
      <c r="B92" s="3" t="s">
        <v>6243</v>
      </c>
      <c r="C92" s="76" t="s">
        <v>42</v>
      </c>
      <c r="D92" s="76"/>
      <c r="E92" s="1" t="s">
        <v>6306</v>
      </c>
      <c r="F92" s="2" t="s">
        <v>2915</v>
      </c>
      <c r="G92" s="2" t="s">
        <v>2916</v>
      </c>
      <c r="H92" s="2" t="s">
        <v>313</v>
      </c>
      <c r="I92" s="2" t="s">
        <v>314</v>
      </c>
      <c r="J92" s="9">
        <v>20</v>
      </c>
      <c r="K92" s="4">
        <v>230.4</v>
      </c>
    </row>
    <row r="93" spans="1:11" hidden="1">
      <c r="A93" s="2" t="s">
        <v>48</v>
      </c>
      <c r="B93" s="3" t="s">
        <v>6240</v>
      </c>
      <c r="C93" s="76" t="s">
        <v>42</v>
      </c>
      <c r="D93" s="76"/>
      <c r="E93" s="1" t="s">
        <v>6307</v>
      </c>
      <c r="F93" s="2" t="s">
        <v>5612</v>
      </c>
      <c r="G93" s="2" t="s">
        <v>3253</v>
      </c>
      <c r="H93" s="2" t="s">
        <v>313</v>
      </c>
      <c r="I93" s="2" t="s">
        <v>314</v>
      </c>
      <c r="J93" s="9">
        <v>2</v>
      </c>
      <c r="K93" s="4">
        <v>23.04</v>
      </c>
    </row>
    <row r="94" spans="1:11" hidden="1">
      <c r="A94" s="2" t="s">
        <v>48</v>
      </c>
      <c r="B94" s="3" t="s">
        <v>6243</v>
      </c>
      <c r="C94" s="76" t="s">
        <v>42</v>
      </c>
      <c r="D94" s="76"/>
      <c r="E94" s="1" t="s">
        <v>777</v>
      </c>
      <c r="F94" s="2" t="s">
        <v>331</v>
      </c>
      <c r="G94" s="2" t="s">
        <v>332</v>
      </c>
      <c r="H94" s="2" t="s">
        <v>313</v>
      </c>
      <c r="I94" s="2" t="s">
        <v>314</v>
      </c>
      <c r="J94" s="9">
        <v>3</v>
      </c>
      <c r="K94" s="4">
        <v>34.56</v>
      </c>
    </row>
    <row r="95" spans="1:11" hidden="1">
      <c r="A95" s="2" t="s">
        <v>48</v>
      </c>
      <c r="B95" s="3" t="s">
        <v>6243</v>
      </c>
      <c r="C95" s="76" t="s">
        <v>42</v>
      </c>
      <c r="D95" s="76"/>
      <c r="E95" s="1" t="s">
        <v>704</v>
      </c>
      <c r="F95" s="2" t="s">
        <v>408</v>
      </c>
      <c r="G95" s="2" t="s">
        <v>409</v>
      </c>
      <c r="H95" s="2" t="s">
        <v>313</v>
      </c>
      <c r="I95" s="2" t="s">
        <v>314</v>
      </c>
      <c r="J95" s="9">
        <v>10</v>
      </c>
      <c r="K95" s="4">
        <v>115.2</v>
      </c>
    </row>
    <row r="96" spans="1:11" hidden="1">
      <c r="A96" s="2" t="s">
        <v>48</v>
      </c>
      <c r="B96" s="3" t="s">
        <v>6243</v>
      </c>
      <c r="C96" s="76" t="s">
        <v>42</v>
      </c>
      <c r="D96" s="76"/>
      <c r="E96" s="1" t="s">
        <v>638</v>
      </c>
      <c r="F96" s="2" t="s">
        <v>6275</v>
      </c>
      <c r="G96" s="2" t="s">
        <v>6276</v>
      </c>
      <c r="H96" s="2" t="s">
        <v>313</v>
      </c>
      <c r="I96" s="2" t="s">
        <v>314</v>
      </c>
      <c r="J96" s="9">
        <v>5</v>
      </c>
      <c r="K96" s="4">
        <v>57.6</v>
      </c>
    </row>
    <row r="97" spans="1:24" hidden="1">
      <c r="A97" s="2" t="s">
        <v>48</v>
      </c>
      <c r="B97" s="3" t="s">
        <v>6243</v>
      </c>
      <c r="C97" s="76" t="s">
        <v>42</v>
      </c>
      <c r="D97" s="76"/>
      <c r="E97" s="1" t="s">
        <v>658</v>
      </c>
      <c r="F97" s="2" t="s">
        <v>1608</v>
      </c>
      <c r="G97" s="2" t="s">
        <v>1609</v>
      </c>
      <c r="H97" s="2" t="s">
        <v>313</v>
      </c>
      <c r="I97" s="2" t="s">
        <v>314</v>
      </c>
      <c r="J97" s="9">
        <v>5</v>
      </c>
      <c r="K97" s="4">
        <v>57.6</v>
      </c>
    </row>
    <row r="98" spans="1:24" hidden="1">
      <c r="K98" s="5">
        <f>SUM(K63:K97)</f>
        <v>3596.2799999999993</v>
      </c>
    </row>
    <row r="99" spans="1:24" hidden="1">
      <c r="A99" s="72" t="s">
        <v>429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</row>
    <row r="100" spans="1:24" hidden="1">
      <c r="A100" s="2" t="s">
        <v>48</v>
      </c>
      <c r="B100" s="3" t="s">
        <v>6240</v>
      </c>
      <c r="C100" s="76" t="s">
        <v>42</v>
      </c>
      <c r="D100" s="76"/>
      <c r="E100" s="1" t="s">
        <v>6308</v>
      </c>
      <c r="F100" s="2" t="s">
        <v>1043</v>
      </c>
      <c r="G100" s="2" t="s">
        <v>1044</v>
      </c>
      <c r="H100" s="2" t="s">
        <v>433</v>
      </c>
      <c r="I100" s="2" t="s">
        <v>434</v>
      </c>
      <c r="J100" s="9">
        <v>3</v>
      </c>
      <c r="K100" s="4">
        <v>37.11</v>
      </c>
    </row>
    <row r="101" spans="1:24" hidden="1">
      <c r="A101" s="2" t="s">
        <v>48</v>
      </c>
      <c r="B101" s="3" t="s">
        <v>6240</v>
      </c>
      <c r="C101" s="76" t="s">
        <v>42</v>
      </c>
      <c r="D101" s="76"/>
      <c r="E101" s="1" t="s">
        <v>696</v>
      </c>
      <c r="F101" s="2" t="s">
        <v>2573</v>
      </c>
      <c r="G101" s="2" t="s">
        <v>2574</v>
      </c>
      <c r="H101" s="2" t="s">
        <v>433</v>
      </c>
      <c r="I101" s="2" t="s">
        <v>434</v>
      </c>
      <c r="J101" s="9">
        <v>10</v>
      </c>
      <c r="K101" s="4">
        <v>123.7</v>
      </c>
    </row>
    <row r="102" spans="1:24" hidden="1">
      <c r="A102" s="2" t="s">
        <v>182</v>
      </c>
      <c r="B102" s="3" t="s">
        <v>6240</v>
      </c>
      <c r="C102" s="76" t="s">
        <v>42</v>
      </c>
      <c r="D102" s="76"/>
      <c r="E102" s="1" t="s">
        <v>6308</v>
      </c>
      <c r="F102" s="2" t="s">
        <v>1043</v>
      </c>
      <c r="G102" s="2" t="s">
        <v>1044</v>
      </c>
      <c r="H102" s="2" t="s">
        <v>433</v>
      </c>
      <c r="I102" s="2" t="s">
        <v>434</v>
      </c>
      <c r="J102" s="9">
        <v>2</v>
      </c>
      <c r="K102" s="4">
        <v>16.84</v>
      </c>
    </row>
    <row r="103" spans="1:24" hidden="1">
      <c r="K103" s="5">
        <v>177.65</v>
      </c>
    </row>
    <row r="104" spans="1:24" hidden="1">
      <c r="A104" s="72" t="s">
        <v>444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</row>
    <row r="105" spans="1:24">
      <c r="A105" s="2" t="s">
        <v>40</v>
      </c>
      <c r="B105" s="3" t="s">
        <v>6234</v>
      </c>
      <c r="C105" s="76" t="s">
        <v>42</v>
      </c>
      <c r="D105" s="76"/>
      <c r="E105" s="1" t="s">
        <v>945</v>
      </c>
      <c r="F105" s="2" t="s">
        <v>4524</v>
      </c>
      <c r="G105" s="2" t="s">
        <v>4525</v>
      </c>
      <c r="H105" s="2" t="s">
        <v>872</v>
      </c>
      <c r="I105" s="2" t="s">
        <v>873</v>
      </c>
      <c r="J105" s="9">
        <v>10</v>
      </c>
      <c r="K105" s="4">
        <v>102.2</v>
      </c>
    </row>
    <row r="106" spans="1:24">
      <c r="A106" s="2" t="s">
        <v>40</v>
      </c>
      <c r="B106" s="3" t="s">
        <v>6243</v>
      </c>
      <c r="C106" s="76" t="s">
        <v>42</v>
      </c>
      <c r="D106" s="76"/>
      <c r="E106" s="1" t="s">
        <v>6309</v>
      </c>
      <c r="F106" s="2" t="s">
        <v>4954</v>
      </c>
      <c r="G106" s="2" t="s">
        <v>4955</v>
      </c>
      <c r="H106" s="2" t="s">
        <v>4956</v>
      </c>
      <c r="I106" s="2" t="s">
        <v>4957</v>
      </c>
      <c r="J106" s="9">
        <v>10</v>
      </c>
      <c r="K106" s="4">
        <v>102.2</v>
      </c>
    </row>
    <row r="107" spans="1:24">
      <c r="A107" s="2" t="s">
        <v>40</v>
      </c>
      <c r="B107" s="3" t="s">
        <v>6240</v>
      </c>
      <c r="C107" s="76" t="s">
        <v>42</v>
      </c>
      <c r="D107" s="76"/>
      <c r="E107" s="1" t="s">
        <v>6310</v>
      </c>
      <c r="F107" s="2" t="s">
        <v>6311</v>
      </c>
      <c r="G107" s="2" t="s">
        <v>6312</v>
      </c>
      <c r="H107" s="2" t="s">
        <v>6313</v>
      </c>
      <c r="I107" s="2" t="s">
        <v>6314</v>
      </c>
      <c r="J107" s="9">
        <v>40</v>
      </c>
      <c r="K107" s="4">
        <v>408.8</v>
      </c>
    </row>
    <row r="108" spans="1:24">
      <c r="A108" s="2" t="s">
        <v>40</v>
      </c>
      <c r="B108" s="3" t="s">
        <v>6243</v>
      </c>
      <c r="C108" s="76" t="s">
        <v>42</v>
      </c>
      <c r="D108" s="76"/>
      <c r="E108" s="1" t="s">
        <v>6315</v>
      </c>
      <c r="F108" s="2" t="s">
        <v>4148</v>
      </c>
      <c r="G108" s="2" t="s">
        <v>860</v>
      </c>
      <c r="H108" s="2" t="s">
        <v>3617</v>
      </c>
      <c r="I108" s="2" t="s">
        <v>3618</v>
      </c>
      <c r="J108" s="9">
        <v>20</v>
      </c>
      <c r="K108" s="4">
        <v>204.4</v>
      </c>
    </row>
    <row r="109" spans="1:24">
      <c r="A109" s="2" t="s">
        <v>40</v>
      </c>
      <c r="B109" s="3" t="s">
        <v>6243</v>
      </c>
      <c r="C109" s="76" t="s">
        <v>42</v>
      </c>
      <c r="D109" s="76"/>
      <c r="E109" s="1" t="s">
        <v>640</v>
      </c>
      <c r="F109" s="2" t="s">
        <v>2857</v>
      </c>
      <c r="G109" s="2" t="s">
        <v>2858</v>
      </c>
      <c r="H109" s="2" t="s">
        <v>851</v>
      </c>
      <c r="I109" s="2" t="s">
        <v>852</v>
      </c>
      <c r="J109" s="9">
        <v>10</v>
      </c>
      <c r="K109" s="4">
        <v>102.2</v>
      </c>
    </row>
    <row r="110" spans="1:24">
      <c r="A110" s="2" t="s">
        <v>40</v>
      </c>
      <c r="B110" s="3" t="s">
        <v>6243</v>
      </c>
      <c r="C110" s="76" t="s">
        <v>42</v>
      </c>
      <c r="D110" s="76"/>
      <c r="E110" s="1" t="s">
        <v>6316</v>
      </c>
      <c r="F110" s="2" t="s">
        <v>1490</v>
      </c>
      <c r="G110" s="2" t="s">
        <v>1491</v>
      </c>
      <c r="H110" s="2" t="s">
        <v>468</v>
      </c>
      <c r="I110" s="2" t="s">
        <v>469</v>
      </c>
      <c r="J110" s="9">
        <v>20</v>
      </c>
      <c r="K110" s="4">
        <v>204.4</v>
      </c>
    </row>
    <row r="111" spans="1:24">
      <c r="A111" s="2" t="s">
        <v>40</v>
      </c>
      <c r="B111" s="3" t="s">
        <v>6234</v>
      </c>
      <c r="C111" s="76" t="s">
        <v>42</v>
      </c>
      <c r="D111" s="76"/>
      <c r="E111" s="1" t="s">
        <v>6317</v>
      </c>
      <c r="F111" s="2" t="s">
        <v>6318</v>
      </c>
      <c r="G111" s="2" t="s">
        <v>6319</v>
      </c>
      <c r="H111" s="2" t="s">
        <v>468</v>
      </c>
      <c r="I111" s="2" t="s">
        <v>469</v>
      </c>
      <c r="J111" s="9">
        <v>20</v>
      </c>
      <c r="K111" s="4">
        <v>204.4</v>
      </c>
    </row>
    <row r="112" spans="1:24">
      <c r="A112" s="2" t="s">
        <v>40</v>
      </c>
      <c r="B112" s="3" t="s">
        <v>6234</v>
      </c>
      <c r="C112" s="76" t="s">
        <v>42</v>
      </c>
      <c r="D112" s="76"/>
      <c r="E112" s="1" t="s">
        <v>1045</v>
      </c>
      <c r="F112" s="2" t="s">
        <v>6320</v>
      </c>
      <c r="G112" s="2" t="s">
        <v>6321</v>
      </c>
      <c r="H112" s="2" t="s">
        <v>4155</v>
      </c>
      <c r="I112" s="2" t="s">
        <v>4156</v>
      </c>
      <c r="J112" s="9">
        <v>10</v>
      </c>
      <c r="K112" s="4">
        <v>102.2</v>
      </c>
    </row>
    <row r="113" spans="1:11">
      <c r="A113" s="2" t="s">
        <v>40</v>
      </c>
      <c r="B113" s="3" t="s">
        <v>6235</v>
      </c>
      <c r="C113" s="76" t="s">
        <v>42</v>
      </c>
      <c r="D113" s="76"/>
      <c r="E113" s="1" t="s">
        <v>1040</v>
      </c>
      <c r="F113" s="2" t="s">
        <v>6322</v>
      </c>
      <c r="G113" s="2" t="s">
        <v>6323</v>
      </c>
      <c r="H113" s="2" t="s">
        <v>468</v>
      </c>
      <c r="I113" s="2" t="s">
        <v>469</v>
      </c>
      <c r="J113" s="9">
        <v>15</v>
      </c>
      <c r="K113" s="4">
        <v>153.30000000000001</v>
      </c>
    </row>
    <row r="114" spans="1:11" ht="36">
      <c r="A114" s="2" t="s">
        <v>40</v>
      </c>
      <c r="B114" s="3" t="s">
        <v>6235</v>
      </c>
      <c r="C114" s="76" t="s">
        <v>42</v>
      </c>
      <c r="D114" s="76"/>
      <c r="E114" s="1" t="s">
        <v>6324</v>
      </c>
      <c r="F114" s="2" t="s">
        <v>4164</v>
      </c>
      <c r="G114" s="2" t="s">
        <v>4165</v>
      </c>
      <c r="H114" s="2" t="s">
        <v>4166</v>
      </c>
      <c r="I114" s="2" t="s">
        <v>4167</v>
      </c>
      <c r="J114" s="9">
        <v>7</v>
      </c>
      <c r="K114" s="4">
        <v>71.540000000000006</v>
      </c>
    </row>
    <row r="115" spans="1:11">
      <c r="A115" s="2" t="s">
        <v>40</v>
      </c>
      <c r="B115" s="3" t="s">
        <v>6243</v>
      </c>
      <c r="C115" s="76" t="s">
        <v>42</v>
      </c>
      <c r="D115" s="76"/>
      <c r="E115" s="1" t="s">
        <v>633</v>
      </c>
      <c r="F115" s="2" t="s">
        <v>471</v>
      </c>
      <c r="G115" s="2" t="s">
        <v>472</v>
      </c>
      <c r="H115" s="2" t="s">
        <v>468</v>
      </c>
      <c r="I115" s="2" t="s">
        <v>469</v>
      </c>
      <c r="J115" s="9">
        <v>20</v>
      </c>
      <c r="K115" s="4">
        <v>204.4</v>
      </c>
    </row>
    <row r="116" spans="1:11" hidden="1">
      <c r="A116" s="2" t="s">
        <v>48</v>
      </c>
      <c r="B116" s="3" t="s">
        <v>6243</v>
      </c>
      <c r="C116" s="76" t="s">
        <v>42</v>
      </c>
      <c r="D116" s="76"/>
      <c r="E116" s="1" t="s">
        <v>6315</v>
      </c>
      <c r="F116" s="2" t="s">
        <v>4148</v>
      </c>
      <c r="G116" s="2" t="s">
        <v>860</v>
      </c>
      <c r="H116" s="2" t="s">
        <v>3617</v>
      </c>
      <c r="I116" s="2" t="s">
        <v>3618</v>
      </c>
      <c r="J116" s="9">
        <v>3</v>
      </c>
      <c r="K116" s="4">
        <v>37.11</v>
      </c>
    </row>
    <row r="117" spans="1:11" hidden="1">
      <c r="A117" s="2" t="s">
        <v>48</v>
      </c>
      <c r="B117" s="3" t="s">
        <v>6243</v>
      </c>
      <c r="C117" s="76" t="s">
        <v>42</v>
      </c>
      <c r="D117" s="76"/>
      <c r="E117" s="1" t="s">
        <v>633</v>
      </c>
      <c r="F117" s="2" t="s">
        <v>471</v>
      </c>
      <c r="G117" s="2" t="s">
        <v>472</v>
      </c>
      <c r="H117" s="2" t="s">
        <v>468</v>
      </c>
      <c r="I117" s="2" t="s">
        <v>469</v>
      </c>
      <c r="J117" s="9">
        <v>2</v>
      </c>
      <c r="K117" s="4">
        <v>24.74</v>
      </c>
    </row>
    <row r="118" spans="1:11" hidden="1">
      <c r="A118" s="2" t="s">
        <v>48</v>
      </c>
      <c r="B118" s="3" t="s">
        <v>6243</v>
      </c>
      <c r="C118" s="76" t="s">
        <v>42</v>
      </c>
      <c r="D118" s="76"/>
      <c r="E118" s="1" t="s">
        <v>640</v>
      </c>
      <c r="F118" s="2" t="s">
        <v>2857</v>
      </c>
      <c r="G118" s="2" t="s">
        <v>2858</v>
      </c>
      <c r="H118" s="2" t="s">
        <v>851</v>
      </c>
      <c r="I118" s="2" t="s">
        <v>852</v>
      </c>
      <c r="J118" s="9">
        <v>3</v>
      </c>
      <c r="K118" s="4">
        <v>37.11</v>
      </c>
    </row>
    <row r="119" spans="1:11" hidden="1">
      <c r="K119" s="5">
        <v>1959</v>
      </c>
    </row>
    <row r="120" spans="1:11" hidden="1">
      <c r="K120" s="5">
        <v>8730.2999999999993</v>
      </c>
    </row>
  </sheetData>
  <autoFilter ref="A1:X120" xr:uid="{E5992A56-0466-5D4C-A75F-64C8391D5ED9}">
    <filterColumn colId="0">
      <filters>
        <filter val="Dorzol 20mg/ml kapi za oči 5ml"/>
      </filters>
    </filterColumn>
    <filterColumn colId="2" showButton="0"/>
  </autoFilter>
  <mergeCells count="112">
    <mergeCell ref="C115:D115"/>
    <mergeCell ref="C116:D116"/>
    <mergeCell ref="C117:D117"/>
    <mergeCell ref="C118:D118"/>
    <mergeCell ref="C109:D109"/>
    <mergeCell ref="C110:D110"/>
    <mergeCell ref="C111:D111"/>
    <mergeCell ref="C112:D112"/>
    <mergeCell ref="C113:D113"/>
    <mergeCell ref="C114:D114"/>
    <mergeCell ref="C102:D102"/>
    <mergeCell ref="A104:X104"/>
    <mergeCell ref="C105:D105"/>
    <mergeCell ref="C106:D106"/>
    <mergeCell ref="C107:D107"/>
    <mergeCell ref="C108:D108"/>
    <mergeCell ref="C95:D95"/>
    <mergeCell ref="C96:D96"/>
    <mergeCell ref="C97:D97"/>
    <mergeCell ref="A99:X99"/>
    <mergeCell ref="C100:D100"/>
    <mergeCell ref="C101:D101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8:D58"/>
    <mergeCell ref="C59:D59"/>
    <mergeCell ref="C60:D60"/>
    <mergeCell ref="A62:X62"/>
    <mergeCell ref="C63:D63"/>
    <mergeCell ref="C64:D64"/>
    <mergeCell ref="C51:D51"/>
    <mergeCell ref="A53:X53"/>
    <mergeCell ref="C54:D54"/>
    <mergeCell ref="C55:D55"/>
    <mergeCell ref="C56:D56"/>
    <mergeCell ref="C57:D57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6:D26"/>
    <mergeCell ref="C27:D27"/>
    <mergeCell ref="A29:X29"/>
    <mergeCell ref="C30:D30"/>
    <mergeCell ref="C31:D31"/>
    <mergeCell ref="C32:D32"/>
    <mergeCell ref="C20:D20"/>
    <mergeCell ref="C21:D21"/>
    <mergeCell ref="C22:D22"/>
    <mergeCell ref="C23:D23"/>
    <mergeCell ref="C24:D24"/>
    <mergeCell ref="C25:D25"/>
    <mergeCell ref="C17:D17"/>
    <mergeCell ref="C18:D18"/>
    <mergeCell ref="C19:D19"/>
    <mergeCell ref="C7:D7"/>
    <mergeCell ref="C8:D8"/>
    <mergeCell ref="A10:X10"/>
    <mergeCell ref="C11:D11"/>
    <mergeCell ref="C12:D12"/>
    <mergeCell ref="C13:D13"/>
    <mergeCell ref="C1:D1"/>
    <mergeCell ref="A2:X2"/>
    <mergeCell ref="C3:D3"/>
    <mergeCell ref="C4:D4"/>
    <mergeCell ref="C5:D5"/>
    <mergeCell ref="C6:D6"/>
    <mergeCell ref="C14:D14"/>
    <mergeCell ref="C15:D15"/>
    <mergeCell ref="C16:D1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BCDB-BCE0-964D-A9D2-7A840EA1E55E}">
  <sheetPr filterMode="1"/>
  <dimension ref="A1:W165"/>
  <sheetViews>
    <sheetView workbookViewId="0"/>
    <sheetView workbookViewId="1"/>
  </sheetViews>
  <sheetFormatPr defaultColWidth="8.85546875" defaultRowHeight="12.95"/>
  <cols>
    <col min="1" max="1" width="33.140625" customWidth="1"/>
    <col min="2" max="2" width="8.7109375" customWidth="1"/>
    <col min="3" max="3" width="7.42578125" customWidth="1"/>
    <col min="4" max="4" width="7" customWidth="1"/>
    <col min="5" max="5" width="46" customWidth="1"/>
    <col min="6" max="6" width="29.42578125" customWidth="1"/>
    <col min="7" max="7" width="14.140625" customWidth="1"/>
    <col min="8" max="8" width="17.7109375" customWidth="1"/>
    <col min="9" max="9" width="8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6325</v>
      </c>
      <c r="C3" s="1" t="s">
        <v>42</v>
      </c>
      <c r="D3" s="1" t="s">
        <v>6326</v>
      </c>
      <c r="E3" s="2" t="s">
        <v>890</v>
      </c>
      <c r="F3" s="2" t="s">
        <v>891</v>
      </c>
      <c r="G3" s="2" t="s">
        <v>46</v>
      </c>
      <c r="H3" s="2" t="s">
        <v>47</v>
      </c>
      <c r="I3" s="9">
        <v>3</v>
      </c>
      <c r="J3" s="4">
        <v>30.66</v>
      </c>
    </row>
    <row r="4" spans="1:23" hidden="1">
      <c r="J4" s="5">
        <v>30.66</v>
      </c>
    </row>
    <row r="5" spans="1:23" hidden="1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40</v>
      </c>
      <c r="B6" s="3" t="s">
        <v>6327</v>
      </c>
      <c r="C6" s="1" t="s">
        <v>42</v>
      </c>
      <c r="D6" s="1" t="s">
        <v>6328</v>
      </c>
      <c r="E6" s="2" t="s">
        <v>130</v>
      </c>
      <c r="F6" s="2" t="s">
        <v>131</v>
      </c>
      <c r="G6" s="2" t="s">
        <v>72</v>
      </c>
      <c r="H6" s="2" t="s">
        <v>73</v>
      </c>
      <c r="I6" s="9">
        <v>5</v>
      </c>
      <c r="J6" s="4">
        <v>51.1</v>
      </c>
    </row>
    <row r="7" spans="1:23">
      <c r="A7" s="2" t="s">
        <v>40</v>
      </c>
      <c r="B7" s="3" t="s">
        <v>6327</v>
      </c>
      <c r="C7" s="1" t="s">
        <v>42</v>
      </c>
      <c r="D7" s="1" t="s">
        <v>6329</v>
      </c>
      <c r="E7" s="2" t="s">
        <v>663</v>
      </c>
      <c r="F7" s="2" t="s">
        <v>664</v>
      </c>
      <c r="G7" s="2" t="s">
        <v>82</v>
      </c>
      <c r="H7" s="2" t="s">
        <v>83</v>
      </c>
      <c r="I7" s="9">
        <v>4</v>
      </c>
      <c r="J7" s="4">
        <v>40.880000000000003</v>
      </c>
    </row>
    <row r="8" spans="1:23">
      <c r="A8" s="2" t="s">
        <v>40</v>
      </c>
      <c r="B8" s="3" t="s">
        <v>6330</v>
      </c>
      <c r="C8" s="1" t="s">
        <v>42</v>
      </c>
      <c r="D8" s="1" t="s">
        <v>1153</v>
      </c>
      <c r="E8" s="2" t="s">
        <v>670</v>
      </c>
      <c r="F8" s="2" t="s">
        <v>671</v>
      </c>
      <c r="G8" s="2" t="s">
        <v>177</v>
      </c>
      <c r="H8" s="2" t="s">
        <v>178</v>
      </c>
      <c r="I8" s="9">
        <v>10</v>
      </c>
      <c r="J8" s="4">
        <v>102.2</v>
      </c>
    </row>
    <row r="9" spans="1:23">
      <c r="A9" s="2" t="s">
        <v>40</v>
      </c>
      <c r="B9" s="3" t="s">
        <v>6327</v>
      </c>
      <c r="C9" s="1" t="s">
        <v>42</v>
      </c>
      <c r="D9" s="1" t="s">
        <v>6331</v>
      </c>
      <c r="E9" s="2" t="s">
        <v>136</v>
      </c>
      <c r="F9" s="2" t="s">
        <v>137</v>
      </c>
      <c r="G9" s="2" t="s">
        <v>72</v>
      </c>
      <c r="H9" s="2" t="s">
        <v>73</v>
      </c>
      <c r="I9" s="9">
        <v>10</v>
      </c>
      <c r="J9" s="4">
        <v>102.2</v>
      </c>
    </row>
    <row r="10" spans="1:23">
      <c r="A10" s="2" t="s">
        <v>40</v>
      </c>
      <c r="B10" s="3" t="s">
        <v>6327</v>
      </c>
      <c r="C10" s="1" t="s">
        <v>42</v>
      </c>
      <c r="D10" s="1" t="s">
        <v>6332</v>
      </c>
      <c r="E10" s="2" t="s">
        <v>660</v>
      </c>
      <c r="F10" s="2" t="s">
        <v>661</v>
      </c>
      <c r="G10" s="2" t="s">
        <v>77</v>
      </c>
      <c r="H10" s="2" t="s">
        <v>78</v>
      </c>
      <c r="I10" s="9">
        <v>5</v>
      </c>
      <c r="J10" s="4">
        <v>51.1</v>
      </c>
    </row>
    <row r="11" spans="1:23">
      <c r="A11" s="2" t="s">
        <v>40</v>
      </c>
      <c r="B11" s="3" t="s">
        <v>6327</v>
      </c>
      <c r="C11" s="1" t="s">
        <v>42</v>
      </c>
      <c r="D11" s="1" t="s">
        <v>6333</v>
      </c>
      <c r="E11" s="2" t="s">
        <v>522</v>
      </c>
      <c r="F11" s="2" t="s">
        <v>523</v>
      </c>
      <c r="G11" s="2" t="s">
        <v>93</v>
      </c>
      <c r="H11" s="2" t="s">
        <v>94</v>
      </c>
      <c r="I11" s="9">
        <v>3</v>
      </c>
      <c r="J11" s="4">
        <v>30.66</v>
      </c>
    </row>
    <row r="12" spans="1:23">
      <c r="A12" s="2" t="s">
        <v>40</v>
      </c>
      <c r="B12" s="3" t="s">
        <v>6327</v>
      </c>
      <c r="C12" s="1" t="s">
        <v>42</v>
      </c>
      <c r="D12" s="1" t="s">
        <v>1124</v>
      </c>
      <c r="E12" s="2" t="s">
        <v>4537</v>
      </c>
      <c r="F12" s="2" t="s">
        <v>4538</v>
      </c>
      <c r="G12" s="2" t="s">
        <v>498</v>
      </c>
      <c r="H12" s="2" t="s">
        <v>499</v>
      </c>
      <c r="I12" s="9">
        <v>3</v>
      </c>
      <c r="J12" s="4">
        <v>30.66</v>
      </c>
    </row>
    <row r="13" spans="1:23">
      <c r="A13" s="2" t="s">
        <v>40</v>
      </c>
      <c r="B13" s="3" t="s">
        <v>6327</v>
      </c>
      <c r="C13" s="1" t="s">
        <v>42</v>
      </c>
      <c r="D13" s="1" t="s">
        <v>1125</v>
      </c>
      <c r="E13" s="2" t="s">
        <v>528</v>
      </c>
      <c r="F13" s="2" t="s">
        <v>529</v>
      </c>
      <c r="G13" s="2" t="s">
        <v>93</v>
      </c>
      <c r="H13" s="2" t="s">
        <v>94</v>
      </c>
      <c r="I13" s="9">
        <v>5</v>
      </c>
      <c r="J13" s="4">
        <v>51.1</v>
      </c>
    </row>
    <row r="14" spans="1:23">
      <c r="A14" s="2" t="s">
        <v>40</v>
      </c>
      <c r="B14" s="3" t="s">
        <v>6327</v>
      </c>
      <c r="C14" s="1" t="s">
        <v>42</v>
      </c>
      <c r="D14" s="1" t="s">
        <v>1206</v>
      </c>
      <c r="E14" s="2" t="s">
        <v>916</v>
      </c>
      <c r="F14" s="2" t="s">
        <v>917</v>
      </c>
      <c r="G14" s="2" t="s">
        <v>82</v>
      </c>
      <c r="H14" s="2" t="s">
        <v>83</v>
      </c>
      <c r="I14" s="9">
        <v>20</v>
      </c>
      <c r="J14" s="4">
        <v>204.4</v>
      </c>
    </row>
    <row r="15" spans="1:23">
      <c r="A15" s="2" t="s">
        <v>40</v>
      </c>
      <c r="B15" s="3" t="s">
        <v>6327</v>
      </c>
      <c r="C15" s="1" t="s">
        <v>42</v>
      </c>
      <c r="D15" s="1" t="s">
        <v>6334</v>
      </c>
      <c r="E15" s="2" t="s">
        <v>1071</v>
      </c>
      <c r="F15" s="2" t="s">
        <v>1072</v>
      </c>
      <c r="G15" s="2" t="s">
        <v>82</v>
      </c>
      <c r="H15" s="2" t="s">
        <v>83</v>
      </c>
      <c r="I15" s="9">
        <v>2</v>
      </c>
      <c r="J15" s="4">
        <v>20.440000000000001</v>
      </c>
    </row>
    <row r="16" spans="1:23">
      <c r="A16" s="2" t="s">
        <v>40</v>
      </c>
      <c r="B16" s="3" t="s">
        <v>6327</v>
      </c>
      <c r="C16" s="1" t="s">
        <v>42</v>
      </c>
      <c r="D16" s="1" t="s">
        <v>6335</v>
      </c>
      <c r="E16" s="2" t="s">
        <v>2358</v>
      </c>
      <c r="F16" s="2" t="s">
        <v>2359</v>
      </c>
      <c r="G16" s="2" t="s">
        <v>82</v>
      </c>
      <c r="H16" s="2" t="s">
        <v>83</v>
      </c>
      <c r="I16" s="9">
        <v>2</v>
      </c>
      <c r="J16" s="4">
        <v>20.440000000000001</v>
      </c>
    </row>
    <row r="17" spans="1:10">
      <c r="A17" s="2" t="s">
        <v>40</v>
      </c>
      <c r="B17" s="3" t="s">
        <v>6327</v>
      </c>
      <c r="C17" s="1" t="s">
        <v>42</v>
      </c>
      <c r="D17" s="1" t="s">
        <v>6336</v>
      </c>
      <c r="E17" s="2" t="s">
        <v>519</v>
      </c>
      <c r="F17" s="2" t="s">
        <v>520</v>
      </c>
      <c r="G17" s="2" t="s">
        <v>93</v>
      </c>
      <c r="H17" s="2" t="s">
        <v>94</v>
      </c>
      <c r="I17" s="9">
        <v>10</v>
      </c>
      <c r="J17" s="4">
        <v>102.2</v>
      </c>
    </row>
    <row r="18" spans="1:10" hidden="1">
      <c r="A18" s="2" t="s">
        <v>48</v>
      </c>
      <c r="B18" s="3" t="s">
        <v>6327</v>
      </c>
      <c r="C18" s="1" t="s">
        <v>42</v>
      </c>
      <c r="D18" s="1" t="s">
        <v>6337</v>
      </c>
      <c r="E18" s="2" t="s">
        <v>108</v>
      </c>
      <c r="F18" s="2" t="s">
        <v>109</v>
      </c>
      <c r="G18" s="2" t="s">
        <v>72</v>
      </c>
      <c r="H18" s="2" t="s">
        <v>73</v>
      </c>
      <c r="I18" s="9">
        <v>5</v>
      </c>
      <c r="J18" s="4">
        <v>57.6</v>
      </c>
    </row>
    <row r="19" spans="1:10" hidden="1">
      <c r="A19" s="2" t="s">
        <v>48</v>
      </c>
      <c r="B19" s="3" t="s">
        <v>6327</v>
      </c>
      <c r="C19" s="1" t="s">
        <v>42</v>
      </c>
      <c r="D19" s="1" t="s">
        <v>6338</v>
      </c>
      <c r="E19" s="2" t="s">
        <v>125</v>
      </c>
      <c r="F19" s="2" t="s">
        <v>126</v>
      </c>
      <c r="G19" s="2" t="s">
        <v>127</v>
      </c>
      <c r="H19" s="2" t="s">
        <v>128</v>
      </c>
      <c r="I19" s="9">
        <v>10</v>
      </c>
      <c r="J19" s="4">
        <v>123.7</v>
      </c>
    </row>
    <row r="20" spans="1:10" hidden="1">
      <c r="A20" s="2" t="s">
        <v>48</v>
      </c>
      <c r="B20" s="3" t="s">
        <v>6327</v>
      </c>
      <c r="C20" s="1" t="s">
        <v>42</v>
      </c>
      <c r="D20" s="1" t="s">
        <v>6339</v>
      </c>
      <c r="E20" s="2" t="s">
        <v>660</v>
      </c>
      <c r="F20" s="2" t="s">
        <v>661</v>
      </c>
      <c r="G20" s="2" t="s">
        <v>77</v>
      </c>
      <c r="H20" s="2" t="s">
        <v>78</v>
      </c>
      <c r="I20" s="9">
        <v>10</v>
      </c>
      <c r="J20" s="4">
        <v>115.2</v>
      </c>
    </row>
    <row r="21" spans="1:10" hidden="1">
      <c r="A21" s="2" t="s">
        <v>48</v>
      </c>
      <c r="B21" s="3" t="s">
        <v>6327</v>
      </c>
      <c r="C21" s="1" t="s">
        <v>42</v>
      </c>
      <c r="D21" s="1" t="s">
        <v>1260</v>
      </c>
      <c r="E21" s="2" t="s">
        <v>122</v>
      </c>
      <c r="F21" s="2" t="s">
        <v>123</v>
      </c>
      <c r="G21" s="2" t="s">
        <v>82</v>
      </c>
      <c r="H21" s="2" t="s">
        <v>83</v>
      </c>
      <c r="I21" s="9">
        <v>15</v>
      </c>
      <c r="J21" s="4">
        <v>172.8</v>
      </c>
    </row>
    <row r="22" spans="1:10" hidden="1">
      <c r="A22" s="2" t="s">
        <v>48</v>
      </c>
      <c r="B22" s="3" t="s">
        <v>6327</v>
      </c>
      <c r="C22" s="1" t="s">
        <v>42</v>
      </c>
      <c r="D22" s="1" t="s">
        <v>1123</v>
      </c>
      <c r="E22" s="2" t="s">
        <v>117</v>
      </c>
      <c r="F22" s="2" t="s">
        <v>118</v>
      </c>
      <c r="G22" s="2" t="s">
        <v>119</v>
      </c>
      <c r="H22" s="2" t="s">
        <v>120</v>
      </c>
      <c r="I22" s="9">
        <v>20</v>
      </c>
      <c r="J22" s="4">
        <v>247.4</v>
      </c>
    </row>
    <row r="23" spans="1:10" hidden="1">
      <c r="A23" s="2" t="s">
        <v>48</v>
      </c>
      <c r="B23" s="3" t="s">
        <v>6327</v>
      </c>
      <c r="C23" s="1" t="s">
        <v>42</v>
      </c>
      <c r="D23" s="1" t="s">
        <v>1070</v>
      </c>
      <c r="E23" s="2" t="s">
        <v>100</v>
      </c>
      <c r="F23" s="2" t="s">
        <v>101</v>
      </c>
      <c r="G23" s="2" t="s">
        <v>102</v>
      </c>
      <c r="H23" s="2" t="s">
        <v>103</v>
      </c>
      <c r="I23" s="9">
        <v>10</v>
      </c>
      <c r="J23" s="4">
        <v>115.2</v>
      </c>
    </row>
    <row r="24" spans="1:10" hidden="1">
      <c r="A24" s="2" t="s">
        <v>48</v>
      </c>
      <c r="B24" s="3" t="s">
        <v>6327</v>
      </c>
      <c r="C24" s="1" t="s">
        <v>42</v>
      </c>
      <c r="D24" s="1" t="s">
        <v>1069</v>
      </c>
      <c r="E24" s="2" t="s">
        <v>136</v>
      </c>
      <c r="F24" s="2" t="s">
        <v>137</v>
      </c>
      <c r="G24" s="2" t="s">
        <v>72</v>
      </c>
      <c r="H24" s="2" t="s">
        <v>73</v>
      </c>
      <c r="I24" s="9">
        <v>10</v>
      </c>
      <c r="J24" s="4">
        <v>115.2</v>
      </c>
    </row>
    <row r="25" spans="1:10" hidden="1">
      <c r="A25" s="2" t="s">
        <v>48</v>
      </c>
      <c r="B25" s="3" t="s">
        <v>6327</v>
      </c>
      <c r="C25" s="1" t="s">
        <v>42</v>
      </c>
      <c r="D25" s="1" t="s">
        <v>6340</v>
      </c>
      <c r="E25" s="2" t="s">
        <v>85</v>
      </c>
      <c r="F25" s="2" t="s">
        <v>86</v>
      </c>
      <c r="G25" s="2" t="s">
        <v>82</v>
      </c>
      <c r="H25" s="2" t="s">
        <v>83</v>
      </c>
      <c r="I25" s="9">
        <v>5</v>
      </c>
      <c r="J25" s="4">
        <v>61.85</v>
      </c>
    </row>
    <row r="26" spans="1:10" hidden="1">
      <c r="A26" s="2" t="s">
        <v>48</v>
      </c>
      <c r="B26" s="3" t="s">
        <v>6327</v>
      </c>
      <c r="C26" s="1" t="s">
        <v>42</v>
      </c>
      <c r="D26" s="1" t="s">
        <v>1093</v>
      </c>
      <c r="E26" s="2" t="s">
        <v>1076</v>
      </c>
      <c r="F26" s="2" t="s">
        <v>1077</v>
      </c>
      <c r="G26" s="2" t="s">
        <v>1078</v>
      </c>
      <c r="H26" s="2" t="s">
        <v>1079</v>
      </c>
      <c r="I26" s="9">
        <v>60</v>
      </c>
      <c r="J26" s="4">
        <v>691.2</v>
      </c>
    </row>
    <row r="27" spans="1:10" hidden="1">
      <c r="A27" s="2" t="s">
        <v>48</v>
      </c>
      <c r="B27" s="3" t="s">
        <v>6327</v>
      </c>
      <c r="C27" s="1" t="s">
        <v>42</v>
      </c>
      <c r="D27" s="1" t="s">
        <v>6341</v>
      </c>
      <c r="E27" s="2" t="s">
        <v>1512</v>
      </c>
      <c r="F27" s="2" t="s">
        <v>1513</v>
      </c>
      <c r="G27" s="2" t="s">
        <v>82</v>
      </c>
      <c r="H27" s="2" t="s">
        <v>83</v>
      </c>
      <c r="I27" s="9">
        <v>10</v>
      </c>
      <c r="J27" s="4">
        <v>115.2</v>
      </c>
    </row>
    <row r="28" spans="1:10" hidden="1">
      <c r="A28" s="2" t="s">
        <v>48</v>
      </c>
      <c r="B28" s="3" t="s">
        <v>6327</v>
      </c>
      <c r="C28" s="1" t="s">
        <v>42</v>
      </c>
      <c r="D28" s="1" t="s">
        <v>6342</v>
      </c>
      <c r="E28" s="2" t="s">
        <v>922</v>
      </c>
      <c r="F28" s="2" t="s">
        <v>923</v>
      </c>
      <c r="G28" s="2" t="s">
        <v>82</v>
      </c>
      <c r="H28" s="2" t="s">
        <v>83</v>
      </c>
      <c r="I28" s="9">
        <v>5</v>
      </c>
      <c r="J28" s="4">
        <v>57.6</v>
      </c>
    </row>
    <row r="29" spans="1:10" hidden="1">
      <c r="A29" s="2" t="s">
        <v>48</v>
      </c>
      <c r="B29" s="3" t="s">
        <v>6327</v>
      </c>
      <c r="C29" s="1" t="s">
        <v>42</v>
      </c>
      <c r="D29" s="1" t="s">
        <v>6328</v>
      </c>
      <c r="E29" s="2" t="s">
        <v>130</v>
      </c>
      <c r="F29" s="2" t="s">
        <v>131</v>
      </c>
      <c r="G29" s="2" t="s">
        <v>72</v>
      </c>
      <c r="H29" s="2" t="s">
        <v>73</v>
      </c>
      <c r="I29" s="9">
        <v>1</v>
      </c>
      <c r="J29" s="4">
        <v>12.37</v>
      </c>
    </row>
    <row r="30" spans="1:10" hidden="1">
      <c r="A30" s="2" t="s">
        <v>48</v>
      </c>
      <c r="B30" s="3" t="s">
        <v>6327</v>
      </c>
      <c r="C30" s="1" t="s">
        <v>42</v>
      </c>
      <c r="D30" s="1" t="s">
        <v>6343</v>
      </c>
      <c r="E30" s="2" t="s">
        <v>130</v>
      </c>
      <c r="F30" s="2" t="s">
        <v>131</v>
      </c>
      <c r="G30" s="2" t="s">
        <v>72</v>
      </c>
      <c r="H30" s="2" t="s">
        <v>73</v>
      </c>
      <c r="I30" s="9">
        <v>3</v>
      </c>
      <c r="J30" s="4">
        <v>34.56</v>
      </c>
    </row>
    <row r="31" spans="1:10" hidden="1">
      <c r="A31" s="2" t="s">
        <v>48</v>
      </c>
      <c r="B31" s="3" t="s">
        <v>6327</v>
      </c>
      <c r="C31" s="1" t="s">
        <v>42</v>
      </c>
      <c r="D31" s="1" t="s">
        <v>1267</v>
      </c>
      <c r="E31" s="2" t="s">
        <v>650</v>
      </c>
      <c r="F31" s="2" t="s">
        <v>651</v>
      </c>
      <c r="G31" s="2" t="s">
        <v>72</v>
      </c>
      <c r="H31" s="2" t="s">
        <v>73</v>
      </c>
      <c r="I31" s="9">
        <v>30</v>
      </c>
      <c r="J31" s="4">
        <v>371.1</v>
      </c>
    </row>
    <row r="32" spans="1:10" hidden="1">
      <c r="A32" s="2" t="s">
        <v>48</v>
      </c>
      <c r="B32" s="3" t="s">
        <v>6327</v>
      </c>
      <c r="C32" s="1" t="s">
        <v>42</v>
      </c>
      <c r="D32" s="1" t="s">
        <v>1163</v>
      </c>
      <c r="E32" s="2" t="s">
        <v>88</v>
      </c>
      <c r="F32" s="2" t="s">
        <v>89</v>
      </c>
      <c r="G32" s="2" t="s">
        <v>82</v>
      </c>
      <c r="H32" s="2" t="s">
        <v>83</v>
      </c>
      <c r="I32" s="9">
        <v>10</v>
      </c>
      <c r="J32" s="4">
        <v>123.7</v>
      </c>
    </row>
    <row r="33" spans="1:23" hidden="1">
      <c r="A33" s="2" t="s">
        <v>48</v>
      </c>
      <c r="B33" s="3" t="s">
        <v>6327</v>
      </c>
      <c r="C33" s="1" t="s">
        <v>42</v>
      </c>
      <c r="D33" s="1" t="s">
        <v>1206</v>
      </c>
      <c r="E33" s="2" t="s">
        <v>916</v>
      </c>
      <c r="F33" s="2" t="s">
        <v>917</v>
      </c>
      <c r="G33" s="2" t="s">
        <v>82</v>
      </c>
      <c r="H33" s="2" t="s">
        <v>83</v>
      </c>
      <c r="I33" s="9">
        <v>50</v>
      </c>
      <c r="J33" s="4">
        <v>618.5</v>
      </c>
    </row>
    <row r="34" spans="1:23" hidden="1">
      <c r="A34" s="2" t="s">
        <v>48</v>
      </c>
      <c r="B34" s="3" t="s">
        <v>6327</v>
      </c>
      <c r="C34" s="1" t="s">
        <v>42</v>
      </c>
      <c r="D34" s="1" t="s">
        <v>6344</v>
      </c>
      <c r="E34" s="2" t="s">
        <v>509</v>
      </c>
      <c r="F34" s="2" t="s">
        <v>510</v>
      </c>
      <c r="G34" s="2" t="s">
        <v>82</v>
      </c>
      <c r="H34" s="2" t="s">
        <v>83</v>
      </c>
      <c r="I34" s="9">
        <v>20</v>
      </c>
      <c r="J34" s="4">
        <v>247.4</v>
      </c>
    </row>
    <row r="35" spans="1:23" hidden="1">
      <c r="A35" s="2" t="s">
        <v>48</v>
      </c>
      <c r="B35" s="3" t="s">
        <v>6327</v>
      </c>
      <c r="C35" s="1" t="s">
        <v>42</v>
      </c>
      <c r="D35" s="1" t="s">
        <v>1236</v>
      </c>
      <c r="E35" s="2" t="s">
        <v>2509</v>
      </c>
      <c r="F35" s="2" t="s">
        <v>2510</v>
      </c>
      <c r="G35" s="2" t="s">
        <v>119</v>
      </c>
      <c r="H35" s="2" t="s">
        <v>120</v>
      </c>
      <c r="I35" s="9">
        <v>20</v>
      </c>
      <c r="J35" s="4">
        <v>247.4</v>
      </c>
    </row>
    <row r="36" spans="1:23" hidden="1">
      <c r="A36" s="2" t="s">
        <v>48</v>
      </c>
      <c r="B36" s="3" t="s">
        <v>6327</v>
      </c>
      <c r="C36" s="1" t="s">
        <v>42</v>
      </c>
      <c r="D36" s="1" t="s">
        <v>6345</v>
      </c>
      <c r="E36" s="2" t="s">
        <v>114</v>
      </c>
      <c r="F36" s="2" t="s">
        <v>115</v>
      </c>
      <c r="G36" s="2" t="s">
        <v>102</v>
      </c>
      <c r="H36" s="2" t="s">
        <v>103</v>
      </c>
      <c r="I36" s="9">
        <v>10</v>
      </c>
      <c r="J36" s="4">
        <v>115.2</v>
      </c>
    </row>
    <row r="37" spans="1:23" hidden="1">
      <c r="A37" s="2" t="s">
        <v>48</v>
      </c>
      <c r="B37" s="3" t="s">
        <v>6327</v>
      </c>
      <c r="C37" s="1" t="s">
        <v>42</v>
      </c>
      <c r="D37" s="1" t="s">
        <v>1230</v>
      </c>
      <c r="E37" s="2" t="s">
        <v>1728</v>
      </c>
      <c r="F37" s="2" t="s">
        <v>1729</v>
      </c>
      <c r="G37" s="2" t="s">
        <v>77</v>
      </c>
      <c r="H37" s="2" t="s">
        <v>78</v>
      </c>
      <c r="I37" s="9">
        <v>10</v>
      </c>
      <c r="J37" s="4">
        <v>115.2</v>
      </c>
    </row>
    <row r="38" spans="1:23" hidden="1">
      <c r="A38" s="2" t="s">
        <v>48</v>
      </c>
      <c r="B38" s="3" t="s">
        <v>6327</v>
      </c>
      <c r="C38" s="1" t="s">
        <v>42</v>
      </c>
      <c r="D38" s="1" t="s">
        <v>1234</v>
      </c>
      <c r="E38" s="2" t="s">
        <v>114</v>
      </c>
      <c r="F38" s="2" t="s">
        <v>115</v>
      </c>
      <c r="G38" s="2" t="s">
        <v>102</v>
      </c>
      <c r="H38" s="2" t="s">
        <v>103</v>
      </c>
      <c r="I38" s="9">
        <v>5</v>
      </c>
      <c r="J38" s="4">
        <v>61.85</v>
      </c>
    </row>
    <row r="39" spans="1:23" hidden="1">
      <c r="A39" s="2" t="s">
        <v>48</v>
      </c>
      <c r="B39" s="3" t="s">
        <v>6327</v>
      </c>
      <c r="C39" s="1" t="s">
        <v>42</v>
      </c>
      <c r="D39" s="1" t="s">
        <v>6346</v>
      </c>
      <c r="E39" s="2" t="s">
        <v>85</v>
      </c>
      <c r="F39" s="2" t="s">
        <v>86</v>
      </c>
      <c r="G39" s="2" t="s">
        <v>82</v>
      </c>
      <c r="H39" s="2" t="s">
        <v>83</v>
      </c>
      <c r="I39" s="9">
        <v>20</v>
      </c>
      <c r="J39" s="4">
        <v>230.4</v>
      </c>
    </row>
    <row r="40" spans="1:23" hidden="1">
      <c r="A40" s="2" t="s">
        <v>48</v>
      </c>
      <c r="B40" s="3" t="s">
        <v>6327</v>
      </c>
      <c r="C40" s="1" t="s">
        <v>42</v>
      </c>
      <c r="D40" s="1" t="s">
        <v>1195</v>
      </c>
      <c r="E40" s="2" t="s">
        <v>111</v>
      </c>
      <c r="F40" s="2" t="s">
        <v>112</v>
      </c>
      <c r="G40" s="2" t="s">
        <v>72</v>
      </c>
      <c r="H40" s="2" t="s">
        <v>73</v>
      </c>
      <c r="I40" s="9">
        <v>3</v>
      </c>
      <c r="J40" s="4">
        <v>37.11</v>
      </c>
    </row>
    <row r="41" spans="1:23" hidden="1">
      <c r="A41" s="2" t="s">
        <v>48</v>
      </c>
      <c r="B41" s="3" t="s">
        <v>6327</v>
      </c>
      <c r="C41" s="1" t="s">
        <v>42</v>
      </c>
      <c r="D41" s="1" t="s">
        <v>6347</v>
      </c>
      <c r="E41" s="2" t="s">
        <v>133</v>
      </c>
      <c r="F41" s="2" t="s">
        <v>134</v>
      </c>
      <c r="G41" s="2" t="s">
        <v>119</v>
      </c>
      <c r="H41" s="2" t="s">
        <v>120</v>
      </c>
      <c r="I41" s="9">
        <v>10</v>
      </c>
      <c r="J41" s="4">
        <v>115.2</v>
      </c>
    </row>
    <row r="42" spans="1:23" hidden="1">
      <c r="A42" s="2" t="s">
        <v>48</v>
      </c>
      <c r="B42" s="3" t="s">
        <v>6327</v>
      </c>
      <c r="C42" s="1" t="s">
        <v>42</v>
      </c>
      <c r="D42" s="1" t="s">
        <v>6348</v>
      </c>
      <c r="E42" s="2" t="s">
        <v>91</v>
      </c>
      <c r="F42" s="2" t="s">
        <v>92</v>
      </c>
      <c r="G42" s="2" t="s">
        <v>93</v>
      </c>
      <c r="H42" s="2" t="s">
        <v>94</v>
      </c>
      <c r="I42" s="9">
        <v>5</v>
      </c>
      <c r="J42" s="4">
        <v>61.85</v>
      </c>
    </row>
    <row r="43" spans="1:23" hidden="1">
      <c r="A43" s="2" t="s">
        <v>48</v>
      </c>
      <c r="B43" s="3" t="s">
        <v>6327</v>
      </c>
      <c r="C43" s="1" t="s">
        <v>42</v>
      </c>
      <c r="D43" s="1" t="s">
        <v>6349</v>
      </c>
      <c r="E43" s="2" t="s">
        <v>502</v>
      </c>
      <c r="F43" s="2" t="s">
        <v>503</v>
      </c>
      <c r="G43" s="2" t="s">
        <v>72</v>
      </c>
      <c r="H43" s="2" t="s">
        <v>73</v>
      </c>
      <c r="I43" s="9">
        <v>5</v>
      </c>
      <c r="J43" s="4">
        <v>57.6</v>
      </c>
    </row>
    <row r="44" spans="1:23" hidden="1">
      <c r="A44" s="2" t="s">
        <v>48</v>
      </c>
      <c r="B44" s="3" t="s">
        <v>6327</v>
      </c>
      <c r="C44" s="1" t="s">
        <v>42</v>
      </c>
      <c r="D44" s="1" t="s">
        <v>6350</v>
      </c>
      <c r="E44" s="2" t="s">
        <v>634</v>
      </c>
      <c r="F44" s="2" t="s">
        <v>635</v>
      </c>
      <c r="G44" s="2" t="s">
        <v>72</v>
      </c>
      <c r="H44" s="2" t="s">
        <v>73</v>
      </c>
      <c r="I44" s="9">
        <v>2</v>
      </c>
      <c r="J44" s="4">
        <v>24.74</v>
      </c>
    </row>
    <row r="45" spans="1:23" hidden="1">
      <c r="A45" s="2" t="s">
        <v>48</v>
      </c>
      <c r="B45" s="3" t="s">
        <v>6327</v>
      </c>
      <c r="C45" s="1" t="s">
        <v>42</v>
      </c>
      <c r="D45" s="1" t="s">
        <v>6351</v>
      </c>
      <c r="E45" s="2" t="s">
        <v>634</v>
      </c>
      <c r="F45" s="2" t="s">
        <v>635</v>
      </c>
      <c r="G45" s="2" t="s">
        <v>72</v>
      </c>
      <c r="H45" s="2" t="s">
        <v>73</v>
      </c>
      <c r="I45" s="9">
        <v>3</v>
      </c>
      <c r="J45" s="4">
        <v>34.56</v>
      </c>
    </row>
    <row r="46" spans="1:23" hidden="1">
      <c r="A46" s="2" t="s">
        <v>182</v>
      </c>
      <c r="B46" s="3" t="s">
        <v>6327</v>
      </c>
      <c r="C46" s="1" t="s">
        <v>42</v>
      </c>
      <c r="D46" s="1" t="s">
        <v>6352</v>
      </c>
      <c r="E46" s="2" t="s">
        <v>139</v>
      </c>
      <c r="F46" s="2" t="s">
        <v>140</v>
      </c>
      <c r="G46" s="2" t="s">
        <v>72</v>
      </c>
      <c r="H46" s="2" t="s">
        <v>73</v>
      </c>
      <c r="I46" s="9">
        <v>1</v>
      </c>
      <c r="J46" s="4">
        <v>8.3800000000000008</v>
      </c>
    </row>
    <row r="47" spans="1:23" hidden="1">
      <c r="J47" s="5">
        <v>5197.45</v>
      </c>
    </row>
    <row r="48" spans="1:23" hidden="1">
      <c r="A48" s="72" t="s">
        <v>141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10">
      <c r="A49" s="2" t="s">
        <v>40</v>
      </c>
      <c r="B49" s="3" t="s">
        <v>6330</v>
      </c>
      <c r="C49" s="1" t="s">
        <v>42</v>
      </c>
      <c r="D49" s="1" t="s">
        <v>6353</v>
      </c>
      <c r="E49" s="2" t="s">
        <v>532</v>
      </c>
      <c r="F49" s="2" t="s">
        <v>533</v>
      </c>
      <c r="G49" s="2" t="s">
        <v>534</v>
      </c>
      <c r="H49" s="2" t="s">
        <v>535</v>
      </c>
      <c r="I49" s="9">
        <v>1</v>
      </c>
      <c r="J49" s="4">
        <v>10.220000000000001</v>
      </c>
    </row>
    <row r="50" spans="1:10">
      <c r="A50" s="2" t="s">
        <v>40</v>
      </c>
      <c r="B50" s="3" t="s">
        <v>6330</v>
      </c>
      <c r="C50" s="1" t="s">
        <v>42</v>
      </c>
      <c r="D50" s="1" t="s">
        <v>6354</v>
      </c>
      <c r="E50" s="2" t="s">
        <v>1141</v>
      </c>
      <c r="F50" s="2" t="s">
        <v>1142</v>
      </c>
      <c r="G50" s="2" t="s">
        <v>167</v>
      </c>
      <c r="H50" s="2" t="s">
        <v>168</v>
      </c>
      <c r="I50" s="9">
        <v>2</v>
      </c>
      <c r="J50" s="4">
        <v>20.440000000000001</v>
      </c>
    </row>
    <row r="51" spans="1:10">
      <c r="A51" s="2" t="s">
        <v>40</v>
      </c>
      <c r="B51" s="3" t="s">
        <v>6330</v>
      </c>
      <c r="C51" s="1" t="s">
        <v>42</v>
      </c>
      <c r="D51" s="1" t="s">
        <v>1213</v>
      </c>
      <c r="E51" s="2" t="s">
        <v>957</v>
      </c>
      <c r="F51" s="2" t="s">
        <v>958</v>
      </c>
      <c r="G51" s="2" t="s">
        <v>150</v>
      </c>
      <c r="H51" s="2" t="s">
        <v>151</v>
      </c>
      <c r="I51" s="9">
        <v>5</v>
      </c>
      <c r="J51" s="4">
        <v>51.1</v>
      </c>
    </row>
    <row r="52" spans="1:10">
      <c r="A52" s="2" t="s">
        <v>40</v>
      </c>
      <c r="B52" s="3" t="s">
        <v>6330</v>
      </c>
      <c r="C52" s="1" t="s">
        <v>42</v>
      </c>
      <c r="D52" s="1" t="s">
        <v>6355</v>
      </c>
      <c r="E52" s="2" t="s">
        <v>158</v>
      </c>
      <c r="F52" s="2" t="s">
        <v>159</v>
      </c>
      <c r="G52" s="2" t="s">
        <v>160</v>
      </c>
      <c r="H52" s="2" t="s">
        <v>161</v>
      </c>
      <c r="I52" s="9">
        <v>2</v>
      </c>
      <c r="J52" s="4">
        <v>20.440000000000001</v>
      </c>
    </row>
    <row r="53" spans="1:10">
      <c r="A53" s="2" t="s">
        <v>40</v>
      </c>
      <c r="B53" s="3" t="s">
        <v>6330</v>
      </c>
      <c r="C53" s="1" t="s">
        <v>42</v>
      </c>
      <c r="D53" s="1" t="s">
        <v>6356</v>
      </c>
      <c r="E53" s="2" t="s">
        <v>175</v>
      </c>
      <c r="F53" s="2" t="s">
        <v>2616</v>
      </c>
      <c r="G53" s="2" t="s">
        <v>177</v>
      </c>
      <c r="H53" s="2" t="s">
        <v>178</v>
      </c>
      <c r="I53" s="9">
        <v>2</v>
      </c>
      <c r="J53" s="4">
        <v>20.440000000000001</v>
      </c>
    </row>
    <row r="54" spans="1:10">
      <c r="A54" s="2" t="s">
        <v>40</v>
      </c>
      <c r="B54" s="3" t="s">
        <v>6330</v>
      </c>
      <c r="C54" s="1" t="s">
        <v>42</v>
      </c>
      <c r="D54" s="1" t="s">
        <v>6357</v>
      </c>
      <c r="E54" s="2" t="s">
        <v>1397</v>
      </c>
      <c r="F54" s="2" t="s">
        <v>1398</v>
      </c>
      <c r="G54" s="2" t="s">
        <v>942</v>
      </c>
      <c r="H54" s="2" t="s">
        <v>943</v>
      </c>
      <c r="I54" s="9">
        <v>3</v>
      </c>
      <c r="J54" s="4">
        <v>30.66</v>
      </c>
    </row>
    <row r="55" spans="1:10" hidden="1">
      <c r="A55" s="2" t="s">
        <v>48</v>
      </c>
      <c r="B55" s="3" t="s">
        <v>6330</v>
      </c>
      <c r="C55" s="1" t="s">
        <v>42</v>
      </c>
      <c r="D55" s="1" t="s">
        <v>6358</v>
      </c>
      <c r="E55" s="2" t="s">
        <v>951</v>
      </c>
      <c r="F55" s="2" t="s">
        <v>952</v>
      </c>
      <c r="G55" s="2" t="s">
        <v>160</v>
      </c>
      <c r="H55" s="2" t="s">
        <v>161</v>
      </c>
      <c r="I55" s="9">
        <v>5</v>
      </c>
      <c r="J55" s="4">
        <v>57.6</v>
      </c>
    </row>
    <row r="56" spans="1:10" hidden="1">
      <c r="A56" s="2" t="s">
        <v>48</v>
      </c>
      <c r="B56" s="3" t="s">
        <v>6330</v>
      </c>
      <c r="C56" s="1" t="s">
        <v>42</v>
      </c>
      <c r="D56" s="1" t="s">
        <v>6356</v>
      </c>
      <c r="E56" s="2" t="s">
        <v>175</v>
      </c>
      <c r="F56" s="2" t="s">
        <v>2616</v>
      </c>
      <c r="G56" s="2" t="s">
        <v>177</v>
      </c>
      <c r="H56" s="2" t="s">
        <v>178</v>
      </c>
      <c r="I56" s="9">
        <v>4</v>
      </c>
      <c r="J56" s="4">
        <v>49.48</v>
      </c>
    </row>
    <row r="57" spans="1:10" hidden="1">
      <c r="A57" s="2" t="s">
        <v>48</v>
      </c>
      <c r="B57" s="3" t="s">
        <v>6330</v>
      </c>
      <c r="C57" s="1" t="s">
        <v>42</v>
      </c>
      <c r="D57" s="1" t="s">
        <v>6359</v>
      </c>
      <c r="E57" s="2" t="s">
        <v>1148</v>
      </c>
      <c r="F57" s="2" t="s">
        <v>1149</v>
      </c>
      <c r="G57" s="2" t="s">
        <v>155</v>
      </c>
      <c r="H57" s="2" t="s">
        <v>156</v>
      </c>
      <c r="I57" s="9">
        <v>3</v>
      </c>
      <c r="J57" s="4">
        <v>34.56</v>
      </c>
    </row>
    <row r="58" spans="1:10" hidden="1">
      <c r="A58" s="2" t="s">
        <v>48</v>
      </c>
      <c r="B58" s="3" t="s">
        <v>6330</v>
      </c>
      <c r="C58" s="1" t="s">
        <v>42</v>
      </c>
      <c r="D58" s="1" t="s">
        <v>1213</v>
      </c>
      <c r="E58" s="2" t="s">
        <v>957</v>
      </c>
      <c r="F58" s="2" t="s">
        <v>958</v>
      </c>
      <c r="G58" s="2" t="s">
        <v>150</v>
      </c>
      <c r="H58" s="2" t="s">
        <v>151</v>
      </c>
      <c r="I58" s="9">
        <v>30</v>
      </c>
      <c r="J58" s="4">
        <v>345.6</v>
      </c>
    </row>
    <row r="59" spans="1:10" hidden="1">
      <c r="A59" s="2" t="s">
        <v>48</v>
      </c>
      <c r="B59" s="3" t="s">
        <v>6330</v>
      </c>
      <c r="C59" s="1" t="s">
        <v>42</v>
      </c>
      <c r="D59" s="1" t="s">
        <v>1104</v>
      </c>
      <c r="E59" s="2" t="s">
        <v>180</v>
      </c>
      <c r="F59" s="2" t="s">
        <v>181</v>
      </c>
      <c r="G59" s="2" t="s">
        <v>160</v>
      </c>
      <c r="H59" s="2" t="s">
        <v>161</v>
      </c>
      <c r="I59" s="9">
        <v>10</v>
      </c>
      <c r="J59" s="4">
        <v>115.2</v>
      </c>
    </row>
    <row r="60" spans="1:10" hidden="1">
      <c r="A60" s="2" t="s">
        <v>48</v>
      </c>
      <c r="B60" s="3" t="s">
        <v>6330</v>
      </c>
      <c r="C60" s="1" t="s">
        <v>42</v>
      </c>
      <c r="D60" s="1" t="s">
        <v>1224</v>
      </c>
      <c r="E60" s="2" t="s">
        <v>1141</v>
      </c>
      <c r="F60" s="2" t="s">
        <v>1142</v>
      </c>
      <c r="G60" s="2" t="s">
        <v>167</v>
      </c>
      <c r="H60" s="2" t="s">
        <v>168</v>
      </c>
      <c r="I60" s="9">
        <v>10</v>
      </c>
      <c r="J60" s="4">
        <v>115.2</v>
      </c>
    </row>
    <row r="61" spans="1:10" hidden="1">
      <c r="A61" s="2" t="s">
        <v>48</v>
      </c>
      <c r="B61" s="3" t="s">
        <v>6330</v>
      </c>
      <c r="C61" s="1" t="s">
        <v>42</v>
      </c>
      <c r="D61" s="1" t="s">
        <v>1238</v>
      </c>
      <c r="E61" s="2" t="s">
        <v>936</v>
      </c>
      <c r="F61" s="2" t="s">
        <v>937</v>
      </c>
      <c r="G61" s="2" t="s">
        <v>150</v>
      </c>
      <c r="H61" s="2" t="s">
        <v>151</v>
      </c>
      <c r="I61" s="9">
        <v>5</v>
      </c>
      <c r="J61" s="4">
        <v>61.85</v>
      </c>
    </row>
    <row r="62" spans="1:10" hidden="1">
      <c r="A62" s="2" t="s">
        <v>48</v>
      </c>
      <c r="B62" s="3" t="s">
        <v>6330</v>
      </c>
      <c r="C62" s="1" t="s">
        <v>42</v>
      </c>
      <c r="D62" s="1" t="s">
        <v>6360</v>
      </c>
      <c r="E62" s="2" t="s">
        <v>547</v>
      </c>
      <c r="F62" s="2" t="s">
        <v>548</v>
      </c>
      <c r="G62" s="2" t="s">
        <v>150</v>
      </c>
      <c r="H62" s="2" t="s">
        <v>151</v>
      </c>
      <c r="I62" s="9">
        <v>6</v>
      </c>
      <c r="J62" s="4">
        <v>69.12</v>
      </c>
    </row>
    <row r="63" spans="1:10" hidden="1">
      <c r="A63" s="2" t="s">
        <v>48</v>
      </c>
      <c r="B63" s="3" t="s">
        <v>6330</v>
      </c>
      <c r="C63" s="1" t="s">
        <v>42</v>
      </c>
      <c r="D63" s="1" t="s">
        <v>6361</v>
      </c>
      <c r="E63" s="2" t="s">
        <v>165</v>
      </c>
      <c r="F63" s="2" t="s">
        <v>166</v>
      </c>
      <c r="G63" s="2" t="s">
        <v>167</v>
      </c>
      <c r="H63" s="2" t="s">
        <v>168</v>
      </c>
      <c r="I63" s="9">
        <v>5</v>
      </c>
      <c r="J63" s="4">
        <v>57.6</v>
      </c>
    </row>
    <row r="64" spans="1:10" hidden="1">
      <c r="A64" s="2" t="s">
        <v>48</v>
      </c>
      <c r="B64" s="3" t="s">
        <v>6330</v>
      </c>
      <c r="C64" s="1" t="s">
        <v>42</v>
      </c>
      <c r="D64" s="1" t="s">
        <v>6362</v>
      </c>
      <c r="E64" s="2" t="s">
        <v>936</v>
      </c>
      <c r="F64" s="2" t="s">
        <v>937</v>
      </c>
      <c r="G64" s="2" t="s">
        <v>150</v>
      </c>
      <c r="H64" s="2" t="s">
        <v>151</v>
      </c>
      <c r="I64" s="9">
        <v>10</v>
      </c>
      <c r="J64" s="4">
        <v>115.2</v>
      </c>
    </row>
    <row r="65" spans="1:23" hidden="1">
      <c r="A65" s="2" t="s">
        <v>205</v>
      </c>
      <c r="B65" s="3" t="s">
        <v>6330</v>
      </c>
      <c r="C65" s="1" t="s">
        <v>42</v>
      </c>
      <c r="D65" s="1" t="s">
        <v>6353</v>
      </c>
      <c r="E65" s="2" t="s">
        <v>532</v>
      </c>
      <c r="F65" s="2" t="s">
        <v>533</v>
      </c>
      <c r="G65" s="2" t="s">
        <v>534</v>
      </c>
      <c r="H65" s="2" t="s">
        <v>535</v>
      </c>
      <c r="I65" s="9">
        <v>1</v>
      </c>
      <c r="J65" s="4">
        <v>9.5500000000000007</v>
      </c>
    </row>
    <row r="66" spans="1:23" hidden="1">
      <c r="A66" s="2" t="s">
        <v>205</v>
      </c>
      <c r="B66" s="3" t="s">
        <v>6363</v>
      </c>
      <c r="C66" s="1" t="s">
        <v>42</v>
      </c>
      <c r="D66" s="1" t="s">
        <v>6364</v>
      </c>
      <c r="E66" s="2" t="s">
        <v>936</v>
      </c>
      <c r="F66" s="2" t="s">
        <v>937</v>
      </c>
      <c r="G66" s="2" t="s">
        <v>150</v>
      </c>
      <c r="H66" s="2" t="s">
        <v>151</v>
      </c>
      <c r="I66" s="9">
        <v>3</v>
      </c>
      <c r="J66" s="4">
        <v>28.65</v>
      </c>
    </row>
    <row r="67" spans="1:23" hidden="1">
      <c r="J67" s="5">
        <v>1212.9100000000001</v>
      </c>
    </row>
    <row r="68" spans="1:23" hidden="1">
      <c r="A68" s="72" t="s">
        <v>183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  <row r="69" spans="1:23">
      <c r="A69" s="2" t="s">
        <v>40</v>
      </c>
      <c r="B69" s="3" t="s">
        <v>6363</v>
      </c>
      <c r="C69" s="1" t="s">
        <v>42</v>
      </c>
      <c r="D69" s="1" t="s">
        <v>1181</v>
      </c>
      <c r="E69" s="2" t="s">
        <v>702</v>
      </c>
      <c r="F69" s="2" t="s">
        <v>703</v>
      </c>
      <c r="G69" s="2" t="s">
        <v>187</v>
      </c>
      <c r="H69" s="2" t="s">
        <v>188</v>
      </c>
      <c r="I69" s="9">
        <v>2</v>
      </c>
      <c r="J69" s="4">
        <v>20.440000000000001</v>
      </c>
    </row>
    <row r="70" spans="1:23">
      <c r="A70" s="2" t="s">
        <v>40</v>
      </c>
      <c r="B70" s="3" t="s">
        <v>6330</v>
      </c>
      <c r="C70" s="1" t="s">
        <v>42</v>
      </c>
      <c r="D70" s="1" t="s">
        <v>6365</v>
      </c>
      <c r="E70" s="2" t="s">
        <v>705</v>
      </c>
      <c r="F70" s="2" t="s">
        <v>186</v>
      </c>
      <c r="G70" s="2" t="s">
        <v>187</v>
      </c>
      <c r="H70" s="2" t="s">
        <v>188</v>
      </c>
      <c r="I70" s="9">
        <v>1</v>
      </c>
      <c r="J70" s="4">
        <v>10.220000000000001</v>
      </c>
    </row>
    <row r="71" spans="1:23" hidden="1">
      <c r="J71" s="5">
        <v>30.66</v>
      </c>
    </row>
    <row r="72" spans="1:23" hidden="1">
      <c r="A72" s="72" t="s">
        <v>189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</row>
    <row r="73" spans="1:23">
      <c r="A73" s="2" t="s">
        <v>40</v>
      </c>
      <c r="B73" s="3" t="s">
        <v>6330</v>
      </c>
      <c r="C73" s="1" t="s">
        <v>42</v>
      </c>
      <c r="D73" s="1" t="s">
        <v>6366</v>
      </c>
      <c r="E73" s="2" t="s">
        <v>552</v>
      </c>
      <c r="F73" s="2" t="s">
        <v>553</v>
      </c>
      <c r="G73" s="2" t="s">
        <v>313</v>
      </c>
      <c r="H73" s="2" t="s">
        <v>314</v>
      </c>
      <c r="I73" s="9">
        <v>10</v>
      </c>
      <c r="J73" s="4">
        <v>102.2</v>
      </c>
    </row>
    <row r="74" spans="1:23">
      <c r="A74" s="2" t="s">
        <v>40</v>
      </c>
      <c r="B74" s="3" t="s">
        <v>6325</v>
      </c>
      <c r="C74" s="1" t="s">
        <v>42</v>
      </c>
      <c r="D74" s="1" t="s">
        <v>6367</v>
      </c>
      <c r="E74" s="2" t="s">
        <v>1168</v>
      </c>
      <c r="F74" s="2" t="s">
        <v>1169</v>
      </c>
      <c r="G74" s="2" t="s">
        <v>712</v>
      </c>
      <c r="H74" s="2" t="s">
        <v>713</v>
      </c>
      <c r="I74" s="9">
        <v>2</v>
      </c>
      <c r="J74" s="4">
        <v>20.440000000000001</v>
      </c>
    </row>
    <row r="75" spans="1:23">
      <c r="A75" s="2" t="s">
        <v>40</v>
      </c>
      <c r="B75" s="3" t="s">
        <v>6325</v>
      </c>
      <c r="C75" s="1" t="s">
        <v>42</v>
      </c>
      <c r="D75" s="1" t="s">
        <v>6368</v>
      </c>
      <c r="E75" s="2" t="s">
        <v>6369</v>
      </c>
      <c r="F75" s="2" t="s">
        <v>6370</v>
      </c>
      <c r="G75" s="2" t="s">
        <v>193</v>
      </c>
      <c r="H75" s="2" t="s">
        <v>194</v>
      </c>
      <c r="I75" s="9">
        <v>2</v>
      </c>
      <c r="J75" s="4">
        <v>20.440000000000001</v>
      </c>
    </row>
    <row r="76" spans="1:23" hidden="1">
      <c r="J76" s="5">
        <v>143.08000000000001</v>
      </c>
    </row>
    <row r="77" spans="1:23" hidden="1">
      <c r="A77" s="72" t="s">
        <v>212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>
      <c r="A78" s="2" t="s">
        <v>40</v>
      </c>
      <c r="B78" s="3" t="s">
        <v>6363</v>
      </c>
      <c r="C78" s="1" t="s">
        <v>42</v>
      </c>
      <c r="D78" s="1" t="s">
        <v>6371</v>
      </c>
      <c r="E78" s="2" t="s">
        <v>235</v>
      </c>
      <c r="F78" s="2" t="s">
        <v>236</v>
      </c>
      <c r="G78" s="2" t="s">
        <v>216</v>
      </c>
      <c r="H78" s="2" t="s">
        <v>217</v>
      </c>
      <c r="I78" s="9">
        <v>5</v>
      </c>
      <c r="J78" s="4">
        <v>51.1</v>
      </c>
    </row>
    <row r="79" spans="1:23">
      <c r="A79" s="2" t="s">
        <v>40</v>
      </c>
      <c r="B79" s="3" t="s">
        <v>6363</v>
      </c>
      <c r="C79" s="1" t="s">
        <v>42</v>
      </c>
      <c r="D79" s="1" t="s">
        <v>6372</v>
      </c>
      <c r="E79" s="2" t="s">
        <v>738</v>
      </c>
      <c r="F79" s="2" t="s">
        <v>739</v>
      </c>
      <c r="G79" s="2" t="s">
        <v>251</v>
      </c>
      <c r="H79" s="2" t="s">
        <v>252</v>
      </c>
      <c r="I79" s="9">
        <v>15</v>
      </c>
      <c r="J79" s="4">
        <v>153.30000000000001</v>
      </c>
    </row>
    <row r="80" spans="1:23">
      <c r="A80" s="2" t="s">
        <v>40</v>
      </c>
      <c r="B80" s="3" t="s">
        <v>6363</v>
      </c>
      <c r="C80" s="1" t="s">
        <v>42</v>
      </c>
      <c r="D80" s="1" t="s">
        <v>6373</v>
      </c>
      <c r="E80" s="2" t="s">
        <v>238</v>
      </c>
      <c r="F80" s="2" t="s">
        <v>239</v>
      </c>
      <c r="G80" s="2" t="s">
        <v>216</v>
      </c>
      <c r="H80" s="2" t="s">
        <v>217</v>
      </c>
      <c r="I80" s="9">
        <v>5</v>
      </c>
      <c r="J80" s="4">
        <v>51.1</v>
      </c>
    </row>
    <row r="81" spans="1:23">
      <c r="A81" s="2" t="s">
        <v>40</v>
      </c>
      <c r="B81" s="3" t="s">
        <v>6363</v>
      </c>
      <c r="C81" s="1" t="s">
        <v>42</v>
      </c>
      <c r="D81" s="1" t="s">
        <v>1175</v>
      </c>
      <c r="E81" s="2" t="s">
        <v>266</v>
      </c>
      <c r="F81" s="2" t="s">
        <v>267</v>
      </c>
      <c r="G81" s="2" t="s">
        <v>216</v>
      </c>
      <c r="H81" s="2" t="s">
        <v>217</v>
      </c>
      <c r="I81" s="9">
        <v>2</v>
      </c>
      <c r="J81" s="4">
        <v>20.440000000000001</v>
      </c>
    </row>
    <row r="82" spans="1:23" hidden="1">
      <c r="A82" s="2" t="s">
        <v>182</v>
      </c>
      <c r="B82" s="3" t="s">
        <v>6363</v>
      </c>
      <c r="C82" s="1" t="s">
        <v>42</v>
      </c>
      <c r="D82" s="1" t="s">
        <v>6374</v>
      </c>
      <c r="E82" s="2" t="s">
        <v>263</v>
      </c>
      <c r="F82" s="2" t="s">
        <v>264</v>
      </c>
      <c r="G82" s="2" t="s">
        <v>216</v>
      </c>
      <c r="H82" s="2" t="s">
        <v>217</v>
      </c>
      <c r="I82" s="9">
        <v>2</v>
      </c>
      <c r="J82" s="4">
        <v>18.88</v>
      </c>
    </row>
    <row r="83" spans="1:23" hidden="1">
      <c r="A83" s="2" t="s">
        <v>182</v>
      </c>
      <c r="B83" s="3" t="s">
        <v>6363</v>
      </c>
      <c r="C83" s="1" t="s">
        <v>42</v>
      </c>
      <c r="D83" s="1" t="s">
        <v>1202</v>
      </c>
      <c r="E83" s="2" t="s">
        <v>2392</v>
      </c>
      <c r="F83" s="2" t="s">
        <v>2393</v>
      </c>
      <c r="G83" s="2" t="s">
        <v>232</v>
      </c>
      <c r="H83" s="2" t="s">
        <v>233</v>
      </c>
      <c r="I83" s="9">
        <v>2</v>
      </c>
      <c r="J83" s="4">
        <v>18.88</v>
      </c>
    </row>
    <row r="84" spans="1:23" hidden="1">
      <c r="A84" s="2" t="s">
        <v>182</v>
      </c>
      <c r="B84" s="3" t="s">
        <v>6363</v>
      </c>
      <c r="C84" s="1" t="s">
        <v>42</v>
      </c>
      <c r="D84" s="1" t="s">
        <v>6375</v>
      </c>
      <c r="E84" s="2" t="s">
        <v>1922</v>
      </c>
      <c r="F84" s="2" t="s">
        <v>1923</v>
      </c>
      <c r="G84" s="2" t="s">
        <v>1924</v>
      </c>
      <c r="H84" s="2" t="s">
        <v>1925</v>
      </c>
      <c r="I84" s="9">
        <v>2</v>
      </c>
      <c r="J84" s="4">
        <v>18.88</v>
      </c>
    </row>
    <row r="85" spans="1:23" hidden="1">
      <c r="A85" s="2" t="s">
        <v>182</v>
      </c>
      <c r="B85" s="3" t="s">
        <v>6363</v>
      </c>
      <c r="C85" s="1" t="s">
        <v>42</v>
      </c>
      <c r="D85" s="1" t="s">
        <v>6376</v>
      </c>
      <c r="E85" s="2" t="s">
        <v>230</v>
      </c>
      <c r="F85" s="2" t="s">
        <v>231</v>
      </c>
      <c r="G85" s="2" t="s">
        <v>232</v>
      </c>
      <c r="H85" s="2" t="s">
        <v>233</v>
      </c>
      <c r="I85" s="9">
        <v>1</v>
      </c>
      <c r="J85" s="4">
        <v>9.44</v>
      </c>
    </row>
    <row r="86" spans="1:23" hidden="1">
      <c r="J86" s="5">
        <v>342.02</v>
      </c>
    </row>
    <row r="87" spans="1:23" hidden="1">
      <c r="A87" s="72" t="s">
        <v>286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</row>
    <row r="88" spans="1:23">
      <c r="A88" s="2" t="s">
        <v>40</v>
      </c>
      <c r="B88" s="3" t="s">
        <v>6363</v>
      </c>
      <c r="C88" s="1" t="s">
        <v>42</v>
      </c>
      <c r="D88" s="1" t="s">
        <v>6377</v>
      </c>
      <c r="E88" s="2" t="s">
        <v>294</v>
      </c>
      <c r="F88" s="2" t="s">
        <v>295</v>
      </c>
      <c r="G88" s="2" t="s">
        <v>296</v>
      </c>
      <c r="H88" s="2" t="s">
        <v>297</v>
      </c>
      <c r="I88" s="9">
        <v>2</v>
      </c>
      <c r="J88" s="4">
        <v>20.440000000000001</v>
      </c>
    </row>
    <row r="89" spans="1:23" hidden="1">
      <c r="A89" s="2" t="s">
        <v>182</v>
      </c>
      <c r="B89" s="3" t="s">
        <v>6363</v>
      </c>
      <c r="C89" s="1" t="s">
        <v>42</v>
      </c>
      <c r="D89" s="1" t="s">
        <v>6377</v>
      </c>
      <c r="E89" s="2" t="s">
        <v>294</v>
      </c>
      <c r="F89" s="2" t="s">
        <v>295</v>
      </c>
      <c r="G89" s="2" t="s">
        <v>296</v>
      </c>
      <c r="H89" s="2" t="s">
        <v>297</v>
      </c>
      <c r="I89" s="9">
        <v>3</v>
      </c>
      <c r="J89" s="4">
        <v>25.26</v>
      </c>
    </row>
    <row r="90" spans="1:23" hidden="1">
      <c r="J90" s="5">
        <v>45.7</v>
      </c>
    </row>
    <row r="91" spans="1:23" hidden="1">
      <c r="A91" s="72" t="s">
        <v>309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</row>
    <row r="92" spans="1:23">
      <c r="A92" s="2" t="s">
        <v>40</v>
      </c>
      <c r="B92" s="3" t="s">
        <v>6378</v>
      </c>
      <c r="C92" s="1" t="s">
        <v>42</v>
      </c>
      <c r="D92" s="1" t="s">
        <v>1016</v>
      </c>
      <c r="E92" s="2" t="s">
        <v>783</v>
      </c>
      <c r="F92" s="2" t="s">
        <v>784</v>
      </c>
      <c r="G92" s="2" t="s">
        <v>313</v>
      </c>
      <c r="H92" s="2" t="s">
        <v>314</v>
      </c>
      <c r="I92" s="9">
        <v>5</v>
      </c>
      <c r="J92" s="4">
        <v>51.1</v>
      </c>
    </row>
    <row r="93" spans="1:23">
      <c r="A93" s="2" t="s">
        <v>40</v>
      </c>
      <c r="B93" s="3" t="s">
        <v>6330</v>
      </c>
      <c r="C93" s="1" t="s">
        <v>42</v>
      </c>
      <c r="D93" s="1" t="s">
        <v>6379</v>
      </c>
      <c r="E93" s="2" t="s">
        <v>341</v>
      </c>
      <c r="F93" s="2" t="s">
        <v>342</v>
      </c>
      <c r="G93" s="2" t="s">
        <v>343</v>
      </c>
      <c r="H93" s="2" t="s">
        <v>344</v>
      </c>
      <c r="I93" s="9">
        <v>20</v>
      </c>
      <c r="J93" s="4">
        <v>204.4</v>
      </c>
    </row>
    <row r="94" spans="1:23">
      <c r="A94" s="2" t="s">
        <v>40</v>
      </c>
      <c r="B94" s="3" t="s">
        <v>6378</v>
      </c>
      <c r="C94" s="1" t="s">
        <v>42</v>
      </c>
      <c r="D94" s="1" t="s">
        <v>6380</v>
      </c>
      <c r="E94" s="2" t="s">
        <v>1209</v>
      </c>
      <c r="F94" s="2" t="s">
        <v>1210</v>
      </c>
      <c r="G94" s="2" t="s">
        <v>313</v>
      </c>
      <c r="H94" s="2" t="s">
        <v>314</v>
      </c>
      <c r="I94" s="9">
        <v>15</v>
      </c>
      <c r="J94" s="4">
        <v>153.30000000000001</v>
      </c>
    </row>
    <row r="95" spans="1:23">
      <c r="A95" s="2" t="s">
        <v>40</v>
      </c>
      <c r="B95" s="3" t="s">
        <v>6330</v>
      </c>
      <c r="C95" s="1" t="s">
        <v>42</v>
      </c>
      <c r="D95" s="1" t="s">
        <v>6381</v>
      </c>
      <c r="E95" s="2" t="s">
        <v>381</v>
      </c>
      <c r="F95" s="2" t="s">
        <v>382</v>
      </c>
      <c r="G95" s="2" t="s">
        <v>313</v>
      </c>
      <c r="H95" s="2" t="s">
        <v>314</v>
      </c>
      <c r="I95" s="9">
        <v>10</v>
      </c>
      <c r="J95" s="4">
        <v>102.2</v>
      </c>
    </row>
    <row r="96" spans="1:23">
      <c r="A96" s="2" t="s">
        <v>40</v>
      </c>
      <c r="B96" s="3" t="s">
        <v>6330</v>
      </c>
      <c r="C96" s="1" t="s">
        <v>42</v>
      </c>
      <c r="D96" s="1" t="s">
        <v>1136</v>
      </c>
      <c r="E96" s="2" t="s">
        <v>390</v>
      </c>
      <c r="F96" s="2" t="s">
        <v>391</v>
      </c>
      <c r="G96" s="2" t="s">
        <v>313</v>
      </c>
      <c r="H96" s="2" t="s">
        <v>314</v>
      </c>
      <c r="I96" s="9">
        <v>10</v>
      </c>
      <c r="J96" s="4">
        <v>102.2</v>
      </c>
    </row>
    <row r="97" spans="1:10">
      <c r="A97" s="2" t="s">
        <v>40</v>
      </c>
      <c r="B97" s="3" t="s">
        <v>6330</v>
      </c>
      <c r="C97" s="1" t="s">
        <v>42</v>
      </c>
      <c r="D97" s="1" t="s">
        <v>1144</v>
      </c>
      <c r="E97" s="2" t="s">
        <v>373</v>
      </c>
      <c r="F97" s="2" t="s">
        <v>374</v>
      </c>
      <c r="G97" s="2" t="s">
        <v>375</v>
      </c>
      <c r="H97" s="2" t="s">
        <v>376</v>
      </c>
      <c r="I97" s="9">
        <v>10</v>
      </c>
      <c r="J97" s="4">
        <v>102.2</v>
      </c>
    </row>
    <row r="98" spans="1:10">
      <c r="A98" s="2" t="s">
        <v>40</v>
      </c>
      <c r="B98" s="3" t="s">
        <v>6330</v>
      </c>
      <c r="C98" s="1" t="s">
        <v>42</v>
      </c>
      <c r="D98" s="1" t="s">
        <v>6382</v>
      </c>
      <c r="E98" s="2" t="s">
        <v>792</v>
      </c>
      <c r="F98" s="2" t="s">
        <v>793</v>
      </c>
      <c r="G98" s="2" t="s">
        <v>313</v>
      </c>
      <c r="H98" s="2" t="s">
        <v>314</v>
      </c>
      <c r="I98" s="9">
        <v>3</v>
      </c>
      <c r="J98" s="4">
        <v>30.66</v>
      </c>
    </row>
    <row r="99" spans="1:10">
      <c r="A99" s="2" t="s">
        <v>40</v>
      </c>
      <c r="B99" s="3" t="s">
        <v>6330</v>
      </c>
      <c r="C99" s="1" t="s">
        <v>42</v>
      </c>
      <c r="D99" s="1" t="s">
        <v>6383</v>
      </c>
      <c r="E99" s="2" t="s">
        <v>1021</v>
      </c>
      <c r="F99" s="2" t="s">
        <v>1022</v>
      </c>
      <c r="G99" s="2" t="s">
        <v>367</v>
      </c>
      <c r="H99" s="2" t="s">
        <v>368</v>
      </c>
      <c r="I99" s="9">
        <v>10</v>
      </c>
      <c r="J99" s="4">
        <v>102.2</v>
      </c>
    </row>
    <row r="100" spans="1:10">
      <c r="A100" s="2" t="s">
        <v>40</v>
      </c>
      <c r="B100" s="3" t="s">
        <v>6330</v>
      </c>
      <c r="C100" s="1" t="s">
        <v>42</v>
      </c>
      <c r="D100" s="1" t="s">
        <v>6384</v>
      </c>
      <c r="E100" s="2" t="s">
        <v>1424</v>
      </c>
      <c r="F100" s="2" t="s">
        <v>1425</v>
      </c>
      <c r="G100" s="2" t="s">
        <v>313</v>
      </c>
      <c r="H100" s="2" t="s">
        <v>314</v>
      </c>
      <c r="I100" s="9">
        <v>10</v>
      </c>
      <c r="J100" s="4">
        <v>102.2</v>
      </c>
    </row>
    <row r="101" spans="1:10">
      <c r="A101" s="2" t="s">
        <v>40</v>
      </c>
      <c r="B101" s="3" t="s">
        <v>6330</v>
      </c>
      <c r="C101" s="1" t="s">
        <v>42</v>
      </c>
      <c r="D101" s="1" t="s">
        <v>6385</v>
      </c>
      <c r="E101" s="2" t="s">
        <v>393</v>
      </c>
      <c r="F101" s="2" t="s">
        <v>394</v>
      </c>
      <c r="G101" s="2" t="s">
        <v>375</v>
      </c>
      <c r="H101" s="2" t="s">
        <v>376</v>
      </c>
      <c r="I101" s="9">
        <v>5</v>
      </c>
      <c r="J101" s="4">
        <v>51.1</v>
      </c>
    </row>
    <row r="102" spans="1:10">
      <c r="A102" s="2" t="s">
        <v>40</v>
      </c>
      <c r="B102" s="3" t="s">
        <v>6330</v>
      </c>
      <c r="C102" s="1" t="s">
        <v>42</v>
      </c>
      <c r="D102" s="1" t="s">
        <v>1087</v>
      </c>
      <c r="E102" s="2" t="s">
        <v>1006</v>
      </c>
      <c r="F102" s="2" t="s">
        <v>1007</v>
      </c>
      <c r="G102" s="2" t="s">
        <v>313</v>
      </c>
      <c r="H102" s="2" t="s">
        <v>314</v>
      </c>
      <c r="I102" s="9">
        <v>50</v>
      </c>
      <c r="J102" s="4">
        <v>511</v>
      </c>
    </row>
    <row r="103" spans="1:10">
      <c r="A103" s="2" t="s">
        <v>40</v>
      </c>
      <c r="B103" s="3" t="s">
        <v>6378</v>
      </c>
      <c r="C103" s="1" t="s">
        <v>42</v>
      </c>
      <c r="D103" s="1" t="s">
        <v>6386</v>
      </c>
      <c r="E103" s="2" t="s">
        <v>1584</v>
      </c>
      <c r="F103" s="2" t="s">
        <v>1585</v>
      </c>
      <c r="G103" s="2" t="s">
        <v>313</v>
      </c>
      <c r="H103" s="2" t="s">
        <v>314</v>
      </c>
      <c r="I103" s="9">
        <v>10</v>
      </c>
      <c r="J103" s="4">
        <v>102.2</v>
      </c>
    </row>
    <row r="104" spans="1:10">
      <c r="A104" s="2" t="s">
        <v>40</v>
      </c>
      <c r="B104" s="3" t="s">
        <v>6325</v>
      </c>
      <c r="C104" s="1" t="s">
        <v>42</v>
      </c>
      <c r="D104" s="1" t="s">
        <v>6387</v>
      </c>
      <c r="E104" s="2" t="s">
        <v>5612</v>
      </c>
      <c r="F104" s="2" t="s">
        <v>3253</v>
      </c>
      <c r="G104" s="2" t="s">
        <v>313</v>
      </c>
      <c r="H104" s="2" t="s">
        <v>314</v>
      </c>
      <c r="I104" s="9">
        <v>10</v>
      </c>
      <c r="J104" s="4">
        <v>102.2</v>
      </c>
    </row>
    <row r="105" spans="1:10">
      <c r="A105" s="2" t="s">
        <v>40</v>
      </c>
      <c r="B105" s="3" t="s">
        <v>6325</v>
      </c>
      <c r="C105" s="1" t="s">
        <v>42</v>
      </c>
      <c r="D105" s="1" t="s">
        <v>6388</v>
      </c>
      <c r="E105" s="2" t="s">
        <v>1331</v>
      </c>
      <c r="F105" s="2" t="s">
        <v>1332</v>
      </c>
      <c r="G105" s="2" t="s">
        <v>313</v>
      </c>
      <c r="H105" s="2" t="s">
        <v>314</v>
      </c>
      <c r="I105" s="9">
        <v>10</v>
      </c>
      <c r="J105" s="4">
        <v>102.2</v>
      </c>
    </row>
    <row r="106" spans="1:10">
      <c r="A106" s="2" t="s">
        <v>40</v>
      </c>
      <c r="B106" s="3" t="s">
        <v>6325</v>
      </c>
      <c r="C106" s="1" t="s">
        <v>42</v>
      </c>
      <c r="D106" s="1" t="s">
        <v>1227</v>
      </c>
      <c r="E106" s="2" t="s">
        <v>5404</v>
      </c>
      <c r="F106" s="2" t="s">
        <v>5405</v>
      </c>
      <c r="G106" s="2" t="s">
        <v>313</v>
      </c>
      <c r="H106" s="2" t="s">
        <v>314</v>
      </c>
      <c r="I106" s="9">
        <v>10</v>
      </c>
      <c r="J106" s="4">
        <v>102.2</v>
      </c>
    </row>
    <row r="107" spans="1:10">
      <c r="A107" s="2" t="s">
        <v>40</v>
      </c>
      <c r="B107" s="3" t="s">
        <v>6325</v>
      </c>
      <c r="C107" s="1" t="s">
        <v>42</v>
      </c>
      <c r="D107" s="1" t="s">
        <v>6389</v>
      </c>
      <c r="E107" s="2" t="s">
        <v>4465</v>
      </c>
      <c r="F107" s="2" t="s">
        <v>4466</v>
      </c>
      <c r="G107" s="2" t="s">
        <v>313</v>
      </c>
      <c r="H107" s="2" t="s">
        <v>314</v>
      </c>
      <c r="I107" s="9">
        <v>50</v>
      </c>
      <c r="J107" s="4">
        <v>511</v>
      </c>
    </row>
    <row r="108" spans="1:10">
      <c r="A108" s="2" t="s">
        <v>40</v>
      </c>
      <c r="B108" s="3" t="s">
        <v>6327</v>
      </c>
      <c r="C108" s="1" t="s">
        <v>42</v>
      </c>
      <c r="D108" s="1" t="s">
        <v>6390</v>
      </c>
      <c r="E108" s="2" t="s">
        <v>3003</v>
      </c>
      <c r="F108" s="2" t="s">
        <v>3004</v>
      </c>
      <c r="G108" s="2" t="s">
        <v>313</v>
      </c>
      <c r="H108" s="2" t="s">
        <v>314</v>
      </c>
      <c r="I108" s="9">
        <v>2</v>
      </c>
      <c r="J108" s="4">
        <v>20.440000000000001</v>
      </c>
    </row>
    <row r="109" spans="1:10">
      <c r="A109" s="2" t="s">
        <v>40</v>
      </c>
      <c r="B109" s="3" t="s">
        <v>6363</v>
      </c>
      <c r="C109" s="1" t="s">
        <v>42</v>
      </c>
      <c r="D109" s="1" t="s">
        <v>6391</v>
      </c>
      <c r="E109" s="2" t="s">
        <v>341</v>
      </c>
      <c r="F109" s="2" t="s">
        <v>342</v>
      </c>
      <c r="G109" s="2" t="s">
        <v>343</v>
      </c>
      <c r="H109" s="2" t="s">
        <v>344</v>
      </c>
      <c r="I109" s="9">
        <v>10</v>
      </c>
      <c r="J109" s="4">
        <v>102.2</v>
      </c>
    </row>
    <row r="110" spans="1:10">
      <c r="A110" s="2" t="s">
        <v>40</v>
      </c>
      <c r="B110" s="3" t="s">
        <v>6325</v>
      </c>
      <c r="C110" s="1" t="s">
        <v>42</v>
      </c>
      <c r="D110" s="1" t="s">
        <v>1138</v>
      </c>
      <c r="E110" s="2" t="s">
        <v>1214</v>
      </c>
      <c r="F110" s="2" t="s">
        <v>1215</v>
      </c>
      <c r="G110" s="2" t="s">
        <v>313</v>
      </c>
      <c r="H110" s="2" t="s">
        <v>314</v>
      </c>
      <c r="I110" s="9">
        <v>10</v>
      </c>
      <c r="J110" s="4">
        <v>102.2</v>
      </c>
    </row>
    <row r="111" spans="1:10">
      <c r="A111" s="2" t="s">
        <v>40</v>
      </c>
      <c r="B111" s="3" t="s">
        <v>6325</v>
      </c>
      <c r="C111" s="1" t="s">
        <v>42</v>
      </c>
      <c r="D111" s="1" t="s">
        <v>6392</v>
      </c>
      <c r="E111" s="2" t="s">
        <v>757</v>
      </c>
      <c r="F111" s="2" t="s">
        <v>758</v>
      </c>
      <c r="G111" s="2" t="s">
        <v>313</v>
      </c>
      <c r="H111" s="2" t="s">
        <v>314</v>
      </c>
      <c r="I111" s="9">
        <v>5</v>
      </c>
      <c r="J111" s="4">
        <v>51.1</v>
      </c>
    </row>
    <row r="112" spans="1:10">
      <c r="A112" s="2" t="s">
        <v>40</v>
      </c>
      <c r="B112" s="3" t="s">
        <v>6325</v>
      </c>
      <c r="C112" s="1" t="s">
        <v>42</v>
      </c>
      <c r="D112" s="1" t="s">
        <v>6393</v>
      </c>
      <c r="E112" s="2" t="s">
        <v>328</v>
      </c>
      <c r="F112" s="2" t="s">
        <v>329</v>
      </c>
      <c r="G112" s="2" t="s">
        <v>313</v>
      </c>
      <c r="H112" s="2" t="s">
        <v>314</v>
      </c>
      <c r="I112" s="9">
        <v>10</v>
      </c>
      <c r="J112" s="4">
        <v>102.2</v>
      </c>
    </row>
    <row r="113" spans="1:10">
      <c r="A113" s="2" t="s">
        <v>40</v>
      </c>
      <c r="B113" s="3" t="s">
        <v>6327</v>
      </c>
      <c r="C113" s="1" t="s">
        <v>42</v>
      </c>
      <c r="D113" s="1" t="s">
        <v>6394</v>
      </c>
      <c r="E113" s="2" t="s">
        <v>349</v>
      </c>
      <c r="F113" s="2" t="s">
        <v>350</v>
      </c>
      <c r="G113" s="2" t="s">
        <v>351</v>
      </c>
      <c r="H113" s="2" t="s">
        <v>352</v>
      </c>
      <c r="I113" s="9">
        <v>10</v>
      </c>
      <c r="J113" s="4">
        <v>102.2</v>
      </c>
    </row>
    <row r="114" spans="1:10">
      <c r="A114" s="2" t="s">
        <v>40</v>
      </c>
      <c r="B114" s="3" t="s">
        <v>6327</v>
      </c>
      <c r="C114" s="1" t="s">
        <v>42</v>
      </c>
      <c r="D114" s="1" t="s">
        <v>6395</v>
      </c>
      <c r="E114" s="2" t="s">
        <v>816</v>
      </c>
      <c r="F114" s="2" t="s">
        <v>817</v>
      </c>
      <c r="G114" s="2" t="s">
        <v>313</v>
      </c>
      <c r="H114" s="2" t="s">
        <v>314</v>
      </c>
      <c r="I114" s="9">
        <v>10</v>
      </c>
      <c r="J114" s="4">
        <v>102.2</v>
      </c>
    </row>
    <row r="115" spans="1:10">
      <c r="A115" s="2" t="s">
        <v>40</v>
      </c>
      <c r="B115" s="3" t="s">
        <v>6363</v>
      </c>
      <c r="C115" s="1" t="s">
        <v>42</v>
      </c>
      <c r="D115" s="1" t="s">
        <v>6396</v>
      </c>
      <c r="E115" s="2" t="s">
        <v>370</v>
      </c>
      <c r="F115" s="2" t="s">
        <v>371</v>
      </c>
      <c r="G115" s="2" t="s">
        <v>313</v>
      </c>
      <c r="H115" s="2" t="s">
        <v>314</v>
      </c>
      <c r="I115" s="9">
        <v>10</v>
      </c>
      <c r="J115" s="4">
        <v>102.2</v>
      </c>
    </row>
    <row r="116" spans="1:10">
      <c r="A116" s="2" t="s">
        <v>40</v>
      </c>
      <c r="B116" s="3" t="s">
        <v>6327</v>
      </c>
      <c r="C116" s="1" t="s">
        <v>42</v>
      </c>
      <c r="D116" s="1" t="s">
        <v>1092</v>
      </c>
      <c r="E116" s="2" t="s">
        <v>799</v>
      </c>
      <c r="F116" s="2" t="s">
        <v>5911</v>
      </c>
      <c r="G116" s="2" t="s">
        <v>313</v>
      </c>
      <c r="H116" s="2" t="s">
        <v>314</v>
      </c>
      <c r="I116" s="9">
        <v>40</v>
      </c>
      <c r="J116" s="4">
        <v>408.8</v>
      </c>
    </row>
    <row r="117" spans="1:10">
      <c r="A117" s="2" t="s">
        <v>40</v>
      </c>
      <c r="B117" s="3" t="s">
        <v>6325</v>
      </c>
      <c r="C117" s="1" t="s">
        <v>42</v>
      </c>
      <c r="D117" s="1" t="s">
        <v>6397</v>
      </c>
      <c r="E117" s="2" t="s">
        <v>1452</v>
      </c>
      <c r="F117" s="2" t="s">
        <v>1453</v>
      </c>
      <c r="G117" s="2" t="s">
        <v>313</v>
      </c>
      <c r="H117" s="2" t="s">
        <v>314</v>
      </c>
      <c r="I117" s="9">
        <v>100</v>
      </c>
      <c r="J117" s="4">
        <v>1022</v>
      </c>
    </row>
    <row r="118" spans="1:10">
      <c r="A118" s="2" t="s">
        <v>40</v>
      </c>
      <c r="B118" s="3" t="s">
        <v>6325</v>
      </c>
      <c r="C118" s="1" t="s">
        <v>42</v>
      </c>
      <c r="D118" s="1" t="s">
        <v>6398</v>
      </c>
      <c r="E118" s="2" t="s">
        <v>600</v>
      </c>
      <c r="F118" s="2" t="s">
        <v>601</v>
      </c>
      <c r="G118" s="2" t="s">
        <v>313</v>
      </c>
      <c r="H118" s="2" t="s">
        <v>314</v>
      </c>
      <c r="I118" s="9">
        <v>50</v>
      </c>
      <c r="J118" s="4">
        <v>511</v>
      </c>
    </row>
    <row r="119" spans="1:10">
      <c r="A119" s="2" t="s">
        <v>40</v>
      </c>
      <c r="B119" s="3" t="s">
        <v>6325</v>
      </c>
      <c r="C119" s="1" t="s">
        <v>42</v>
      </c>
      <c r="D119" s="1" t="s">
        <v>6399</v>
      </c>
      <c r="E119" s="2" t="s">
        <v>387</v>
      </c>
      <c r="F119" s="2" t="s">
        <v>388</v>
      </c>
      <c r="G119" s="2" t="s">
        <v>313</v>
      </c>
      <c r="H119" s="2" t="s">
        <v>314</v>
      </c>
      <c r="I119" s="9">
        <v>4</v>
      </c>
      <c r="J119" s="4">
        <v>40.880000000000003</v>
      </c>
    </row>
    <row r="120" spans="1:10">
      <c r="A120" s="2" t="s">
        <v>40</v>
      </c>
      <c r="B120" s="3" t="s">
        <v>6325</v>
      </c>
      <c r="C120" s="1" t="s">
        <v>42</v>
      </c>
      <c r="D120" s="1" t="s">
        <v>6400</v>
      </c>
      <c r="E120" s="2" t="s">
        <v>570</v>
      </c>
      <c r="F120" s="2" t="s">
        <v>571</v>
      </c>
      <c r="G120" s="2" t="s">
        <v>313</v>
      </c>
      <c r="H120" s="2" t="s">
        <v>314</v>
      </c>
      <c r="I120" s="9">
        <v>5</v>
      </c>
      <c r="J120" s="4">
        <v>51.1</v>
      </c>
    </row>
    <row r="121" spans="1:10">
      <c r="A121" s="2" t="s">
        <v>40</v>
      </c>
      <c r="B121" s="3" t="s">
        <v>6327</v>
      </c>
      <c r="C121" s="1" t="s">
        <v>42</v>
      </c>
      <c r="D121" s="1" t="s">
        <v>6401</v>
      </c>
      <c r="E121" s="2" t="s">
        <v>357</v>
      </c>
      <c r="F121" s="2" t="s">
        <v>358</v>
      </c>
      <c r="G121" s="2" t="s">
        <v>313</v>
      </c>
      <c r="H121" s="2" t="s">
        <v>314</v>
      </c>
      <c r="I121" s="9">
        <v>20</v>
      </c>
      <c r="J121" s="4">
        <v>204.4</v>
      </c>
    </row>
    <row r="122" spans="1:10">
      <c r="A122" s="2" t="s">
        <v>40</v>
      </c>
      <c r="B122" s="3" t="s">
        <v>6363</v>
      </c>
      <c r="C122" s="1" t="s">
        <v>42</v>
      </c>
      <c r="D122" s="1" t="s">
        <v>6402</v>
      </c>
      <c r="E122" s="2" t="s">
        <v>998</v>
      </c>
      <c r="F122" s="2" t="s">
        <v>999</v>
      </c>
      <c r="G122" s="2" t="s">
        <v>313</v>
      </c>
      <c r="H122" s="2" t="s">
        <v>314</v>
      </c>
      <c r="I122" s="9">
        <v>6</v>
      </c>
      <c r="J122" s="4">
        <v>61.32</v>
      </c>
    </row>
    <row r="123" spans="1:10">
      <c r="A123" s="2" t="s">
        <v>40</v>
      </c>
      <c r="B123" s="3" t="s">
        <v>6363</v>
      </c>
      <c r="C123" s="1" t="s">
        <v>42</v>
      </c>
      <c r="D123" s="1" t="s">
        <v>6403</v>
      </c>
      <c r="E123" s="2" t="s">
        <v>420</v>
      </c>
      <c r="F123" s="2" t="s">
        <v>421</v>
      </c>
      <c r="G123" s="2" t="s">
        <v>313</v>
      </c>
      <c r="H123" s="2" t="s">
        <v>314</v>
      </c>
      <c r="I123" s="9">
        <v>20</v>
      </c>
      <c r="J123" s="4">
        <v>204.4</v>
      </c>
    </row>
    <row r="124" spans="1:10">
      <c r="A124" s="2" t="s">
        <v>40</v>
      </c>
      <c r="B124" s="3" t="s">
        <v>6378</v>
      </c>
      <c r="C124" s="1" t="s">
        <v>42</v>
      </c>
      <c r="D124" s="1" t="s">
        <v>1015</v>
      </c>
      <c r="E124" s="2" t="s">
        <v>378</v>
      </c>
      <c r="F124" s="2" t="s">
        <v>379</v>
      </c>
      <c r="G124" s="2" t="s">
        <v>313</v>
      </c>
      <c r="H124" s="2" t="s">
        <v>314</v>
      </c>
      <c r="I124" s="9">
        <v>15</v>
      </c>
      <c r="J124" s="4">
        <v>153.30000000000001</v>
      </c>
    </row>
    <row r="125" spans="1:10">
      <c r="A125" s="2" t="s">
        <v>40</v>
      </c>
      <c r="B125" s="3" t="s">
        <v>6378</v>
      </c>
      <c r="C125" s="1" t="s">
        <v>42</v>
      </c>
      <c r="D125" s="1" t="s">
        <v>6404</v>
      </c>
      <c r="E125" s="2" t="s">
        <v>408</v>
      </c>
      <c r="F125" s="2" t="s">
        <v>409</v>
      </c>
      <c r="G125" s="2" t="s">
        <v>313</v>
      </c>
      <c r="H125" s="2" t="s">
        <v>314</v>
      </c>
      <c r="I125" s="9">
        <v>5</v>
      </c>
      <c r="J125" s="4">
        <v>51.1</v>
      </c>
    </row>
    <row r="126" spans="1:10">
      <c r="A126" s="2" t="s">
        <v>40</v>
      </c>
      <c r="B126" s="3" t="s">
        <v>6378</v>
      </c>
      <c r="C126" s="1" t="s">
        <v>42</v>
      </c>
      <c r="D126" s="1" t="s">
        <v>6405</v>
      </c>
      <c r="E126" s="2" t="s">
        <v>786</v>
      </c>
      <c r="F126" s="2" t="s">
        <v>787</v>
      </c>
      <c r="G126" s="2" t="s">
        <v>313</v>
      </c>
      <c r="H126" s="2" t="s">
        <v>314</v>
      </c>
      <c r="I126" s="9">
        <v>4</v>
      </c>
      <c r="J126" s="4">
        <v>40.880000000000003</v>
      </c>
    </row>
    <row r="127" spans="1:10">
      <c r="A127" s="2" t="s">
        <v>40</v>
      </c>
      <c r="B127" s="3" t="s">
        <v>6363</v>
      </c>
      <c r="C127" s="1" t="s">
        <v>42</v>
      </c>
      <c r="D127" s="1" t="s">
        <v>1180</v>
      </c>
      <c r="E127" s="2" t="s">
        <v>581</v>
      </c>
      <c r="F127" s="2" t="s">
        <v>582</v>
      </c>
      <c r="G127" s="2" t="s">
        <v>313</v>
      </c>
      <c r="H127" s="2" t="s">
        <v>314</v>
      </c>
      <c r="I127" s="9">
        <v>20</v>
      </c>
      <c r="J127" s="4">
        <v>204.4</v>
      </c>
    </row>
    <row r="128" spans="1:10" hidden="1">
      <c r="A128" s="2" t="s">
        <v>48</v>
      </c>
      <c r="B128" s="3" t="s">
        <v>6330</v>
      </c>
      <c r="C128" s="1" t="s">
        <v>42</v>
      </c>
      <c r="D128" s="1" t="s">
        <v>6406</v>
      </c>
      <c r="E128" s="2" t="s">
        <v>1011</v>
      </c>
      <c r="F128" s="2" t="s">
        <v>1012</v>
      </c>
      <c r="G128" s="2" t="s">
        <v>313</v>
      </c>
      <c r="H128" s="2" t="s">
        <v>314</v>
      </c>
      <c r="I128" s="9">
        <v>3</v>
      </c>
      <c r="J128" s="4">
        <v>34.56</v>
      </c>
    </row>
    <row r="129" spans="1:23" hidden="1">
      <c r="A129" s="2" t="s">
        <v>48</v>
      </c>
      <c r="B129" s="3" t="s">
        <v>6330</v>
      </c>
      <c r="C129" s="1" t="s">
        <v>42</v>
      </c>
      <c r="D129" s="1" t="s">
        <v>6383</v>
      </c>
      <c r="E129" s="2" t="s">
        <v>1021</v>
      </c>
      <c r="F129" s="2" t="s">
        <v>1022</v>
      </c>
      <c r="G129" s="2" t="s">
        <v>367</v>
      </c>
      <c r="H129" s="2" t="s">
        <v>368</v>
      </c>
      <c r="I129" s="9">
        <v>1</v>
      </c>
      <c r="J129" s="4">
        <v>11.52</v>
      </c>
    </row>
    <row r="130" spans="1:23" hidden="1">
      <c r="A130" s="2" t="s">
        <v>48</v>
      </c>
      <c r="B130" s="3" t="s">
        <v>6330</v>
      </c>
      <c r="C130" s="1" t="s">
        <v>42</v>
      </c>
      <c r="D130" s="1" t="s">
        <v>6382</v>
      </c>
      <c r="E130" s="2" t="s">
        <v>792</v>
      </c>
      <c r="F130" s="2" t="s">
        <v>793</v>
      </c>
      <c r="G130" s="2" t="s">
        <v>313</v>
      </c>
      <c r="H130" s="2" t="s">
        <v>314</v>
      </c>
      <c r="I130" s="9">
        <v>2</v>
      </c>
      <c r="J130" s="4">
        <v>23.04</v>
      </c>
    </row>
    <row r="131" spans="1:23" hidden="1">
      <c r="A131" s="2" t="s">
        <v>48</v>
      </c>
      <c r="B131" s="3" t="s">
        <v>6330</v>
      </c>
      <c r="C131" s="1" t="s">
        <v>42</v>
      </c>
      <c r="D131" s="1" t="s">
        <v>6385</v>
      </c>
      <c r="E131" s="2" t="s">
        <v>393</v>
      </c>
      <c r="F131" s="2" t="s">
        <v>394</v>
      </c>
      <c r="G131" s="2" t="s">
        <v>375</v>
      </c>
      <c r="H131" s="2" t="s">
        <v>376</v>
      </c>
      <c r="I131" s="9">
        <v>5</v>
      </c>
      <c r="J131" s="4">
        <v>57.6</v>
      </c>
    </row>
    <row r="132" spans="1:23" hidden="1">
      <c r="A132" s="2" t="s">
        <v>48</v>
      </c>
      <c r="B132" s="3" t="s">
        <v>6327</v>
      </c>
      <c r="C132" s="1" t="s">
        <v>42</v>
      </c>
      <c r="D132" s="1" t="s">
        <v>6390</v>
      </c>
      <c r="E132" s="2" t="s">
        <v>3003</v>
      </c>
      <c r="F132" s="2" t="s">
        <v>3004</v>
      </c>
      <c r="G132" s="2" t="s">
        <v>313</v>
      </c>
      <c r="H132" s="2" t="s">
        <v>314</v>
      </c>
      <c r="I132" s="9">
        <v>6</v>
      </c>
      <c r="J132" s="4">
        <v>69.12</v>
      </c>
    </row>
    <row r="133" spans="1:23" hidden="1">
      <c r="A133" s="2" t="s">
        <v>48</v>
      </c>
      <c r="B133" s="3" t="s">
        <v>6327</v>
      </c>
      <c r="C133" s="1" t="s">
        <v>42</v>
      </c>
      <c r="D133" s="1" t="s">
        <v>1221</v>
      </c>
      <c r="E133" s="2" t="s">
        <v>1436</v>
      </c>
      <c r="F133" s="2" t="s">
        <v>1437</v>
      </c>
      <c r="G133" s="2" t="s">
        <v>313</v>
      </c>
      <c r="H133" s="2" t="s">
        <v>314</v>
      </c>
      <c r="I133" s="9">
        <v>2</v>
      </c>
      <c r="J133" s="4">
        <v>23.04</v>
      </c>
    </row>
    <row r="134" spans="1:23" hidden="1">
      <c r="A134" s="2" t="s">
        <v>48</v>
      </c>
      <c r="B134" s="3" t="s">
        <v>6330</v>
      </c>
      <c r="C134" s="1" t="s">
        <v>42</v>
      </c>
      <c r="D134" s="1" t="s">
        <v>6407</v>
      </c>
      <c r="E134" s="2" t="s">
        <v>341</v>
      </c>
      <c r="F134" s="2" t="s">
        <v>342</v>
      </c>
      <c r="G134" s="2" t="s">
        <v>343</v>
      </c>
      <c r="H134" s="2" t="s">
        <v>344</v>
      </c>
      <c r="I134" s="9">
        <v>3</v>
      </c>
      <c r="J134" s="4">
        <v>34.56</v>
      </c>
    </row>
    <row r="135" spans="1:23" hidden="1">
      <c r="A135" s="2" t="s">
        <v>48</v>
      </c>
      <c r="B135" s="3" t="s">
        <v>6330</v>
      </c>
      <c r="C135" s="1" t="s">
        <v>42</v>
      </c>
      <c r="D135" s="1" t="s">
        <v>1087</v>
      </c>
      <c r="E135" s="2" t="s">
        <v>1006</v>
      </c>
      <c r="F135" s="2" t="s">
        <v>1007</v>
      </c>
      <c r="G135" s="2" t="s">
        <v>313</v>
      </c>
      <c r="H135" s="2" t="s">
        <v>314</v>
      </c>
      <c r="I135" s="9">
        <v>20</v>
      </c>
      <c r="J135" s="4">
        <v>230.4</v>
      </c>
    </row>
    <row r="136" spans="1:23" hidden="1">
      <c r="A136" s="2" t="s">
        <v>48</v>
      </c>
      <c r="B136" s="3" t="s">
        <v>6327</v>
      </c>
      <c r="C136" s="1" t="s">
        <v>42</v>
      </c>
      <c r="D136" s="1" t="s">
        <v>6394</v>
      </c>
      <c r="E136" s="2" t="s">
        <v>349</v>
      </c>
      <c r="F136" s="2" t="s">
        <v>350</v>
      </c>
      <c r="G136" s="2" t="s">
        <v>351</v>
      </c>
      <c r="H136" s="2" t="s">
        <v>352</v>
      </c>
      <c r="I136" s="9">
        <v>2</v>
      </c>
      <c r="J136" s="4">
        <v>23.04</v>
      </c>
    </row>
    <row r="137" spans="1:23" hidden="1">
      <c r="J137" s="5">
        <v>6577.56</v>
      </c>
    </row>
    <row r="138" spans="1:23" hidden="1">
      <c r="A138" s="72" t="s">
        <v>429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</row>
    <row r="139" spans="1:23" hidden="1">
      <c r="A139" s="2" t="s">
        <v>205</v>
      </c>
      <c r="B139" s="3" t="s">
        <v>6363</v>
      </c>
      <c r="C139" s="1" t="s">
        <v>42</v>
      </c>
      <c r="D139" s="1" t="s">
        <v>6408</v>
      </c>
      <c r="E139" s="2" t="s">
        <v>1043</v>
      </c>
      <c r="F139" s="2" t="s">
        <v>1044</v>
      </c>
      <c r="G139" s="2" t="s">
        <v>433</v>
      </c>
      <c r="H139" s="2" t="s">
        <v>434</v>
      </c>
      <c r="I139" s="9">
        <v>1</v>
      </c>
      <c r="J139" s="4">
        <v>9.5500000000000007</v>
      </c>
    </row>
    <row r="140" spans="1:23" hidden="1">
      <c r="J140" s="5">
        <v>9.5500000000000007</v>
      </c>
    </row>
    <row r="141" spans="1:23" hidden="1">
      <c r="A141" s="72" t="s">
        <v>435</v>
      </c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</row>
    <row r="142" spans="1:23">
      <c r="A142" s="2" t="s">
        <v>40</v>
      </c>
      <c r="B142" s="3" t="s">
        <v>6327</v>
      </c>
      <c r="C142" s="1" t="s">
        <v>42</v>
      </c>
      <c r="D142" s="1" t="s">
        <v>1099</v>
      </c>
      <c r="E142" s="2" t="s">
        <v>6409</v>
      </c>
      <c r="F142" s="2" t="s">
        <v>6410</v>
      </c>
      <c r="G142" s="2" t="s">
        <v>1270</v>
      </c>
      <c r="H142" s="2" t="s">
        <v>1271</v>
      </c>
      <c r="I142" s="9">
        <v>2</v>
      </c>
      <c r="J142" s="4">
        <v>20.440000000000001</v>
      </c>
    </row>
    <row r="143" spans="1:23">
      <c r="A143" s="2" t="s">
        <v>40</v>
      </c>
      <c r="B143" s="3" t="s">
        <v>6327</v>
      </c>
      <c r="C143" s="1" t="s">
        <v>42</v>
      </c>
      <c r="D143" s="1" t="s">
        <v>6411</v>
      </c>
      <c r="E143" s="2" t="s">
        <v>437</v>
      </c>
      <c r="F143" s="2" t="s">
        <v>438</v>
      </c>
      <c r="G143" s="2" t="s">
        <v>439</v>
      </c>
      <c r="H143" s="2" t="s">
        <v>440</v>
      </c>
      <c r="I143" s="9">
        <v>20</v>
      </c>
      <c r="J143" s="4">
        <v>204.4</v>
      </c>
    </row>
    <row r="144" spans="1:23" hidden="1">
      <c r="J144" s="5">
        <v>224.84</v>
      </c>
    </row>
    <row r="145" spans="1:23" hidden="1">
      <c r="A145" s="72" t="s">
        <v>444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</row>
    <row r="146" spans="1:23">
      <c r="A146" s="2" t="s">
        <v>40</v>
      </c>
      <c r="B146" s="3" t="s">
        <v>6327</v>
      </c>
      <c r="C146" s="1" t="s">
        <v>42</v>
      </c>
      <c r="D146" s="1" t="s">
        <v>6412</v>
      </c>
      <c r="E146" s="2" t="s">
        <v>2763</v>
      </c>
      <c r="F146" s="2" t="s">
        <v>2764</v>
      </c>
      <c r="G146" s="2" t="s">
        <v>468</v>
      </c>
      <c r="H146" s="2" t="s">
        <v>469</v>
      </c>
      <c r="I146" s="9">
        <v>15</v>
      </c>
      <c r="J146" s="4">
        <v>153.30000000000001</v>
      </c>
    </row>
    <row r="147" spans="1:23">
      <c r="A147" s="2" t="s">
        <v>40</v>
      </c>
      <c r="B147" s="3" t="s">
        <v>6330</v>
      </c>
      <c r="C147" s="1" t="s">
        <v>42</v>
      </c>
      <c r="D147" s="1" t="s">
        <v>1052</v>
      </c>
      <c r="E147" s="2" t="s">
        <v>3523</v>
      </c>
      <c r="F147" s="2" t="s">
        <v>3524</v>
      </c>
      <c r="G147" s="2" t="s">
        <v>1646</v>
      </c>
      <c r="H147" s="2" t="s">
        <v>1647</v>
      </c>
      <c r="I147" s="9">
        <v>20</v>
      </c>
      <c r="J147" s="4">
        <v>204.4</v>
      </c>
    </row>
    <row r="148" spans="1:23">
      <c r="A148" s="2" t="s">
        <v>40</v>
      </c>
      <c r="B148" s="3" t="s">
        <v>6363</v>
      </c>
      <c r="C148" s="1" t="s">
        <v>42</v>
      </c>
      <c r="D148" s="1" t="s">
        <v>6413</v>
      </c>
      <c r="E148" s="2" t="s">
        <v>2494</v>
      </c>
      <c r="F148" s="2" t="s">
        <v>2495</v>
      </c>
      <c r="G148" s="2" t="s">
        <v>851</v>
      </c>
      <c r="H148" s="2" t="s">
        <v>852</v>
      </c>
      <c r="I148" s="9">
        <v>50</v>
      </c>
      <c r="J148" s="4">
        <v>511</v>
      </c>
    </row>
    <row r="149" spans="1:23">
      <c r="A149" s="2" t="s">
        <v>40</v>
      </c>
      <c r="B149" s="3" t="s">
        <v>6363</v>
      </c>
      <c r="C149" s="1" t="s">
        <v>42</v>
      </c>
      <c r="D149" s="1" t="s">
        <v>6414</v>
      </c>
      <c r="E149" s="2" t="s">
        <v>6415</v>
      </c>
      <c r="F149" s="2" t="s">
        <v>6416</v>
      </c>
      <c r="G149" s="2" t="s">
        <v>1475</v>
      </c>
      <c r="H149" s="2" t="s">
        <v>1476</v>
      </c>
      <c r="I149" s="9">
        <v>20</v>
      </c>
      <c r="J149" s="4">
        <v>204.4</v>
      </c>
    </row>
    <row r="150" spans="1:23" ht="24">
      <c r="A150" s="2" t="s">
        <v>40</v>
      </c>
      <c r="B150" s="3" t="s">
        <v>6363</v>
      </c>
      <c r="C150" s="1" t="s">
        <v>42</v>
      </c>
      <c r="D150" s="1" t="s">
        <v>6417</v>
      </c>
      <c r="E150" s="2" t="s">
        <v>3458</v>
      </c>
      <c r="F150" s="2" t="s">
        <v>3459</v>
      </c>
      <c r="G150" s="2" t="s">
        <v>463</v>
      </c>
      <c r="H150" s="2" t="s">
        <v>464</v>
      </c>
      <c r="I150" s="9">
        <v>42</v>
      </c>
      <c r="J150" s="4">
        <v>429.24</v>
      </c>
    </row>
    <row r="151" spans="1:23">
      <c r="A151" s="2" t="s">
        <v>40</v>
      </c>
      <c r="B151" s="3" t="s">
        <v>6363</v>
      </c>
      <c r="C151" s="1" t="s">
        <v>42</v>
      </c>
      <c r="D151" s="1" t="s">
        <v>6418</v>
      </c>
      <c r="E151" s="2" t="s">
        <v>1467</v>
      </c>
      <c r="F151" s="2" t="s">
        <v>1468</v>
      </c>
      <c r="G151" s="2" t="s">
        <v>851</v>
      </c>
      <c r="H151" s="2" t="s">
        <v>852</v>
      </c>
      <c r="I151" s="9">
        <v>5</v>
      </c>
      <c r="J151" s="4">
        <v>51.1</v>
      </c>
    </row>
    <row r="152" spans="1:23" ht="24">
      <c r="A152" s="2" t="s">
        <v>40</v>
      </c>
      <c r="B152" s="3" t="s">
        <v>6327</v>
      </c>
      <c r="C152" s="1" t="s">
        <v>42</v>
      </c>
      <c r="D152" s="1" t="s">
        <v>6419</v>
      </c>
      <c r="E152" s="2" t="s">
        <v>6420</v>
      </c>
      <c r="F152" s="2" t="s">
        <v>6421</v>
      </c>
      <c r="G152" s="2" t="s">
        <v>463</v>
      </c>
      <c r="H152" s="2" t="s">
        <v>464</v>
      </c>
      <c r="I152" s="9">
        <v>4</v>
      </c>
      <c r="J152" s="4">
        <v>40.880000000000003</v>
      </c>
    </row>
    <row r="153" spans="1:23">
      <c r="A153" s="2" t="s">
        <v>40</v>
      </c>
      <c r="B153" s="3" t="s">
        <v>6325</v>
      </c>
      <c r="C153" s="1" t="s">
        <v>42</v>
      </c>
      <c r="D153" s="1" t="s">
        <v>6422</v>
      </c>
      <c r="E153" s="2" t="s">
        <v>5450</v>
      </c>
      <c r="F153" s="2" t="s">
        <v>5451</v>
      </c>
      <c r="G153" s="2" t="s">
        <v>453</v>
      </c>
      <c r="H153" s="2" t="s">
        <v>454</v>
      </c>
      <c r="I153" s="9">
        <v>5</v>
      </c>
      <c r="J153" s="4">
        <v>51.1</v>
      </c>
    </row>
    <row r="154" spans="1:23" ht="24">
      <c r="A154" s="2" t="s">
        <v>40</v>
      </c>
      <c r="B154" s="3" t="s">
        <v>6363</v>
      </c>
      <c r="C154" s="1" t="s">
        <v>42</v>
      </c>
      <c r="D154" s="1" t="s">
        <v>6423</v>
      </c>
      <c r="E154" s="2" t="s">
        <v>4638</v>
      </c>
      <c r="F154" s="2" t="s">
        <v>4639</v>
      </c>
      <c r="G154" s="2" t="s">
        <v>4166</v>
      </c>
      <c r="H154" s="2" t="s">
        <v>4167</v>
      </c>
      <c r="I154" s="9">
        <v>15</v>
      </c>
      <c r="J154" s="4">
        <v>153.30000000000001</v>
      </c>
    </row>
    <row r="155" spans="1:23">
      <c r="A155" s="2" t="s">
        <v>40</v>
      </c>
      <c r="B155" s="3" t="s">
        <v>6363</v>
      </c>
      <c r="C155" s="1" t="s">
        <v>42</v>
      </c>
      <c r="D155" s="1" t="s">
        <v>6424</v>
      </c>
      <c r="E155" s="2" t="s">
        <v>2854</v>
      </c>
      <c r="F155" s="2" t="s">
        <v>2855</v>
      </c>
      <c r="G155" s="2" t="s">
        <v>851</v>
      </c>
      <c r="H155" s="2" t="s">
        <v>852</v>
      </c>
      <c r="I155" s="9">
        <v>30</v>
      </c>
      <c r="J155" s="4">
        <v>306.60000000000002</v>
      </c>
    </row>
    <row r="156" spans="1:23">
      <c r="A156" s="2" t="s">
        <v>40</v>
      </c>
      <c r="B156" s="3" t="s">
        <v>6327</v>
      </c>
      <c r="C156" s="1" t="s">
        <v>42</v>
      </c>
      <c r="D156" s="1" t="s">
        <v>6425</v>
      </c>
      <c r="E156" s="2" t="s">
        <v>4944</v>
      </c>
      <c r="F156" s="2" t="s">
        <v>4945</v>
      </c>
      <c r="G156" s="2" t="s">
        <v>872</v>
      </c>
      <c r="H156" s="2" t="s">
        <v>873</v>
      </c>
      <c r="I156" s="9">
        <v>5</v>
      </c>
      <c r="J156" s="4">
        <v>51.1</v>
      </c>
    </row>
    <row r="157" spans="1:23">
      <c r="A157" s="2" t="s">
        <v>40</v>
      </c>
      <c r="B157" s="3" t="s">
        <v>6378</v>
      </c>
      <c r="C157" s="1" t="s">
        <v>42</v>
      </c>
      <c r="D157" s="1" t="s">
        <v>6426</v>
      </c>
      <c r="E157" s="2" t="s">
        <v>1487</v>
      </c>
      <c r="F157" s="2" t="s">
        <v>1488</v>
      </c>
      <c r="G157" s="2" t="s">
        <v>448</v>
      </c>
      <c r="H157" s="2" t="s">
        <v>449</v>
      </c>
      <c r="I157" s="9">
        <v>40</v>
      </c>
      <c r="J157" s="4">
        <v>408.8</v>
      </c>
    </row>
    <row r="158" spans="1:23">
      <c r="A158" s="2" t="s">
        <v>40</v>
      </c>
      <c r="B158" s="3" t="s">
        <v>6378</v>
      </c>
      <c r="C158" s="1" t="s">
        <v>42</v>
      </c>
      <c r="D158" s="1" t="s">
        <v>6427</v>
      </c>
      <c r="E158" s="2" t="s">
        <v>3787</v>
      </c>
      <c r="F158" s="2" t="s">
        <v>3788</v>
      </c>
      <c r="G158" s="2" t="s">
        <v>468</v>
      </c>
      <c r="H158" s="2" t="s">
        <v>469</v>
      </c>
      <c r="I158" s="9">
        <v>15</v>
      </c>
      <c r="J158" s="4">
        <v>153.30000000000001</v>
      </c>
    </row>
    <row r="159" spans="1:23">
      <c r="A159" s="2" t="s">
        <v>40</v>
      </c>
      <c r="B159" s="3" t="s">
        <v>6378</v>
      </c>
      <c r="C159" s="1" t="s">
        <v>42</v>
      </c>
      <c r="D159" s="1" t="s">
        <v>6428</v>
      </c>
      <c r="E159" s="2" t="s">
        <v>1274</v>
      </c>
      <c r="F159" s="2" t="s">
        <v>1275</v>
      </c>
      <c r="G159" s="2" t="s">
        <v>468</v>
      </c>
      <c r="H159" s="2" t="s">
        <v>469</v>
      </c>
      <c r="I159" s="9">
        <v>30</v>
      </c>
      <c r="J159" s="4">
        <v>306.60000000000002</v>
      </c>
    </row>
    <row r="160" spans="1:23">
      <c r="A160" s="2" t="s">
        <v>40</v>
      </c>
      <c r="B160" s="3" t="s">
        <v>6378</v>
      </c>
      <c r="C160" s="1" t="s">
        <v>42</v>
      </c>
      <c r="D160" s="1" t="s">
        <v>6429</v>
      </c>
      <c r="E160" s="2" t="s">
        <v>1639</v>
      </c>
      <c r="F160" s="2" t="s">
        <v>1640</v>
      </c>
      <c r="G160" s="2" t="s">
        <v>468</v>
      </c>
      <c r="H160" s="2" t="s">
        <v>469</v>
      </c>
      <c r="I160" s="9">
        <v>50</v>
      </c>
      <c r="J160" s="4">
        <v>511</v>
      </c>
    </row>
    <row r="161" spans="1:10" ht="24">
      <c r="A161" s="2" t="s">
        <v>40</v>
      </c>
      <c r="B161" s="3" t="s">
        <v>6378</v>
      </c>
      <c r="C161" s="1" t="s">
        <v>42</v>
      </c>
      <c r="D161" s="1" t="s">
        <v>6430</v>
      </c>
      <c r="E161" s="2" t="s">
        <v>4164</v>
      </c>
      <c r="F161" s="2" t="s">
        <v>4165</v>
      </c>
      <c r="G161" s="2" t="s">
        <v>4166</v>
      </c>
      <c r="H161" s="2" t="s">
        <v>4167</v>
      </c>
      <c r="I161" s="9">
        <v>5</v>
      </c>
      <c r="J161" s="4">
        <v>51.1</v>
      </c>
    </row>
    <row r="162" spans="1:10">
      <c r="A162" s="2" t="s">
        <v>40</v>
      </c>
      <c r="B162" s="3" t="s">
        <v>6363</v>
      </c>
      <c r="C162" s="1" t="s">
        <v>42</v>
      </c>
      <c r="D162" s="1" t="s">
        <v>6431</v>
      </c>
      <c r="E162" s="2" t="s">
        <v>3812</v>
      </c>
      <c r="F162" s="2" t="s">
        <v>3813</v>
      </c>
      <c r="G162" s="2" t="s">
        <v>468</v>
      </c>
      <c r="H162" s="2" t="s">
        <v>469</v>
      </c>
      <c r="I162" s="9">
        <v>25</v>
      </c>
      <c r="J162" s="4">
        <v>255.5</v>
      </c>
    </row>
    <row r="163" spans="1:10" hidden="1">
      <c r="A163" s="2" t="s">
        <v>48</v>
      </c>
      <c r="B163" s="3" t="s">
        <v>6327</v>
      </c>
      <c r="C163" s="1" t="s">
        <v>42</v>
      </c>
      <c r="D163" s="1" t="s">
        <v>6412</v>
      </c>
      <c r="E163" s="2" t="s">
        <v>2763</v>
      </c>
      <c r="F163" s="2" t="s">
        <v>2764</v>
      </c>
      <c r="G163" s="2" t="s">
        <v>468</v>
      </c>
      <c r="H163" s="2" t="s">
        <v>469</v>
      </c>
      <c r="I163" s="9">
        <v>15</v>
      </c>
      <c r="J163" s="4">
        <v>185.55</v>
      </c>
    </row>
    <row r="164" spans="1:10" hidden="1">
      <c r="J164" s="5">
        <f>SUM(J146:J163)</f>
        <v>4028.2700000000004</v>
      </c>
    </row>
    <row r="165" spans="1:10" hidden="1">
      <c r="J165" s="5">
        <v>17842.7</v>
      </c>
    </row>
  </sheetData>
  <autoFilter ref="A1:W165" xr:uid="{D8D0BCDB-BCE0-964D-A9D2-7A840EA1E55E}">
    <filterColumn colId="0">
      <filters>
        <filter val="Dorzol 20mg/ml kapi za oči 5ml"/>
      </filters>
    </filterColumn>
  </autoFilter>
  <mergeCells count="11">
    <mergeCell ref="A87:W87"/>
    <mergeCell ref="A91:W91"/>
    <mergeCell ref="A138:W138"/>
    <mergeCell ref="A141:W141"/>
    <mergeCell ref="A145:W145"/>
    <mergeCell ref="A77:W77"/>
    <mergeCell ref="A2:W2"/>
    <mergeCell ref="A5:W5"/>
    <mergeCell ref="A48:W48"/>
    <mergeCell ref="A68:W68"/>
    <mergeCell ref="A72:W7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C476-35BD-154E-B962-E174BE3374C4}">
  <sheetPr filterMode="1"/>
  <dimension ref="A1:W97"/>
  <sheetViews>
    <sheetView workbookViewId="0"/>
    <sheetView workbookViewId="1"/>
  </sheetViews>
  <sheetFormatPr defaultColWidth="8.85546875" defaultRowHeight="12.95"/>
  <cols>
    <col min="1" max="1" width="33.140625" customWidth="1"/>
    <col min="2" max="2" width="8" customWidth="1"/>
    <col min="3" max="3" width="7.42578125" customWidth="1"/>
    <col min="4" max="4" width="7" customWidth="1"/>
    <col min="5" max="5" width="46.7109375" customWidth="1"/>
    <col min="6" max="6" width="23" customWidth="1"/>
    <col min="7" max="7" width="10.42578125" customWidth="1"/>
    <col min="8" max="8" width="15.42578125" customWidth="1"/>
    <col min="9" max="9" width="9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idden="1">
      <c r="A3" s="2" t="s">
        <v>48</v>
      </c>
      <c r="B3" s="3" t="s">
        <v>6432</v>
      </c>
      <c r="C3" s="1" t="s">
        <v>42</v>
      </c>
      <c r="D3" s="1" t="s">
        <v>6433</v>
      </c>
      <c r="E3" s="2" t="s">
        <v>877</v>
      </c>
      <c r="F3" s="2" t="s">
        <v>878</v>
      </c>
      <c r="G3" s="2" t="s">
        <v>622</v>
      </c>
      <c r="H3" s="2" t="s">
        <v>623</v>
      </c>
      <c r="I3" s="9">
        <v>2</v>
      </c>
      <c r="J3" s="4">
        <v>24.74</v>
      </c>
    </row>
    <row r="4" spans="1:23" hidden="1">
      <c r="J4" s="5">
        <v>24.74</v>
      </c>
    </row>
    <row r="5" spans="1:23" hidden="1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</row>
    <row r="6" spans="1:23">
      <c r="A6" s="2" t="s">
        <v>40</v>
      </c>
      <c r="B6" s="3" t="s">
        <v>6434</v>
      </c>
      <c r="C6" s="1" t="s">
        <v>42</v>
      </c>
      <c r="D6" s="1" t="s">
        <v>6435</v>
      </c>
      <c r="E6" s="2" t="s">
        <v>505</v>
      </c>
      <c r="F6" s="2" t="s">
        <v>506</v>
      </c>
      <c r="G6" s="2" t="s">
        <v>93</v>
      </c>
      <c r="H6" s="2" t="s">
        <v>94</v>
      </c>
      <c r="I6" s="9">
        <v>1</v>
      </c>
      <c r="J6" s="4">
        <v>10.220000000000001</v>
      </c>
    </row>
    <row r="7" spans="1:23" hidden="1">
      <c r="A7" s="2" t="s">
        <v>48</v>
      </c>
      <c r="B7" s="3" t="s">
        <v>6434</v>
      </c>
      <c r="C7" s="1" t="s">
        <v>42</v>
      </c>
      <c r="D7" s="1" t="s">
        <v>1305</v>
      </c>
      <c r="E7" s="2" t="s">
        <v>496</v>
      </c>
      <c r="F7" s="2" t="s">
        <v>497</v>
      </c>
      <c r="G7" s="2" t="s">
        <v>498</v>
      </c>
      <c r="H7" s="2" t="s">
        <v>499</v>
      </c>
      <c r="I7" s="9">
        <v>15</v>
      </c>
      <c r="J7" s="4">
        <v>172.8</v>
      </c>
    </row>
    <row r="8" spans="1:23" hidden="1">
      <c r="A8" s="2" t="s">
        <v>48</v>
      </c>
      <c r="B8" s="3" t="s">
        <v>6434</v>
      </c>
      <c r="C8" s="1" t="s">
        <v>42</v>
      </c>
      <c r="D8" s="1" t="s">
        <v>6435</v>
      </c>
      <c r="E8" s="2" t="s">
        <v>505</v>
      </c>
      <c r="F8" s="2" t="s">
        <v>506</v>
      </c>
      <c r="G8" s="2" t="s">
        <v>93</v>
      </c>
      <c r="H8" s="2" t="s">
        <v>94</v>
      </c>
      <c r="I8" s="9">
        <v>3</v>
      </c>
      <c r="J8" s="4">
        <v>34.56</v>
      </c>
    </row>
    <row r="9" spans="1:23" hidden="1">
      <c r="A9" s="2" t="s">
        <v>48</v>
      </c>
      <c r="B9" s="3" t="s">
        <v>6432</v>
      </c>
      <c r="C9" s="1" t="s">
        <v>42</v>
      </c>
      <c r="D9" s="1" t="s">
        <v>6436</v>
      </c>
      <c r="E9" s="2" t="s">
        <v>493</v>
      </c>
      <c r="F9" s="2" t="s">
        <v>494</v>
      </c>
      <c r="G9" s="2" t="s">
        <v>82</v>
      </c>
      <c r="H9" s="2" t="s">
        <v>83</v>
      </c>
      <c r="I9" s="9">
        <v>10</v>
      </c>
      <c r="J9" s="4">
        <v>115.2</v>
      </c>
    </row>
    <row r="10" spans="1:23" hidden="1">
      <c r="J10" s="5">
        <v>332.78</v>
      </c>
    </row>
    <row r="11" spans="1:23" hidden="1">
      <c r="A11" s="72" t="s">
        <v>141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40</v>
      </c>
      <c r="B12" s="3" t="s">
        <v>6434</v>
      </c>
      <c r="C12" s="1" t="s">
        <v>42</v>
      </c>
      <c r="D12" s="1" t="s">
        <v>6437</v>
      </c>
      <c r="E12" s="2" t="s">
        <v>936</v>
      </c>
      <c r="F12" s="2" t="s">
        <v>937</v>
      </c>
      <c r="G12" s="2" t="s">
        <v>150</v>
      </c>
      <c r="H12" s="2" t="s">
        <v>151</v>
      </c>
      <c r="I12" s="9">
        <v>5</v>
      </c>
      <c r="J12" s="4">
        <v>51.1</v>
      </c>
    </row>
    <row r="13" spans="1:23">
      <c r="A13" s="2" t="s">
        <v>40</v>
      </c>
      <c r="B13" s="3" t="s">
        <v>6434</v>
      </c>
      <c r="C13" s="1" t="s">
        <v>42</v>
      </c>
      <c r="D13" s="1" t="s">
        <v>6438</v>
      </c>
      <c r="E13" s="2" t="s">
        <v>158</v>
      </c>
      <c r="F13" s="2" t="s">
        <v>159</v>
      </c>
      <c r="G13" s="2" t="s">
        <v>160</v>
      </c>
      <c r="H13" s="2" t="s">
        <v>161</v>
      </c>
      <c r="I13" s="9">
        <v>3</v>
      </c>
      <c r="J13" s="4">
        <v>30.66</v>
      </c>
    </row>
    <row r="14" spans="1:23">
      <c r="A14" s="2" t="s">
        <v>40</v>
      </c>
      <c r="B14" s="3" t="s">
        <v>6434</v>
      </c>
      <c r="C14" s="1" t="s">
        <v>42</v>
      </c>
      <c r="D14" s="1" t="s">
        <v>6439</v>
      </c>
      <c r="E14" s="2" t="s">
        <v>1404</v>
      </c>
      <c r="F14" s="2" t="s">
        <v>1405</v>
      </c>
      <c r="G14" s="2" t="s">
        <v>160</v>
      </c>
      <c r="H14" s="2" t="s">
        <v>161</v>
      </c>
      <c r="I14" s="9">
        <v>2</v>
      </c>
      <c r="J14" s="4">
        <v>20.440000000000001</v>
      </c>
    </row>
    <row r="15" spans="1:23">
      <c r="A15" s="2" t="s">
        <v>40</v>
      </c>
      <c r="B15" s="3" t="s">
        <v>6434</v>
      </c>
      <c r="C15" s="1" t="s">
        <v>42</v>
      </c>
      <c r="D15" s="1" t="s">
        <v>6440</v>
      </c>
      <c r="E15" s="2" t="s">
        <v>538</v>
      </c>
      <c r="F15" s="2" t="s">
        <v>539</v>
      </c>
      <c r="G15" s="2" t="s">
        <v>150</v>
      </c>
      <c r="H15" s="2" t="s">
        <v>151</v>
      </c>
      <c r="I15" s="9">
        <v>3</v>
      </c>
      <c r="J15" s="4">
        <v>30.66</v>
      </c>
    </row>
    <row r="16" spans="1:23" hidden="1">
      <c r="A16" s="2" t="s">
        <v>48</v>
      </c>
      <c r="B16" s="3" t="s">
        <v>6434</v>
      </c>
      <c r="C16" s="1" t="s">
        <v>42</v>
      </c>
      <c r="D16" s="1" t="s">
        <v>1289</v>
      </c>
      <c r="E16" s="2" t="s">
        <v>170</v>
      </c>
      <c r="F16" s="2" t="s">
        <v>171</v>
      </c>
      <c r="G16" s="2" t="s">
        <v>150</v>
      </c>
      <c r="H16" s="2" t="s">
        <v>151</v>
      </c>
      <c r="I16" s="9">
        <v>10</v>
      </c>
      <c r="J16" s="4">
        <v>115.2</v>
      </c>
    </row>
    <row r="17" spans="1:23" hidden="1">
      <c r="A17" s="2" t="s">
        <v>48</v>
      </c>
      <c r="B17" s="3" t="s">
        <v>6434</v>
      </c>
      <c r="C17" s="1" t="s">
        <v>42</v>
      </c>
      <c r="D17" s="1" t="s">
        <v>6437</v>
      </c>
      <c r="E17" s="2" t="s">
        <v>936</v>
      </c>
      <c r="F17" s="2" t="s">
        <v>937</v>
      </c>
      <c r="G17" s="2" t="s">
        <v>150</v>
      </c>
      <c r="H17" s="2" t="s">
        <v>151</v>
      </c>
      <c r="I17" s="9">
        <v>3</v>
      </c>
      <c r="J17" s="4">
        <v>37.11</v>
      </c>
    </row>
    <row r="18" spans="1:23" hidden="1">
      <c r="A18" s="2" t="s">
        <v>48</v>
      </c>
      <c r="B18" s="3" t="s">
        <v>6434</v>
      </c>
      <c r="C18" s="1" t="s">
        <v>42</v>
      </c>
      <c r="D18" s="1" t="s">
        <v>6438</v>
      </c>
      <c r="E18" s="2" t="s">
        <v>158</v>
      </c>
      <c r="F18" s="2" t="s">
        <v>159</v>
      </c>
      <c r="G18" s="2" t="s">
        <v>160</v>
      </c>
      <c r="H18" s="2" t="s">
        <v>161</v>
      </c>
      <c r="I18" s="9">
        <v>10</v>
      </c>
      <c r="J18" s="4">
        <v>115.2</v>
      </c>
    </row>
    <row r="19" spans="1:23" hidden="1">
      <c r="J19" s="5">
        <v>400.37</v>
      </c>
    </row>
    <row r="20" spans="1:23" hidden="1">
      <c r="A20" s="72" t="s">
        <v>189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</row>
    <row r="21" spans="1:23">
      <c r="A21" s="2" t="s">
        <v>40</v>
      </c>
      <c r="B21" s="3" t="s">
        <v>6434</v>
      </c>
      <c r="C21" s="1" t="s">
        <v>42</v>
      </c>
      <c r="D21" s="1" t="s">
        <v>1319</v>
      </c>
      <c r="E21" s="2" t="s">
        <v>2383</v>
      </c>
      <c r="F21" s="2" t="s">
        <v>2384</v>
      </c>
      <c r="G21" s="2" t="s">
        <v>210</v>
      </c>
      <c r="H21" s="2" t="s">
        <v>211</v>
      </c>
      <c r="I21" s="9">
        <v>3</v>
      </c>
      <c r="J21" s="4">
        <v>30.66</v>
      </c>
    </row>
    <row r="22" spans="1:23" hidden="1">
      <c r="A22" s="2" t="s">
        <v>48</v>
      </c>
      <c r="B22" s="3" t="s">
        <v>6432</v>
      </c>
      <c r="C22" s="1" t="s">
        <v>42</v>
      </c>
      <c r="D22" s="1" t="s">
        <v>6125</v>
      </c>
      <c r="E22" s="2" t="s">
        <v>1165</v>
      </c>
      <c r="F22" s="2" t="s">
        <v>1166</v>
      </c>
      <c r="G22" s="2" t="s">
        <v>193</v>
      </c>
      <c r="H22" s="2" t="s">
        <v>194</v>
      </c>
      <c r="I22" s="9">
        <v>4</v>
      </c>
      <c r="J22" s="4">
        <v>49.48</v>
      </c>
    </row>
    <row r="23" spans="1:23" hidden="1">
      <c r="A23" s="2" t="s">
        <v>48</v>
      </c>
      <c r="B23" s="3" t="s">
        <v>6432</v>
      </c>
      <c r="C23" s="1" t="s">
        <v>42</v>
      </c>
      <c r="D23" s="1" t="s">
        <v>4138</v>
      </c>
      <c r="E23" s="2" t="s">
        <v>729</v>
      </c>
      <c r="F23" s="2" t="s">
        <v>730</v>
      </c>
      <c r="G23" s="2" t="s">
        <v>726</v>
      </c>
      <c r="H23" s="2" t="s">
        <v>727</v>
      </c>
      <c r="I23" s="9">
        <v>3</v>
      </c>
      <c r="J23" s="4">
        <v>37.11</v>
      </c>
    </row>
    <row r="24" spans="1:23" hidden="1">
      <c r="A24" s="2" t="s">
        <v>48</v>
      </c>
      <c r="B24" s="3" t="s">
        <v>6432</v>
      </c>
      <c r="C24" s="1" t="s">
        <v>42</v>
      </c>
      <c r="D24" s="1" t="s">
        <v>1327</v>
      </c>
      <c r="E24" s="2" t="s">
        <v>724</v>
      </c>
      <c r="F24" s="2" t="s">
        <v>725</v>
      </c>
      <c r="G24" s="2" t="s">
        <v>726</v>
      </c>
      <c r="H24" s="2" t="s">
        <v>727</v>
      </c>
      <c r="I24" s="9">
        <v>5</v>
      </c>
      <c r="J24" s="4">
        <v>61.85</v>
      </c>
    </row>
    <row r="25" spans="1:23" hidden="1">
      <c r="A25" s="2" t="s">
        <v>48</v>
      </c>
      <c r="B25" s="3" t="s">
        <v>6434</v>
      </c>
      <c r="C25" s="1" t="s">
        <v>42</v>
      </c>
      <c r="D25" s="1" t="s">
        <v>1319</v>
      </c>
      <c r="E25" s="2" t="s">
        <v>2383</v>
      </c>
      <c r="F25" s="2" t="s">
        <v>2384</v>
      </c>
      <c r="G25" s="2" t="s">
        <v>210</v>
      </c>
      <c r="H25" s="2" t="s">
        <v>211</v>
      </c>
      <c r="I25" s="9">
        <v>10</v>
      </c>
      <c r="J25" s="4">
        <v>123.7</v>
      </c>
    </row>
    <row r="26" spans="1:23" hidden="1">
      <c r="A26" s="2" t="s">
        <v>182</v>
      </c>
      <c r="B26" s="3" t="s">
        <v>6432</v>
      </c>
      <c r="C26" s="1" t="s">
        <v>42</v>
      </c>
      <c r="D26" s="1" t="s">
        <v>6441</v>
      </c>
      <c r="E26" s="2" t="s">
        <v>1161</v>
      </c>
      <c r="F26" s="2" t="s">
        <v>1162</v>
      </c>
      <c r="G26" s="2" t="s">
        <v>210</v>
      </c>
      <c r="H26" s="2" t="s">
        <v>211</v>
      </c>
      <c r="I26" s="9">
        <v>1</v>
      </c>
      <c r="J26" s="4">
        <v>9.44</v>
      </c>
    </row>
    <row r="27" spans="1:23" hidden="1">
      <c r="J27" s="5">
        <v>312.24</v>
      </c>
    </row>
    <row r="28" spans="1:23" hidden="1">
      <c r="A28" s="72" t="s">
        <v>212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>
      <c r="A29" s="2" t="s">
        <v>40</v>
      </c>
      <c r="B29" s="3" t="s">
        <v>6434</v>
      </c>
      <c r="C29" s="1" t="s">
        <v>42</v>
      </c>
      <c r="D29" s="1" t="s">
        <v>6442</v>
      </c>
      <c r="E29" s="2" t="s">
        <v>227</v>
      </c>
      <c r="F29" s="2" t="s">
        <v>228</v>
      </c>
      <c r="G29" s="2" t="s">
        <v>216</v>
      </c>
      <c r="H29" s="2" t="s">
        <v>217</v>
      </c>
      <c r="I29" s="9">
        <v>10</v>
      </c>
      <c r="J29" s="4">
        <v>102.2</v>
      </c>
    </row>
    <row r="30" spans="1:23">
      <c r="A30" s="2" t="s">
        <v>40</v>
      </c>
      <c r="B30" s="3" t="s">
        <v>6443</v>
      </c>
      <c r="C30" s="1" t="s">
        <v>42</v>
      </c>
      <c r="D30" s="1" t="s">
        <v>6444</v>
      </c>
      <c r="E30" s="2" t="s">
        <v>230</v>
      </c>
      <c r="F30" s="2" t="s">
        <v>231</v>
      </c>
      <c r="G30" s="2" t="s">
        <v>232</v>
      </c>
      <c r="H30" s="2" t="s">
        <v>233</v>
      </c>
      <c r="I30" s="9">
        <v>5</v>
      </c>
      <c r="J30" s="4">
        <v>51.1</v>
      </c>
    </row>
    <row r="31" spans="1:23">
      <c r="A31" s="2" t="s">
        <v>40</v>
      </c>
      <c r="B31" s="3" t="s">
        <v>6434</v>
      </c>
      <c r="C31" s="1" t="s">
        <v>42</v>
      </c>
      <c r="D31" s="1" t="s">
        <v>6445</v>
      </c>
      <c r="E31" s="2" t="s">
        <v>238</v>
      </c>
      <c r="F31" s="2" t="s">
        <v>239</v>
      </c>
      <c r="G31" s="2" t="s">
        <v>216</v>
      </c>
      <c r="H31" s="2" t="s">
        <v>217</v>
      </c>
      <c r="I31" s="9">
        <v>3</v>
      </c>
      <c r="J31" s="4">
        <v>30.66</v>
      </c>
    </row>
    <row r="32" spans="1:23" hidden="1">
      <c r="A32" s="2" t="s">
        <v>48</v>
      </c>
      <c r="B32" s="3" t="s">
        <v>6434</v>
      </c>
      <c r="C32" s="1" t="s">
        <v>42</v>
      </c>
      <c r="D32" s="1" t="s">
        <v>6442</v>
      </c>
      <c r="E32" s="2" t="s">
        <v>227</v>
      </c>
      <c r="F32" s="2" t="s">
        <v>228</v>
      </c>
      <c r="G32" s="2" t="s">
        <v>216</v>
      </c>
      <c r="H32" s="2" t="s">
        <v>217</v>
      </c>
      <c r="I32" s="9">
        <v>10</v>
      </c>
      <c r="J32" s="4">
        <v>123.7</v>
      </c>
    </row>
    <row r="33" spans="1:23" hidden="1">
      <c r="A33" s="2" t="s">
        <v>48</v>
      </c>
      <c r="B33" s="3" t="s">
        <v>6434</v>
      </c>
      <c r="C33" s="1" t="s">
        <v>42</v>
      </c>
      <c r="D33" s="1" t="s">
        <v>6446</v>
      </c>
      <c r="E33" s="2" t="s">
        <v>976</v>
      </c>
      <c r="F33" s="2" t="s">
        <v>977</v>
      </c>
      <c r="G33" s="2" t="s">
        <v>216</v>
      </c>
      <c r="H33" s="2" t="s">
        <v>217</v>
      </c>
      <c r="I33" s="9">
        <v>5</v>
      </c>
      <c r="J33" s="4">
        <v>61.85</v>
      </c>
    </row>
    <row r="34" spans="1:23" hidden="1">
      <c r="A34" s="2" t="s">
        <v>48</v>
      </c>
      <c r="B34" s="3" t="s">
        <v>6434</v>
      </c>
      <c r="C34" s="1" t="s">
        <v>42</v>
      </c>
      <c r="D34" s="1" t="s">
        <v>6445</v>
      </c>
      <c r="E34" s="2" t="s">
        <v>238</v>
      </c>
      <c r="F34" s="2" t="s">
        <v>239</v>
      </c>
      <c r="G34" s="2" t="s">
        <v>216</v>
      </c>
      <c r="H34" s="2" t="s">
        <v>217</v>
      </c>
      <c r="I34" s="9">
        <v>5</v>
      </c>
      <c r="J34" s="4">
        <v>61.85</v>
      </c>
    </row>
    <row r="35" spans="1:23" hidden="1">
      <c r="A35" s="2" t="s">
        <v>48</v>
      </c>
      <c r="B35" s="3" t="s">
        <v>6434</v>
      </c>
      <c r="C35" s="1" t="s">
        <v>42</v>
      </c>
      <c r="D35" s="1" t="s">
        <v>6447</v>
      </c>
      <c r="E35" s="2" t="s">
        <v>1173</v>
      </c>
      <c r="F35" s="2" t="s">
        <v>1174</v>
      </c>
      <c r="G35" s="2" t="s">
        <v>216</v>
      </c>
      <c r="H35" s="2" t="s">
        <v>217</v>
      </c>
      <c r="I35" s="9">
        <v>2</v>
      </c>
      <c r="J35" s="4">
        <v>24.74</v>
      </c>
    </row>
    <row r="36" spans="1:23" hidden="1">
      <c r="A36" s="2" t="s">
        <v>48</v>
      </c>
      <c r="B36" s="3" t="s">
        <v>6434</v>
      </c>
      <c r="C36" s="1" t="s">
        <v>42</v>
      </c>
      <c r="D36" s="1" t="s">
        <v>1288</v>
      </c>
      <c r="E36" s="2" t="s">
        <v>263</v>
      </c>
      <c r="F36" s="2" t="s">
        <v>264</v>
      </c>
      <c r="G36" s="2" t="s">
        <v>216</v>
      </c>
      <c r="H36" s="2" t="s">
        <v>217</v>
      </c>
      <c r="I36" s="9">
        <v>3</v>
      </c>
      <c r="J36" s="4">
        <v>37.11</v>
      </c>
    </row>
    <row r="37" spans="1:23" hidden="1">
      <c r="A37" s="2" t="s">
        <v>182</v>
      </c>
      <c r="B37" s="3" t="s">
        <v>6434</v>
      </c>
      <c r="C37" s="1" t="s">
        <v>42</v>
      </c>
      <c r="D37" s="1" t="s">
        <v>1288</v>
      </c>
      <c r="E37" s="2" t="s">
        <v>263</v>
      </c>
      <c r="F37" s="2" t="s">
        <v>264</v>
      </c>
      <c r="G37" s="2" t="s">
        <v>216</v>
      </c>
      <c r="H37" s="2" t="s">
        <v>217</v>
      </c>
      <c r="I37" s="9">
        <v>2</v>
      </c>
      <c r="J37" s="4">
        <v>18.88</v>
      </c>
    </row>
    <row r="38" spans="1:23" hidden="1">
      <c r="A38" s="2" t="s">
        <v>182</v>
      </c>
      <c r="B38" s="3" t="s">
        <v>6434</v>
      </c>
      <c r="C38" s="1" t="s">
        <v>42</v>
      </c>
      <c r="D38" s="1" t="s">
        <v>6445</v>
      </c>
      <c r="E38" s="2" t="s">
        <v>238</v>
      </c>
      <c r="F38" s="2" t="s">
        <v>239</v>
      </c>
      <c r="G38" s="2" t="s">
        <v>216</v>
      </c>
      <c r="H38" s="2" t="s">
        <v>217</v>
      </c>
      <c r="I38" s="9">
        <v>3</v>
      </c>
      <c r="J38" s="4">
        <v>28.32</v>
      </c>
    </row>
    <row r="39" spans="1:23" hidden="1">
      <c r="A39" s="2" t="s">
        <v>182</v>
      </c>
      <c r="B39" s="3" t="s">
        <v>6434</v>
      </c>
      <c r="C39" s="1" t="s">
        <v>42</v>
      </c>
      <c r="D39" s="1" t="s">
        <v>6442</v>
      </c>
      <c r="E39" s="2" t="s">
        <v>227</v>
      </c>
      <c r="F39" s="2" t="s">
        <v>228</v>
      </c>
      <c r="G39" s="2" t="s">
        <v>216</v>
      </c>
      <c r="H39" s="2" t="s">
        <v>217</v>
      </c>
      <c r="I39" s="9">
        <v>5</v>
      </c>
      <c r="J39" s="4">
        <v>47.2</v>
      </c>
    </row>
    <row r="40" spans="1:23" hidden="1">
      <c r="A40" s="2" t="s">
        <v>182</v>
      </c>
      <c r="B40" s="3" t="s">
        <v>6434</v>
      </c>
      <c r="C40" s="1" t="s">
        <v>42</v>
      </c>
      <c r="D40" s="1" t="s">
        <v>1294</v>
      </c>
      <c r="E40" s="2" t="s">
        <v>214</v>
      </c>
      <c r="F40" s="2" t="s">
        <v>215</v>
      </c>
      <c r="G40" s="2" t="s">
        <v>216</v>
      </c>
      <c r="H40" s="2" t="s">
        <v>217</v>
      </c>
      <c r="I40" s="9">
        <v>10</v>
      </c>
      <c r="J40" s="4">
        <v>94.4</v>
      </c>
    </row>
    <row r="41" spans="1:23" hidden="1">
      <c r="J41" s="5">
        <v>682.01</v>
      </c>
    </row>
    <row r="42" spans="1:23" hidden="1">
      <c r="A42" s="72" t="s">
        <v>286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</row>
    <row r="43" spans="1:23" hidden="1">
      <c r="A43" s="2" t="s">
        <v>48</v>
      </c>
      <c r="B43" s="3" t="s">
        <v>6434</v>
      </c>
      <c r="C43" s="1" t="s">
        <v>42</v>
      </c>
      <c r="D43" s="1" t="s">
        <v>1309</v>
      </c>
      <c r="E43" s="2" t="s">
        <v>288</v>
      </c>
      <c r="F43" s="2" t="s">
        <v>1928</v>
      </c>
      <c r="G43" s="2" t="s">
        <v>290</v>
      </c>
      <c r="H43" s="2" t="s">
        <v>291</v>
      </c>
      <c r="I43" s="9">
        <v>20</v>
      </c>
      <c r="J43" s="4">
        <v>247.4</v>
      </c>
    </row>
    <row r="44" spans="1:23" hidden="1">
      <c r="A44" s="2" t="s">
        <v>182</v>
      </c>
      <c r="B44" s="3" t="s">
        <v>6434</v>
      </c>
      <c r="C44" s="1" t="s">
        <v>42</v>
      </c>
      <c r="D44" s="1" t="s">
        <v>1309</v>
      </c>
      <c r="E44" s="2" t="s">
        <v>288</v>
      </c>
      <c r="F44" s="2" t="s">
        <v>1928</v>
      </c>
      <c r="G44" s="2" t="s">
        <v>290</v>
      </c>
      <c r="H44" s="2" t="s">
        <v>291</v>
      </c>
      <c r="I44" s="9">
        <v>15</v>
      </c>
      <c r="J44" s="4">
        <v>126.3</v>
      </c>
    </row>
    <row r="45" spans="1:23" hidden="1">
      <c r="A45" s="2" t="s">
        <v>182</v>
      </c>
      <c r="B45" s="3" t="s">
        <v>6434</v>
      </c>
      <c r="C45" s="1" t="s">
        <v>42</v>
      </c>
      <c r="D45" s="1" t="s">
        <v>1337</v>
      </c>
      <c r="E45" s="2" t="s">
        <v>302</v>
      </c>
      <c r="F45" s="2" t="s">
        <v>303</v>
      </c>
      <c r="G45" s="2" t="s">
        <v>304</v>
      </c>
      <c r="H45" s="2" t="s">
        <v>305</v>
      </c>
      <c r="I45" s="9">
        <v>12</v>
      </c>
      <c r="J45" s="4">
        <v>101.04</v>
      </c>
    </row>
    <row r="46" spans="1:23" hidden="1">
      <c r="A46" s="2" t="s">
        <v>182</v>
      </c>
      <c r="B46" s="3" t="s">
        <v>6434</v>
      </c>
      <c r="C46" s="1" t="s">
        <v>42</v>
      </c>
      <c r="D46" s="1" t="s">
        <v>6448</v>
      </c>
      <c r="E46" s="2" t="s">
        <v>981</v>
      </c>
      <c r="F46" s="2" t="s">
        <v>982</v>
      </c>
      <c r="G46" s="2" t="s">
        <v>296</v>
      </c>
      <c r="H46" s="2" t="s">
        <v>297</v>
      </c>
      <c r="I46" s="9">
        <v>5</v>
      </c>
      <c r="J46" s="4">
        <v>42.1</v>
      </c>
    </row>
    <row r="47" spans="1:23" hidden="1">
      <c r="J47" s="5">
        <v>516.84</v>
      </c>
    </row>
    <row r="48" spans="1:23" hidden="1">
      <c r="A48" s="72" t="s">
        <v>309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10">
      <c r="A49" s="2" t="s">
        <v>40</v>
      </c>
      <c r="B49" s="3" t="s">
        <v>6443</v>
      </c>
      <c r="C49" s="1" t="s">
        <v>42</v>
      </c>
      <c r="D49" s="1" t="s">
        <v>1317</v>
      </c>
      <c r="E49" s="2" t="s">
        <v>6177</v>
      </c>
      <c r="F49" s="2" t="s">
        <v>6178</v>
      </c>
      <c r="G49" s="2" t="s">
        <v>375</v>
      </c>
      <c r="H49" s="2" t="s">
        <v>376</v>
      </c>
      <c r="I49" s="9">
        <v>15</v>
      </c>
      <c r="J49" s="4">
        <v>153.30000000000001</v>
      </c>
    </row>
    <row r="50" spans="1:10">
      <c r="A50" s="2" t="s">
        <v>40</v>
      </c>
      <c r="B50" s="3" t="s">
        <v>6443</v>
      </c>
      <c r="C50" s="1" t="s">
        <v>42</v>
      </c>
      <c r="D50" s="1" t="s">
        <v>6449</v>
      </c>
      <c r="E50" s="2" t="s">
        <v>1218</v>
      </c>
      <c r="F50" s="2" t="s">
        <v>1219</v>
      </c>
      <c r="G50" s="2" t="s">
        <v>367</v>
      </c>
      <c r="H50" s="2" t="s">
        <v>368</v>
      </c>
      <c r="I50" s="9">
        <v>5</v>
      </c>
      <c r="J50" s="4">
        <v>51.1</v>
      </c>
    </row>
    <row r="51" spans="1:10">
      <c r="A51" s="2" t="s">
        <v>40</v>
      </c>
      <c r="B51" s="3" t="s">
        <v>6443</v>
      </c>
      <c r="C51" s="1" t="s">
        <v>42</v>
      </c>
      <c r="D51" s="1" t="s">
        <v>6450</v>
      </c>
      <c r="E51" s="2" t="s">
        <v>760</v>
      </c>
      <c r="F51" s="2" t="s">
        <v>761</v>
      </c>
      <c r="G51" s="2" t="s">
        <v>313</v>
      </c>
      <c r="H51" s="2" t="s">
        <v>314</v>
      </c>
      <c r="I51" s="9">
        <v>20</v>
      </c>
      <c r="J51" s="4">
        <v>204.4</v>
      </c>
    </row>
    <row r="52" spans="1:10">
      <c r="A52" s="2" t="s">
        <v>40</v>
      </c>
      <c r="B52" s="3" t="s">
        <v>6443</v>
      </c>
      <c r="C52" s="1" t="s">
        <v>42</v>
      </c>
      <c r="D52" s="1" t="s">
        <v>6451</v>
      </c>
      <c r="E52" s="2" t="s">
        <v>1025</v>
      </c>
      <c r="F52" s="2" t="s">
        <v>1026</v>
      </c>
      <c r="G52" s="2" t="s">
        <v>313</v>
      </c>
      <c r="H52" s="2" t="s">
        <v>314</v>
      </c>
      <c r="I52" s="9">
        <v>2</v>
      </c>
      <c r="J52" s="4">
        <v>20.440000000000001</v>
      </c>
    </row>
    <row r="53" spans="1:10">
      <c r="A53" s="2" t="s">
        <v>40</v>
      </c>
      <c r="B53" s="3" t="s">
        <v>6443</v>
      </c>
      <c r="C53" s="1" t="s">
        <v>42</v>
      </c>
      <c r="D53" s="1" t="s">
        <v>6452</v>
      </c>
      <c r="E53" s="2" t="s">
        <v>387</v>
      </c>
      <c r="F53" s="2" t="s">
        <v>388</v>
      </c>
      <c r="G53" s="2" t="s">
        <v>313</v>
      </c>
      <c r="H53" s="2" t="s">
        <v>314</v>
      </c>
      <c r="I53" s="9">
        <v>6</v>
      </c>
      <c r="J53" s="4">
        <v>61.32</v>
      </c>
    </row>
    <row r="54" spans="1:10">
      <c r="A54" s="2" t="s">
        <v>40</v>
      </c>
      <c r="B54" s="3" t="s">
        <v>6443</v>
      </c>
      <c r="C54" s="1" t="s">
        <v>42</v>
      </c>
      <c r="D54" s="1" t="s">
        <v>6453</v>
      </c>
      <c r="E54" s="2" t="s">
        <v>773</v>
      </c>
      <c r="F54" s="2" t="s">
        <v>774</v>
      </c>
      <c r="G54" s="2" t="s">
        <v>313</v>
      </c>
      <c r="H54" s="2" t="s">
        <v>314</v>
      </c>
      <c r="I54" s="9">
        <v>3</v>
      </c>
      <c r="J54" s="4">
        <v>30.66</v>
      </c>
    </row>
    <row r="55" spans="1:10">
      <c r="A55" s="2" t="s">
        <v>40</v>
      </c>
      <c r="B55" s="3" t="s">
        <v>6443</v>
      </c>
      <c r="C55" s="1" t="s">
        <v>42</v>
      </c>
      <c r="D55" s="1" t="s">
        <v>6454</v>
      </c>
      <c r="E55" s="2" t="s">
        <v>1025</v>
      </c>
      <c r="F55" s="2" t="s">
        <v>1026</v>
      </c>
      <c r="G55" s="2" t="s">
        <v>313</v>
      </c>
      <c r="H55" s="2" t="s">
        <v>314</v>
      </c>
      <c r="I55" s="9">
        <v>10</v>
      </c>
      <c r="J55" s="4">
        <v>102.2</v>
      </c>
    </row>
    <row r="56" spans="1:10">
      <c r="A56" s="2" t="s">
        <v>40</v>
      </c>
      <c r="B56" s="3" t="s">
        <v>6443</v>
      </c>
      <c r="C56" s="1" t="s">
        <v>42</v>
      </c>
      <c r="D56" s="1" t="s">
        <v>6455</v>
      </c>
      <c r="E56" s="2" t="s">
        <v>378</v>
      </c>
      <c r="F56" s="2" t="s">
        <v>379</v>
      </c>
      <c r="G56" s="2" t="s">
        <v>313</v>
      </c>
      <c r="H56" s="2" t="s">
        <v>314</v>
      </c>
      <c r="I56" s="9">
        <v>10</v>
      </c>
      <c r="J56" s="4">
        <v>102.2</v>
      </c>
    </row>
    <row r="57" spans="1:10">
      <c r="A57" s="2" t="s">
        <v>40</v>
      </c>
      <c r="B57" s="3" t="s">
        <v>6434</v>
      </c>
      <c r="C57" s="1" t="s">
        <v>42</v>
      </c>
      <c r="D57" s="1" t="s">
        <v>6456</v>
      </c>
      <c r="E57" s="2" t="s">
        <v>411</v>
      </c>
      <c r="F57" s="2" t="s">
        <v>412</v>
      </c>
      <c r="G57" s="2" t="s">
        <v>313</v>
      </c>
      <c r="H57" s="2" t="s">
        <v>314</v>
      </c>
      <c r="I57" s="9">
        <v>10</v>
      </c>
      <c r="J57" s="4">
        <v>102.2</v>
      </c>
    </row>
    <row r="58" spans="1:10">
      <c r="A58" s="2" t="s">
        <v>40</v>
      </c>
      <c r="B58" s="3" t="s">
        <v>6434</v>
      </c>
      <c r="C58" s="1" t="s">
        <v>42</v>
      </c>
      <c r="D58" s="1" t="s">
        <v>6457</v>
      </c>
      <c r="E58" s="2" t="s">
        <v>1331</v>
      </c>
      <c r="F58" s="2" t="s">
        <v>1332</v>
      </c>
      <c r="G58" s="2" t="s">
        <v>313</v>
      </c>
      <c r="H58" s="2" t="s">
        <v>314</v>
      </c>
      <c r="I58" s="9">
        <v>10</v>
      </c>
      <c r="J58" s="4">
        <v>102.2</v>
      </c>
    </row>
    <row r="59" spans="1:10">
      <c r="A59" s="2" t="s">
        <v>40</v>
      </c>
      <c r="B59" s="3" t="s">
        <v>6434</v>
      </c>
      <c r="C59" s="1" t="s">
        <v>42</v>
      </c>
      <c r="D59" s="1" t="s">
        <v>6458</v>
      </c>
      <c r="E59" s="2" t="s">
        <v>360</v>
      </c>
      <c r="F59" s="2" t="s">
        <v>361</v>
      </c>
      <c r="G59" s="2" t="s">
        <v>362</v>
      </c>
      <c r="H59" s="2" t="s">
        <v>363</v>
      </c>
      <c r="I59" s="9">
        <v>5</v>
      </c>
      <c r="J59" s="4">
        <v>51.1</v>
      </c>
    </row>
    <row r="60" spans="1:10">
      <c r="A60" s="2" t="s">
        <v>40</v>
      </c>
      <c r="B60" s="3" t="s">
        <v>6434</v>
      </c>
      <c r="C60" s="1" t="s">
        <v>42</v>
      </c>
      <c r="D60" s="1" t="s">
        <v>1299</v>
      </c>
      <c r="E60" s="2" t="s">
        <v>589</v>
      </c>
      <c r="F60" s="2" t="s">
        <v>590</v>
      </c>
      <c r="G60" s="2" t="s">
        <v>313</v>
      </c>
      <c r="H60" s="2" t="s">
        <v>314</v>
      </c>
      <c r="I60" s="9">
        <v>3</v>
      </c>
      <c r="J60" s="4">
        <v>30.66</v>
      </c>
    </row>
    <row r="61" spans="1:10">
      <c r="A61" s="2" t="s">
        <v>40</v>
      </c>
      <c r="B61" s="3" t="s">
        <v>6434</v>
      </c>
      <c r="C61" s="1" t="s">
        <v>42</v>
      </c>
      <c r="D61" s="1" t="s">
        <v>1322</v>
      </c>
      <c r="E61" s="2" t="s">
        <v>1429</v>
      </c>
      <c r="F61" s="2" t="s">
        <v>1430</v>
      </c>
      <c r="G61" s="2" t="s">
        <v>367</v>
      </c>
      <c r="H61" s="2" t="s">
        <v>368</v>
      </c>
      <c r="I61" s="9">
        <v>10</v>
      </c>
      <c r="J61" s="4">
        <v>102.2</v>
      </c>
    </row>
    <row r="62" spans="1:10">
      <c r="A62" s="2" t="s">
        <v>40</v>
      </c>
      <c r="B62" s="3" t="s">
        <v>6434</v>
      </c>
      <c r="C62" s="1" t="s">
        <v>42</v>
      </c>
      <c r="D62" s="1" t="s">
        <v>6459</v>
      </c>
      <c r="E62" s="2" t="s">
        <v>558</v>
      </c>
      <c r="F62" s="2" t="s">
        <v>559</v>
      </c>
      <c r="G62" s="2" t="s">
        <v>367</v>
      </c>
      <c r="H62" s="2" t="s">
        <v>368</v>
      </c>
      <c r="I62" s="9">
        <v>15</v>
      </c>
      <c r="J62" s="4">
        <v>153.30000000000001</v>
      </c>
    </row>
    <row r="63" spans="1:10">
      <c r="A63" s="2" t="s">
        <v>40</v>
      </c>
      <c r="B63" s="3" t="s">
        <v>6432</v>
      </c>
      <c r="C63" s="1" t="s">
        <v>42</v>
      </c>
      <c r="D63" s="1" t="s">
        <v>1350</v>
      </c>
      <c r="E63" s="2" t="s">
        <v>1002</v>
      </c>
      <c r="F63" s="2" t="s">
        <v>1003</v>
      </c>
      <c r="G63" s="2" t="s">
        <v>313</v>
      </c>
      <c r="H63" s="2" t="s">
        <v>314</v>
      </c>
      <c r="I63" s="9">
        <v>4</v>
      </c>
      <c r="J63" s="4">
        <v>40.880000000000003</v>
      </c>
    </row>
    <row r="64" spans="1:10">
      <c r="A64" s="2" t="s">
        <v>40</v>
      </c>
      <c r="B64" s="3" t="s">
        <v>6432</v>
      </c>
      <c r="C64" s="1" t="s">
        <v>42</v>
      </c>
      <c r="D64" s="1" t="s">
        <v>1349</v>
      </c>
      <c r="E64" s="2" t="s">
        <v>578</v>
      </c>
      <c r="F64" s="2" t="s">
        <v>579</v>
      </c>
      <c r="G64" s="2" t="s">
        <v>313</v>
      </c>
      <c r="H64" s="2" t="s">
        <v>314</v>
      </c>
      <c r="I64" s="9">
        <v>30</v>
      </c>
      <c r="J64" s="4">
        <v>306.60000000000002</v>
      </c>
    </row>
    <row r="65" spans="1:10">
      <c r="A65" s="2" t="s">
        <v>40</v>
      </c>
      <c r="B65" s="3" t="s">
        <v>6432</v>
      </c>
      <c r="C65" s="1" t="s">
        <v>42</v>
      </c>
      <c r="D65" s="1" t="s">
        <v>6460</v>
      </c>
      <c r="E65" s="2" t="s">
        <v>420</v>
      </c>
      <c r="F65" s="2" t="s">
        <v>421</v>
      </c>
      <c r="G65" s="2" t="s">
        <v>313</v>
      </c>
      <c r="H65" s="2" t="s">
        <v>314</v>
      </c>
      <c r="I65" s="9">
        <v>10</v>
      </c>
      <c r="J65" s="4">
        <v>102.2</v>
      </c>
    </row>
    <row r="66" spans="1:10">
      <c r="A66" s="2" t="s">
        <v>40</v>
      </c>
      <c r="B66" s="3" t="s">
        <v>6432</v>
      </c>
      <c r="C66" s="1" t="s">
        <v>42</v>
      </c>
      <c r="D66" s="1" t="s">
        <v>1320</v>
      </c>
      <c r="E66" s="2" t="s">
        <v>319</v>
      </c>
      <c r="F66" s="2" t="s">
        <v>320</v>
      </c>
      <c r="G66" s="2" t="s">
        <v>313</v>
      </c>
      <c r="H66" s="2" t="s">
        <v>314</v>
      </c>
      <c r="I66" s="9">
        <v>10</v>
      </c>
      <c r="J66" s="4">
        <v>102.2</v>
      </c>
    </row>
    <row r="67" spans="1:10">
      <c r="A67" s="2" t="s">
        <v>40</v>
      </c>
      <c r="B67" s="3" t="s">
        <v>6432</v>
      </c>
      <c r="C67" s="1" t="s">
        <v>42</v>
      </c>
      <c r="D67" s="1" t="s">
        <v>6461</v>
      </c>
      <c r="E67" s="2" t="s">
        <v>346</v>
      </c>
      <c r="F67" s="2" t="s">
        <v>347</v>
      </c>
      <c r="G67" s="2" t="s">
        <v>313</v>
      </c>
      <c r="H67" s="2" t="s">
        <v>314</v>
      </c>
      <c r="I67" s="9">
        <v>8</v>
      </c>
      <c r="J67" s="4">
        <v>81.760000000000005</v>
      </c>
    </row>
    <row r="68" spans="1:10">
      <c r="A68" s="2" t="s">
        <v>40</v>
      </c>
      <c r="B68" s="3" t="s">
        <v>6432</v>
      </c>
      <c r="C68" s="1" t="s">
        <v>42</v>
      </c>
      <c r="D68" s="1" t="s">
        <v>6462</v>
      </c>
      <c r="E68" s="2" t="s">
        <v>786</v>
      </c>
      <c r="F68" s="2" t="s">
        <v>787</v>
      </c>
      <c r="G68" s="2" t="s">
        <v>313</v>
      </c>
      <c r="H68" s="2" t="s">
        <v>314</v>
      </c>
      <c r="I68" s="9">
        <v>4</v>
      </c>
      <c r="J68" s="4">
        <v>40.880000000000003</v>
      </c>
    </row>
    <row r="69" spans="1:10">
      <c r="A69" s="2" t="s">
        <v>40</v>
      </c>
      <c r="B69" s="3" t="s">
        <v>6434</v>
      </c>
      <c r="C69" s="1" t="s">
        <v>42</v>
      </c>
      <c r="D69" s="1" t="s">
        <v>1308</v>
      </c>
      <c r="E69" s="2" t="s">
        <v>1790</v>
      </c>
      <c r="F69" s="2" t="s">
        <v>1791</v>
      </c>
      <c r="G69" s="2" t="s">
        <v>313</v>
      </c>
      <c r="H69" s="2" t="s">
        <v>314</v>
      </c>
      <c r="I69" s="9">
        <v>10</v>
      </c>
      <c r="J69" s="4">
        <v>102.2</v>
      </c>
    </row>
    <row r="70" spans="1:10">
      <c r="A70" s="2" t="s">
        <v>40</v>
      </c>
      <c r="B70" s="3" t="s">
        <v>6434</v>
      </c>
      <c r="C70" s="1" t="s">
        <v>42</v>
      </c>
      <c r="D70" s="1" t="s">
        <v>6463</v>
      </c>
      <c r="E70" s="2" t="s">
        <v>311</v>
      </c>
      <c r="F70" s="2" t="s">
        <v>312</v>
      </c>
      <c r="G70" s="2" t="s">
        <v>313</v>
      </c>
      <c r="H70" s="2" t="s">
        <v>314</v>
      </c>
      <c r="I70" s="9">
        <v>100</v>
      </c>
      <c r="J70" s="4">
        <v>1022</v>
      </c>
    </row>
    <row r="71" spans="1:10">
      <c r="A71" s="2" t="s">
        <v>40</v>
      </c>
      <c r="B71" s="3" t="s">
        <v>6434</v>
      </c>
      <c r="C71" s="1" t="s">
        <v>42</v>
      </c>
      <c r="D71" s="1" t="s">
        <v>6464</v>
      </c>
      <c r="E71" s="2" t="s">
        <v>331</v>
      </c>
      <c r="F71" s="2" t="s">
        <v>332</v>
      </c>
      <c r="G71" s="2" t="s">
        <v>313</v>
      </c>
      <c r="H71" s="2" t="s">
        <v>314</v>
      </c>
      <c r="I71" s="9">
        <v>10</v>
      </c>
      <c r="J71" s="4">
        <v>102.2</v>
      </c>
    </row>
    <row r="72" spans="1:10">
      <c r="A72" s="2" t="s">
        <v>40</v>
      </c>
      <c r="B72" s="3" t="s">
        <v>6443</v>
      </c>
      <c r="C72" s="1" t="s">
        <v>42</v>
      </c>
      <c r="D72" s="1" t="s">
        <v>1284</v>
      </c>
      <c r="E72" s="2" t="s">
        <v>789</v>
      </c>
      <c r="F72" s="2" t="s">
        <v>790</v>
      </c>
      <c r="G72" s="2" t="s">
        <v>313</v>
      </c>
      <c r="H72" s="2" t="s">
        <v>314</v>
      </c>
      <c r="I72" s="9">
        <v>10</v>
      </c>
      <c r="J72" s="4">
        <v>102.2</v>
      </c>
    </row>
    <row r="73" spans="1:10">
      <c r="A73" s="2" t="s">
        <v>40</v>
      </c>
      <c r="B73" s="3" t="s">
        <v>6443</v>
      </c>
      <c r="C73" s="1" t="s">
        <v>42</v>
      </c>
      <c r="D73" s="1" t="s">
        <v>1335</v>
      </c>
      <c r="E73" s="2" t="s">
        <v>1436</v>
      </c>
      <c r="F73" s="2" t="s">
        <v>1437</v>
      </c>
      <c r="G73" s="2" t="s">
        <v>313</v>
      </c>
      <c r="H73" s="2" t="s">
        <v>314</v>
      </c>
      <c r="I73" s="9">
        <v>10</v>
      </c>
      <c r="J73" s="4">
        <v>102.2</v>
      </c>
    </row>
    <row r="74" spans="1:10">
      <c r="A74" s="2" t="s">
        <v>40</v>
      </c>
      <c r="B74" s="3" t="s">
        <v>6443</v>
      </c>
      <c r="C74" s="1" t="s">
        <v>42</v>
      </c>
      <c r="D74" s="1" t="s">
        <v>1343</v>
      </c>
      <c r="E74" s="2" t="s">
        <v>399</v>
      </c>
      <c r="F74" s="2" t="s">
        <v>400</v>
      </c>
      <c r="G74" s="2" t="s">
        <v>401</v>
      </c>
      <c r="H74" s="2" t="s">
        <v>402</v>
      </c>
      <c r="I74" s="9">
        <v>8</v>
      </c>
      <c r="J74" s="4">
        <v>81.760000000000005</v>
      </c>
    </row>
    <row r="75" spans="1:10">
      <c r="A75" s="2" t="s">
        <v>40</v>
      </c>
      <c r="B75" s="3" t="s">
        <v>6443</v>
      </c>
      <c r="C75" s="1" t="s">
        <v>42</v>
      </c>
      <c r="D75" s="1" t="s">
        <v>1318</v>
      </c>
      <c r="E75" s="2" t="s">
        <v>1231</v>
      </c>
      <c r="F75" s="2" t="s">
        <v>1232</v>
      </c>
      <c r="G75" s="2" t="s">
        <v>375</v>
      </c>
      <c r="H75" s="2" t="s">
        <v>376</v>
      </c>
      <c r="I75" s="9">
        <v>10</v>
      </c>
      <c r="J75" s="4">
        <v>102.2</v>
      </c>
    </row>
    <row r="76" spans="1:10" hidden="1">
      <c r="A76" s="2" t="s">
        <v>48</v>
      </c>
      <c r="B76" s="3" t="s">
        <v>6443</v>
      </c>
      <c r="C76" s="1" t="s">
        <v>42</v>
      </c>
      <c r="D76" s="1" t="s">
        <v>6465</v>
      </c>
      <c r="E76" s="2" t="s">
        <v>1424</v>
      </c>
      <c r="F76" s="2" t="s">
        <v>1425</v>
      </c>
      <c r="G76" s="2" t="s">
        <v>313</v>
      </c>
      <c r="H76" s="2" t="s">
        <v>314</v>
      </c>
      <c r="I76" s="9">
        <v>10</v>
      </c>
      <c r="J76" s="4">
        <v>115.2</v>
      </c>
    </row>
    <row r="77" spans="1:10" hidden="1">
      <c r="A77" s="2" t="s">
        <v>48</v>
      </c>
      <c r="B77" s="3" t="s">
        <v>6434</v>
      </c>
      <c r="C77" s="1" t="s">
        <v>42</v>
      </c>
      <c r="D77" s="1" t="s">
        <v>6463</v>
      </c>
      <c r="E77" s="2" t="s">
        <v>311</v>
      </c>
      <c r="F77" s="2" t="s">
        <v>312</v>
      </c>
      <c r="G77" s="2" t="s">
        <v>313</v>
      </c>
      <c r="H77" s="2" t="s">
        <v>314</v>
      </c>
      <c r="I77" s="9">
        <v>5</v>
      </c>
      <c r="J77" s="4">
        <v>61.85</v>
      </c>
    </row>
    <row r="78" spans="1:10" hidden="1">
      <c r="A78" s="2" t="s">
        <v>48</v>
      </c>
      <c r="B78" s="3" t="s">
        <v>6443</v>
      </c>
      <c r="C78" s="1" t="s">
        <v>42</v>
      </c>
      <c r="D78" s="1" t="s">
        <v>6453</v>
      </c>
      <c r="E78" s="2" t="s">
        <v>773</v>
      </c>
      <c r="F78" s="2" t="s">
        <v>774</v>
      </c>
      <c r="G78" s="2" t="s">
        <v>313</v>
      </c>
      <c r="H78" s="2" t="s">
        <v>314</v>
      </c>
      <c r="I78" s="9">
        <v>2</v>
      </c>
      <c r="J78" s="4">
        <v>23.04</v>
      </c>
    </row>
    <row r="79" spans="1:10" hidden="1">
      <c r="A79" s="2" t="s">
        <v>48</v>
      </c>
      <c r="B79" s="3" t="s">
        <v>6432</v>
      </c>
      <c r="C79" s="1" t="s">
        <v>42</v>
      </c>
      <c r="D79" s="1" t="s">
        <v>6461</v>
      </c>
      <c r="E79" s="2" t="s">
        <v>346</v>
      </c>
      <c r="F79" s="2" t="s">
        <v>347</v>
      </c>
      <c r="G79" s="2" t="s">
        <v>313</v>
      </c>
      <c r="H79" s="2" t="s">
        <v>314</v>
      </c>
      <c r="I79" s="9">
        <v>12</v>
      </c>
      <c r="J79" s="4">
        <v>138.24</v>
      </c>
    </row>
    <row r="80" spans="1:10" hidden="1">
      <c r="A80" s="2" t="s">
        <v>48</v>
      </c>
      <c r="B80" s="3" t="s">
        <v>6432</v>
      </c>
      <c r="C80" s="1" t="s">
        <v>42</v>
      </c>
      <c r="D80" s="1" t="s">
        <v>1349</v>
      </c>
      <c r="E80" s="2" t="s">
        <v>578</v>
      </c>
      <c r="F80" s="2" t="s">
        <v>579</v>
      </c>
      <c r="G80" s="2" t="s">
        <v>313</v>
      </c>
      <c r="H80" s="2" t="s">
        <v>314</v>
      </c>
      <c r="I80" s="9">
        <v>4</v>
      </c>
      <c r="J80" s="4">
        <v>46.08</v>
      </c>
    </row>
    <row r="81" spans="1:23" hidden="1">
      <c r="A81" s="2" t="s">
        <v>48</v>
      </c>
      <c r="B81" s="3" t="s">
        <v>6432</v>
      </c>
      <c r="C81" s="1" t="s">
        <v>42</v>
      </c>
      <c r="D81" s="1" t="s">
        <v>6460</v>
      </c>
      <c r="E81" s="2" t="s">
        <v>420</v>
      </c>
      <c r="F81" s="2" t="s">
        <v>421</v>
      </c>
      <c r="G81" s="2" t="s">
        <v>313</v>
      </c>
      <c r="H81" s="2" t="s">
        <v>314</v>
      </c>
      <c r="I81" s="9">
        <v>3</v>
      </c>
      <c r="J81" s="4">
        <v>34.56</v>
      </c>
    </row>
    <row r="82" spans="1:23" hidden="1">
      <c r="A82" s="2" t="s">
        <v>48</v>
      </c>
      <c r="B82" s="3" t="s">
        <v>6434</v>
      </c>
      <c r="C82" s="1" t="s">
        <v>42</v>
      </c>
      <c r="D82" s="1" t="s">
        <v>6456</v>
      </c>
      <c r="E82" s="2" t="s">
        <v>411</v>
      </c>
      <c r="F82" s="2" t="s">
        <v>412</v>
      </c>
      <c r="G82" s="2" t="s">
        <v>313</v>
      </c>
      <c r="H82" s="2" t="s">
        <v>314</v>
      </c>
      <c r="I82" s="9">
        <v>5</v>
      </c>
      <c r="J82" s="4">
        <v>57.6</v>
      </c>
    </row>
    <row r="83" spans="1:23" hidden="1">
      <c r="J83" s="5">
        <v>4033.13</v>
      </c>
    </row>
    <row r="84" spans="1:23" hidden="1">
      <c r="A84" s="72" t="s">
        <v>429</v>
      </c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</row>
    <row r="85" spans="1:23" hidden="1">
      <c r="A85" s="2" t="s">
        <v>48</v>
      </c>
      <c r="B85" s="3" t="s">
        <v>6432</v>
      </c>
      <c r="C85" s="1" t="s">
        <v>42</v>
      </c>
      <c r="D85" s="1" t="s">
        <v>1338</v>
      </c>
      <c r="E85" s="2" t="s">
        <v>2324</v>
      </c>
      <c r="F85" s="2" t="s">
        <v>2325</v>
      </c>
      <c r="G85" s="2" t="s">
        <v>1252</v>
      </c>
      <c r="H85" s="2" t="s">
        <v>1253</v>
      </c>
      <c r="I85" s="9">
        <v>2</v>
      </c>
      <c r="J85" s="4">
        <v>24.74</v>
      </c>
    </row>
    <row r="86" spans="1:23" hidden="1">
      <c r="A86" s="2" t="s">
        <v>182</v>
      </c>
      <c r="B86" s="3" t="s">
        <v>6434</v>
      </c>
      <c r="C86" s="1" t="s">
        <v>42</v>
      </c>
      <c r="D86" s="1" t="s">
        <v>1310</v>
      </c>
      <c r="E86" s="2" t="s">
        <v>431</v>
      </c>
      <c r="F86" s="2" t="s">
        <v>432</v>
      </c>
      <c r="G86" s="2" t="s">
        <v>433</v>
      </c>
      <c r="H86" s="2" t="s">
        <v>434</v>
      </c>
      <c r="I86" s="9">
        <v>3</v>
      </c>
      <c r="J86" s="4">
        <v>28.32</v>
      </c>
    </row>
    <row r="87" spans="1:23" hidden="1">
      <c r="J87" s="5">
        <v>53.06</v>
      </c>
    </row>
    <row r="88" spans="1:23" hidden="1">
      <c r="A88" s="72" t="s">
        <v>444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</row>
    <row r="89" spans="1:23">
      <c r="A89" s="2" t="s">
        <v>40</v>
      </c>
      <c r="B89" s="3" t="s">
        <v>6432</v>
      </c>
      <c r="C89" s="1" t="s">
        <v>42</v>
      </c>
      <c r="D89" s="1" t="s">
        <v>6466</v>
      </c>
      <c r="E89" s="2" t="s">
        <v>2264</v>
      </c>
      <c r="F89" s="2" t="s">
        <v>2265</v>
      </c>
      <c r="G89" s="2" t="s">
        <v>851</v>
      </c>
      <c r="H89" s="2" t="s">
        <v>852</v>
      </c>
      <c r="I89" s="9">
        <v>2</v>
      </c>
      <c r="J89" s="4">
        <v>20.440000000000001</v>
      </c>
    </row>
    <row r="90" spans="1:23">
      <c r="A90" s="2" t="s">
        <v>40</v>
      </c>
      <c r="B90" s="3" t="s">
        <v>6432</v>
      </c>
      <c r="C90" s="1" t="s">
        <v>42</v>
      </c>
      <c r="D90" s="1" t="s">
        <v>6467</v>
      </c>
      <c r="E90" s="2" t="s">
        <v>3797</v>
      </c>
      <c r="F90" s="2" t="s">
        <v>3798</v>
      </c>
      <c r="G90" s="2" t="s">
        <v>3799</v>
      </c>
      <c r="H90" s="2" t="s">
        <v>3800</v>
      </c>
      <c r="I90" s="9">
        <v>20</v>
      </c>
      <c r="J90" s="4">
        <v>204.4</v>
      </c>
    </row>
    <row r="91" spans="1:23" ht="24">
      <c r="A91" s="2" t="s">
        <v>40</v>
      </c>
      <c r="B91" s="3" t="s">
        <v>6434</v>
      </c>
      <c r="C91" s="1" t="s">
        <v>42</v>
      </c>
      <c r="D91" s="1" t="s">
        <v>6468</v>
      </c>
      <c r="E91" s="2" t="s">
        <v>461</v>
      </c>
      <c r="F91" s="2" t="s">
        <v>462</v>
      </c>
      <c r="G91" s="2" t="s">
        <v>463</v>
      </c>
      <c r="H91" s="2" t="s">
        <v>464</v>
      </c>
      <c r="I91" s="9">
        <v>10</v>
      </c>
      <c r="J91" s="4">
        <v>102.2</v>
      </c>
    </row>
    <row r="92" spans="1:23">
      <c r="A92" s="2" t="s">
        <v>40</v>
      </c>
      <c r="B92" s="3" t="s">
        <v>6434</v>
      </c>
      <c r="C92" s="1" t="s">
        <v>42</v>
      </c>
      <c r="D92" s="1" t="s">
        <v>1297</v>
      </c>
      <c r="E92" s="2" t="s">
        <v>456</v>
      </c>
      <c r="F92" s="2" t="s">
        <v>457</v>
      </c>
      <c r="G92" s="2" t="s">
        <v>458</v>
      </c>
      <c r="H92" s="2" t="s">
        <v>459</v>
      </c>
      <c r="I92" s="9">
        <v>10</v>
      </c>
      <c r="J92" s="4">
        <v>102.2</v>
      </c>
    </row>
    <row r="93" spans="1:23">
      <c r="A93" s="2" t="s">
        <v>40</v>
      </c>
      <c r="B93" s="3" t="s">
        <v>6434</v>
      </c>
      <c r="C93" s="1" t="s">
        <v>42</v>
      </c>
      <c r="D93" s="1" t="s">
        <v>6469</v>
      </c>
      <c r="E93" s="2" t="s">
        <v>3627</v>
      </c>
      <c r="F93" s="2" t="s">
        <v>3628</v>
      </c>
      <c r="G93" s="2" t="s">
        <v>1475</v>
      </c>
      <c r="H93" s="2" t="s">
        <v>1476</v>
      </c>
      <c r="I93" s="9">
        <v>30</v>
      </c>
      <c r="J93" s="4">
        <v>306.60000000000002</v>
      </c>
    </row>
    <row r="94" spans="1:23" ht="24" hidden="1">
      <c r="A94" s="2" t="s">
        <v>48</v>
      </c>
      <c r="B94" s="3" t="s">
        <v>6434</v>
      </c>
      <c r="C94" s="1" t="s">
        <v>42</v>
      </c>
      <c r="D94" s="1" t="s">
        <v>6468</v>
      </c>
      <c r="E94" s="2" t="s">
        <v>461</v>
      </c>
      <c r="F94" s="2" t="s">
        <v>462</v>
      </c>
      <c r="G94" s="2" t="s">
        <v>463</v>
      </c>
      <c r="H94" s="2" t="s">
        <v>464</v>
      </c>
      <c r="I94" s="9">
        <v>2</v>
      </c>
      <c r="J94" s="4">
        <v>24.74</v>
      </c>
    </row>
    <row r="95" spans="1:23" hidden="1">
      <c r="A95" s="2" t="s">
        <v>48</v>
      </c>
      <c r="B95" s="3" t="s">
        <v>6434</v>
      </c>
      <c r="C95" s="1" t="s">
        <v>42</v>
      </c>
      <c r="D95" s="1" t="s">
        <v>1313</v>
      </c>
      <c r="E95" s="2" t="s">
        <v>6470</v>
      </c>
      <c r="F95" s="2" t="s">
        <v>6471</v>
      </c>
      <c r="G95" s="2" t="s">
        <v>1654</v>
      </c>
      <c r="H95" s="2" t="s">
        <v>1655</v>
      </c>
      <c r="I95" s="9">
        <v>30</v>
      </c>
      <c r="J95" s="4">
        <v>371.1</v>
      </c>
    </row>
    <row r="96" spans="1:23" hidden="1">
      <c r="J96" s="5">
        <v>1131.68</v>
      </c>
    </row>
    <row r="97" spans="10:10" hidden="1">
      <c r="J97" s="5">
        <v>7486.85</v>
      </c>
    </row>
  </sheetData>
  <autoFilter ref="A1:W97" xr:uid="{EF4FC476-35BD-154E-B962-E174BE3374C4}">
    <filterColumn colId="0">
      <filters>
        <filter val="Dorzol 20mg/ml kapi za oči 5ml"/>
      </filters>
    </filterColumn>
  </autoFilter>
  <mergeCells count="9">
    <mergeCell ref="A48:W48"/>
    <mergeCell ref="A84:W84"/>
    <mergeCell ref="A88:W88"/>
    <mergeCell ref="A2:W2"/>
    <mergeCell ref="A5:W5"/>
    <mergeCell ref="A11:W11"/>
    <mergeCell ref="A20:W20"/>
    <mergeCell ref="A28:W28"/>
    <mergeCell ref="A42:W4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D150-405E-A146-8905-2D5875098A6D}">
  <sheetPr filterMode="1"/>
  <dimension ref="A1:W133"/>
  <sheetViews>
    <sheetView workbookViewId="0"/>
    <sheetView workbookViewId="1"/>
  </sheetViews>
  <sheetFormatPr defaultColWidth="8.85546875" defaultRowHeight="12.95"/>
  <cols>
    <col min="1" max="1" width="38.28515625" customWidth="1"/>
    <col min="2" max="2" width="9.42578125" customWidth="1"/>
    <col min="3" max="3" width="8.140625" customWidth="1"/>
    <col min="4" max="4" width="7" customWidth="1"/>
    <col min="5" max="5" width="43.85546875" customWidth="1"/>
    <col min="6" max="6" width="23" customWidth="1"/>
    <col min="7" max="7" width="11.7109375" customWidth="1"/>
    <col min="8" max="8" width="14.85546875" customWidth="1"/>
    <col min="9" max="9" width="7.140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6472</v>
      </c>
      <c r="C3" s="1" t="s">
        <v>42</v>
      </c>
      <c r="D3" s="1" t="s">
        <v>6473</v>
      </c>
      <c r="E3" s="2" t="s">
        <v>1875</v>
      </c>
      <c r="F3" s="2" t="s">
        <v>1876</v>
      </c>
      <c r="G3" s="2" t="s">
        <v>46</v>
      </c>
      <c r="H3" s="2" t="s">
        <v>47</v>
      </c>
      <c r="I3" s="9">
        <v>5</v>
      </c>
      <c r="J3" s="4">
        <v>51.1</v>
      </c>
    </row>
    <row r="4" spans="1:23">
      <c r="A4" s="2" t="s">
        <v>40</v>
      </c>
      <c r="B4" s="3" t="s">
        <v>6472</v>
      </c>
      <c r="C4" s="1" t="s">
        <v>42</v>
      </c>
      <c r="D4" s="1" t="s">
        <v>6474</v>
      </c>
      <c r="E4" s="2" t="s">
        <v>44</v>
      </c>
      <c r="F4" s="2" t="s">
        <v>45</v>
      </c>
      <c r="G4" s="2" t="s">
        <v>46</v>
      </c>
      <c r="H4" s="2" t="s">
        <v>47</v>
      </c>
      <c r="I4" s="9">
        <v>3</v>
      </c>
      <c r="J4" s="4">
        <v>30.66</v>
      </c>
    </row>
    <row r="5" spans="1:23" hidden="1">
      <c r="A5" s="2" t="s">
        <v>48</v>
      </c>
      <c r="B5" s="3" t="s">
        <v>6472</v>
      </c>
      <c r="C5" s="1" t="s">
        <v>42</v>
      </c>
      <c r="D5" s="1" t="s">
        <v>6474</v>
      </c>
      <c r="E5" s="2" t="s">
        <v>44</v>
      </c>
      <c r="F5" s="2" t="s">
        <v>45</v>
      </c>
      <c r="G5" s="2" t="s">
        <v>46</v>
      </c>
      <c r="H5" s="2" t="s">
        <v>47</v>
      </c>
      <c r="I5" s="9">
        <v>3</v>
      </c>
      <c r="J5" s="4">
        <v>37.11</v>
      </c>
    </row>
    <row r="6" spans="1:23" hidden="1">
      <c r="J6" s="5">
        <v>118.87</v>
      </c>
    </row>
    <row r="7" spans="1:23" hidden="1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40</v>
      </c>
      <c r="B8" s="3" t="s">
        <v>6475</v>
      </c>
      <c r="C8" s="1" t="s">
        <v>42</v>
      </c>
      <c r="D8" s="1" t="s">
        <v>6476</v>
      </c>
      <c r="E8" s="2" t="s">
        <v>1076</v>
      </c>
      <c r="F8" s="2" t="s">
        <v>1077</v>
      </c>
      <c r="G8" s="2" t="s">
        <v>1078</v>
      </c>
      <c r="H8" s="2" t="s">
        <v>1079</v>
      </c>
      <c r="I8" s="9">
        <v>2</v>
      </c>
      <c r="J8" s="4">
        <v>20.440000000000001</v>
      </c>
    </row>
    <row r="9" spans="1:23">
      <c r="A9" s="2" t="s">
        <v>40</v>
      </c>
      <c r="B9" s="3" t="s">
        <v>6475</v>
      </c>
      <c r="C9" s="1" t="s">
        <v>42</v>
      </c>
      <c r="D9" s="1" t="s">
        <v>6477</v>
      </c>
      <c r="E9" s="2" t="s">
        <v>486</v>
      </c>
      <c r="F9" s="2" t="s">
        <v>487</v>
      </c>
      <c r="G9" s="2" t="s">
        <v>102</v>
      </c>
      <c r="H9" s="2" t="s">
        <v>103</v>
      </c>
      <c r="I9" s="9">
        <v>10</v>
      </c>
      <c r="J9" s="4">
        <v>102.2</v>
      </c>
    </row>
    <row r="10" spans="1:23">
      <c r="A10" s="2" t="s">
        <v>40</v>
      </c>
      <c r="B10" s="3" t="s">
        <v>6475</v>
      </c>
      <c r="C10" s="1" t="s">
        <v>42</v>
      </c>
      <c r="D10" s="1" t="s">
        <v>6478</v>
      </c>
      <c r="E10" s="2" t="s">
        <v>480</v>
      </c>
      <c r="F10" s="2" t="s">
        <v>481</v>
      </c>
      <c r="G10" s="2" t="s">
        <v>82</v>
      </c>
      <c r="H10" s="2" t="s">
        <v>83</v>
      </c>
      <c r="I10" s="9">
        <v>10</v>
      </c>
      <c r="J10" s="4">
        <v>102.2</v>
      </c>
    </row>
    <row r="11" spans="1:23">
      <c r="A11" s="2" t="s">
        <v>40</v>
      </c>
      <c r="B11" s="3" t="s">
        <v>6475</v>
      </c>
      <c r="C11" s="1" t="s">
        <v>42</v>
      </c>
      <c r="D11" s="1" t="s">
        <v>6479</v>
      </c>
      <c r="E11" s="2" t="s">
        <v>679</v>
      </c>
      <c r="F11" s="2" t="s">
        <v>680</v>
      </c>
      <c r="G11" s="2" t="s">
        <v>82</v>
      </c>
      <c r="H11" s="2" t="s">
        <v>83</v>
      </c>
      <c r="I11" s="9">
        <v>2</v>
      </c>
      <c r="J11" s="4">
        <v>20.440000000000001</v>
      </c>
    </row>
    <row r="12" spans="1:23">
      <c r="A12" s="2" t="s">
        <v>40</v>
      </c>
      <c r="B12" s="3" t="s">
        <v>6475</v>
      </c>
      <c r="C12" s="1" t="s">
        <v>42</v>
      </c>
      <c r="D12" s="1" t="s">
        <v>6480</v>
      </c>
      <c r="E12" s="2" t="s">
        <v>522</v>
      </c>
      <c r="F12" s="2" t="s">
        <v>523</v>
      </c>
      <c r="G12" s="2" t="s">
        <v>93</v>
      </c>
      <c r="H12" s="2" t="s">
        <v>94</v>
      </c>
      <c r="I12" s="9">
        <v>1</v>
      </c>
      <c r="J12" s="4">
        <v>10.220000000000001</v>
      </c>
    </row>
    <row r="13" spans="1:23" hidden="1">
      <c r="A13" s="2" t="s">
        <v>48</v>
      </c>
      <c r="B13" s="3" t="s">
        <v>6475</v>
      </c>
      <c r="C13" s="1" t="s">
        <v>42</v>
      </c>
      <c r="D13" s="1" t="s">
        <v>6481</v>
      </c>
      <c r="E13" s="2" t="s">
        <v>70</v>
      </c>
      <c r="F13" s="2" t="s">
        <v>71</v>
      </c>
      <c r="G13" s="2" t="s">
        <v>72</v>
      </c>
      <c r="H13" s="2" t="s">
        <v>73</v>
      </c>
      <c r="I13" s="9">
        <v>20</v>
      </c>
      <c r="J13" s="4">
        <v>247.4</v>
      </c>
    </row>
    <row r="14" spans="1:23" hidden="1">
      <c r="A14" s="2" t="s">
        <v>48</v>
      </c>
      <c r="B14" s="3" t="s">
        <v>6475</v>
      </c>
      <c r="C14" s="1" t="s">
        <v>42</v>
      </c>
      <c r="D14" s="1" t="s">
        <v>6477</v>
      </c>
      <c r="E14" s="2" t="s">
        <v>486</v>
      </c>
      <c r="F14" s="2" t="s">
        <v>487</v>
      </c>
      <c r="G14" s="2" t="s">
        <v>102</v>
      </c>
      <c r="H14" s="2" t="s">
        <v>103</v>
      </c>
      <c r="I14" s="9">
        <v>3</v>
      </c>
      <c r="J14" s="4">
        <v>37.11</v>
      </c>
    </row>
    <row r="15" spans="1:23" hidden="1">
      <c r="A15" s="2" t="s">
        <v>48</v>
      </c>
      <c r="B15" s="3" t="s">
        <v>6475</v>
      </c>
      <c r="C15" s="1" t="s">
        <v>42</v>
      </c>
      <c r="D15" s="1" t="s">
        <v>6482</v>
      </c>
      <c r="E15" s="2" t="s">
        <v>922</v>
      </c>
      <c r="F15" s="2" t="s">
        <v>923</v>
      </c>
      <c r="G15" s="2" t="s">
        <v>82</v>
      </c>
      <c r="H15" s="2" t="s">
        <v>83</v>
      </c>
      <c r="I15" s="9">
        <v>4</v>
      </c>
      <c r="J15" s="4">
        <v>46.08</v>
      </c>
    </row>
    <row r="16" spans="1:23" hidden="1">
      <c r="A16" s="2" t="s">
        <v>48</v>
      </c>
      <c r="B16" s="3" t="s">
        <v>6475</v>
      </c>
      <c r="C16" s="1" t="s">
        <v>42</v>
      </c>
      <c r="D16" s="1" t="s">
        <v>6483</v>
      </c>
      <c r="E16" s="2" t="s">
        <v>689</v>
      </c>
      <c r="F16" s="2" t="s">
        <v>690</v>
      </c>
      <c r="G16" s="2" t="s">
        <v>93</v>
      </c>
      <c r="H16" s="2" t="s">
        <v>94</v>
      </c>
      <c r="I16" s="9">
        <v>5</v>
      </c>
      <c r="J16" s="4">
        <v>61.85</v>
      </c>
    </row>
    <row r="17" spans="1:10" hidden="1">
      <c r="A17" s="2" t="s">
        <v>48</v>
      </c>
      <c r="B17" s="3" t="s">
        <v>6475</v>
      </c>
      <c r="C17" s="1" t="s">
        <v>42</v>
      </c>
      <c r="D17" s="1" t="s">
        <v>6484</v>
      </c>
      <c r="E17" s="2" t="s">
        <v>483</v>
      </c>
      <c r="F17" s="2" t="s">
        <v>484</v>
      </c>
      <c r="G17" s="2" t="s">
        <v>127</v>
      </c>
      <c r="H17" s="2" t="s">
        <v>128</v>
      </c>
      <c r="I17" s="9">
        <v>30</v>
      </c>
      <c r="J17" s="4">
        <v>371.1</v>
      </c>
    </row>
    <row r="18" spans="1:10" hidden="1">
      <c r="A18" s="2" t="s">
        <v>48</v>
      </c>
      <c r="B18" s="3" t="s">
        <v>6475</v>
      </c>
      <c r="C18" s="1" t="s">
        <v>42</v>
      </c>
      <c r="D18" s="1" t="s">
        <v>6485</v>
      </c>
      <c r="E18" s="2" t="s">
        <v>489</v>
      </c>
      <c r="F18" s="2" t="s">
        <v>490</v>
      </c>
      <c r="G18" s="2" t="s">
        <v>72</v>
      </c>
      <c r="H18" s="2" t="s">
        <v>73</v>
      </c>
      <c r="I18" s="9">
        <v>5</v>
      </c>
      <c r="J18" s="4">
        <v>61.85</v>
      </c>
    </row>
    <row r="19" spans="1:10" hidden="1">
      <c r="A19" s="2" t="s">
        <v>48</v>
      </c>
      <c r="B19" s="3" t="s">
        <v>6475</v>
      </c>
      <c r="C19" s="1" t="s">
        <v>42</v>
      </c>
      <c r="D19" s="1" t="s">
        <v>6486</v>
      </c>
      <c r="E19" s="2" t="s">
        <v>630</v>
      </c>
      <c r="F19" s="2" t="s">
        <v>631</v>
      </c>
      <c r="G19" s="2" t="s">
        <v>82</v>
      </c>
      <c r="H19" s="2" t="s">
        <v>83</v>
      </c>
      <c r="I19" s="9">
        <v>15</v>
      </c>
      <c r="J19" s="4">
        <v>185.55</v>
      </c>
    </row>
    <row r="20" spans="1:10" hidden="1">
      <c r="A20" s="2" t="s">
        <v>48</v>
      </c>
      <c r="B20" s="3" t="s">
        <v>6475</v>
      </c>
      <c r="C20" s="1" t="s">
        <v>42</v>
      </c>
      <c r="D20" s="1" t="s">
        <v>6479</v>
      </c>
      <c r="E20" s="2" t="s">
        <v>679</v>
      </c>
      <c r="F20" s="2" t="s">
        <v>680</v>
      </c>
      <c r="G20" s="2" t="s">
        <v>82</v>
      </c>
      <c r="H20" s="2" t="s">
        <v>83</v>
      </c>
      <c r="I20" s="9">
        <v>20</v>
      </c>
      <c r="J20" s="4">
        <v>247.4</v>
      </c>
    </row>
    <row r="21" spans="1:10" hidden="1">
      <c r="A21" s="2" t="s">
        <v>48</v>
      </c>
      <c r="B21" s="3" t="s">
        <v>6475</v>
      </c>
      <c r="C21" s="1" t="s">
        <v>42</v>
      </c>
      <c r="D21" s="1" t="s">
        <v>6487</v>
      </c>
      <c r="E21" s="2" t="s">
        <v>522</v>
      </c>
      <c r="F21" s="2" t="s">
        <v>523</v>
      </c>
      <c r="G21" s="2" t="s">
        <v>93</v>
      </c>
      <c r="H21" s="2" t="s">
        <v>94</v>
      </c>
      <c r="I21" s="9">
        <v>6</v>
      </c>
      <c r="J21" s="4">
        <v>69.12</v>
      </c>
    </row>
    <row r="22" spans="1:10" hidden="1">
      <c r="A22" s="2" t="s">
        <v>48</v>
      </c>
      <c r="B22" s="3" t="s">
        <v>6475</v>
      </c>
      <c r="C22" s="1" t="s">
        <v>42</v>
      </c>
      <c r="D22" s="1" t="s">
        <v>6488</v>
      </c>
      <c r="E22" s="2" t="s">
        <v>1113</v>
      </c>
      <c r="F22" s="2" t="s">
        <v>1114</v>
      </c>
      <c r="G22" s="2" t="s">
        <v>93</v>
      </c>
      <c r="H22" s="2" t="s">
        <v>94</v>
      </c>
      <c r="I22" s="9">
        <v>10</v>
      </c>
      <c r="J22" s="4">
        <v>115.2</v>
      </c>
    </row>
    <row r="23" spans="1:10" hidden="1">
      <c r="A23" s="2" t="s">
        <v>48</v>
      </c>
      <c r="B23" s="3" t="s">
        <v>6475</v>
      </c>
      <c r="C23" s="1" t="s">
        <v>42</v>
      </c>
      <c r="D23" s="1" t="s">
        <v>6489</v>
      </c>
      <c r="E23" s="2" t="s">
        <v>1285</v>
      </c>
      <c r="F23" s="2" t="s">
        <v>1286</v>
      </c>
      <c r="G23" s="2" t="s">
        <v>82</v>
      </c>
      <c r="H23" s="2" t="s">
        <v>83</v>
      </c>
      <c r="I23" s="9">
        <v>30</v>
      </c>
      <c r="J23" s="4">
        <v>345.6</v>
      </c>
    </row>
    <row r="24" spans="1:10" hidden="1">
      <c r="A24" s="2" t="s">
        <v>48</v>
      </c>
      <c r="B24" s="3" t="s">
        <v>6475</v>
      </c>
      <c r="C24" s="1" t="s">
        <v>42</v>
      </c>
      <c r="D24" s="1" t="s">
        <v>6490</v>
      </c>
      <c r="E24" s="2" t="s">
        <v>105</v>
      </c>
      <c r="F24" s="2" t="s">
        <v>106</v>
      </c>
      <c r="G24" s="2" t="s">
        <v>93</v>
      </c>
      <c r="H24" s="2" t="s">
        <v>94</v>
      </c>
      <c r="I24" s="9">
        <v>3</v>
      </c>
      <c r="J24" s="4">
        <v>34.56</v>
      </c>
    </row>
    <row r="25" spans="1:10" hidden="1">
      <c r="A25" s="2" t="s">
        <v>48</v>
      </c>
      <c r="B25" s="3" t="s">
        <v>6475</v>
      </c>
      <c r="C25" s="1" t="s">
        <v>42</v>
      </c>
      <c r="D25" s="1" t="s">
        <v>6491</v>
      </c>
      <c r="E25" s="2" t="s">
        <v>909</v>
      </c>
      <c r="F25" s="2" t="s">
        <v>910</v>
      </c>
      <c r="G25" s="2" t="s">
        <v>82</v>
      </c>
      <c r="H25" s="2" t="s">
        <v>83</v>
      </c>
      <c r="I25" s="9">
        <v>20</v>
      </c>
      <c r="J25" s="4">
        <v>247.4</v>
      </c>
    </row>
    <row r="26" spans="1:10" hidden="1">
      <c r="A26" s="2" t="s">
        <v>48</v>
      </c>
      <c r="B26" s="3" t="s">
        <v>6475</v>
      </c>
      <c r="C26" s="1" t="s">
        <v>42</v>
      </c>
      <c r="D26" s="1" t="s">
        <v>6492</v>
      </c>
      <c r="E26" s="2" t="s">
        <v>1118</v>
      </c>
      <c r="F26" s="2" t="s">
        <v>1119</v>
      </c>
      <c r="G26" s="2" t="s">
        <v>93</v>
      </c>
      <c r="H26" s="2" t="s">
        <v>94</v>
      </c>
      <c r="I26" s="9">
        <v>2</v>
      </c>
      <c r="J26" s="4">
        <v>23.04</v>
      </c>
    </row>
    <row r="27" spans="1:10" hidden="1">
      <c r="A27" s="2" t="s">
        <v>48</v>
      </c>
      <c r="B27" s="3" t="s">
        <v>6475</v>
      </c>
      <c r="C27" s="1" t="s">
        <v>42</v>
      </c>
      <c r="D27" s="1" t="s">
        <v>6478</v>
      </c>
      <c r="E27" s="2" t="s">
        <v>480</v>
      </c>
      <c r="F27" s="2" t="s">
        <v>481</v>
      </c>
      <c r="G27" s="2" t="s">
        <v>82</v>
      </c>
      <c r="H27" s="2" t="s">
        <v>83</v>
      </c>
      <c r="I27" s="9">
        <v>5</v>
      </c>
      <c r="J27" s="4">
        <v>61.85</v>
      </c>
    </row>
    <row r="28" spans="1:10" hidden="1">
      <c r="A28" s="2" t="s">
        <v>48</v>
      </c>
      <c r="B28" s="3" t="s">
        <v>6493</v>
      </c>
      <c r="C28" s="1" t="s">
        <v>42</v>
      </c>
      <c r="D28" s="1" t="s">
        <v>6494</v>
      </c>
      <c r="E28" s="2" t="s">
        <v>6495</v>
      </c>
      <c r="F28" s="2" t="s">
        <v>6496</v>
      </c>
      <c r="G28" s="2" t="s">
        <v>102</v>
      </c>
      <c r="H28" s="2" t="s">
        <v>103</v>
      </c>
      <c r="I28" s="9">
        <v>10</v>
      </c>
      <c r="J28" s="4">
        <v>115.2</v>
      </c>
    </row>
    <row r="29" spans="1:10" hidden="1">
      <c r="A29" s="2" t="s">
        <v>182</v>
      </c>
      <c r="B29" s="3" t="s">
        <v>6475</v>
      </c>
      <c r="C29" s="1" t="s">
        <v>42</v>
      </c>
      <c r="D29" s="1" t="s">
        <v>6497</v>
      </c>
      <c r="E29" s="2" t="s">
        <v>916</v>
      </c>
      <c r="F29" s="2" t="s">
        <v>917</v>
      </c>
      <c r="G29" s="2" t="s">
        <v>82</v>
      </c>
      <c r="H29" s="2" t="s">
        <v>83</v>
      </c>
      <c r="I29" s="9">
        <v>1</v>
      </c>
      <c r="J29" s="4">
        <v>9.44</v>
      </c>
    </row>
    <row r="30" spans="1:10" hidden="1">
      <c r="A30" s="2" t="s">
        <v>182</v>
      </c>
      <c r="B30" s="3" t="s">
        <v>6475</v>
      </c>
      <c r="C30" s="1" t="s">
        <v>42</v>
      </c>
      <c r="D30" s="1" t="s">
        <v>6483</v>
      </c>
      <c r="E30" s="2" t="s">
        <v>689</v>
      </c>
      <c r="F30" s="2" t="s">
        <v>690</v>
      </c>
      <c r="G30" s="2" t="s">
        <v>93</v>
      </c>
      <c r="H30" s="2" t="s">
        <v>94</v>
      </c>
      <c r="I30" s="9">
        <v>3</v>
      </c>
      <c r="J30" s="4">
        <v>28.32</v>
      </c>
    </row>
    <row r="31" spans="1:10" hidden="1">
      <c r="A31" s="2" t="s">
        <v>182</v>
      </c>
      <c r="B31" s="3" t="s">
        <v>6475</v>
      </c>
      <c r="C31" s="1" t="s">
        <v>42</v>
      </c>
      <c r="D31" s="1" t="s">
        <v>6478</v>
      </c>
      <c r="E31" s="2" t="s">
        <v>480</v>
      </c>
      <c r="F31" s="2" t="s">
        <v>481</v>
      </c>
      <c r="G31" s="2" t="s">
        <v>82</v>
      </c>
      <c r="H31" s="2" t="s">
        <v>83</v>
      </c>
      <c r="I31" s="9">
        <v>2</v>
      </c>
      <c r="J31" s="4">
        <v>18.88</v>
      </c>
    </row>
    <row r="32" spans="1:10" hidden="1">
      <c r="A32" s="2" t="s">
        <v>205</v>
      </c>
      <c r="B32" s="3" t="s">
        <v>6475</v>
      </c>
      <c r="C32" s="1" t="s">
        <v>42</v>
      </c>
      <c r="D32" s="1" t="s">
        <v>6498</v>
      </c>
      <c r="E32" s="2" t="s">
        <v>519</v>
      </c>
      <c r="F32" s="2" t="s">
        <v>520</v>
      </c>
      <c r="G32" s="2" t="s">
        <v>93</v>
      </c>
      <c r="H32" s="2" t="s">
        <v>94</v>
      </c>
      <c r="I32" s="9">
        <v>1</v>
      </c>
      <c r="J32" s="4">
        <v>9.5500000000000007</v>
      </c>
    </row>
    <row r="33" spans="1:23" hidden="1">
      <c r="J33" s="5">
        <v>2592</v>
      </c>
    </row>
    <row r="34" spans="1:23" hidden="1">
      <c r="A34" s="72" t="s">
        <v>141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>
      <c r="A35" s="2" t="s">
        <v>40</v>
      </c>
      <c r="B35" s="3" t="s">
        <v>6493</v>
      </c>
      <c r="C35" s="1" t="s">
        <v>42</v>
      </c>
      <c r="D35" s="1" t="s">
        <v>6499</v>
      </c>
      <c r="E35" s="2" t="s">
        <v>1141</v>
      </c>
      <c r="F35" s="2" t="s">
        <v>1142</v>
      </c>
      <c r="G35" s="2" t="s">
        <v>167</v>
      </c>
      <c r="H35" s="2" t="s">
        <v>168</v>
      </c>
      <c r="I35" s="9">
        <v>3</v>
      </c>
      <c r="J35" s="4">
        <v>30.66</v>
      </c>
    </row>
    <row r="36" spans="1:23">
      <c r="A36" s="2" t="s">
        <v>40</v>
      </c>
      <c r="B36" s="3" t="s">
        <v>6493</v>
      </c>
      <c r="C36" s="1" t="s">
        <v>42</v>
      </c>
      <c r="D36" s="1" t="s">
        <v>6500</v>
      </c>
      <c r="E36" s="2" t="s">
        <v>538</v>
      </c>
      <c r="F36" s="2" t="s">
        <v>539</v>
      </c>
      <c r="G36" s="2" t="s">
        <v>150</v>
      </c>
      <c r="H36" s="2" t="s">
        <v>151</v>
      </c>
      <c r="I36" s="9">
        <v>1</v>
      </c>
      <c r="J36" s="4">
        <v>10.220000000000001</v>
      </c>
    </row>
    <row r="37" spans="1:23" hidden="1">
      <c r="A37" s="2" t="s">
        <v>48</v>
      </c>
      <c r="B37" s="3" t="s">
        <v>6493</v>
      </c>
      <c r="C37" s="1" t="s">
        <v>42</v>
      </c>
      <c r="D37" s="1" t="s">
        <v>6501</v>
      </c>
      <c r="E37" s="2" t="s">
        <v>1141</v>
      </c>
      <c r="F37" s="2" t="s">
        <v>1142</v>
      </c>
      <c r="G37" s="2" t="s">
        <v>167</v>
      </c>
      <c r="H37" s="2" t="s">
        <v>168</v>
      </c>
      <c r="I37" s="9">
        <v>3</v>
      </c>
      <c r="J37" s="4">
        <v>34.56</v>
      </c>
    </row>
    <row r="38" spans="1:23" hidden="1">
      <c r="A38" s="2" t="s">
        <v>48</v>
      </c>
      <c r="B38" s="3" t="s">
        <v>6493</v>
      </c>
      <c r="C38" s="1" t="s">
        <v>42</v>
      </c>
      <c r="D38" s="1" t="s">
        <v>6502</v>
      </c>
      <c r="E38" s="2" t="s">
        <v>170</v>
      </c>
      <c r="F38" s="2" t="s">
        <v>171</v>
      </c>
      <c r="G38" s="2" t="s">
        <v>150</v>
      </c>
      <c r="H38" s="2" t="s">
        <v>151</v>
      </c>
      <c r="I38" s="9">
        <v>10</v>
      </c>
      <c r="J38" s="4">
        <v>115.2</v>
      </c>
    </row>
    <row r="39" spans="1:23" hidden="1">
      <c r="A39" s="2" t="s">
        <v>48</v>
      </c>
      <c r="B39" s="3" t="s">
        <v>6493</v>
      </c>
      <c r="C39" s="1" t="s">
        <v>42</v>
      </c>
      <c r="D39" s="1" t="s">
        <v>6503</v>
      </c>
      <c r="E39" s="2" t="s">
        <v>936</v>
      </c>
      <c r="F39" s="2" t="s">
        <v>937</v>
      </c>
      <c r="G39" s="2" t="s">
        <v>150</v>
      </c>
      <c r="H39" s="2" t="s">
        <v>151</v>
      </c>
      <c r="I39" s="9">
        <v>10</v>
      </c>
      <c r="J39" s="4">
        <v>115.2</v>
      </c>
    </row>
    <row r="40" spans="1:23" hidden="1">
      <c r="A40" s="2" t="s">
        <v>48</v>
      </c>
      <c r="B40" s="3" t="s">
        <v>6493</v>
      </c>
      <c r="C40" s="1" t="s">
        <v>42</v>
      </c>
      <c r="D40" s="1" t="s">
        <v>6504</v>
      </c>
      <c r="E40" s="2" t="s">
        <v>148</v>
      </c>
      <c r="F40" s="2" t="s">
        <v>149</v>
      </c>
      <c r="G40" s="2" t="s">
        <v>150</v>
      </c>
      <c r="H40" s="2" t="s">
        <v>151</v>
      </c>
      <c r="I40" s="9">
        <v>20</v>
      </c>
      <c r="J40" s="4">
        <v>230.4</v>
      </c>
    </row>
    <row r="41" spans="1:23" hidden="1">
      <c r="A41" s="2" t="s">
        <v>48</v>
      </c>
      <c r="B41" s="3" t="s">
        <v>6493</v>
      </c>
      <c r="C41" s="1" t="s">
        <v>42</v>
      </c>
      <c r="D41" s="1" t="s">
        <v>6500</v>
      </c>
      <c r="E41" s="2" t="s">
        <v>538</v>
      </c>
      <c r="F41" s="2" t="s">
        <v>539</v>
      </c>
      <c r="G41" s="2" t="s">
        <v>150</v>
      </c>
      <c r="H41" s="2" t="s">
        <v>151</v>
      </c>
      <c r="I41" s="9">
        <v>20</v>
      </c>
      <c r="J41" s="4">
        <v>230.4</v>
      </c>
    </row>
    <row r="42" spans="1:23" hidden="1">
      <c r="A42" s="2" t="s">
        <v>48</v>
      </c>
      <c r="B42" s="3" t="s">
        <v>6493</v>
      </c>
      <c r="C42" s="1" t="s">
        <v>42</v>
      </c>
      <c r="D42" s="1" t="s">
        <v>6505</v>
      </c>
      <c r="E42" s="2" t="s">
        <v>532</v>
      </c>
      <c r="F42" s="2" t="s">
        <v>533</v>
      </c>
      <c r="G42" s="2" t="s">
        <v>534</v>
      </c>
      <c r="H42" s="2" t="s">
        <v>535</v>
      </c>
      <c r="I42" s="9">
        <v>10</v>
      </c>
      <c r="J42" s="4">
        <v>123.7</v>
      </c>
    </row>
    <row r="43" spans="1:23" hidden="1">
      <c r="A43" s="2" t="s">
        <v>48</v>
      </c>
      <c r="B43" s="3" t="s">
        <v>6493</v>
      </c>
      <c r="C43" s="1" t="s">
        <v>42</v>
      </c>
      <c r="D43" s="1" t="s">
        <v>6506</v>
      </c>
      <c r="E43" s="2" t="s">
        <v>541</v>
      </c>
      <c r="F43" s="2" t="s">
        <v>542</v>
      </c>
      <c r="G43" s="2" t="s">
        <v>150</v>
      </c>
      <c r="H43" s="2" t="s">
        <v>151</v>
      </c>
      <c r="I43" s="9">
        <v>10</v>
      </c>
      <c r="J43" s="4">
        <v>115.2</v>
      </c>
    </row>
    <row r="44" spans="1:23" hidden="1">
      <c r="A44" s="2" t="s">
        <v>48</v>
      </c>
      <c r="B44" s="3" t="s">
        <v>6493</v>
      </c>
      <c r="C44" s="1" t="s">
        <v>42</v>
      </c>
      <c r="D44" s="1" t="s">
        <v>6507</v>
      </c>
      <c r="E44" s="2" t="s">
        <v>957</v>
      </c>
      <c r="F44" s="2" t="s">
        <v>958</v>
      </c>
      <c r="G44" s="2" t="s">
        <v>150</v>
      </c>
      <c r="H44" s="2" t="s">
        <v>151</v>
      </c>
      <c r="I44" s="9">
        <v>10</v>
      </c>
      <c r="J44" s="4">
        <v>115.2</v>
      </c>
    </row>
    <row r="45" spans="1:23" hidden="1">
      <c r="A45" s="2" t="s">
        <v>48</v>
      </c>
      <c r="B45" s="3" t="s">
        <v>6493</v>
      </c>
      <c r="C45" s="1" t="s">
        <v>42</v>
      </c>
      <c r="D45" s="1" t="s">
        <v>6508</v>
      </c>
      <c r="E45" s="2" t="s">
        <v>153</v>
      </c>
      <c r="F45" s="2" t="s">
        <v>154</v>
      </c>
      <c r="G45" s="2" t="s">
        <v>155</v>
      </c>
      <c r="H45" s="2" t="s">
        <v>156</v>
      </c>
      <c r="I45" s="9">
        <v>2</v>
      </c>
      <c r="J45" s="4">
        <v>23.04</v>
      </c>
    </row>
    <row r="46" spans="1:23" hidden="1">
      <c r="A46" s="2" t="s">
        <v>48</v>
      </c>
      <c r="B46" s="3" t="s">
        <v>6493</v>
      </c>
      <c r="C46" s="1" t="s">
        <v>42</v>
      </c>
      <c r="D46" s="1" t="s">
        <v>6509</v>
      </c>
      <c r="E46" s="2" t="s">
        <v>1148</v>
      </c>
      <c r="F46" s="2" t="s">
        <v>1149</v>
      </c>
      <c r="G46" s="2" t="s">
        <v>155</v>
      </c>
      <c r="H46" s="2" t="s">
        <v>156</v>
      </c>
      <c r="I46" s="9">
        <v>3</v>
      </c>
      <c r="J46" s="4">
        <v>34.56</v>
      </c>
    </row>
    <row r="47" spans="1:23" hidden="1">
      <c r="A47" s="2" t="s">
        <v>182</v>
      </c>
      <c r="B47" s="3" t="s">
        <v>6493</v>
      </c>
      <c r="C47" s="1" t="s">
        <v>42</v>
      </c>
      <c r="D47" s="1" t="s">
        <v>6507</v>
      </c>
      <c r="E47" s="2" t="s">
        <v>957</v>
      </c>
      <c r="F47" s="2" t="s">
        <v>958</v>
      </c>
      <c r="G47" s="2" t="s">
        <v>150</v>
      </c>
      <c r="H47" s="2" t="s">
        <v>151</v>
      </c>
      <c r="I47" s="9">
        <v>2</v>
      </c>
      <c r="J47" s="4">
        <v>16.84</v>
      </c>
    </row>
    <row r="48" spans="1:23" hidden="1">
      <c r="A48" s="2" t="s">
        <v>205</v>
      </c>
      <c r="B48" s="3" t="s">
        <v>6493</v>
      </c>
      <c r="C48" s="1" t="s">
        <v>42</v>
      </c>
      <c r="D48" s="1" t="s">
        <v>6505</v>
      </c>
      <c r="E48" s="2" t="s">
        <v>532</v>
      </c>
      <c r="F48" s="2" t="s">
        <v>533</v>
      </c>
      <c r="G48" s="2" t="s">
        <v>534</v>
      </c>
      <c r="H48" s="2" t="s">
        <v>535</v>
      </c>
      <c r="I48" s="9">
        <v>2</v>
      </c>
      <c r="J48" s="4">
        <v>19.100000000000001</v>
      </c>
    </row>
    <row r="49" spans="1:23" hidden="1">
      <c r="A49" s="2" t="s">
        <v>205</v>
      </c>
      <c r="B49" s="3" t="s">
        <v>6493</v>
      </c>
      <c r="C49" s="1" t="s">
        <v>42</v>
      </c>
      <c r="D49" s="1" t="s">
        <v>6510</v>
      </c>
      <c r="E49" s="2" t="s">
        <v>170</v>
      </c>
      <c r="F49" s="2" t="s">
        <v>171</v>
      </c>
      <c r="G49" s="2" t="s">
        <v>150</v>
      </c>
      <c r="H49" s="2" t="s">
        <v>151</v>
      </c>
      <c r="I49" s="9">
        <v>3</v>
      </c>
      <c r="J49" s="4">
        <v>28.65</v>
      </c>
    </row>
    <row r="50" spans="1:23" hidden="1">
      <c r="J50" s="5">
        <v>1242.93</v>
      </c>
    </row>
    <row r="51" spans="1:23" hidden="1">
      <c r="A51" s="72" t="s">
        <v>183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</row>
    <row r="52" spans="1:23">
      <c r="A52" s="2" t="s">
        <v>40</v>
      </c>
      <c r="B52" s="3" t="s">
        <v>6511</v>
      </c>
      <c r="C52" s="1" t="s">
        <v>42</v>
      </c>
      <c r="D52" s="1" t="s">
        <v>6512</v>
      </c>
      <c r="E52" s="2" t="s">
        <v>702</v>
      </c>
      <c r="F52" s="2" t="s">
        <v>703</v>
      </c>
      <c r="G52" s="2" t="s">
        <v>187</v>
      </c>
      <c r="H52" s="2" t="s">
        <v>188</v>
      </c>
      <c r="I52" s="9">
        <v>1</v>
      </c>
      <c r="J52" s="4">
        <v>10.220000000000001</v>
      </c>
    </row>
    <row r="53" spans="1:23" hidden="1">
      <c r="A53" s="2" t="s">
        <v>48</v>
      </c>
      <c r="B53" s="3" t="s">
        <v>6511</v>
      </c>
      <c r="C53" s="1" t="s">
        <v>42</v>
      </c>
      <c r="D53" s="1" t="s">
        <v>6512</v>
      </c>
      <c r="E53" s="2" t="s">
        <v>702</v>
      </c>
      <c r="F53" s="2" t="s">
        <v>703</v>
      </c>
      <c r="G53" s="2" t="s">
        <v>187</v>
      </c>
      <c r="H53" s="2" t="s">
        <v>188</v>
      </c>
      <c r="I53" s="9">
        <v>1</v>
      </c>
      <c r="J53" s="4">
        <v>12.37</v>
      </c>
    </row>
    <row r="54" spans="1:23" hidden="1">
      <c r="J54" s="5">
        <v>22.59</v>
      </c>
    </row>
    <row r="55" spans="1:23" hidden="1">
      <c r="A55" s="72" t="s">
        <v>189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</row>
    <row r="56" spans="1:23">
      <c r="A56" s="2" t="s">
        <v>40</v>
      </c>
      <c r="B56" s="3" t="s">
        <v>6475</v>
      </c>
      <c r="C56" s="1" t="s">
        <v>42</v>
      </c>
      <c r="D56" s="1" t="s">
        <v>6513</v>
      </c>
      <c r="E56" s="2" t="s">
        <v>2378</v>
      </c>
      <c r="F56" s="2" t="s">
        <v>2379</v>
      </c>
      <c r="G56" s="2" t="s">
        <v>375</v>
      </c>
      <c r="H56" s="2" t="s">
        <v>376</v>
      </c>
      <c r="I56" s="9">
        <v>5</v>
      </c>
      <c r="J56" s="4">
        <v>51.1</v>
      </c>
    </row>
    <row r="57" spans="1:23">
      <c r="A57" s="2" t="s">
        <v>40</v>
      </c>
      <c r="B57" s="3" t="s">
        <v>6472</v>
      </c>
      <c r="C57" s="1" t="s">
        <v>42</v>
      </c>
      <c r="D57" s="1" t="s">
        <v>6514</v>
      </c>
      <c r="E57" s="2" t="s">
        <v>710</v>
      </c>
      <c r="F57" s="2" t="s">
        <v>711</v>
      </c>
      <c r="G57" s="2" t="s">
        <v>712</v>
      </c>
      <c r="H57" s="2" t="s">
        <v>713</v>
      </c>
      <c r="I57" s="9">
        <v>10</v>
      </c>
      <c r="J57" s="4">
        <v>102.2</v>
      </c>
    </row>
    <row r="58" spans="1:23">
      <c r="A58" s="2" t="s">
        <v>40</v>
      </c>
      <c r="B58" s="3" t="s">
        <v>6472</v>
      </c>
      <c r="C58" s="1" t="s">
        <v>42</v>
      </c>
      <c r="D58" s="1" t="s">
        <v>6515</v>
      </c>
      <c r="E58" s="2" t="s">
        <v>191</v>
      </c>
      <c r="F58" s="2" t="s">
        <v>192</v>
      </c>
      <c r="G58" s="2" t="s">
        <v>193</v>
      </c>
      <c r="H58" s="2" t="s">
        <v>194</v>
      </c>
      <c r="I58" s="9">
        <v>2</v>
      </c>
      <c r="J58" s="4">
        <v>20.440000000000001</v>
      </c>
    </row>
    <row r="59" spans="1:23" hidden="1">
      <c r="A59" s="2" t="s">
        <v>48</v>
      </c>
      <c r="B59" s="3" t="s">
        <v>6511</v>
      </c>
      <c r="C59" s="1" t="s">
        <v>42</v>
      </c>
      <c r="D59" s="1" t="s">
        <v>6516</v>
      </c>
      <c r="E59" s="2" t="s">
        <v>2383</v>
      </c>
      <c r="F59" s="2" t="s">
        <v>2384</v>
      </c>
      <c r="G59" s="2" t="s">
        <v>210</v>
      </c>
      <c r="H59" s="2" t="s">
        <v>211</v>
      </c>
      <c r="I59" s="9">
        <v>7</v>
      </c>
      <c r="J59" s="4">
        <v>80.64</v>
      </c>
    </row>
    <row r="60" spans="1:23" hidden="1">
      <c r="A60" s="2" t="s">
        <v>48</v>
      </c>
      <c r="B60" s="3" t="s">
        <v>6472</v>
      </c>
      <c r="C60" s="1" t="s">
        <v>42</v>
      </c>
      <c r="D60" s="1" t="s">
        <v>6517</v>
      </c>
      <c r="E60" s="2" t="s">
        <v>729</v>
      </c>
      <c r="F60" s="2" t="s">
        <v>730</v>
      </c>
      <c r="G60" s="2" t="s">
        <v>726</v>
      </c>
      <c r="H60" s="2" t="s">
        <v>727</v>
      </c>
      <c r="I60" s="9">
        <v>3</v>
      </c>
      <c r="J60" s="4">
        <v>37.11</v>
      </c>
    </row>
    <row r="61" spans="1:23" hidden="1">
      <c r="A61" s="2" t="s">
        <v>205</v>
      </c>
      <c r="B61" s="3" t="s">
        <v>6511</v>
      </c>
      <c r="C61" s="1" t="s">
        <v>42</v>
      </c>
      <c r="D61" s="1" t="s">
        <v>6516</v>
      </c>
      <c r="E61" s="2" t="s">
        <v>2383</v>
      </c>
      <c r="F61" s="2" t="s">
        <v>2384</v>
      </c>
      <c r="G61" s="2" t="s">
        <v>210</v>
      </c>
      <c r="H61" s="2" t="s">
        <v>211</v>
      </c>
      <c r="I61" s="9">
        <v>1</v>
      </c>
      <c r="J61" s="4">
        <v>9.5500000000000007</v>
      </c>
    </row>
    <row r="62" spans="1:23" hidden="1">
      <c r="A62" s="2" t="s">
        <v>205</v>
      </c>
      <c r="B62" s="3" t="s">
        <v>6472</v>
      </c>
      <c r="C62" s="1" t="s">
        <v>42</v>
      </c>
      <c r="D62" s="1" t="s">
        <v>6515</v>
      </c>
      <c r="E62" s="2" t="s">
        <v>191</v>
      </c>
      <c r="F62" s="2" t="s">
        <v>192</v>
      </c>
      <c r="G62" s="2" t="s">
        <v>193</v>
      </c>
      <c r="H62" s="2" t="s">
        <v>194</v>
      </c>
      <c r="I62" s="9">
        <v>2</v>
      </c>
      <c r="J62" s="4">
        <v>19.100000000000001</v>
      </c>
    </row>
    <row r="63" spans="1:23" hidden="1">
      <c r="J63" s="5">
        <v>320.14</v>
      </c>
    </row>
    <row r="64" spans="1:23" hidden="1">
      <c r="A64" s="72" t="s">
        <v>212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>
      <c r="A65" s="2" t="s">
        <v>40</v>
      </c>
      <c r="B65" s="3" t="s">
        <v>6511</v>
      </c>
      <c r="C65" s="1" t="s">
        <v>42</v>
      </c>
      <c r="D65" s="1" t="s">
        <v>6518</v>
      </c>
      <c r="E65" s="2" t="s">
        <v>284</v>
      </c>
      <c r="F65" s="2" t="s">
        <v>285</v>
      </c>
      <c r="G65" s="2" t="s">
        <v>216</v>
      </c>
      <c r="H65" s="2" t="s">
        <v>217</v>
      </c>
      <c r="I65" s="9">
        <v>5</v>
      </c>
      <c r="J65" s="4">
        <v>51.1</v>
      </c>
    </row>
    <row r="66" spans="1:23" hidden="1">
      <c r="A66" s="2" t="s">
        <v>48</v>
      </c>
      <c r="B66" s="3" t="s">
        <v>6511</v>
      </c>
      <c r="C66" s="1" t="s">
        <v>42</v>
      </c>
      <c r="D66" s="1" t="s">
        <v>6519</v>
      </c>
      <c r="E66" s="2" t="s">
        <v>266</v>
      </c>
      <c r="F66" s="2" t="s">
        <v>267</v>
      </c>
      <c r="G66" s="2" t="s">
        <v>216</v>
      </c>
      <c r="H66" s="2" t="s">
        <v>217</v>
      </c>
      <c r="I66" s="9">
        <v>2</v>
      </c>
      <c r="J66" s="4">
        <v>24.74</v>
      </c>
    </row>
    <row r="67" spans="1:23" hidden="1">
      <c r="A67" s="2" t="s">
        <v>48</v>
      </c>
      <c r="B67" s="3" t="s">
        <v>6511</v>
      </c>
      <c r="C67" s="1" t="s">
        <v>42</v>
      </c>
      <c r="D67" s="1" t="s">
        <v>6520</v>
      </c>
      <c r="E67" s="2" t="s">
        <v>2392</v>
      </c>
      <c r="F67" s="2" t="s">
        <v>2393</v>
      </c>
      <c r="G67" s="2" t="s">
        <v>232</v>
      </c>
      <c r="H67" s="2" t="s">
        <v>233</v>
      </c>
      <c r="I67" s="9">
        <v>5</v>
      </c>
      <c r="J67" s="4">
        <v>61.85</v>
      </c>
    </row>
    <row r="68" spans="1:23" hidden="1">
      <c r="A68" s="2" t="s">
        <v>48</v>
      </c>
      <c r="B68" s="3" t="s">
        <v>6511</v>
      </c>
      <c r="C68" s="1" t="s">
        <v>42</v>
      </c>
      <c r="D68" s="1" t="s">
        <v>6518</v>
      </c>
      <c r="E68" s="2" t="s">
        <v>284</v>
      </c>
      <c r="F68" s="2" t="s">
        <v>285</v>
      </c>
      <c r="G68" s="2" t="s">
        <v>216</v>
      </c>
      <c r="H68" s="2" t="s">
        <v>217</v>
      </c>
      <c r="I68" s="9">
        <v>15</v>
      </c>
      <c r="J68" s="4">
        <v>185.55</v>
      </c>
    </row>
    <row r="69" spans="1:23" hidden="1">
      <c r="A69" s="2" t="s">
        <v>182</v>
      </c>
      <c r="B69" s="3" t="s">
        <v>6511</v>
      </c>
      <c r="C69" s="1" t="s">
        <v>42</v>
      </c>
      <c r="D69" s="1" t="s">
        <v>6521</v>
      </c>
      <c r="E69" s="2" t="s">
        <v>238</v>
      </c>
      <c r="F69" s="2" t="s">
        <v>239</v>
      </c>
      <c r="G69" s="2" t="s">
        <v>216</v>
      </c>
      <c r="H69" s="2" t="s">
        <v>217</v>
      </c>
      <c r="I69" s="9">
        <v>5</v>
      </c>
      <c r="J69" s="4">
        <v>47.2</v>
      </c>
    </row>
    <row r="70" spans="1:23" hidden="1">
      <c r="A70" s="2" t="s">
        <v>182</v>
      </c>
      <c r="B70" s="3" t="s">
        <v>6511</v>
      </c>
      <c r="C70" s="1" t="s">
        <v>42</v>
      </c>
      <c r="D70" s="1" t="s">
        <v>6522</v>
      </c>
      <c r="E70" s="2" t="s">
        <v>263</v>
      </c>
      <c r="F70" s="2" t="s">
        <v>264</v>
      </c>
      <c r="G70" s="2" t="s">
        <v>216</v>
      </c>
      <c r="H70" s="2" t="s">
        <v>217</v>
      </c>
      <c r="I70" s="9">
        <v>2</v>
      </c>
      <c r="J70" s="4">
        <v>18.88</v>
      </c>
    </row>
    <row r="71" spans="1:23" hidden="1">
      <c r="A71" s="2" t="s">
        <v>205</v>
      </c>
      <c r="B71" s="3" t="s">
        <v>6511</v>
      </c>
      <c r="C71" s="1" t="s">
        <v>42</v>
      </c>
      <c r="D71" s="1" t="s">
        <v>6521</v>
      </c>
      <c r="E71" s="2" t="s">
        <v>238</v>
      </c>
      <c r="F71" s="2" t="s">
        <v>239</v>
      </c>
      <c r="G71" s="2" t="s">
        <v>216</v>
      </c>
      <c r="H71" s="2" t="s">
        <v>217</v>
      </c>
      <c r="I71" s="9">
        <v>3</v>
      </c>
      <c r="J71" s="4">
        <v>28.65</v>
      </c>
    </row>
    <row r="72" spans="1:23" hidden="1">
      <c r="J72" s="5">
        <v>417.97</v>
      </c>
    </row>
    <row r="73" spans="1:23" hidden="1">
      <c r="A73" s="72" t="s">
        <v>309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</row>
    <row r="74" spans="1:23">
      <c r="A74" s="2" t="s">
        <v>40</v>
      </c>
      <c r="B74" s="3" t="s">
        <v>6511</v>
      </c>
      <c r="C74" s="1" t="s">
        <v>42</v>
      </c>
      <c r="D74" s="1" t="s">
        <v>6523</v>
      </c>
      <c r="E74" s="2" t="s">
        <v>567</v>
      </c>
      <c r="F74" s="2" t="s">
        <v>568</v>
      </c>
      <c r="G74" s="2" t="s">
        <v>367</v>
      </c>
      <c r="H74" s="2" t="s">
        <v>368</v>
      </c>
      <c r="I74" s="9">
        <v>10</v>
      </c>
      <c r="J74" s="4">
        <v>102.2</v>
      </c>
    </row>
    <row r="75" spans="1:23">
      <c r="A75" s="2" t="s">
        <v>40</v>
      </c>
      <c r="B75" s="3" t="s">
        <v>6472</v>
      </c>
      <c r="C75" s="1" t="s">
        <v>42</v>
      </c>
      <c r="D75" s="1" t="s">
        <v>6524</v>
      </c>
      <c r="E75" s="2" t="s">
        <v>2258</v>
      </c>
      <c r="F75" s="2" t="s">
        <v>2259</v>
      </c>
      <c r="G75" s="2" t="s">
        <v>313</v>
      </c>
      <c r="H75" s="2" t="s">
        <v>314</v>
      </c>
      <c r="I75" s="9">
        <v>10</v>
      </c>
      <c r="J75" s="4">
        <v>102.2</v>
      </c>
    </row>
    <row r="76" spans="1:23">
      <c r="A76" s="2" t="s">
        <v>40</v>
      </c>
      <c r="B76" s="3" t="s">
        <v>6472</v>
      </c>
      <c r="C76" s="1" t="s">
        <v>42</v>
      </c>
      <c r="D76" s="1" t="s">
        <v>6525</v>
      </c>
      <c r="E76" s="2" t="s">
        <v>5391</v>
      </c>
      <c r="F76" s="2" t="s">
        <v>5392</v>
      </c>
      <c r="G76" s="2" t="s">
        <v>5393</v>
      </c>
      <c r="H76" s="2" t="s">
        <v>5394</v>
      </c>
      <c r="I76" s="9">
        <v>5</v>
      </c>
      <c r="J76" s="4">
        <v>51.1</v>
      </c>
    </row>
    <row r="77" spans="1:23">
      <c r="A77" s="2" t="s">
        <v>40</v>
      </c>
      <c r="B77" s="3" t="s">
        <v>6511</v>
      </c>
      <c r="C77" s="1" t="s">
        <v>42</v>
      </c>
      <c r="D77" s="1" t="s">
        <v>6526</v>
      </c>
      <c r="E77" s="2" t="s">
        <v>804</v>
      </c>
      <c r="F77" s="2" t="s">
        <v>805</v>
      </c>
      <c r="G77" s="2" t="s">
        <v>313</v>
      </c>
      <c r="H77" s="2" t="s">
        <v>314</v>
      </c>
      <c r="I77" s="9">
        <v>10</v>
      </c>
      <c r="J77" s="4">
        <v>102.2</v>
      </c>
    </row>
    <row r="78" spans="1:23">
      <c r="A78" s="2" t="s">
        <v>40</v>
      </c>
      <c r="B78" s="3" t="s">
        <v>6472</v>
      </c>
      <c r="C78" s="1" t="s">
        <v>42</v>
      </c>
      <c r="D78" s="1" t="s">
        <v>6527</v>
      </c>
      <c r="E78" s="2" t="s">
        <v>808</v>
      </c>
      <c r="F78" s="2" t="s">
        <v>809</v>
      </c>
      <c r="G78" s="2" t="s">
        <v>313</v>
      </c>
      <c r="H78" s="2" t="s">
        <v>314</v>
      </c>
      <c r="I78" s="9">
        <v>10</v>
      </c>
      <c r="J78" s="4">
        <v>102.2</v>
      </c>
    </row>
    <row r="79" spans="1:23">
      <c r="A79" s="2" t="s">
        <v>40</v>
      </c>
      <c r="B79" s="3" t="s">
        <v>6472</v>
      </c>
      <c r="C79" s="1" t="s">
        <v>42</v>
      </c>
      <c r="D79" s="1" t="s">
        <v>6528</v>
      </c>
      <c r="E79" s="2" t="s">
        <v>995</v>
      </c>
      <c r="F79" s="2" t="s">
        <v>996</v>
      </c>
      <c r="G79" s="2" t="s">
        <v>313</v>
      </c>
      <c r="H79" s="2" t="s">
        <v>314</v>
      </c>
      <c r="I79" s="9">
        <v>10</v>
      </c>
      <c r="J79" s="4">
        <v>102.2</v>
      </c>
    </row>
    <row r="80" spans="1:23">
      <c r="A80" s="2" t="s">
        <v>40</v>
      </c>
      <c r="B80" s="3" t="s">
        <v>6472</v>
      </c>
      <c r="C80" s="1" t="s">
        <v>42</v>
      </c>
      <c r="D80" s="1" t="s">
        <v>6529</v>
      </c>
      <c r="E80" s="2" t="s">
        <v>594</v>
      </c>
      <c r="F80" s="2" t="s">
        <v>595</v>
      </c>
      <c r="G80" s="2" t="s">
        <v>313</v>
      </c>
      <c r="H80" s="2" t="s">
        <v>314</v>
      </c>
      <c r="I80" s="9">
        <v>5</v>
      </c>
      <c r="J80" s="4">
        <v>51.1</v>
      </c>
    </row>
    <row r="81" spans="1:10">
      <c r="A81" s="2" t="s">
        <v>40</v>
      </c>
      <c r="B81" s="3" t="s">
        <v>6493</v>
      </c>
      <c r="C81" s="1" t="s">
        <v>42</v>
      </c>
      <c r="D81" s="1" t="s">
        <v>6530</v>
      </c>
      <c r="E81" s="2" t="s">
        <v>786</v>
      </c>
      <c r="F81" s="2" t="s">
        <v>787</v>
      </c>
      <c r="G81" s="2" t="s">
        <v>313</v>
      </c>
      <c r="H81" s="2" t="s">
        <v>314</v>
      </c>
      <c r="I81" s="9">
        <v>6</v>
      </c>
      <c r="J81" s="4">
        <v>61.32</v>
      </c>
    </row>
    <row r="82" spans="1:10">
      <c r="A82" s="2" t="s">
        <v>40</v>
      </c>
      <c r="B82" s="3" t="s">
        <v>6531</v>
      </c>
      <c r="C82" s="1" t="s">
        <v>42</v>
      </c>
      <c r="D82" s="1" t="s">
        <v>6532</v>
      </c>
      <c r="E82" s="2" t="s">
        <v>341</v>
      </c>
      <c r="F82" s="2" t="s">
        <v>342</v>
      </c>
      <c r="G82" s="2" t="s">
        <v>343</v>
      </c>
      <c r="H82" s="2" t="s">
        <v>344</v>
      </c>
      <c r="I82" s="9">
        <v>10</v>
      </c>
      <c r="J82" s="4">
        <v>102.2</v>
      </c>
    </row>
    <row r="83" spans="1:10">
      <c r="A83" s="2" t="s">
        <v>40</v>
      </c>
      <c r="B83" s="3" t="s">
        <v>6493</v>
      </c>
      <c r="C83" s="1" t="s">
        <v>42</v>
      </c>
      <c r="D83" s="1" t="s">
        <v>6533</v>
      </c>
      <c r="E83" s="2" t="s">
        <v>4620</v>
      </c>
      <c r="F83" s="2" t="s">
        <v>4621</v>
      </c>
      <c r="G83" s="2" t="s">
        <v>313</v>
      </c>
      <c r="H83" s="2" t="s">
        <v>314</v>
      </c>
      <c r="I83" s="9">
        <v>10</v>
      </c>
      <c r="J83" s="4">
        <v>102.2</v>
      </c>
    </row>
    <row r="84" spans="1:10">
      <c r="A84" s="2" t="s">
        <v>40</v>
      </c>
      <c r="B84" s="3" t="s">
        <v>6493</v>
      </c>
      <c r="C84" s="1" t="s">
        <v>42</v>
      </c>
      <c r="D84" s="1" t="s">
        <v>6534</v>
      </c>
      <c r="E84" s="2" t="s">
        <v>1021</v>
      </c>
      <c r="F84" s="2" t="s">
        <v>1022</v>
      </c>
      <c r="G84" s="2" t="s">
        <v>367</v>
      </c>
      <c r="H84" s="2" t="s">
        <v>368</v>
      </c>
      <c r="I84" s="9">
        <v>5</v>
      </c>
      <c r="J84" s="4">
        <v>51.1</v>
      </c>
    </row>
    <row r="85" spans="1:10">
      <c r="A85" s="2" t="s">
        <v>40</v>
      </c>
      <c r="B85" s="3" t="s">
        <v>6531</v>
      </c>
      <c r="C85" s="1" t="s">
        <v>42</v>
      </c>
      <c r="D85" s="1" t="s">
        <v>6535</v>
      </c>
      <c r="E85" s="2" t="s">
        <v>420</v>
      </c>
      <c r="F85" s="2" t="s">
        <v>421</v>
      </c>
      <c r="G85" s="2" t="s">
        <v>313</v>
      </c>
      <c r="H85" s="2" t="s">
        <v>314</v>
      </c>
      <c r="I85" s="9">
        <v>10</v>
      </c>
      <c r="J85" s="4">
        <v>102.2</v>
      </c>
    </row>
    <row r="86" spans="1:10">
      <c r="A86" s="2" t="s">
        <v>40</v>
      </c>
      <c r="B86" s="3" t="s">
        <v>6531</v>
      </c>
      <c r="C86" s="1" t="s">
        <v>42</v>
      </c>
      <c r="D86" s="1" t="s">
        <v>6536</v>
      </c>
      <c r="E86" s="2" t="s">
        <v>316</v>
      </c>
      <c r="F86" s="2" t="s">
        <v>317</v>
      </c>
      <c r="G86" s="2" t="s">
        <v>313</v>
      </c>
      <c r="H86" s="2" t="s">
        <v>314</v>
      </c>
      <c r="I86" s="9">
        <v>20</v>
      </c>
      <c r="J86" s="4">
        <v>204.4</v>
      </c>
    </row>
    <row r="87" spans="1:10">
      <c r="A87" s="2" t="s">
        <v>40</v>
      </c>
      <c r="B87" s="3" t="s">
        <v>6531</v>
      </c>
      <c r="C87" s="1" t="s">
        <v>42</v>
      </c>
      <c r="D87" s="1" t="s">
        <v>6537</v>
      </c>
      <c r="E87" s="2" t="s">
        <v>322</v>
      </c>
      <c r="F87" s="2" t="s">
        <v>323</v>
      </c>
      <c r="G87" s="2" t="s">
        <v>313</v>
      </c>
      <c r="H87" s="2" t="s">
        <v>314</v>
      </c>
      <c r="I87" s="9">
        <v>20</v>
      </c>
      <c r="J87" s="4">
        <v>204.4</v>
      </c>
    </row>
    <row r="88" spans="1:10">
      <c r="A88" s="2" t="s">
        <v>40</v>
      </c>
      <c r="B88" s="3" t="s">
        <v>6493</v>
      </c>
      <c r="C88" s="1" t="s">
        <v>42</v>
      </c>
      <c r="D88" s="1" t="s">
        <v>6538</v>
      </c>
      <c r="E88" s="2" t="s">
        <v>589</v>
      </c>
      <c r="F88" s="2" t="s">
        <v>590</v>
      </c>
      <c r="G88" s="2" t="s">
        <v>313</v>
      </c>
      <c r="H88" s="2" t="s">
        <v>314</v>
      </c>
      <c r="I88" s="9">
        <v>5</v>
      </c>
      <c r="J88" s="4">
        <v>51.1</v>
      </c>
    </row>
    <row r="89" spans="1:10">
      <c r="A89" s="2" t="s">
        <v>40</v>
      </c>
      <c r="B89" s="3" t="s">
        <v>6531</v>
      </c>
      <c r="C89" s="1" t="s">
        <v>42</v>
      </c>
      <c r="D89" s="1" t="s">
        <v>6539</v>
      </c>
      <c r="E89" s="2" t="s">
        <v>393</v>
      </c>
      <c r="F89" s="2" t="s">
        <v>394</v>
      </c>
      <c r="G89" s="2" t="s">
        <v>375</v>
      </c>
      <c r="H89" s="2" t="s">
        <v>376</v>
      </c>
      <c r="I89" s="9">
        <v>5</v>
      </c>
      <c r="J89" s="4">
        <v>51.1</v>
      </c>
    </row>
    <row r="90" spans="1:10">
      <c r="A90" s="2" t="s">
        <v>40</v>
      </c>
      <c r="B90" s="3" t="s">
        <v>6475</v>
      </c>
      <c r="C90" s="1" t="s">
        <v>42</v>
      </c>
      <c r="D90" s="1" t="s">
        <v>6540</v>
      </c>
      <c r="E90" s="2" t="s">
        <v>763</v>
      </c>
      <c r="F90" s="2" t="s">
        <v>764</v>
      </c>
      <c r="G90" s="2" t="s">
        <v>313</v>
      </c>
      <c r="H90" s="2" t="s">
        <v>314</v>
      </c>
      <c r="I90" s="9">
        <v>3</v>
      </c>
      <c r="J90" s="4">
        <v>30.66</v>
      </c>
    </row>
    <row r="91" spans="1:10">
      <c r="A91" s="2" t="s">
        <v>40</v>
      </c>
      <c r="B91" s="3" t="s">
        <v>6475</v>
      </c>
      <c r="C91" s="1" t="s">
        <v>42</v>
      </c>
      <c r="D91" s="1" t="s">
        <v>6541</v>
      </c>
      <c r="E91" s="2" t="s">
        <v>337</v>
      </c>
      <c r="F91" s="2" t="s">
        <v>338</v>
      </c>
      <c r="G91" s="2" t="s">
        <v>313</v>
      </c>
      <c r="H91" s="2" t="s">
        <v>314</v>
      </c>
      <c r="I91" s="9">
        <v>496</v>
      </c>
      <c r="J91" s="4">
        <v>5069.12</v>
      </c>
    </row>
    <row r="92" spans="1:10">
      <c r="A92" s="2" t="s">
        <v>40</v>
      </c>
      <c r="B92" s="3" t="s">
        <v>6511</v>
      </c>
      <c r="C92" s="1" t="s">
        <v>42</v>
      </c>
      <c r="D92" s="1" t="s">
        <v>6542</v>
      </c>
      <c r="E92" s="2" t="s">
        <v>414</v>
      </c>
      <c r="F92" s="2" t="s">
        <v>415</v>
      </c>
      <c r="G92" s="2" t="s">
        <v>313</v>
      </c>
      <c r="H92" s="2" t="s">
        <v>314</v>
      </c>
      <c r="I92" s="9">
        <v>5</v>
      </c>
      <c r="J92" s="4">
        <v>51.1</v>
      </c>
    </row>
    <row r="93" spans="1:10">
      <c r="A93" s="2" t="s">
        <v>40</v>
      </c>
      <c r="B93" s="3" t="s">
        <v>6493</v>
      </c>
      <c r="C93" s="1" t="s">
        <v>42</v>
      </c>
      <c r="D93" s="1" t="s">
        <v>6543</v>
      </c>
      <c r="E93" s="2" t="s">
        <v>1584</v>
      </c>
      <c r="F93" s="2" t="s">
        <v>1585</v>
      </c>
      <c r="G93" s="2" t="s">
        <v>313</v>
      </c>
      <c r="H93" s="2" t="s">
        <v>314</v>
      </c>
      <c r="I93" s="9">
        <v>10</v>
      </c>
      <c r="J93" s="4">
        <v>102.2</v>
      </c>
    </row>
    <row r="94" spans="1:10">
      <c r="A94" s="2" t="s">
        <v>40</v>
      </c>
      <c r="B94" s="3" t="s">
        <v>6475</v>
      </c>
      <c r="C94" s="1" t="s">
        <v>42</v>
      </c>
      <c r="D94" s="1" t="s">
        <v>6544</v>
      </c>
      <c r="E94" s="2" t="s">
        <v>1011</v>
      </c>
      <c r="F94" s="2" t="s">
        <v>1012</v>
      </c>
      <c r="G94" s="2" t="s">
        <v>313</v>
      </c>
      <c r="H94" s="2" t="s">
        <v>314</v>
      </c>
      <c r="I94" s="9">
        <v>5</v>
      </c>
      <c r="J94" s="4">
        <v>51.1</v>
      </c>
    </row>
    <row r="95" spans="1:10">
      <c r="A95" s="2" t="s">
        <v>40</v>
      </c>
      <c r="B95" s="3" t="s">
        <v>6475</v>
      </c>
      <c r="C95" s="1" t="s">
        <v>42</v>
      </c>
      <c r="D95" s="1" t="s">
        <v>6545</v>
      </c>
      <c r="E95" s="2" t="s">
        <v>337</v>
      </c>
      <c r="F95" s="2" t="s">
        <v>338</v>
      </c>
      <c r="G95" s="2" t="s">
        <v>313</v>
      </c>
      <c r="H95" s="2" t="s">
        <v>314</v>
      </c>
      <c r="I95" s="9">
        <v>8</v>
      </c>
      <c r="J95" s="4">
        <v>81.760000000000005</v>
      </c>
    </row>
    <row r="96" spans="1:10">
      <c r="A96" s="2" t="s">
        <v>40</v>
      </c>
      <c r="B96" s="3" t="s">
        <v>6511</v>
      </c>
      <c r="C96" s="1" t="s">
        <v>42</v>
      </c>
      <c r="D96" s="1" t="s">
        <v>6546</v>
      </c>
      <c r="E96" s="2" t="s">
        <v>3506</v>
      </c>
      <c r="F96" s="2" t="s">
        <v>3507</v>
      </c>
      <c r="G96" s="2" t="s">
        <v>313</v>
      </c>
      <c r="H96" s="2" t="s">
        <v>314</v>
      </c>
      <c r="I96" s="9">
        <v>10</v>
      </c>
      <c r="J96" s="4">
        <v>102.2</v>
      </c>
    </row>
    <row r="97" spans="1:10">
      <c r="A97" s="2" t="s">
        <v>40</v>
      </c>
      <c r="B97" s="3" t="s">
        <v>6493</v>
      </c>
      <c r="C97" s="1" t="s">
        <v>42</v>
      </c>
      <c r="D97" s="1" t="s">
        <v>6547</v>
      </c>
      <c r="E97" s="2" t="s">
        <v>581</v>
      </c>
      <c r="F97" s="2" t="s">
        <v>582</v>
      </c>
      <c r="G97" s="2" t="s">
        <v>313</v>
      </c>
      <c r="H97" s="2" t="s">
        <v>314</v>
      </c>
      <c r="I97" s="9">
        <v>20</v>
      </c>
      <c r="J97" s="4">
        <v>204.4</v>
      </c>
    </row>
    <row r="98" spans="1:10">
      <c r="A98" s="2" t="s">
        <v>40</v>
      </c>
      <c r="B98" s="3" t="s">
        <v>6475</v>
      </c>
      <c r="C98" s="1" t="s">
        <v>42</v>
      </c>
      <c r="D98" s="1" t="s">
        <v>6548</v>
      </c>
      <c r="E98" s="2" t="s">
        <v>792</v>
      </c>
      <c r="F98" s="2" t="s">
        <v>793</v>
      </c>
      <c r="G98" s="2" t="s">
        <v>313</v>
      </c>
      <c r="H98" s="2" t="s">
        <v>314</v>
      </c>
      <c r="I98" s="9">
        <v>4</v>
      </c>
      <c r="J98" s="4">
        <v>40.880000000000003</v>
      </c>
    </row>
    <row r="99" spans="1:10">
      <c r="A99" s="2" t="s">
        <v>40</v>
      </c>
      <c r="B99" s="3" t="s">
        <v>6475</v>
      </c>
      <c r="C99" s="1" t="s">
        <v>42</v>
      </c>
      <c r="D99" s="1" t="s">
        <v>6549</v>
      </c>
      <c r="E99" s="2" t="s">
        <v>378</v>
      </c>
      <c r="F99" s="2" t="s">
        <v>379</v>
      </c>
      <c r="G99" s="2" t="s">
        <v>313</v>
      </c>
      <c r="H99" s="2" t="s">
        <v>314</v>
      </c>
      <c r="I99" s="9">
        <v>20</v>
      </c>
      <c r="J99" s="4">
        <v>204.4</v>
      </c>
    </row>
    <row r="100" spans="1:10" hidden="1">
      <c r="A100" s="2" t="s">
        <v>48</v>
      </c>
      <c r="B100" s="3" t="s">
        <v>6493</v>
      </c>
      <c r="C100" s="1" t="s">
        <v>42</v>
      </c>
      <c r="D100" s="1" t="s">
        <v>6550</v>
      </c>
      <c r="E100" s="2" t="s">
        <v>6154</v>
      </c>
      <c r="F100" s="2" t="s">
        <v>6155</v>
      </c>
      <c r="G100" s="2" t="s">
        <v>313</v>
      </c>
      <c r="H100" s="2" t="s">
        <v>314</v>
      </c>
      <c r="I100" s="9">
        <v>2</v>
      </c>
      <c r="J100" s="4">
        <v>23.04</v>
      </c>
    </row>
    <row r="101" spans="1:10" hidden="1">
      <c r="A101" s="2" t="s">
        <v>48</v>
      </c>
      <c r="B101" s="3" t="s">
        <v>6511</v>
      </c>
      <c r="C101" s="1" t="s">
        <v>42</v>
      </c>
      <c r="D101" s="1" t="s">
        <v>6526</v>
      </c>
      <c r="E101" s="2" t="s">
        <v>804</v>
      </c>
      <c r="F101" s="2" t="s">
        <v>805</v>
      </c>
      <c r="G101" s="2" t="s">
        <v>313</v>
      </c>
      <c r="H101" s="2" t="s">
        <v>314</v>
      </c>
      <c r="I101" s="9">
        <v>10</v>
      </c>
      <c r="J101" s="4">
        <v>115.2</v>
      </c>
    </row>
    <row r="102" spans="1:10" hidden="1">
      <c r="A102" s="2" t="s">
        <v>48</v>
      </c>
      <c r="B102" s="3" t="s">
        <v>6531</v>
      </c>
      <c r="C102" s="1" t="s">
        <v>42</v>
      </c>
      <c r="D102" s="1" t="s">
        <v>6537</v>
      </c>
      <c r="E102" s="2" t="s">
        <v>322</v>
      </c>
      <c r="F102" s="2" t="s">
        <v>323</v>
      </c>
      <c r="G102" s="2" t="s">
        <v>313</v>
      </c>
      <c r="H102" s="2" t="s">
        <v>314</v>
      </c>
      <c r="I102" s="9">
        <v>5</v>
      </c>
      <c r="J102" s="4">
        <v>57.6</v>
      </c>
    </row>
    <row r="103" spans="1:10" hidden="1">
      <c r="A103" s="2" t="s">
        <v>48</v>
      </c>
      <c r="B103" s="3" t="s">
        <v>6511</v>
      </c>
      <c r="C103" s="1" t="s">
        <v>42</v>
      </c>
      <c r="D103" s="1" t="s">
        <v>6551</v>
      </c>
      <c r="E103" s="2" t="s">
        <v>2315</v>
      </c>
      <c r="F103" s="2" t="s">
        <v>2316</v>
      </c>
      <c r="G103" s="2" t="s">
        <v>313</v>
      </c>
      <c r="H103" s="2" t="s">
        <v>314</v>
      </c>
      <c r="I103" s="9">
        <v>3</v>
      </c>
      <c r="J103" s="4">
        <v>34.56</v>
      </c>
    </row>
    <row r="104" spans="1:10" hidden="1">
      <c r="A104" s="2" t="s">
        <v>48</v>
      </c>
      <c r="B104" s="3" t="s">
        <v>6475</v>
      </c>
      <c r="C104" s="1" t="s">
        <v>42</v>
      </c>
      <c r="D104" s="1" t="s">
        <v>6541</v>
      </c>
      <c r="E104" s="2" t="s">
        <v>337</v>
      </c>
      <c r="F104" s="2" t="s">
        <v>338</v>
      </c>
      <c r="G104" s="2" t="s">
        <v>313</v>
      </c>
      <c r="H104" s="2" t="s">
        <v>314</v>
      </c>
      <c r="I104" s="9">
        <v>182</v>
      </c>
      <c r="J104" s="4">
        <v>2096.64</v>
      </c>
    </row>
    <row r="105" spans="1:10" hidden="1">
      <c r="A105" s="2" t="s">
        <v>48</v>
      </c>
      <c r="B105" s="3" t="s">
        <v>6493</v>
      </c>
      <c r="C105" s="1" t="s">
        <v>42</v>
      </c>
      <c r="D105" s="1" t="s">
        <v>6534</v>
      </c>
      <c r="E105" s="2" t="s">
        <v>1021</v>
      </c>
      <c r="F105" s="2" t="s">
        <v>1022</v>
      </c>
      <c r="G105" s="2" t="s">
        <v>367</v>
      </c>
      <c r="H105" s="2" t="s">
        <v>368</v>
      </c>
      <c r="I105" s="9">
        <v>1</v>
      </c>
      <c r="J105" s="4">
        <v>11.52</v>
      </c>
    </row>
    <row r="106" spans="1:10" hidden="1">
      <c r="A106" s="2" t="s">
        <v>48</v>
      </c>
      <c r="B106" s="3" t="s">
        <v>6475</v>
      </c>
      <c r="C106" s="1" t="s">
        <v>42</v>
      </c>
      <c r="D106" s="1" t="s">
        <v>6545</v>
      </c>
      <c r="E106" s="2" t="s">
        <v>337</v>
      </c>
      <c r="F106" s="2" t="s">
        <v>338</v>
      </c>
      <c r="G106" s="2" t="s">
        <v>313</v>
      </c>
      <c r="H106" s="2" t="s">
        <v>314</v>
      </c>
      <c r="I106" s="9">
        <v>30</v>
      </c>
      <c r="J106" s="4">
        <v>345.6</v>
      </c>
    </row>
    <row r="107" spans="1:10" hidden="1">
      <c r="A107" s="2" t="s">
        <v>48</v>
      </c>
      <c r="B107" s="3" t="s">
        <v>6475</v>
      </c>
      <c r="C107" s="1" t="s">
        <v>42</v>
      </c>
      <c r="D107" s="1" t="s">
        <v>6552</v>
      </c>
      <c r="E107" s="2" t="s">
        <v>600</v>
      </c>
      <c r="F107" s="2" t="s">
        <v>601</v>
      </c>
      <c r="G107" s="2" t="s">
        <v>313</v>
      </c>
      <c r="H107" s="2" t="s">
        <v>314</v>
      </c>
      <c r="I107" s="9">
        <v>10</v>
      </c>
      <c r="J107" s="4">
        <v>123.7</v>
      </c>
    </row>
    <row r="108" spans="1:10" hidden="1">
      <c r="A108" s="2" t="s">
        <v>48</v>
      </c>
      <c r="B108" s="3" t="s">
        <v>6475</v>
      </c>
      <c r="C108" s="1" t="s">
        <v>42</v>
      </c>
      <c r="D108" s="1" t="s">
        <v>6553</v>
      </c>
      <c r="E108" s="2" t="s">
        <v>5428</v>
      </c>
      <c r="F108" s="2" t="s">
        <v>5429</v>
      </c>
      <c r="G108" s="2" t="s">
        <v>119</v>
      </c>
      <c r="H108" s="2" t="s">
        <v>120</v>
      </c>
      <c r="I108" s="9">
        <v>3</v>
      </c>
      <c r="J108" s="4">
        <v>37.11</v>
      </c>
    </row>
    <row r="109" spans="1:10" hidden="1">
      <c r="A109" s="2" t="s">
        <v>48</v>
      </c>
      <c r="B109" s="3" t="s">
        <v>6493</v>
      </c>
      <c r="C109" s="1" t="s">
        <v>42</v>
      </c>
      <c r="D109" s="1" t="s">
        <v>6554</v>
      </c>
      <c r="E109" s="2" t="s">
        <v>1025</v>
      </c>
      <c r="F109" s="2" t="s">
        <v>1026</v>
      </c>
      <c r="G109" s="2" t="s">
        <v>313</v>
      </c>
      <c r="H109" s="2" t="s">
        <v>314</v>
      </c>
      <c r="I109" s="9">
        <v>1</v>
      </c>
      <c r="J109" s="4">
        <v>12.37</v>
      </c>
    </row>
    <row r="110" spans="1:10" hidden="1">
      <c r="A110" s="2" t="s">
        <v>48</v>
      </c>
      <c r="B110" s="3" t="s">
        <v>6472</v>
      </c>
      <c r="C110" s="1" t="s">
        <v>42</v>
      </c>
      <c r="D110" s="1" t="s">
        <v>6524</v>
      </c>
      <c r="E110" s="2" t="s">
        <v>2258</v>
      </c>
      <c r="F110" s="2" t="s">
        <v>2259</v>
      </c>
      <c r="G110" s="2" t="s">
        <v>313</v>
      </c>
      <c r="H110" s="2" t="s">
        <v>314</v>
      </c>
      <c r="I110" s="9">
        <v>2</v>
      </c>
      <c r="J110" s="4">
        <v>23.04</v>
      </c>
    </row>
    <row r="111" spans="1:10" hidden="1">
      <c r="A111" s="2" t="s">
        <v>48</v>
      </c>
      <c r="B111" s="3" t="s">
        <v>6472</v>
      </c>
      <c r="C111" s="1" t="s">
        <v>42</v>
      </c>
      <c r="D111" s="1" t="s">
        <v>6555</v>
      </c>
      <c r="E111" s="2" t="s">
        <v>5785</v>
      </c>
      <c r="F111" s="2" t="s">
        <v>5786</v>
      </c>
      <c r="G111" s="2" t="s">
        <v>313</v>
      </c>
      <c r="H111" s="2" t="s">
        <v>314</v>
      </c>
      <c r="I111" s="9">
        <v>5</v>
      </c>
      <c r="J111" s="4">
        <v>57.6</v>
      </c>
    </row>
    <row r="112" spans="1:10" hidden="1">
      <c r="A112" s="2" t="s">
        <v>182</v>
      </c>
      <c r="B112" s="3" t="s">
        <v>6493</v>
      </c>
      <c r="C112" s="1" t="s">
        <v>42</v>
      </c>
      <c r="D112" s="1" t="s">
        <v>6556</v>
      </c>
      <c r="E112" s="2" t="s">
        <v>783</v>
      </c>
      <c r="F112" s="2" t="s">
        <v>784</v>
      </c>
      <c r="G112" s="2" t="s">
        <v>313</v>
      </c>
      <c r="H112" s="2" t="s">
        <v>314</v>
      </c>
      <c r="I112" s="9">
        <v>1</v>
      </c>
      <c r="J112" s="4">
        <v>9.44</v>
      </c>
    </row>
    <row r="113" spans="1:23" hidden="1">
      <c r="J113" s="5">
        <f>SUM(J74:J112)</f>
        <v>10428.460000000005</v>
      </c>
    </row>
    <row r="114" spans="1:23" hidden="1">
      <c r="A114" s="72" t="s">
        <v>435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</row>
    <row r="115" spans="1:23">
      <c r="A115" s="2" t="s">
        <v>40</v>
      </c>
      <c r="B115" s="3" t="s">
        <v>6475</v>
      </c>
      <c r="C115" s="1" t="s">
        <v>42</v>
      </c>
      <c r="D115" s="1" t="s">
        <v>6557</v>
      </c>
      <c r="E115" s="2" t="s">
        <v>1268</v>
      </c>
      <c r="F115" s="2" t="s">
        <v>1269</v>
      </c>
      <c r="G115" s="2" t="s">
        <v>1270</v>
      </c>
      <c r="H115" s="2" t="s">
        <v>1271</v>
      </c>
      <c r="I115" s="9">
        <v>5</v>
      </c>
      <c r="J115" s="4">
        <v>51.1</v>
      </c>
    </row>
    <row r="116" spans="1:23" hidden="1">
      <c r="J116" s="5">
        <v>51.1</v>
      </c>
    </row>
    <row r="117" spans="1:23" hidden="1">
      <c r="A117" s="72" t="s">
        <v>444</v>
      </c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</row>
    <row r="118" spans="1:23">
      <c r="A118" s="2" t="s">
        <v>40</v>
      </c>
      <c r="B118" s="3" t="s">
        <v>6493</v>
      </c>
      <c r="C118" s="1" t="s">
        <v>42</v>
      </c>
      <c r="D118" s="1" t="s">
        <v>6558</v>
      </c>
      <c r="E118" s="2" t="s">
        <v>607</v>
      </c>
      <c r="F118" s="2" t="s">
        <v>608</v>
      </c>
      <c r="G118" s="2" t="s">
        <v>609</v>
      </c>
      <c r="H118" s="2" t="s">
        <v>610</v>
      </c>
      <c r="I118" s="9">
        <v>460</v>
      </c>
      <c r="J118" s="4">
        <v>4701.2</v>
      </c>
    </row>
    <row r="119" spans="1:23">
      <c r="A119" s="2" t="s">
        <v>40</v>
      </c>
      <c r="B119" s="3" t="s">
        <v>6493</v>
      </c>
      <c r="C119" s="1" t="s">
        <v>42</v>
      </c>
      <c r="D119" s="1" t="s">
        <v>6559</v>
      </c>
      <c r="E119" s="2" t="s">
        <v>6560</v>
      </c>
      <c r="F119" s="2" t="s">
        <v>6561</v>
      </c>
      <c r="G119" s="2" t="s">
        <v>872</v>
      </c>
      <c r="H119" s="2" t="s">
        <v>873</v>
      </c>
      <c r="I119" s="9">
        <v>4</v>
      </c>
      <c r="J119" s="4">
        <v>40.880000000000003</v>
      </c>
    </row>
    <row r="120" spans="1:23">
      <c r="A120" s="2" t="s">
        <v>40</v>
      </c>
      <c r="B120" s="3" t="s">
        <v>6493</v>
      </c>
      <c r="C120" s="1" t="s">
        <v>42</v>
      </c>
      <c r="D120" s="1" t="s">
        <v>6562</v>
      </c>
      <c r="E120" s="2" t="s">
        <v>5972</v>
      </c>
      <c r="F120" s="2" t="s">
        <v>5973</v>
      </c>
      <c r="G120" s="2" t="s">
        <v>468</v>
      </c>
      <c r="H120" s="2" t="s">
        <v>469</v>
      </c>
      <c r="I120" s="9">
        <v>20</v>
      </c>
      <c r="J120" s="4">
        <v>204.4</v>
      </c>
    </row>
    <row r="121" spans="1:23" ht="24">
      <c r="A121" s="2" t="s">
        <v>40</v>
      </c>
      <c r="B121" s="3" t="s">
        <v>6511</v>
      </c>
      <c r="C121" s="1" t="s">
        <v>42</v>
      </c>
      <c r="D121" s="1" t="s">
        <v>6563</v>
      </c>
      <c r="E121" s="2" t="s">
        <v>3458</v>
      </c>
      <c r="F121" s="2" t="s">
        <v>3459</v>
      </c>
      <c r="G121" s="2" t="s">
        <v>463</v>
      </c>
      <c r="H121" s="2" t="s">
        <v>464</v>
      </c>
      <c r="I121" s="9">
        <v>55</v>
      </c>
      <c r="J121" s="4">
        <v>562.1</v>
      </c>
    </row>
    <row r="122" spans="1:23">
      <c r="A122" s="2" t="s">
        <v>40</v>
      </c>
      <c r="B122" s="3" t="s">
        <v>6475</v>
      </c>
      <c r="C122" s="1" t="s">
        <v>42</v>
      </c>
      <c r="D122" s="1" t="s">
        <v>6564</v>
      </c>
      <c r="E122" s="2" t="s">
        <v>1662</v>
      </c>
      <c r="F122" s="2" t="s">
        <v>1663</v>
      </c>
      <c r="G122" s="2" t="s">
        <v>468</v>
      </c>
      <c r="H122" s="2" t="s">
        <v>469</v>
      </c>
      <c r="I122" s="9">
        <v>30</v>
      </c>
      <c r="J122" s="4">
        <v>306.60000000000002</v>
      </c>
    </row>
    <row r="123" spans="1:23">
      <c r="A123" s="2" t="s">
        <v>40</v>
      </c>
      <c r="B123" s="3" t="s">
        <v>6511</v>
      </c>
      <c r="C123" s="1" t="s">
        <v>42</v>
      </c>
      <c r="D123" s="1" t="s">
        <v>6565</v>
      </c>
      <c r="E123" s="2" t="s">
        <v>1467</v>
      </c>
      <c r="F123" s="2" t="s">
        <v>1468</v>
      </c>
      <c r="G123" s="2" t="s">
        <v>851</v>
      </c>
      <c r="H123" s="2" t="s">
        <v>852</v>
      </c>
      <c r="I123" s="9">
        <v>5</v>
      </c>
      <c r="J123" s="4">
        <v>51.1</v>
      </c>
    </row>
    <row r="124" spans="1:23">
      <c r="A124" s="2" t="s">
        <v>40</v>
      </c>
      <c r="B124" s="3" t="s">
        <v>6475</v>
      </c>
      <c r="C124" s="1" t="s">
        <v>42</v>
      </c>
      <c r="D124" s="1" t="s">
        <v>6566</v>
      </c>
      <c r="E124" s="2" t="s">
        <v>3791</v>
      </c>
      <c r="F124" s="2" t="s">
        <v>3792</v>
      </c>
      <c r="G124" s="2" t="s">
        <v>3793</v>
      </c>
      <c r="H124" s="2" t="s">
        <v>3794</v>
      </c>
      <c r="I124" s="9">
        <v>10</v>
      </c>
      <c r="J124" s="4">
        <v>102.2</v>
      </c>
    </row>
    <row r="125" spans="1:23">
      <c r="A125" s="2" t="s">
        <v>40</v>
      </c>
      <c r="B125" s="3" t="s">
        <v>6475</v>
      </c>
      <c r="C125" s="1" t="s">
        <v>42</v>
      </c>
      <c r="D125" s="1" t="s">
        <v>6567</v>
      </c>
      <c r="E125" s="2" t="s">
        <v>4148</v>
      </c>
      <c r="F125" s="2" t="s">
        <v>860</v>
      </c>
      <c r="G125" s="2" t="s">
        <v>3617</v>
      </c>
      <c r="H125" s="2" t="s">
        <v>3618</v>
      </c>
      <c r="I125" s="9">
        <v>50</v>
      </c>
      <c r="J125" s="4">
        <v>511</v>
      </c>
    </row>
    <row r="126" spans="1:23" hidden="1">
      <c r="A126" s="2" t="s">
        <v>48</v>
      </c>
      <c r="B126" s="3" t="s">
        <v>6475</v>
      </c>
      <c r="C126" s="1" t="s">
        <v>42</v>
      </c>
      <c r="D126" s="1" t="s">
        <v>6564</v>
      </c>
      <c r="E126" s="2" t="s">
        <v>1662</v>
      </c>
      <c r="F126" s="2" t="s">
        <v>1663</v>
      </c>
      <c r="G126" s="2" t="s">
        <v>468</v>
      </c>
      <c r="H126" s="2" t="s">
        <v>469</v>
      </c>
      <c r="I126" s="9">
        <v>2</v>
      </c>
      <c r="J126" s="4">
        <v>24.74</v>
      </c>
    </row>
    <row r="127" spans="1:23" ht="24" hidden="1">
      <c r="A127" s="2" t="s">
        <v>48</v>
      </c>
      <c r="B127" s="3" t="s">
        <v>6511</v>
      </c>
      <c r="C127" s="1" t="s">
        <v>42</v>
      </c>
      <c r="D127" s="1" t="s">
        <v>6563</v>
      </c>
      <c r="E127" s="2" t="s">
        <v>3458</v>
      </c>
      <c r="F127" s="2" t="s">
        <v>3459</v>
      </c>
      <c r="G127" s="2" t="s">
        <v>463</v>
      </c>
      <c r="H127" s="2" t="s">
        <v>464</v>
      </c>
      <c r="I127" s="9">
        <v>6</v>
      </c>
      <c r="J127" s="4">
        <v>74.22</v>
      </c>
    </row>
    <row r="128" spans="1:23" hidden="1">
      <c r="A128" s="2" t="s">
        <v>48</v>
      </c>
      <c r="B128" s="3" t="s">
        <v>6493</v>
      </c>
      <c r="C128" s="1" t="s">
        <v>42</v>
      </c>
      <c r="D128" s="1" t="s">
        <v>6568</v>
      </c>
      <c r="E128" s="2" t="s">
        <v>4282</v>
      </c>
      <c r="F128" s="2" t="s">
        <v>4283</v>
      </c>
      <c r="G128" s="2" t="s">
        <v>468</v>
      </c>
      <c r="H128" s="2" t="s">
        <v>469</v>
      </c>
      <c r="I128" s="9">
        <v>5</v>
      </c>
      <c r="J128" s="4">
        <v>61.85</v>
      </c>
    </row>
    <row r="129" spans="1:10" hidden="1">
      <c r="A129" s="2" t="s">
        <v>48</v>
      </c>
      <c r="B129" s="3" t="s">
        <v>6475</v>
      </c>
      <c r="C129" s="1" t="s">
        <v>42</v>
      </c>
      <c r="D129" s="1" t="s">
        <v>6567</v>
      </c>
      <c r="E129" s="2" t="s">
        <v>4148</v>
      </c>
      <c r="F129" s="2" t="s">
        <v>860</v>
      </c>
      <c r="G129" s="2" t="s">
        <v>3617</v>
      </c>
      <c r="H129" s="2" t="s">
        <v>3618</v>
      </c>
      <c r="I129" s="9">
        <v>3</v>
      </c>
      <c r="J129" s="4">
        <v>37.11</v>
      </c>
    </row>
    <row r="130" spans="1:10" hidden="1">
      <c r="A130" s="2" t="s">
        <v>48</v>
      </c>
      <c r="B130" s="3" t="s">
        <v>6493</v>
      </c>
      <c r="C130" s="1" t="s">
        <v>42</v>
      </c>
      <c r="D130" s="1" t="s">
        <v>6558</v>
      </c>
      <c r="E130" s="2" t="s">
        <v>607</v>
      </c>
      <c r="F130" s="2" t="s">
        <v>608</v>
      </c>
      <c r="G130" s="2" t="s">
        <v>609</v>
      </c>
      <c r="H130" s="2" t="s">
        <v>610</v>
      </c>
      <c r="I130" s="9">
        <v>105</v>
      </c>
      <c r="J130" s="4">
        <v>1298.8499999999999</v>
      </c>
    </row>
    <row r="131" spans="1:10" hidden="1">
      <c r="A131" s="2" t="s">
        <v>48</v>
      </c>
      <c r="B131" s="3" t="s">
        <v>6511</v>
      </c>
      <c r="C131" s="1" t="s">
        <v>42</v>
      </c>
      <c r="D131" s="1" t="s">
        <v>6565</v>
      </c>
      <c r="E131" s="2" t="s">
        <v>1467</v>
      </c>
      <c r="F131" s="2" t="s">
        <v>1468</v>
      </c>
      <c r="G131" s="2" t="s">
        <v>851</v>
      </c>
      <c r="H131" s="2" t="s">
        <v>852</v>
      </c>
      <c r="I131" s="9">
        <v>10</v>
      </c>
      <c r="J131" s="4">
        <v>123.7</v>
      </c>
    </row>
    <row r="132" spans="1:10" hidden="1">
      <c r="J132" s="5">
        <v>8099.95</v>
      </c>
    </row>
    <row r="133" spans="1:10" hidden="1">
      <c r="J133" s="5">
        <v>23294.01</v>
      </c>
    </row>
  </sheetData>
  <autoFilter ref="A1:W133" xr:uid="{46E2D150-405E-A146-8905-2D5875098A6D}">
    <filterColumn colId="0">
      <filters>
        <filter val="Dorzol 20mg/ml kapi za oči 5ml"/>
      </filters>
    </filterColumn>
  </autoFilter>
  <mergeCells count="9">
    <mergeCell ref="A73:W73"/>
    <mergeCell ref="A114:W114"/>
    <mergeCell ref="A117:W117"/>
    <mergeCell ref="A2:W2"/>
    <mergeCell ref="A7:W7"/>
    <mergeCell ref="A34:W34"/>
    <mergeCell ref="A51:W51"/>
    <mergeCell ref="A55:W55"/>
    <mergeCell ref="A64:W6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B7DE-B362-914F-AF27-FF5348B80F06}">
  <dimension ref="A1:W175"/>
  <sheetViews>
    <sheetView workbookViewId="0"/>
    <sheetView workbookViewId="1"/>
  </sheetViews>
  <sheetFormatPr defaultColWidth="8.85546875" defaultRowHeight="12.95"/>
  <cols>
    <col min="1" max="1" width="35.85546875" customWidth="1"/>
    <col min="2" max="2" width="9.140625" customWidth="1"/>
    <col min="3" max="4" width="7" customWidth="1"/>
    <col min="5" max="5" width="47" customWidth="1"/>
    <col min="6" max="6" width="34.140625" customWidth="1"/>
    <col min="7" max="7" width="12" customWidth="1"/>
    <col min="8" max="8" width="16.4257812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48</v>
      </c>
      <c r="B3" s="3" t="s">
        <v>6569</v>
      </c>
      <c r="C3" s="1" t="s">
        <v>42</v>
      </c>
      <c r="D3" s="1" t="s">
        <v>6570</v>
      </c>
      <c r="E3" s="2" t="s">
        <v>44</v>
      </c>
      <c r="F3" s="2" t="s">
        <v>45</v>
      </c>
      <c r="G3" s="2" t="s">
        <v>46</v>
      </c>
      <c r="H3" s="2" t="s">
        <v>47</v>
      </c>
      <c r="I3" s="4">
        <v>2</v>
      </c>
      <c r="J3" s="4">
        <v>24.74</v>
      </c>
    </row>
    <row r="4" spans="1:23">
      <c r="A4" s="2" t="s">
        <v>48</v>
      </c>
      <c r="B4" s="3" t="s">
        <v>6569</v>
      </c>
      <c r="C4" s="1" t="s">
        <v>42</v>
      </c>
      <c r="D4" s="1" t="s">
        <v>6571</v>
      </c>
      <c r="E4" s="2" t="s">
        <v>1058</v>
      </c>
      <c r="F4" s="2" t="s">
        <v>1059</v>
      </c>
      <c r="G4" s="2" t="s">
        <v>46</v>
      </c>
      <c r="H4" s="2" t="s">
        <v>47</v>
      </c>
      <c r="I4" s="4">
        <v>10</v>
      </c>
      <c r="J4" s="4">
        <v>123.7</v>
      </c>
    </row>
    <row r="5" spans="1:23">
      <c r="J5" s="5">
        <v>148.44</v>
      </c>
    </row>
    <row r="6" spans="1:23">
      <c r="A6" s="72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>
      <c r="A7" s="2" t="s">
        <v>40</v>
      </c>
      <c r="B7" s="3" t="s">
        <v>6572</v>
      </c>
      <c r="C7" s="1" t="s">
        <v>42</v>
      </c>
      <c r="D7" s="1" t="s">
        <v>6573</v>
      </c>
      <c r="E7" s="2" t="s">
        <v>63</v>
      </c>
      <c r="F7" s="2" t="s">
        <v>64</v>
      </c>
      <c r="G7" s="2" t="s">
        <v>65</v>
      </c>
      <c r="H7" s="2" t="s">
        <v>66</v>
      </c>
      <c r="I7" s="4">
        <v>10</v>
      </c>
      <c r="J7" s="4">
        <v>102.2</v>
      </c>
    </row>
    <row r="8" spans="1:23">
      <c r="A8" s="2" t="s">
        <v>40</v>
      </c>
      <c r="B8" s="3" t="s">
        <v>6569</v>
      </c>
      <c r="C8" s="1" t="s">
        <v>42</v>
      </c>
      <c r="D8" s="1" t="s">
        <v>6574</v>
      </c>
      <c r="E8" s="2" t="s">
        <v>57</v>
      </c>
      <c r="F8" s="2" t="s">
        <v>58</v>
      </c>
      <c r="G8" s="2" t="s">
        <v>59</v>
      </c>
      <c r="H8" s="2" t="s">
        <v>60</v>
      </c>
      <c r="I8" s="4">
        <v>10</v>
      </c>
      <c r="J8" s="4">
        <v>102.2</v>
      </c>
    </row>
    <row r="9" spans="1:23">
      <c r="A9" s="2" t="s">
        <v>48</v>
      </c>
      <c r="B9" s="3" t="s">
        <v>6569</v>
      </c>
      <c r="C9" s="1" t="s">
        <v>42</v>
      </c>
      <c r="D9" s="1" t="s">
        <v>6575</v>
      </c>
      <c r="E9" s="2" t="s">
        <v>57</v>
      </c>
      <c r="F9" s="2" t="s">
        <v>58</v>
      </c>
      <c r="G9" s="2" t="s">
        <v>59</v>
      </c>
      <c r="H9" s="2" t="s">
        <v>60</v>
      </c>
      <c r="I9" s="4">
        <v>30</v>
      </c>
      <c r="J9" s="4">
        <v>345.6</v>
      </c>
    </row>
    <row r="10" spans="1:23">
      <c r="J10" s="5">
        <v>550</v>
      </c>
    </row>
    <row r="11" spans="1:23">
      <c r="A11" s="72" t="s">
        <v>67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40</v>
      </c>
      <c r="B12" s="3" t="s">
        <v>6576</v>
      </c>
      <c r="C12" s="1" t="s">
        <v>42</v>
      </c>
      <c r="D12" s="1" t="s">
        <v>6577</v>
      </c>
      <c r="E12" s="2" t="s">
        <v>480</v>
      </c>
      <c r="F12" s="2" t="s">
        <v>481</v>
      </c>
      <c r="G12" s="2" t="s">
        <v>82</v>
      </c>
      <c r="H12" s="2" t="s">
        <v>83</v>
      </c>
      <c r="I12" s="4">
        <v>10</v>
      </c>
      <c r="J12" s="4">
        <v>102.2</v>
      </c>
    </row>
    <row r="13" spans="1:23">
      <c r="A13" s="2" t="s">
        <v>40</v>
      </c>
      <c r="B13" s="3" t="s">
        <v>6576</v>
      </c>
      <c r="C13" s="1" t="s">
        <v>42</v>
      </c>
      <c r="D13" s="1" t="s">
        <v>6577</v>
      </c>
      <c r="E13" s="2" t="s">
        <v>480</v>
      </c>
      <c r="F13" s="2" t="s">
        <v>481</v>
      </c>
      <c r="G13" s="2" t="s">
        <v>82</v>
      </c>
      <c r="H13" s="2" t="s">
        <v>83</v>
      </c>
      <c r="I13" s="4">
        <v>5</v>
      </c>
      <c r="J13" s="4">
        <v>51.1</v>
      </c>
    </row>
    <row r="14" spans="1:23">
      <c r="A14" s="2" t="s">
        <v>40</v>
      </c>
      <c r="B14" s="3" t="s">
        <v>6576</v>
      </c>
      <c r="C14" s="1" t="s">
        <v>42</v>
      </c>
      <c r="D14" s="1" t="s">
        <v>6578</v>
      </c>
      <c r="E14" s="2" t="s">
        <v>75</v>
      </c>
      <c r="F14" s="2" t="s">
        <v>76</v>
      </c>
      <c r="G14" s="2" t="s">
        <v>77</v>
      </c>
      <c r="H14" s="2" t="s">
        <v>78</v>
      </c>
      <c r="I14" s="4">
        <v>20</v>
      </c>
      <c r="J14" s="4">
        <v>204.4</v>
      </c>
    </row>
    <row r="15" spans="1:23">
      <c r="A15" s="2" t="s">
        <v>40</v>
      </c>
      <c r="B15" s="3" t="s">
        <v>6576</v>
      </c>
      <c r="C15" s="1" t="s">
        <v>42</v>
      </c>
      <c r="D15" s="1" t="s">
        <v>6579</v>
      </c>
      <c r="E15" s="2" t="s">
        <v>505</v>
      </c>
      <c r="F15" s="2" t="s">
        <v>506</v>
      </c>
      <c r="G15" s="2" t="s">
        <v>93</v>
      </c>
      <c r="H15" s="2" t="s">
        <v>94</v>
      </c>
      <c r="I15" s="4">
        <v>2</v>
      </c>
      <c r="J15" s="4">
        <v>20.440000000000001</v>
      </c>
    </row>
    <row r="16" spans="1:23">
      <c r="A16" s="2" t="s">
        <v>40</v>
      </c>
      <c r="B16" s="3" t="s">
        <v>6576</v>
      </c>
      <c r="C16" s="1" t="s">
        <v>42</v>
      </c>
      <c r="D16" s="1" t="s">
        <v>6580</v>
      </c>
      <c r="E16" s="2" t="s">
        <v>646</v>
      </c>
      <c r="F16" s="2" t="s">
        <v>647</v>
      </c>
      <c r="G16" s="2" t="s">
        <v>82</v>
      </c>
      <c r="H16" s="2" t="s">
        <v>83</v>
      </c>
      <c r="I16" s="4">
        <v>5</v>
      </c>
      <c r="J16" s="4">
        <v>51.1</v>
      </c>
    </row>
    <row r="17" spans="1:10">
      <c r="A17" s="2" t="s">
        <v>40</v>
      </c>
      <c r="B17" s="3" t="s">
        <v>6576</v>
      </c>
      <c r="C17" s="1" t="s">
        <v>42</v>
      </c>
      <c r="D17" s="1" t="s">
        <v>6581</v>
      </c>
      <c r="E17" s="2" t="s">
        <v>480</v>
      </c>
      <c r="F17" s="2" t="s">
        <v>481</v>
      </c>
      <c r="G17" s="2" t="s">
        <v>82</v>
      </c>
      <c r="H17" s="2" t="s">
        <v>83</v>
      </c>
      <c r="I17" s="4">
        <v>10</v>
      </c>
      <c r="J17" s="4">
        <v>102.2</v>
      </c>
    </row>
    <row r="18" spans="1:10">
      <c r="A18" s="2" t="s">
        <v>40</v>
      </c>
      <c r="B18" s="3" t="s">
        <v>6576</v>
      </c>
      <c r="C18" s="1" t="s">
        <v>42</v>
      </c>
      <c r="D18" s="1" t="s">
        <v>6582</v>
      </c>
      <c r="E18" s="2" t="s">
        <v>105</v>
      </c>
      <c r="F18" s="2" t="s">
        <v>106</v>
      </c>
      <c r="G18" s="2" t="s">
        <v>93</v>
      </c>
      <c r="H18" s="2" t="s">
        <v>94</v>
      </c>
      <c r="I18" s="4">
        <v>1</v>
      </c>
      <c r="J18" s="4">
        <v>10.220000000000001</v>
      </c>
    </row>
    <row r="19" spans="1:10">
      <c r="A19" s="2" t="s">
        <v>40</v>
      </c>
      <c r="B19" s="3" t="s">
        <v>6576</v>
      </c>
      <c r="C19" s="1" t="s">
        <v>42</v>
      </c>
      <c r="D19" s="1" t="s">
        <v>6583</v>
      </c>
      <c r="E19" s="2" t="s">
        <v>133</v>
      </c>
      <c r="F19" s="2" t="s">
        <v>134</v>
      </c>
      <c r="G19" s="2" t="s">
        <v>119</v>
      </c>
      <c r="H19" s="2" t="s">
        <v>120</v>
      </c>
      <c r="I19" s="4">
        <v>3</v>
      </c>
      <c r="J19" s="4">
        <v>30.66</v>
      </c>
    </row>
    <row r="20" spans="1:10">
      <c r="A20" s="2" t="s">
        <v>40</v>
      </c>
      <c r="B20" s="3" t="s">
        <v>6576</v>
      </c>
      <c r="C20" s="1" t="s">
        <v>42</v>
      </c>
      <c r="D20" s="1" t="s">
        <v>6584</v>
      </c>
      <c r="E20" s="2" t="s">
        <v>660</v>
      </c>
      <c r="F20" s="2" t="s">
        <v>661</v>
      </c>
      <c r="G20" s="2" t="s">
        <v>77</v>
      </c>
      <c r="H20" s="2" t="s">
        <v>78</v>
      </c>
      <c r="I20" s="4">
        <v>10</v>
      </c>
      <c r="J20" s="4">
        <v>102.2</v>
      </c>
    </row>
    <row r="21" spans="1:10">
      <c r="A21" s="2" t="s">
        <v>40</v>
      </c>
      <c r="B21" s="3" t="s">
        <v>6576</v>
      </c>
      <c r="C21" s="1" t="s">
        <v>42</v>
      </c>
      <c r="D21" s="1" t="s">
        <v>6585</v>
      </c>
      <c r="E21" s="2" t="s">
        <v>85</v>
      </c>
      <c r="F21" s="2" t="s">
        <v>86</v>
      </c>
      <c r="G21" s="2" t="s">
        <v>82</v>
      </c>
      <c r="H21" s="2" t="s">
        <v>83</v>
      </c>
      <c r="I21" s="4">
        <v>5</v>
      </c>
      <c r="J21" s="4">
        <v>51.1</v>
      </c>
    </row>
    <row r="22" spans="1:10">
      <c r="A22" s="2" t="s">
        <v>40</v>
      </c>
      <c r="B22" s="3" t="s">
        <v>6576</v>
      </c>
      <c r="C22" s="1" t="s">
        <v>42</v>
      </c>
      <c r="D22" s="1" t="s">
        <v>6586</v>
      </c>
      <c r="E22" s="2" t="s">
        <v>502</v>
      </c>
      <c r="F22" s="2" t="s">
        <v>503</v>
      </c>
      <c r="G22" s="2" t="s">
        <v>72</v>
      </c>
      <c r="H22" s="2" t="s">
        <v>73</v>
      </c>
      <c r="I22" s="4">
        <v>3</v>
      </c>
      <c r="J22" s="4">
        <v>30.66</v>
      </c>
    </row>
    <row r="23" spans="1:10">
      <c r="A23" s="2" t="s">
        <v>40</v>
      </c>
      <c r="B23" s="3" t="s">
        <v>6576</v>
      </c>
      <c r="C23" s="1" t="s">
        <v>42</v>
      </c>
      <c r="D23" s="1" t="s">
        <v>6587</v>
      </c>
      <c r="E23" s="2" t="s">
        <v>108</v>
      </c>
      <c r="F23" s="2" t="s">
        <v>109</v>
      </c>
      <c r="G23" s="2" t="s">
        <v>72</v>
      </c>
      <c r="H23" s="2" t="s">
        <v>73</v>
      </c>
      <c r="I23" s="4">
        <v>5</v>
      </c>
      <c r="J23" s="4">
        <v>51.1</v>
      </c>
    </row>
    <row r="24" spans="1:10">
      <c r="A24" s="2" t="s">
        <v>40</v>
      </c>
      <c r="B24" s="3" t="s">
        <v>6576</v>
      </c>
      <c r="C24" s="1" t="s">
        <v>42</v>
      </c>
      <c r="D24" s="1" t="s">
        <v>6588</v>
      </c>
      <c r="E24" s="2" t="s">
        <v>136</v>
      </c>
      <c r="F24" s="2" t="s">
        <v>137</v>
      </c>
      <c r="G24" s="2" t="s">
        <v>72</v>
      </c>
      <c r="H24" s="2" t="s">
        <v>73</v>
      </c>
      <c r="I24" s="4">
        <v>5</v>
      </c>
      <c r="J24" s="4">
        <v>51.1</v>
      </c>
    </row>
    <row r="25" spans="1:10">
      <c r="A25" s="2" t="s">
        <v>48</v>
      </c>
      <c r="B25" s="3" t="s">
        <v>6576</v>
      </c>
      <c r="C25" s="1" t="s">
        <v>42</v>
      </c>
      <c r="D25" s="1" t="s">
        <v>6589</v>
      </c>
      <c r="E25" s="2" t="s">
        <v>114</v>
      </c>
      <c r="F25" s="2" t="s">
        <v>115</v>
      </c>
      <c r="G25" s="2" t="s">
        <v>102</v>
      </c>
      <c r="H25" s="2" t="s">
        <v>103</v>
      </c>
      <c r="I25" s="4">
        <v>10</v>
      </c>
      <c r="J25" s="4">
        <v>123.7</v>
      </c>
    </row>
    <row r="26" spans="1:10">
      <c r="A26" s="2" t="s">
        <v>48</v>
      </c>
      <c r="B26" s="3" t="s">
        <v>6576</v>
      </c>
      <c r="C26" s="1" t="s">
        <v>42</v>
      </c>
      <c r="D26" s="1" t="s">
        <v>6590</v>
      </c>
      <c r="E26" s="2" t="s">
        <v>519</v>
      </c>
      <c r="F26" s="2" t="s">
        <v>520</v>
      </c>
      <c r="G26" s="2" t="s">
        <v>93</v>
      </c>
      <c r="H26" s="2" t="s">
        <v>94</v>
      </c>
      <c r="I26" s="4">
        <v>15</v>
      </c>
      <c r="J26" s="4">
        <v>185.55</v>
      </c>
    </row>
    <row r="27" spans="1:10">
      <c r="A27" s="2" t="s">
        <v>48</v>
      </c>
      <c r="B27" s="3" t="s">
        <v>6576</v>
      </c>
      <c r="C27" s="1" t="s">
        <v>42</v>
      </c>
      <c r="D27" s="1" t="s">
        <v>6591</v>
      </c>
      <c r="E27" s="2" t="s">
        <v>111</v>
      </c>
      <c r="F27" s="2" t="s">
        <v>112</v>
      </c>
      <c r="G27" s="2" t="s">
        <v>72</v>
      </c>
      <c r="H27" s="2" t="s">
        <v>73</v>
      </c>
      <c r="I27" s="4">
        <v>5</v>
      </c>
      <c r="J27" s="4">
        <v>61.85</v>
      </c>
    </row>
    <row r="28" spans="1:10">
      <c r="A28" s="2" t="s">
        <v>48</v>
      </c>
      <c r="B28" s="3" t="s">
        <v>6576</v>
      </c>
      <c r="C28" s="1" t="s">
        <v>42</v>
      </c>
      <c r="D28" s="1" t="s">
        <v>6592</v>
      </c>
      <c r="E28" s="2" t="s">
        <v>85</v>
      </c>
      <c r="F28" s="2" t="s">
        <v>86</v>
      </c>
      <c r="G28" s="2" t="s">
        <v>82</v>
      </c>
      <c r="H28" s="2" t="s">
        <v>83</v>
      </c>
      <c r="I28" s="4">
        <v>5</v>
      </c>
      <c r="J28" s="4">
        <v>57.6</v>
      </c>
    </row>
    <row r="29" spans="1:10">
      <c r="A29" s="2" t="s">
        <v>48</v>
      </c>
      <c r="B29" s="3" t="s">
        <v>6576</v>
      </c>
      <c r="C29" s="1" t="s">
        <v>42</v>
      </c>
      <c r="D29" s="1" t="s">
        <v>6593</v>
      </c>
      <c r="E29" s="2" t="s">
        <v>928</v>
      </c>
      <c r="F29" s="2" t="s">
        <v>929</v>
      </c>
      <c r="G29" s="2" t="s">
        <v>93</v>
      </c>
      <c r="H29" s="2" t="s">
        <v>94</v>
      </c>
      <c r="I29" s="4">
        <v>10</v>
      </c>
      <c r="J29" s="4">
        <v>123.7</v>
      </c>
    </row>
    <row r="30" spans="1:10">
      <c r="A30" s="2" t="s">
        <v>48</v>
      </c>
      <c r="B30" s="3" t="s">
        <v>6576</v>
      </c>
      <c r="C30" s="1" t="s">
        <v>42</v>
      </c>
      <c r="D30" s="1" t="s">
        <v>6577</v>
      </c>
      <c r="E30" s="2" t="s">
        <v>480</v>
      </c>
      <c r="F30" s="2" t="s">
        <v>481</v>
      </c>
      <c r="G30" s="2" t="s">
        <v>82</v>
      </c>
      <c r="H30" s="2" t="s">
        <v>83</v>
      </c>
      <c r="I30" s="4">
        <v>2</v>
      </c>
      <c r="J30" s="4">
        <v>24.74</v>
      </c>
    </row>
    <row r="31" spans="1:10">
      <c r="A31" s="2" t="s">
        <v>48</v>
      </c>
      <c r="B31" s="3" t="s">
        <v>6576</v>
      </c>
      <c r="C31" s="1" t="s">
        <v>42</v>
      </c>
      <c r="D31" s="1" t="s">
        <v>6577</v>
      </c>
      <c r="E31" s="2" t="s">
        <v>480</v>
      </c>
      <c r="F31" s="2" t="s">
        <v>481</v>
      </c>
      <c r="G31" s="2" t="s">
        <v>82</v>
      </c>
      <c r="H31" s="2" t="s">
        <v>83</v>
      </c>
      <c r="I31" s="4">
        <v>1</v>
      </c>
      <c r="J31" s="4">
        <v>12.37</v>
      </c>
    </row>
    <row r="32" spans="1:10">
      <c r="A32" s="2" t="s">
        <v>48</v>
      </c>
      <c r="B32" s="3" t="s">
        <v>6576</v>
      </c>
      <c r="C32" s="1" t="s">
        <v>42</v>
      </c>
      <c r="D32" s="1" t="s">
        <v>6594</v>
      </c>
      <c r="E32" s="2" t="s">
        <v>1101</v>
      </c>
      <c r="F32" s="2" t="s">
        <v>1102</v>
      </c>
      <c r="G32" s="2" t="s">
        <v>82</v>
      </c>
      <c r="H32" s="2" t="s">
        <v>83</v>
      </c>
      <c r="I32" s="4">
        <v>5</v>
      </c>
      <c r="J32" s="4">
        <v>61.85</v>
      </c>
    </row>
    <row r="33" spans="1:10">
      <c r="A33" s="2" t="s">
        <v>48</v>
      </c>
      <c r="B33" s="3" t="s">
        <v>6576</v>
      </c>
      <c r="C33" s="1" t="s">
        <v>42</v>
      </c>
      <c r="D33" s="1" t="s">
        <v>6595</v>
      </c>
      <c r="E33" s="2" t="s">
        <v>525</v>
      </c>
      <c r="F33" s="2" t="s">
        <v>526</v>
      </c>
      <c r="G33" s="2" t="s">
        <v>82</v>
      </c>
      <c r="H33" s="2" t="s">
        <v>83</v>
      </c>
      <c r="I33" s="4">
        <v>20</v>
      </c>
      <c r="J33" s="4">
        <v>247.4</v>
      </c>
    </row>
    <row r="34" spans="1:10">
      <c r="A34" s="2" t="s">
        <v>48</v>
      </c>
      <c r="B34" s="3" t="s">
        <v>6576</v>
      </c>
      <c r="C34" s="1" t="s">
        <v>42</v>
      </c>
      <c r="D34" s="1" t="s">
        <v>6596</v>
      </c>
      <c r="E34" s="2" t="s">
        <v>679</v>
      </c>
      <c r="F34" s="2" t="s">
        <v>680</v>
      </c>
      <c r="G34" s="2" t="s">
        <v>82</v>
      </c>
      <c r="H34" s="2" t="s">
        <v>83</v>
      </c>
      <c r="I34" s="4">
        <v>5</v>
      </c>
      <c r="J34" s="4">
        <v>61.85</v>
      </c>
    </row>
    <row r="35" spans="1:10">
      <c r="A35" s="2" t="s">
        <v>48</v>
      </c>
      <c r="B35" s="3" t="s">
        <v>6576</v>
      </c>
      <c r="C35" s="1" t="s">
        <v>42</v>
      </c>
      <c r="D35" s="1" t="s">
        <v>6597</v>
      </c>
      <c r="E35" s="2" t="s">
        <v>2358</v>
      </c>
      <c r="F35" s="2" t="s">
        <v>2359</v>
      </c>
      <c r="G35" s="2" t="s">
        <v>82</v>
      </c>
      <c r="H35" s="2" t="s">
        <v>83</v>
      </c>
      <c r="I35" s="4">
        <v>4</v>
      </c>
      <c r="J35" s="4">
        <v>46.08</v>
      </c>
    </row>
    <row r="36" spans="1:10">
      <c r="A36" s="2" t="s">
        <v>48</v>
      </c>
      <c r="B36" s="3" t="s">
        <v>6576</v>
      </c>
      <c r="C36" s="1" t="s">
        <v>42</v>
      </c>
      <c r="D36" s="1" t="s">
        <v>6587</v>
      </c>
      <c r="E36" s="2" t="s">
        <v>108</v>
      </c>
      <c r="F36" s="2" t="s">
        <v>109</v>
      </c>
      <c r="G36" s="2" t="s">
        <v>72</v>
      </c>
      <c r="H36" s="2" t="s">
        <v>73</v>
      </c>
      <c r="I36" s="4">
        <v>2</v>
      </c>
      <c r="J36" s="4">
        <v>24.74</v>
      </c>
    </row>
    <row r="37" spans="1:10">
      <c r="A37" s="2" t="s">
        <v>48</v>
      </c>
      <c r="B37" s="3" t="s">
        <v>6576</v>
      </c>
      <c r="C37" s="1" t="s">
        <v>42</v>
      </c>
      <c r="D37" s="1" t="s">
        <v>6584</v>
      </c>
      <c r="E37" s="2" t="s">
        <v>660</v>
      </c>
      <c r="F37" s="2" t="s">
        <v>661</v>
      </c>
      <c r="G37" s="2" t="s">
        <v>77</v>
      </c>
      <c r="H37" s="2" t="s">
        <v>78</v>
      </c>
      <c r="I37" s="4">
        <v>10</v>
      </c>
      <c r="J37" s="4">
        <v>123.7</v>
      </c>
    </row>
    <row r="38" spans="1:10">
      <c r="A38" s="2" t="s">
        <v>48</v>
      </c>
      <c r="B38" s="3" t="s">
        <v>6576</v>
      </c>
      <c r="C38" s="1" t="s">
        <v>42</v>
      </c>
      <c r="D38" s="1" t="s">
        <v>6598</v>
      </c>
      <c r="E38" s="2" t="s">
        <v>125</v>
      </c>
      <c r="F38" s="2" t="s">
        <v>126</v>
      </c>
      <c r="G38" s="2" t="s">
        <v>127</v>
      </c>
      <c r="H38" s="2" t="s">
        <v>128</v>
      </c>
      <c r="I38" s="4">
        <v>5</v>
      </c>
      <c r="J38" s="4">
        <v>61.85</v>
      </c>
    </row>
    <row r="39" spans="1:10">
      <c r="A39" s="2" t="s">
        <v>48</v>
      </c>
      <c r="B39" s="3" t="s">
        <v>6576</v>
      </c>
      <c r="C39" s="1" t="s">
        <v>42</v>
      </c>
      <c r="D39" s="1" t="s">
        <v>6599</v>
      </c>
      <c r="E39" s="2" t="s">
        <v>136</v>
      </c>
      <c r="F39" s="2" t="s">
        <v>137</v>
      </c>
      <c r="G39" s="2" t="s">
        <v>72</v>
      </c>
      <c r="H39" s="2" t="s">
        <v>73</v>
      </c>
      <c r="I39" s="4">
        <v>5</v>
      </c>
      <c r="J39" s="4">
        <v>57.6</v>
      </c>
    </row>
    <row r="40" spans="1:10">
      <c r="A40" s="2" t="s">
        <v>48</v>
      </c>
      <c r="B40" s="3" t="s">
        <v>6576</v>
      </c>
      <c r="C40" s="1" t="s">
        <v>42</v>
      </c>
      <c r="D40" s="1" t="s">
        <v>6600</v>
      </c>
      <c r="E40" s="2" t="s">
        <v>100</v>
      </c>
      <c r="F40" s="2" t="s">
        <v>101</v>
      </c>
      <c r="G40" s="2" t="s">
        <v>102</v>
      </c>
      <c r="H40" s="2" t="s">
        <v>103</v>
      </c>
      <c r="I40" s="4">
        <v>3</v>
      </c>
      <c r="J40" s="4">
        <v>37.11</v>
      </c>
    </row>
    <row r="41" spans="1:10">
      <c r="A41" s="2" t="s">
        <v>48</v>
      </c>
      <c r="B41" s="3" t="s">
        <v>6576</v>
      </c>
      <c r="C41" s="1" t="s">
        <v>42</v>
      </c>
      <c r="D41" s="1" t="s">
        <v>6601</v>
      </c>
      <c r="E41" s="2" t="s">
        <v>100</v>
      </c>
      <c r="F41" s="2" t="s">
        <v>101</v>
      </c>
      <c r="G41" s="2" t="s">
        <v>102</v>
      </c>
      <c r="H41" s="2" t="s">
        <v>103</v>
      </c>
      <c r="I41" s="4">
        <v>5</v>
      </c>
      <c r="J41" s="4">
        <v>57.6</v>
      </c>
    </row>
    <row r="42" spans="1:10">
      <c r="A42" s="2" t="s">
        <v>48</v>
      </c>
      <c r="B42" s="3" t="s">
        <v>6576</v>
      </c>
      <c r="C42" s="1" t="s">
        <v>42</v>
      </c>
      <c r="D42" s="1" t="s">
        <v>6602</v>
      </c>
      <c r="E42" s="2" t="s">
        <v>105</v>
      </c>
      <c r="F42" s="2" t="s">
        <v>106</v>
      </c>
      <c r="G42" s="2" t="s">
        <v>93</v>
      </c>
      <c r="H42" s="2" t="s">
        <v>94</v>
      </c>
      <c r="I42" s="4">
        <v>2</v>
      </c>
      <c r="J42" s="4">
        <v>23.04</v>
      </c>
    </row>
    <row r="43" spans="1:10">
      <c r="A43" s="2" t="s">
        <v>48</v>
      </c>
      <c r="B43" s="3" t="s">
        <v>6576</v>
      </c>
      <c r="C43" s="1" t="s">
        <v>42</v>
      </c>
      <c r="D43" s="1" t="s">
        <v>6603</v>
      </c>
      <c r="E43" s="2" t="s">
        <v>663</v>
      </c>
      <c r="F43" s="2" t="s">
        <v>664</v>
      </c>
      <c r="G43" s="2" t="s">
        <v>82</v>
      </c>
      <c r="H43" s="2" t="s">
        <v>83</v>
      </c>
      <c r="I43" s="4">
        <v>10</v>
      </c>
      <c r="J43" s="4">
        <v>123.7</v>
      </c>
    </row>
    <row r="44" spans="1:10">
      <c r="A44" s="2" t="s">
        <v>48</v>
      </c>
      <c r="B44" s="3" t="s">
        <v>6576</v>
      </c>
      <c r="C44" s="1" t="s">
        <v>42</v>
      </c>
      <c r="D44" s="1" t="s">
        <v>6604</v>
      </c>
      <c r="E44" s="2" t="s">
        <v>673</v>
      </c>
      <c r="F44" s="2" t="s">
        <v>674</v>
      </c>
      <c r="G44" s="2" t="s">
        <v>675</v>
      </c>
      <c r="H44" s="2" t="s">
        <v>676</v>
      </c>
      <c r="I44" s="4">
        <v>10</v>
      </c>
      <c r="J44" s="4">
        <v>115.2</v>
      </c>
    </row>
    <row r="45" spans="1:10">
      <c r="A45" s="2" t="s">
        <v>48</v>
      </c>
      <c r="B45" s="3" t="s">
        <v>6576</v>
      </c>
      <c r="C45" s="1" t="s">
        <v>42</v>
      </c>
      <c r="D45" s="1" t="s">
        <v>6605</v>
      </c>
      <c r="E45" s="2" t="s">
        <v>3067</v>
      </c>
      <c r="F45" s="2" t="s">
        <v>3068</v>
      </c>
      <c r="G45" s="2" t="s">
        <v>82</v>
      </c>
      <c r="H45" s="2" t="s">
        <v>83</v>
      </c>
      <c r="I45" s="4">
        <v>4</v>
      </c>
      <c r="J45" s="4">
        <v>46.08</v>
      </c>
    </row>
    <row r="46" spans="1:10">
      <c r="A46" s="2" t="s">
        <v>48</v>
      </c>
      <c r="B46" s="3" t="s">
        <v>6576</v>
      </c>
      <c r="C46" s="1" t="s">
        <v>42</v>
      </c>
      <c r="D46" s="1" t="s">
        <v>6606</v>
      </c>
      <c r="E46" s="2" t="s">
        <v>1512</v>
      </c>
      <c r="F46" s="2" t="s">
        <v>1513</v>
      </c>
      <c r="G46" s="2" t="s">
        <v>82</v>
      </c>
      <c r="H46" s="2" t="s">
        <v>83</v>
      </c>
      <c r="I46" s="4">
        <v>15</v>
      </c>
      <c r="J46" s="4">
        <v>172.8</v>
      </c>
    </row>
    <row r="47" spans="1:10">
      <c r="A47" s="2" t="s">
        <v>48</v>
      </c>
      <c r="B47" s="3" t="s">
        <v>6576</v>
      </c>
      <c r="C47" s="1" t="s">
        <v>42</v>
      </c>
      <c r="D47" s="1" t="s">
        <v>6607</v>
      </c>
      <c r="E47" s="2" t="s">
        <v>2694</v>
      </c>
      <c r="F47" s="2" t="s">
        <v>2695</v>
      </c>
      <c r="G47" s="2" t="s">
        <v>77</v>
      </c>
      <c r="H47" s="2" t="s">
        <v>78</v>
      </c>
      <c r="I47" s="4">
        <v>20</v>
      </c>
      <c r="J47" s="4">
        <v>230.4</v>
      </c>
    </row>
    <row r="48" spans="1:10">
      <c r="A48" s="2" t="s">
        <v>48</v>
      </c>
      <c r="B48" s="3" t="s">
        <v>6576</v>
      </c>
      <c r="C48" s="1" t="s">
        <v>42</v>
      </c>
      <c r="D48" s="1" t="s">
        <v>6608</v>
      </c>
      <c r="E48" s="2" t="s">
        <v>1728</v>
      </c>
      <c r="F48" s="2" t="s">
        <v>1729</v>
      </c>
      <c r="G48" s="2" t="s">
        <v>77</v>
      </c>
      <c r="H48" s="2" t="s">
        <v>78</v>
      </c>
      <c r="I48" s="4">
        <v>5</v>
      </c>
      <c r="J48" s="4">
        <v>61.85</v>
      </c>
    </row>
    <row r="49" spans="1:23">
      <c r="A49" s="2" t="s">
        <v>48</v>
      </c>
      <c r="B49" s="3" t="s">
        <v>6576</v>
      </c>
      <c r="C49" s="1" t="s">
        <v>42</v>
      </c>
      <c r="D49" s="1" t="s">
        <v>6609</v>
      </c>
      <c r="E49" s="2" t="s">
        <v>2268</v>
      </c>
      <c r="F49" s="2" t="s">
        <v>2269</v>
      </c>
      <c r="G49" s="2" t="s">
        <v>1733</v>
      </c>
      <c r="H49" s="2" t="s">
        <v>1734</v>
      </c>
      <c r="I49" s="4">
        <v>3</v>
      </c>
      <c r="J49" s="4">
        <v>37.11</v>
      </c>
    </row>
    <row r="50" spans="1:23">
      <c r="A50" s="2" t="s">
        <v>48</v>
      </c>
      <c r="B50" s="3" t="s">
        <v>6576</v>
      </c>
      <c r="C50" s="1" t="s">
        <v>42</v>
      </c>
      <c r="D50" s="1" t="s">
        <v>6610</v>
      </c>
      <c r="E50" s="2" t="s">
        <v>663</v>
      </c>
      <c r="F50" s="2" t="s">
        <v>664</v>
      </c>
      <c r="G50" s="2" t="s">
        <v>82</v>
      </c>
      <c r="H50" s="2" t="s">
        <v>83</v>
      </c>
      <c r="I50" s="4">
        <v>30</v>
      </c>
      <c r="J50" s="4">
        <v>345.6</v>
      </c>
    </row>
    <row r="51" spans="1:23">
      <c r="A51" s="2" t="s">
        <v>48</v>
      </c>
      <c r="B51" s="3" t="s">
        <v>6576</v>
      </c>
      <c r="C51" s="1" t="s">
        <v>42</v>
      </c>
      <c r="D51" s="1" t="s">
        <v>6611</v>
      </c>
      <c r="E51" s="2" t="s">
        <v>900</v>
      </c>
      <c r="F51" s="2" t="s">
        <v>901</v>
      </c>
      <c r="G51" s="2" t="s">
        <v>82</v>
      </c>
      <c r="H51" s="2" t="s">
        <v>83</v>
      </c>
      <c r="I51" s="4">
        <v>5</v>
      </c>
      <c r="J51" s="4">
        <v>57.6</v>
      </c>
    </row>
    <row r="52" spans="1:23">
      <c r="A52" s="2" t="s">
        <v>48</v>
      </c>
      <c r="B52" s="3" t="s">
        <v>6576</v>
      </c>
      <c r="C52" s="1" t="s">
        <v>42</v>
      </c>
      <c r="D52" s="1" t="s">
        <v>6612</v>
      </c>
      <c r="E52" s="2" t="s">
        <v>634</v>
      </c>
      <c r="F52" s="2" t="s">
        <v>635</v>
      </c>
      <c r="G52" s="2" t="s">
        <v>72</v>
      </c>
      <c r="H52" s="2" t="s">
        <v>73</v>
      </c>
      <c r="I52" s="4">
        <v>2</v>
      </c>
      <c r="J52" s="4">
        <v>23.04</v>
      </c>
    </row>
    <row r="53" spans="1:23">
      <c r="A53" s="2" t="s">
        <v>48</v>
      </c>
      <c r="B53" s="3" t="s">
        <v>6576</v>
      </c>
      <c r="C53" s="1" t="s">
        <v>42</v>
      </c>
      <c r="D53" s="1" t="s">
        <v>6613</v>
      </c>
      <c r="E53" s="2" t="s">
        <v>91</v>
      </c>
      <c r="F53" s="2" t="s">
        <v>92</v>
      </c>
      <c r="G53" s="2" t="s">
        <v>93</v>
      </c>
      <c r="H53" s="2" t="s">
        <v>94</v>
      </c>
      <c r="I53" s="4">
        <v>3</v>
      </c>
      <c r="J53" s="4">
        <v>37.11</v>
      </c>
    </row>
    <row r="54" spans="1:23">
      <c r="A54" s="2" t="s">
        <v>48</v>
      </c>
      <c r="B54" s="3" t="s">
        <v>6576</v>
      </c>
      <c r="C54" s="1" t="s">
        <v>42</v>
      </c>
      <c r="D54" s="1" t="s">
        <v>6614</v>
      </c>
      <c r="E54" s="2" t="s">
        <v>634</v>
      </c>
      <c r="F54" s="2" t="s">
        <v>635</v>
      </c>
      <c r="G54" s="2" t="s">
        <v>72</v>
      </c>
      <c r="H54" s="2" t="s">
        <v>73</v>
      </c>
      <c r="I54" s="4">
        <v>2</v>
      </c>
      <c r="J54" s="4">
        <v>24.74</v>
      </c>
    </row>
    <row r="55" spans="1:23">
      <c r="A55" s="2" t="s">
        <v>48</v>
      </c>
      <c r="B55" s="3" t="s">
        <v>6576</v>
      </c>
      <c r="C55" s="1" t="s">
        <v>42</v>
      </c>
      <c r="D55" s="1" t="s">
        <v>6615</v>
      </c>
      <c r="E55" s="2" t="s">
        <v>509</v>
      </c>
      <c r="F55" s="2" t="s">
        <v>510</v>
      </c>
      <c r="G55" s="2" t="s">
        <v>82</v>
      </c>
      <c r="H55" s="2" t="s">
        <v>83</v>
      </c>
      <c r="I55" s="4">
        <v>20</v>
      </c>
      <c r="J55" s="4">
        <v>247.4</v>
      </c>
    </row>
    <row r="56" spans="1:23">
      <c r="A56" s="2" t="s">
        <v>48</v>
      </c>
      <c r="B56" s="3" t="s">
        <v>6576</v>
      </c>
      <c r="C56" s="1" t="s">
        <v>42</v>
      </c>
      <c r="D56" s="1" t="s">
        <v>6583</v>
      </c>
      <c r="E56" s="2" t="s">
        <v>133</v>
      </c>
      <c r="F56" s="2" t="s">
        <v>134</v>
      </c>
      <c r="G56" s="2" t="s">
        <v>119</v>
      </c>
      <c r="H56" s="2" t="s">
        <v>120</v>
      </c>
      <c r="I56" s="4">
        <v>10</v>
      </c>
      <c r="J56" s="4">
        <v>123.7</v>
      </c>
    </row>
    <row r="57" spans="1:23">
      <c r="A57" s="2" t="s">
        <v>48</v>
      </c>
      <c r="B57" s="3" t="s">
        <v>6576</v>
      </c>
      <c r="C57" s="1" t="s">
        <v>42</v>
      </c>
      <c r="D57" s="1" t="s">
        <v>6586</v>
      </c>
      <c r="E57" s="2" t="s">
        <v>502</v>
      </c>
      <c r="F57" s="2" t="s">
        <v>503</v>
      </c>
      <c r="G57" s="2" t="s">
        <v>72</v>
      </c>
      <c r="H57" s="2" t="s">
        <v>73</v>
      </c>
      <c r="I57" s="4">
        <v>3</v>
      </c>
      <c r="J57" s="4">
        <v>37.11</v>
      </c>
    </row>
    <row r="58" spans="1:23">
      <c r="A58" s="2" t="s">
        <v>48</v>
      </c>
      <c r="B58" s="3" t="s">
        <v>6576</v>
      </c>
      <c r="C58" s="1" t="s">
        <v>42</v>
      </c>
      <c r="D58" s="1" t="s">
        <v>6616</v>
      </c>
      <c r="E58" s="2" t="s">
        <v>2174</v>
      </c>
      <c r="F58" s="2" t="s">
        <v>2175</v>
      </c>
      <c r="G58" s="2" t="s">
        <v>82</v>
      </c>
      <c r="H58" s="2" t="s">
        <v>83</v>
      </c>
      <c r="I58" s="4">
        <v>30</v>
      </c>
      <c r="J58" s="4">
        <v>345.6</v>
      </c>
    </row>
    <row r="59" spans="1:23">
      <c r="A59" s="2" t="s">
        <v>48</v>
      </c>
      <c r="B59" s="3" t="s">
        <v>6576</v>
      </c>
      <c r="C59" s="1" t="s">
        <v>42</v>
      </c>
      <c r="D59" s="1" t="s">
        <v>6617</v>
      </c>
      <c r="E59" s="2" t="s">
        <v>894</v>
      </c>
      <c r="F59" s="2" t="s">
        <v>895</v>
      </c>
      <c r="G59" s="2" t="s">
        <v>82</v>
      </c>
      <c r="H59" s="2" t="s">
        <v>83</v>
      </c>
      <c r="I59" s="4">
        <v>50</v>
      </c>
      <c r="J59" s="4">
        <v>618.5</v>
      </c>
    </row>
    <row r="60" spans="1:23">
      <c r="A60" s="2" t="s">
        <v>48</v>
      </c>
      <c r="B60" s="3" t="s">
        <v>6576</v>
      </c>
      <c r="C60" s="1" t="s">
        <v>42</v>
      </c>
      <c r="D60" s="1" t="s">
        <v>6618</v>
      </c>
      <c r="E60" s="2" t="s">
        <v>91</v>
      </c>
      <c r="F60" s="2" t="s">
        <v>92</v>
      </c>
      <c r="G60" s="2" t="s">
        <v>93</v>
      </c>
      <c r="H60" s="2" t="s">
        <v>94</v>
      </c>
      <c r="I60" s="4">
        <v>5</v>
      </c>
      <c r="J60" s="4">
        <v>57.6</v>
      </c>
    </row>
    <row r="61" spans="1:23">
      <c r="A61" s="2" t="s">
        <v>48</v>
      </c>
      <c r="B61" s="3" t="s">
        <v>6576</v>
      </c>
      <c r="C61" s="1" t="s">
        <v>42</v>
      </c>
      <c r="D61" s="1" t="s">
        <v>6619</v>
      </c>
      <c r="E61" s="2" t="s">
        <v>139</v>
      </c>
      <c r="F61" s="2" t="s">
        <v>140</v>
      </c>
      <c r="G61" s="2" t="s">
        <v>72</v>
      </c>
      <c r="H61" s="2" t="s">
        <v>73</v>
      </c>
      <c r="I61" s="4">
        <v>10</v>
      </c>
      <c r="J61" s="4">
        <v>115.2</v>
      </c>
    </row>
    <row r="62" spans="1:23">
      <c r="A62" s="2" t="s">
        <v>182</v>
      </c>
      <c r="B62" s="3" t="s">
        <v>6576</v>
      </c>
      <c r="C62" s="1" t="s">
        <v>42</v>
      </c>
      <c r="D62" s="1" t="s">
        <v>6580</v>
      </c>
      <c r="E62" s="2" t="s">
        <v>646</v>
      </c>
      <c r="F62" s="2" t="s">
        <v>647</v>
      </c>
      <c r="G62" s="2" t="s">
        <v>82</v>
      </c>
      <c r="H62" s="2" t="s">
        <v>83</v>
      </c>
      <c r="I62" s="4">
        <v>2</v>
      </c>
      <c r="J62" s="4">
        <v>18.88</v>
      </c>
    </row>
    <row r="63" spans="1:23">
      <c r="J63" s="5">
        <v>5090.03</v>
      </c>
    </row>
    <row r="64" spans="1:23">
      <c r="A64" s="72" t="s">
        <v>141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>
      <c r="A65" s="2" t="s">
        <v>40</v>
      </c>
      <c r="B65" s="3" t="s">
        <v>6572</v>
      </c>
      <c r="C65" s="1" t="s">
        <v>42</v>
      </c>
      <c r="D65" s="1" t="s">
        <v>6620</v>
      </c>
      <c r="E65" s="2" t="s">
        <v>936</v>
      </c>
      <c r="F65" s="2" t="s">
        <v>937</v>
      </c>
      <c r="G65" s="2" t="s">
        <v>150</v>
      </c>
      <c r="H65" s="2" t="s">
        <v>151</v>
      </c>
      <c r="I65" s="4">
        <v>3</v>
      </c>
      <c r="J65" s="4">
        <v>30.66</v>
      </c>
    </row>
    <row r="66" spans="1:23">
      <c r="A66" s="2" t="s">
        <v>40</v>
      </c>
      <c r="B66" s="3" t="s">
        <v>6621</v>
      </c>
      <c r="C66" s="1" t="s">
        <v>42</v>
      </c>
      <c r="D66" s="1" t="s">
        <v>6622</v>
      </c>
      <c r="E66" s="2" t="s">
        <v>2365</v>
      </c>
      <c r="F66" s="2" t="s">
        <v>1751</v>
      </c>
      <c r="G66" s="2" t="s">
        <v>942</v>
      </c>
      <c r="H66" s="2" t="s">
        <v>943</v>
      </c>
      <c r="I66" s="4">
        <v>10</v>
      </c>
      <c r="J66" s="4">
        <v>102.2</v>
      </c>
    </row>
    <row r="67" spans="1:23">
      <c r="A67" s="2" t="s">
        <v>48</v>
      </c>
      <c r="B67" s="3" t="s">
        <v>6572</v>
      </c>
      <c r="C67" s="1" t="s">
        <v>42</v>
      </c>
      <c r="D67" s="1" t="s">
        <v>6623</v>
      </c>
      <c r="E67" s="2" t="s">
        <v>957</v>
      </c>
      <c r="F67" s="2" t="s">
        <v>958</v>
      </c>
      <c r="G67" s="2" t="s">
        <v>150</v>
      </c>
      <c r="H67" s="2" t="s">
        <v>151</v>
      </c>
      <c r="I67" s="4">
        <v>20</v>
      </c>
      <c r="J67" s="4">
        <v>230.4</v>
      </c>
    </row>
    <row r="68" spans="1:23">
      <c r="A68" s="2" t="s">
        <v>48</v>
      </c>
      <c r="B68" s="3" t="s">
        <v>6621</v>
      </c>
      <c r="C68" s="1" t="s">
        <v>42</v>
      </c>
      <c r="D68" s="1" t="s">
        <v>6622</v>
      </c>
      <c r="E68" s="2" t="s">
        <v>2365</v>
      </c>
      <c r="F68" s="2" t="s">
        <v>1751</v>
      </c>
      <c r="G68" s="2" t="s">
        <v>942</v>
      </c>
      <c r="H68" s="2" t="s">
        <v>943</v>
      </c>
      <c r="I68" s="4">
        <v>10</v>
      </c>
      <c r="J68" s="4">
        <v>115.2</v>
      </c>
    </row>
    <row r="69" spans="1:23">
      <c r="A69" s="2" t="s">
        <v>48</v>
      </c>
      <c r="B69" s="3" t="s">
        <v>6572</v>
      </c>
      <c r="C69" s="1" t="s">
        <v>42</v>
      </c>
      <c r="D69" s="1" t="s">
        <v>6624</v>
      </c>
      <c r="E69" s="2" t="s">
        <v>153</v>
      </c>
      <c r="F69" s="2" t="s">
        <v>154</v>
      </c>
      <c r="G69" s="2" t="s">
        <v>155</v>
      </c>
      <c r="H69" s="2" t="s">
        <v>156</v>
      </c>
      <c r="I69" s="4">
        <v>5</v>
      </c>
      <c r="J69" s="4">
        <v>57.6</v>
      </c>
    </row>
    <row r="70" spans="1:23">
      <c r="A70" s="2" t="s">
        <v>48</v>
      </c>
      <c r="B70" s="3" t="s">
        <v>6572</v>
      </c>
      <c r="C70" s="1" t="s">
        <v>42</v>
      </c>
      <c r="D70" s="1" t="s">
        <v>6625</v>
      </c>
      <c r="E70" s="2" t="s">
        <v>1148</v>
      </c>
      <c r="F70" s="2" t="s">
        <v>1149</v>
      </c>
      <c r="G70" s="2" t="s">
        <v>155</v>
      </c>
      <c r="H70" s="2" t="s">
        <v>156</v>
      </c>
      <c r="I70" s="4">
        <v>5</v>
      </c>
      <c r="J70" s="4">
        <v>57.6</v>
      </c>
    </row>
    <row r="71" spans="1:23">
      <c r="A71" s="2" t="s">
        <v>182</v>
      </c>
      <c r="B71" s="3" t="s">
        <v>6572</v>
      </c>
      <c r="C71" s="1" t="s">
        <v>42</v>
      </c>
      <c r="D71" s="1" t="s">
        <v>6626</v>
      </c>
      <c r="E71" s="2" t="s">
        <v>175</v>
      </c>
      <c r="F71" s="2" t="s">
        <v>2616</v>
      </c>
      <c r="G71" s="2" t="s">
        <v>177</v>
      </c>
      <c r="H71" s="2" t="s">
        <v>178</v>
      </c>
      <c r="I71" s="4">
        <v>4</v>
      </c>
      <c r="J71" s="4">
        <v>33.68</v>
      </c>
    </row>
    <row r="72" spans="1:23">
      <c r="A72" s="2" t="s">
        <v>205</v>
      </c>
      <c r="B72" s="3" t="s">
        <v>6627</v>
      </c>
      <c r="C72" s="1" t="s">
        <v>42</v>
      </c>
      <c r="D72" s="1" t="s">
        <v>6628</v>
      </c>
      <c r="E72" s="2" t="s">
        <v>170</v>
      </c>
      <c r="F72" s="2" t="s">
        <v>171</v>
      </c>
      <c r="G72" s="2" t="s">
        <v>150</v>
      </c>
      <c r="H72" s="2" t="s">
        <v>151</v>
      </c>
      <c r="I72" s="4">
        <v>3</v>
      </c>
      <c r="J72" s="4">
        <v>28.65</v>
      </c>
    </row>
    <row r="73" spans="1:23">
      <c r="J73" s="5">
        <v>655.99</v>
      </c>
    </row>
    <row r="74" spans="1:23">
      <c r="A74" s="72" t="s">
        <v>183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</row>
    <row r="75" spans="1:23">
      <c r="A75" s="2" t="s">
        <v>40</v>
      </c>
      <c r="B75" s="3" t="s">
        <v>6576</v>
      </c>
      <c r="C75" s="1" t="s">
        <v>42</v>
      </c>
      <c r="D75" s="1" t="s">
        <v>6629</v>
      </c>
      <c r="E75" s="2" t="s">
        <v>707</v>
      </c>
      <c r="F75" s="2" t="s">
        <v>708</v>
      </c>
      <c r="G75" s="2" t="s">
        <v>187</v>
      </c>
      <c r="H75" s="2" t="s">
        <v>188</v>
      </c>
      <c r="I75" s="4">
        <v>5</v>
      </c>
      <c r="J75" s="4">
        <v>51.1</v>
      </c>
    </row>
    <row r="76" spans="1:23">
      <c r="A76" s="2" t="s">
        <v>48</v>
      </c>
      <c r="B76" s="3" t="s">
        <v>6576</v>
      </c>
      <c r="C76" s="1" t="s">
        <v>42</v>
      </c>
      <c r="D76" s="1" t="s">
        <v>6630</v>
      </c>
      <c r="E76" s="2" t="s">
        <v>185</v>
      </c>
      <c r="F76" s="2" t="s">
        <v>186</v>
      </c>
      <c r="G76" s="2" t="s">
        <v>187</v>
      </c>
      <c r="H76" s="2" t="s">
        <v>188</v>
      </c>
      <c r="I76" s="4">
        <v>1</v>
      </c>
      <c r="J76" s="4">
        <v>12.37</v>
      </c>
    </row>
    <row r="77" spans="1:23">
      <c r="A77" s="2" t="s">
        <v>48</v>
      </c>
      <c r="B77" s="3" t="s">
        <v>6627</v>
      </c>
      <c r="C77" s="1" t="s">
        <v>42</v>
      </c>
      <c r="D77" s="1" t="s">
        <v>6631</v>
      </c>
      <c r="E77" s="2" t="s">
        <v>702</v>
      </c>
      <c r="F77" s="2" t="s">
        <v>703</v>
      </c>
      <c r="G77" s="2" t="s">
        <v>187</v>
      </c>
      <c r="H77" s="2" t="s">
        <v>188</v>
      </c>
      <c r="I77" s="4">
        <v>2</v>
      </c>
      <c r="J77" s="4">
        <v>24.74</v>
      </c>
    </row>
    <row r="78" spans="1:23">
      <c r="J78" s="5">
        <v>88.21</v>
      </c>
    </row>
    <row r="79" spans="1:23">
      <c r="A79" s="72" t="s">
        <v>189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</row>
    <row r="80" spans="1:23">
      <c r="A80" s="2" t="s">
        <v>40</v>
      </c>
      <c r="B80" s="3" t="s">
        <v>6569</v>
      </c>
      <c r="C80" s="1" t="s">
        <v>42</v>
      </c>
      <c r="D80" s="1" t="s">
        <v>6632</v>
      </c>
      <c r="E80" s="2" t="s">
        <v>729</v>
      </c>
      <c r="F80" s="2" t="s">
        <v>730</v>
      </c>
      <c r="G80" s="2" t="s">
        <v>726</v>
      </c>
      <c r="H80" s="2" t="s">
        <v>727</v>
      </c>
      <c r="I80" s="4">
        <v>2</v>
      </c>
      <c r="J80" s="4">
        <v>20.440000000000001</v>
      </c>
    </row>
    <row r="81" spans="1:23">
      <c r="A81" s="2" t="s">
        <v>40</v>
      </c>
      <c r="B81" s="3" t="s">
        <v>6569</v>
      </c>
      <c r="C81" s="1" t="s">
        <v>42</v>
      </c>
      <c r="D81" s="1" t="s">
        <v>6633</v>
      </c>
      <c r="E81" s="2" t="s">
        <v>1168</v>
      </c>
      <c r="F81" s="2" t="s">
        <v>1169</v>
      </c>
      <c r="G81" s="2" t="s">
        <v>712</v>
      </c>
      <c r="H81" s="2" t="s">
        <v>713</v>
      </c>
      <c r="I81" s="4">
        <v>2</v>
      </c>
      <c r="J81" s="4">
        <v>20.440000000000001</v>
      </c>
    </row>
    <row r="82" spans="1:23">
      <c r="A82" s="2" t="s">
        <v>48</v>
      </c>
      <c r="B82" s="3" t="s">
        <v>6569</v>
      </c>
      <c r="C82" s="1" t="s">
        <v>42</v>
      </c>
      <c r="D82" s="1" t="s">
        <v>6633</v>
      </c>
      <c r="E82" s="2" t="s">
        <v>1168</v>
      </c>
      <c r="F82" s="2" t="s">
        <v>1169</v>
      </c>
      <c r="G82" s="2" t="s">
        <v>712</v>
      </c>
      <c r="H82" s="2" t="s">
        <v>713</v>
      </c>
      <c r="I82" s="4">
        <v>2</v>
      </c>
      <c r="J82" s="4">
        <v>24.74</v>
      </c>
    </row>
    <row r="83" spans="1:23">
      <c r="A83" s="2" t="s">
        <v>48</v>
      </c>
      <c r="B83" s="3" t="s">
        <v>6569</v>
      </c>
      <c r="C83" s="1" t="s">
        <v>42</v>
      </c>
      <c r="D83" s="1" t="s">
        <v>6634</v>
      </c>
      <c r="E83" s="2" t="s">
        <v>1165</v>
      </c>
      <c r="F83" s="2" t="s">
        <v>1166</v>
      </c>
      <c r="G83" s="2" t="s">
        <v>193</v>
      </c>
      <c r="H83" s="2" t="s">
        <v>194</v>
      </c>
      <c r="I83" s="4">
        <v>4</v>
      </c>
      <c r="J83" s="4">
        <v>49.48</v>
      </c>
    </row>
    <row r="84" spans="1:23">
      <c r="A84" s="2" t="s">
        <v>48</v>
      </c>
      <c r="B84" s="3" t="s">
        <v>6569</v>
      </c>
      <c r="C84" s="1" t="s">
        <v>42</v>
      </c>
      <c r="D84" s="1" t="s">
        <v>6635</v>
      </c>
      <c r="E84" s="2" t="s">
        <v>208</v>
      </c>
      <c r="F84" s="2" t="s">
        <v>209</v>
      </c>
      <c r="G84" s="2" t="s">
        <v>210</v>
      </c>
      <c r="H84" s="2" t="s">
        <v>211</v>
      </c>
      <c r="I84" s="4">
        <v>3</v>
      </c>
      <c r="J84" s="4">
        <v>37.11</v>
      </c>
    </row>
    <row r="85" spans="1:23">
      <c r="A85" s="2" t="s">
        <v>182</v>
      </c>
      <c r="B85" s="3" t="s">
        <v>6569</v>
      </c>
      <c r="C85" s="1" t="s">
        <v>42</v>
      </c>
      <c r="D85" s="1" t="s">
        <v>6636</v>
      </c>
      <c r="E85" s="2" t="s">
        <v>729</v>
      </c>
      <c r="F85" s="2" t="s">
        <v>730</v>
      </c>
      <c r="G85" s="2" t="s">
        <v>726</v>
      </c>
      <c r="H85" s="2" t="s">
        <v>727</v>
      </c>
      <c r="I85" s="4">
        <v>2</v>
      </c>
      <c r="J85" s="4">
        <v>18.88</v>
      </c>
    </row>
    <row r="86" spans="1:23">
      <c r="J86" s="5">
        <v>171.09</v>
      </c>
    </row>
    <row r="87" spans="1:23">
      <c r="A87" s="72" t="s">
        <v>212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</row>
    <row r="88" spans="1:23">
      <c r="A88" s="2" t="s">
        <v>40</v>
      </c>
      <c r="B88" s="3" t="s">
        <v>6627</v>
      </c>
      <c r="C88" s="1" t="s">
        <v>42</v>
      </c>
      <c r="D88" s="1" t="s">
        <v>6637</v>
      </c>
      <c r="E88" s="2" t="s">
        <v>971</v>
      </c>
      <c r="F88" s="2" t="s">
        <v>972</v>
      </c>
      <c r="G88" s="2" t="s">
        <v>216</v>
      </c>
      <c r="H88" s="2" t="s">
        <v>217</v>
      </c>
      <c r="I88" s="4">
        <v>5</v>
      </c>
      <c r="J88" s="4">
        <v>51.1</v>
      </c>
    </row>
    <row r="89" spans="1:23">
      <c r="A89" s="2" t="s">
        <v>40</v>
      </c>
      <c r="B89" s="3" t="s">
        <v>6627</v>
      </c>
      <c r="C89" s="1" t="s">
        <v>42</v>
      </c>
      <c r="D89" s="1" t="s">
        <v>6638</v>
      </c>
      <c r="E89" s="2" t="s">
        <v>1922</v>
      </c>
      <c r="F89" s="2" t="s">
        <v>1923</v>
      </c>
      <c r="G89" s="2" t="s">
        <v>1924</v>
      </c>
      <c r="H89" s="2" t="s">
        <v>1925</v>
      </c>
      <c r="I89" s="4">
        <v>10</v>
      </c>
      <c r="J89" s="4">
        <v>102.2</v>
      </c>
    </row>
    <row r="90" spans="1:23">
      <c r="A90" s="2" t="s">
        <v>48</v>
      </c>
      <c r="B90" s="3" t="s">
        <v>6627</v>
      </c>
      <c r="C90" s="1" t="s">
        <v>42</v>
      </c>
      <c r="D90" s="1" t="s">
        <v>6639</v>
      </c>
      <c r="E90" s="2" t="s">
        <v>224</v>
      </c>
      <c r="F90" s="2" t="s">
        <v>225</v>
      </c>
      <c r="G90" s="2" t="s">
        <v>216</v>
      </c>
      <c r="H90" s="2" t="s">
        <v>217</v>
      </c>
      <c r="I90" s="4">
        <v>5</v>
      </c>
      <c r="J90" s="4">
        <v>61.85</v>
      </c>
    </row>
    <row r="91" spans="1:23">
      <c r="A91" s="2" t="s">
        <v>48</v>
      </c>
      <c r="B91" s="3" t="s">
        <v>6627</v>
      </c>
      <c r="C91" s="1" t="s">
        <v>42</v>
      </c>
      <c r="D91" s="1" t="s">
        <v>6640</v>
      </c>
      <c r="E91" s="2" t="s">
        <v>266</v>
      </c>
      <c r="F91" s="2" t="s">
        <v>267</v>
      </c>
      <c r="G91" s="2" t="s">
        <v>216</v>
      </c>
      <c r="H91" s="2" t="s">
        <v>217</v>
      </c>
      <c r="I91" s="4">
        <v>3</v>
      </c>
      <c r="J91" s="4">
        <v>37.11</v>
      </c>
    </row>
    <row r="92" spans="1:23">
      <c r="J92" s="5">
        <v>252.26</v>
      </c>
    </row>
    <row r="93" spans="1:23">
      <c r="A93" s="72" t="s">
        <v>286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</row>
    <row r="94" spans="1:23">
      <c r="A94" s="2" t="s">
        <v>48</v>
      </c>
      <c r="B94" s="3" t="s">
        <v>6627</v>
      </c>
      <c r="C94" s="1" t="s">
        <v>42</v>
      </c>
      <c r="D94" s="1" t="s">
        <v>6641</v>
      </c>
      <c r="E94" s="2" t="s">
        <v>307</v>
      </c>
      <c r="F94" s="2" t="s">
        <v>308</v>
      </c>
      <c r="G94" s="2" t="s">
        <v>304</v>
      </c>
      <c r="H94" s="2" t="s">
        <v>305</v>
      </c>
      <c r="I94" s="4">
        <v>5</v>
      </c>
      <c r="J94" s="4">
        <v>61.85</v>
      </c>
    </row>
    <row r="95" spans="1:23">
      <c r="A95" s="2" t="s">
        <v>182</v>
      </c>
      <c r="B95" s="3" t="s">
        <v>6627</v>
      </c>
      <c r="C95" s="1" t="s">
        <v>42</v>
      </c>
      <c r="D95" s="1" t="s">
        <v>6642</v>
      </c>
      <c r="E95" s="2" t="s">
        <v>288</v>
      </c>
      <c r="F95" s="2" t="s">
        <v>1928</v>
      </c>
      <c r="G95" s="2" t="s">
        <v>290</v>
      </c>
      <c r="H95" s="2" t="s">
        <v>291</v>
      </c>
      <c r="I95" s="4">
        <v>10</v>
      </c>
      <c r="J95" s="4">
        <v>84.2</v>
      </c>
    </row>
    <row r="96" spans="1:23">
      <c r="A96" s="2" t="s">
        <v>182</v>
      </c>
      <c r="B96" s="3" t="s">
        <v>6627</v>
      </c>
      <c r="C96" s="1" t="s">
        <v>42</v>
      </c>
      <c r="D96" s="1" t="s">
        <v>6641</v>
      </c>
      <c r="E96" s="2" t="s">
        <v>307</v>
      </c>
      <c r="F96" s="2" t="s">
        <v>308</v>
      </c>
      <c r="G96" s="2" t="s">
        <v>304</v>
      </c>
      <c r="H96" s="2" t="s">
        <v>305</v>
      </c>
      <c r="I96" s="4">
        <v>2</v>
      </c>
      <c r="J96" s="4">
        <v>18.88</v>
      </c>
    </row>
    <row r="97" spans="1:23">
      <c r="J97" s="5">
        <v>164.93</v>
      </c>
    </row>
    <row r="98" spans="1:23">
      <c r="A98" s="72" t="s">
        <v>309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</row>
    <row r="99" spans="1:23">
      <c r="A99" s="2" t="s">
        <v>40</v>
      </c>
      <c r="B99" s="3" t="s">
        <v>6569</v>
      </c>
      <c r="C99" s="1" t="s">
        <v>42</v>
      </c>
      <c r="D99" s="1" t="s">
        <v>6643</v>
      </c>
      <c r="E99" s="2" t="s">
        <v>1436</v>
      </c>
      <c r="F99" s="2" t="s">
        <v>1437</v>
      </c>
      <c r="G99" s="2" t="s">
        <v>313</v>
      </c>
      <c r="H99" s="2" t="s">
        <v>314</v>
      </c>
      <c r="I99" s="4">
        <v>10</v>
      </c>
      <c r="J99" s="4">
        <v>102.2</v>
      </c>
    </row>
    <row r="100" spans="1:23">
      <c r="A100" s="2" t="s">
        <v>40</v>
      </c>
      <c r="B100" s="3" t="s">
        <v>6572</v>
      </c>
      <c r="C100" s="1" t="s">
        <v>42</v>
      </c>
      <c r="D100" s="1" t="s">
        <v>6644</v>
      </c>
      <c r="E100" s="2" t="s">
        <v>1424</v>
      </c>
      <c r="F100" s="2" t="s">
        <v>1425</v>
      </c>
      <c r="G100" s="2" t="s">
        <v>313</v>
      </c>
      <c r="H100" s="2" t="s">
        <v>314</v>
      </c>
      <c r="I100" s="4">
        <v>10</v>
      </c>
      <c r="J100" s="4">
        <v>102.2</v>
      </c>
    </row>
    <row r="101" spans="1:23">
      <c r="A101" s="2" t="s">
        <v>40</v>
      </c>
      <c r="B101" s="3" t="s">
        <v>6569</v>
      </c>
      <c r="C101" s="1" t="s">
        <v>42</v>
      </c>
      <c r="D101" s="1" t="s">
        <v>6645</v>
      </c>
      <c r="E101" s="2" t="s">
        <v>3003</v>
      </c>
      <c r="F101" s="2" t="s">
        <v>3004</v>
      </c>
      <c r="G101" s="2" t="s">
        <v>313</v>
      </c>
      <c r="H101" s="2" t="s">
        <v>314</v>
      </c>
      <c r="I101" s="4">
        <v>2</v>
      </c>
      <c r="J101" s="4">
        <v>20.440000000000001</v>
      </c>
    </row>
    <row r="102" spans="1:23">
      <c r="A102" s="2" t="s">
        <v>40</v>
      </c>
      <c r="B102" s="3" t="s">
        <v>6572</v>
      </c>
      <c r="C102" s="1" t="s">
        <v>42</v>
      </c>
      <c r="D102" s="1" t="s">
        <v>6646</v>
      </c>
      <c r="E102" s="2" t="s">
        <v>1247</v>
      </c>
      <c r="F102" s="2" t="s">
        <v>1248</v>
      </c>
      <c r="G102" s="2" t="s">
        <v>313</v>
      </c>
      <c r="H102" s="2" t="s">
        <v>314</v>
      </c>
      <c r="I102" s="4">
        <v>15</v>
      </c>
      <c r="J102" s="4">
        <v>153.30000000000001</v>
      </c>
    </row>
    <row r="103" spans="1:23">
      <c r="A103" s="2" t="s">
        <v>40</v>
      </c>
      <c r="B103" s="3" t="s">
        <v>6576</v>
      </c>
      <c r="C103" s="1" t="s">
        <v>42</v>
      </c>
      <c r="D103" s="1" t="s">
        <v>6647</v>
      </c>
      <c r="E103" s="2" t="s">
        <v>411</v>
      </c>
      <c r="F103" s="2" t="s">
        <v>412</v>
      </c>
      <c r="G103" s="2" t="s">
        <v>313</v>
      </c>
      <c r="H103" s="2" t="s">
        <v>314</v>
      </c>
      <c r="I103" s="4">
        <v>10</v>
      </c>
      <c r="J103" s="4">
        <v>102.2</v>
      </c>
    </row>
    <row r="104" spans="1:23">
      <c r="A104" s="2" t="s">
        <v>40</v>
      </c>
      <c r="B104" s="3" t="s">
        <v>6572</v>
      </c>
      <c r="C104" s="1" t="s">
        <v>42</v>
      </c>
      <c r="D104" s="1" t="s">
        <v>6648</v>
      </c>
      <c r="E104" s="2" t="s">
        <v>570</v>
      </c>
      <c r="F104" s="2" t="s">
        <v>571</v>
      </c>
      <c r="G104" s="2" t="s">
        <v>313</v>
      </c>
      <c r="H104" s="2" t="s">
        <v>314</v>
      </c>
      <c r="I104" s="4">
        <v>10</v>
      </c>
      <c r="J104" s="4">
        <v>102.2</v>
      </c>
    </row>
    <row r="105" spans="1:23">
      <c r="A105" s="2" t="s">
        <v>40</v>
      </c>
      <c r="B105" s="3" t="s">
        <v>6569</v>
      </c>
      <c r="C105" s="1" t="s">
        <v>42</v>
      </c>
      <c r="D105" s="1" t="s">
        <v>6649</v>
      </c>
      <c r="E105" s="2" t="s">
        <v>1218</v>
      </c>
      <c r="F105" s="2" t="s">
        <v>1219</v>
      </c>
      <c r="G105" s="2" t="s">
        <v>367</v>
      </c>
      <c r="H105" s="2" t="s">
        <v>368</v>
      </c>
      <c r="I105" s="4">
        <v>5</v>
      </c>
      <c r="J105" s="4">
        <v>51.1</v>
      </c>
    </row>
    <row r="106" spans="1:23">
      <c r="A106" s="2" t="s">
        <v>40</v>
      </c>
      <c r="B106" s="3" t="s">
        <v>6572</v>
      </c>
      <c r="C106" s="1" t="s">
        <v>42</v>
      </c>
      <c r="D106" s="1" t="s">
        <v>6650</v>
      </c>
      <c r="E106" s="2" t="s">
        <v>1340</v>
      </c>
      <c r="F106" s="2" t="s">
        <v>1341</v>
      </c>
      <c r="G106" s="2" t="s">
        <v>313</v>
      </c>
      <c r="H106" s="2" t="s">
        <v>314</v>
      </c>
      <c r="I106" s="4">
        <v>30</v>
      </c>
      <c r="J106" s="4">
        <v>306.60000000000002</v>
      </c>
    </row>
    <row r="107" spans="1:23">
      <c r="A107" s="2" t="s">
        <v>40</v>
      </c>
      <c r="B107" s="3" t="s">
        <v>6572</v>
      </c>
      <c r="C107" s="1" t="s">
        <v>42</v>
      </c>
      <c r="D107" s="1" t="s">
        <v>6651</v>
      </c>
      <c r="E107" s="2" t="s">
        <v>393</v>
      </c>
      <c r="F107" s="2" t="s">
        <v>394</v>
      </c>
      <c r="G107" s="2" t="s">
        <v>375</v>
      </c>
      <c r="H107" s="2" t="s">
        <v>376</v>
      </c>
      <c r="I107" s="4">
        <v>2</v>
      </c>
      <c r="J107" s="4">
        <v>20.440000000000001</v>
      </c>
    </row>
    <row r="108" spans="1:23">
      <c r="A108" s="2" t="s">
        <v>40</v>
      </c>
      <c r="B108" s="3" t="s">
        <v>6576</v>
      </c>
      <c r="C108" s="1" t="s">
        <v>42</v>
      </c>
      <c r="D108" s="1" t="s">
        <v>6652</v>
      </c>
      <c r="E108" s="2" t="s">
        <v>1006</v>
      </c>
      <c r="F108" s="2" t="s">
        <v>1007</v>
      </c>
      <c r="G108" s="2" t="s">
        <v>313</v>
      </c>
      <c r="H108" s="2" t="s">
        <v>314</v>
      </c>
      <c r="I108" s="4">
        <v>20</v>
      </c>
      <c r="J108" s="4">
        <v>204.4</v>
      </c>
    </row>
    <row r="109" spans="1:23">
      <c r="A109" s="2" t="s">
        <v>40</v>
      </c>
      <c r="B109" s="3" t="s">
        <v>6572</v>
      </c>
      <c r="C109" s="1" t="s">
        <v>42</v>
      </c>
      <c r="D109" s="1" t="s">
        <v>6653</v>
      </c>
      <c r="E109" s="2" t="s">
        <v>795</v>
      </c>
      <c r="F109" s="2" t="s">
        <v>796</v>
      </c>
      <c r="G109" s="2" t="s">
        <v>313</v>
      </c>
      <c r="H109" s="2" t="s">
        <v>314</v>
      </c>
      <c r="I109" s="4">
        <v>5</v>
      </c>
      <c r="J109" s="4">
        <v>51.1</v>
      </c>
    </row>
    <row r="110" spans="1:23">
      <c r="A110" s="2" t="s">
        <v>40</v>
      </c>
      <c r="B110" s="3" t="s">
        <v>6572</v>
      </c>
      <c r="C110" s="1" t="s">
        <v>42</v>
      </c>
      <c r="D110" s="1" t="s">
        <v>6654</v>
      </c>
      <c r="E110" s="2" t="s">
        <v>420</v>
      </c>
      <c r="F110" s="2" t="s">
        <v>421</v>
      </c>
      <c r="G110" s="2" t="s">
        <v>313</v>
      </c>
      <c r="H110" s="2" t="s">
        <v>314</v>
      </c>
      <c r="I110" s="4">
        <v>20</v>
      </c>
      <c r="J110" s="4">
        <v>204.4</v>
      </c>
    </row>
    <row r="111" spans="1:23">
      <c r="A111" s="2" t="s">
        <v>40</v>
      </c>
      <c r="B111" s="3" t="s">
        <v>6576</v>
      </c>
      <c r="C111" s="1" t="s">
        <v>42</v>
      </c>
      <c r="D111" s="1" t="s">
        <v>6655</v>
      </c>
      <c r="E111" s="2" t="s">
        <v>408</v>
      </c>
      <c r="F111" s="2" t="s">
        <v>409</v>
      </c>
      <c r="G111" s="2" t="s">
        <v>313</v>
      </c>
      <c r="H111" s="2" t="s">
        <v>314</v>
      </c>
      <c r="I111" s="4">
        <v>10</v>
      </c>
      <c r="J111" s="4">
        <v>102.2</v>
      </c>
    </row>
    <row r="112" spans="1:23">
      <c r="A112" s="2" t="s">
        <v>40</v>
      </c>
      <c r="B112" s="3" t="s">
        <v>6576</v>
      </c>
      <c r="C112" s="1" t="s">
        <v>42</v>
      </c>
      <c r="D112" s="1" t="s">
        <v>6656</v>
      </c>
      <c r="E112" s="2" t="s">
        <v>574</v>
      </c>
      <c r="F112" s="2" t="s">
        <v>575</v>
      </c>
      <c r="G112" s="2" t="s">
        <v>313</v>
      </c>
      <c r="H112" s="2" t="s">
        <v>314</v>
      </c>
      <c r="I112" s="4">
        <v>5</v>
      </c>
      <c r="J112" s="4">
        <v>51.1</v>
      </c>
    </row>
    <row r="113" spans="1:10">
      <c r="A113" s="2" t="s">
        <v>40</v>
      </c>
      <c r="B113" s="3" t="s">
        <v>6627</v>
      </c>
      <c r="C113" s="1" t="s">
        <v>42</v>
      </c>
      <c r="D113" s="1" t="s">
        <v>6657</v>
      </c>
      <c r="E113" s="2" t="s">
        <v>1421</v>
      </c>
      <c r="F113" s="2" t="s">
        <v>1422</v>
      </c>
      <c r="G113" s="2" t="s">
        <v>362</v>
      </c>
      <c r="H113" s="2" t="s">
        <v>363</v>
      </c>
      <c r="I113" s="4">
        <v>1</v>
      </c>
      <c r="J113" s="4">
        <v>10.220000000000001</v>
      </c>
    </row>
    <row r="114" spans="1:10">
      <c r="A114" s="2" t="s">
        <v>40</v>
      </c>
      <c r="B114" s="3" t="s">
        <v>6627</v>
      </c>
      <c r="C114" s="1" t="s">
        <v>42</v>
      </c>
      <c r="D114" s="1" t="s">
        <v>6658</v>
      </c>
      <c r="E114" s="2" t="s">
        <v>766</v>
      </c>
      <c r="F114" s="2" t="s">
        <v>767</v>
      </c>
      <c r="G114" s="2" t="s">
        <v>362</v>
      </c>
      <c r="H114" s="2" t="s">
        <v>363</v>
      </c>
      <c r="I114" s="4">
        <v>4</v>
      </c>
      <c r="J114" s="4">
        <v>40.880000000000003</v>
      </c>
    </row>
    <row r="115" spans="1:10">
      <c r="A115" s="2" t="s">
        <v>40</v>
      </c>
      <c r="B115" s="3" t="s">
        <v>6627</v>
      </c>
      <c r="C115" s="1" t="s">
        <v>42</v>
      </c>
      <c r="D115" s="1" t="s">
        <v>6659</v>
      </c>
      <c r="E115" s="2" t="s">
        <v>365</v>
      </c>
      <c r="F115" s="2" t="s">
        <v>366</v>
      </c>
      <c r="G115" s="2" t="s">
        <v>367</v>
      </c>
      <c r="H115" s="2" t="s">
        <v>368</v>
      </c>
      <c r="I115" s="4">
        <v>20</v>
      </c>
      <c r="J115" s="4">
        <v>204.4</v>
      </c>
    </row>
    <row r="116" spans="1:10">
      <c r="A116" s="2" t="s">
        <v>40</v>
      </c>
      <c r="B116" s="3" t="s">
        <v>6627</v>
      </c>
      <c r="C116" s="1" t="s">
        <v>42</v>
      </c>
      <c r="D116" s="1" t="s">
        <v>6660</v>
      </c>
      <c r="E116" s="2" t="s">
        <v>396</v>
      </c>
      <c r="F116" s="2" t="s">
        <v>397</v>
      </c>
      <c r="G116" s="2" t="s">
        <v>313</v>
      </c>
      <c r="H116" s="2" t="s">
        <v>314</v>
      </c>
      <c r="I116" s="4">
        <v>5</v>
      </c>
      <c r="J116" s="4">
        <v>51.1</v>
      </c>
    </row>
    <row r="117" spans="1:10">
      <c r="A117" s="2" t="s">
        <v>40</v>
      </c>
      <c r="B117" s="3" t="s">
        <v>6621</v>
      </c>
      <c r="C117" s="1" t="s">
        <v>42</v>
      </c>
      <c r="D117" s="1" t="s">
        <v>6661</v>
      </c>
      <c r="E117" s="2" t="s">
        <v>3589</v>
      </c>
      <c r="F117" s="2" t="s">
        <v>3590</v>
      </c>
      <c r="G117" s="2" t="s">
        <v>313</v>
      </c>
      <c r="H117" s="2" t="s">
        <v>314</v>
      </c>
      <c r="I117" s="4">
        <v>10</v>
      </c>
      <c r="J117" s="4">
        <v>102.2</v>
      </c>
    </row>
    <row r="118" spans="1:10">
      <c r="A118" s="2" t="s">
        <v>40</v>
      </c>
      <c r="B118" s="3" t="s">
        <v>6627</v>
      </c>
      <c r="C118" s="1" t="s">
        <v>42</v>
      </c>
      <c r="D118" s="1" t="s">
        <v>6662</v>
      </c>
      <c r="E118" s="2" t="s">
        <v>773</v>
      </c>
      <c r="F118" s="2" t="s">
        <v>774</v>
      </c>
      <c r="G118" s="2" t="s">
        <v>313</v>
      </c>
      <c r="H118" s="2" t="s">
        <v>314</v>
      </c>
      <c r="I118" s="4">
        <v>10</v>
      </c>
      <c r="J118" s="4">
        <v>102.2</v>
      </c>
    </row>
    <row r="119" spans="1:10">
      <c r="A119" s="2" t="s">
        <v>40</v>
      </c>
      <c r="B119" s="3" t="s">
        <v>6621</v>
      </c>
      <c r="C119" s="1" t="s">
        <v>42</v>
      </c>
      <c r="D119" s="1" t="s">
        <v>6663</v>
      </c>
      <c r="E119" s="2" t="s">
        <v>816</v>
      </c>
      <c r="F119" s="2" t="s">
        <v>817</v>
      </c>
      <c r="G119" s="2" t="s">
        <v>313</v>
      </c>
      <c r="H119" s="2" t="s">
        <v>314</v>
      </c>
      <c r="I119" s="4">
        <v>10</v>
      </c>
      <c r="J119" s="4">
        <v>102.2</v>
      </c>
    </row>
    <row r="120" spans="1:10">
      <c r="A120" s="2" t="s">
        <v>40</v>
      </c>
      <c r="B120" s="3" t="s">
        <v>6621</v>
      </c>
      <c r="C120" s="1" t="s">
        <v>42</v>
      </c>
      <c r="D120" s="1" t="s">
        <v>6664</v>
      </c>
      <c r="E120" s="2" t="s">
        <v>423</v>
      </c>
      <c r="F120" s="2" t="s">
        <v>424</v>
      </c>
      <c r="G120" s="2" t="s">
        <v>313</v>
      </c>
      <c r="H120" s="2" t="s">
        <v>314</v>
      </c>
      <c r="I120" s="4">
        <v>20</v>
      </c>
      <c r="J120" s="4">
        <v>204.4</v>
      </c>
    </row>
    <row r="121" spans="1:10">
      <c r="A121" s="2" t="s">
        <v>40</v>
      </c>
      <c r="B121" s="3" t="s">
        <v>6569</v>
      </c>
      <c r="C121" s="1" t="s">
        <v>42</v>
      </c>
      <c r="D121" s="1" t="s">
        <v>6665</v>
      </c>
      <c r="E121" s="2" t="s">
        <v>2315</v>
      </c>
      <c r="F121" s="2" t="s">
        <v>2316</v>
      </c>
      <c r="G121" s="2" t="s">
        <v>313</v>
      </c>
      <c r="H121" s="2" t="s">
        <v>314</v>
      </c>
      <c r="I121" s="4">
        <v>10</v>
      </c>
      <c r="J121" s="4">
        <v>102.2</v>
      </c>
    </row>
    <row r="122" spans="1:10">
      <c r="A122" s="2" t="s">
        <v>40</v>
      </c>
      <c r="B122" s="3" t="s">
        <v>6569</v>
      </c>
      <c r="C122" s="1" t="s">
        <v>42</v>
      </c>
      <c r="D122" s="1" t="s">
        <v>6666</v>
      </c>
      <c r="E122" s="2" t="s">
        <v>789</v>
      </c>
      <c r="F122" s="2" t="s">
        <v>790</v>
      </c>
      <c r="G122" s="2" t="s">
        <v>313</v>
      </c>
      <c r="H122" s="2" t="s">
        <v>314</v>
      </c>
      <c r="I122" s="4">
        <v>10</v>
      </c>
      <c r="J122" s="4">
        <v>102.2</v>
      </c>
    </row>
    <row r="123" spans="1:10">
      <c r="A123" s="2" t="s">
        <v>40</v>
      </c>
      <c r="B123" s="3" t="s">
        <v>6627</v>
      </c>
      <c r="C123" s="1" t="s">
        <v>42</v>
      </c>
      <c r="D123" s="1" t="s">
        <v>6657</v>
      </c>
      <c r="E123" s="2" t="s">
        <v>1421</v>
      </c>
      <c r="F123" s="2" t="s">
        <v>1422</v>
      </c>
      <c r="G123" s="2" t="s">
        <v>362</v>
      </c>
      <c r="H123" s="2" t="s">
        <v>363</v>
      </c>
      <c r="I123" s="4">
        <v>1</v>
      </c>
      <c r="J123" s="4">
        <v>10.220000000000001</v>
      </c>
    </row>
    <row r="124" spans="1:10">
      <c r="A124" s="2" t="s">
        <v>40</v>
      </c>
      <c r="B124" s="3" t="s">
        <v>6627</v>
      </c>
      <c r="C124" s="1" t="s">
        <v>42</v>
      </c>
      <c r="D124" s="1" t="s">
        <v>6667</v>
      </c>
      <c r="E124" s="2" t="s">
        <v>341</v>
      </c>
      <c r="F124" s="2" t="s">
        <v>342</v>
      </c>
      <c r="G124" s="2" t="s">
        <v>343</v>
      </c>
      <c r="H124" s="2" t="s">
        <v>344</v>
      </c>
      <c r="I124" s="4">
        <v>10</v>
      </c>
      <c r="J124" s="4">
        <v>102.2</v>
      </c>
    </row>
    <row r="125" spans="1:10">
      <c r="A125" s="2" t="s">
        <v>40</v>
      </c>
      <c r="B125" s="3" t="s">
        <v>6627</v>
      </c>
      <c r="C125" s="1" t="s">
        <v>42</v>
      </c>
      <c r="D125" s="1" t="s">
        <v>6668</v>
      </c>
      <c r="E125" s="2" t="s">
        <v>597</v>
      </c>
      <c r="F125" s="2" t="s">
        <v>598</v>
      </c>
      <c r="G125" s="2" t="s">
        <v>313</v>
      </c>
      <c r="H125" s="2" t="s">
        <v>314</v>
      </c>
      <c r="I125" s="4">
        <v>20</v>
      </c>
      <c r="J125" s="4">
        <v>204.4</v>
      </c>
    </row>
    <row r="126" spans="1:10">
      <c r="A126" s="2" t="s">
        <v>40</v>
      </c>
      <c r="B126" s="3" t="s">
        <v>6627</v>
      </c>
      <c r="C126" s="1" t="s">
        <v>42</v>
      </c>
      <c r="D126" s="1" t="s">
        <v>6669</v>
      </c>
      <c r="E126" s="2" t="s">
        <v>360</v>
      </c>
      <c r="F126" s="2" t="s">
        <v>361</v>
      </c>
      <c r="G126" s="2" t="s">
        <v>362</v>
      </c>
      <c r="H126" s="2" t="s">
        <v>363</v>
      </c>
      <c r="I126" s="4">
        <v>10</v>
      </c>
      <c r="J126" s="4">
        <v>102.2</v>
      </c>
    </row>
    <row r="127" spans="1:10">
      <c r="A127" s="2" t="s">
        <v>48</v>
      </c>
      <c r="B127" s="3" t="s">
        <v>6627</v>
      </c>
      <c r="C127" s="1" t="s">
        <v>1225</v>
      </c>
      <c r="D127" s="1" t="s">
        <v>1335</v>
      </c>
      <c r="E127" s="2" t="s">
        <v>325</v>
      </c>
      <c r="F127" s="2" t="s">
        <v>326</v>
      </c>
      <c r="G127" s="2" t="s">
        <v>313</v>
      </c>
      <c r="H127" s="2" t="s">
        <v>314</v>
      </c>
      <c r="I127" s="4">
        <v>-50</v>
      </c>
      <c r="J127" s="4">
        <v>-618.5</v>
      </c>
    </row>
    <row r="128" spans="1:10">
      <c r="A128" s="2" t="s">
        <v>48</v>
      </c>
      <c r="B128" s="3" t="s">
        <v>6576</v>
      </c>
      <c r="C128" s="1" t="s">
        <v>42</v>
      </c>
      <c r="D128" s="1" t="s">
        <v>6652</v>
      </c>
      <c r="E128" s="2" t="s">
        <v>1006</v>
      </c>
      <c r="F128" s="2" t="s">
        <v>1007</v>
      </c>
      <c r="G128" s="2" t="s">
        <v>313</v>
      </c>
      <c r="H128" s="2" t="s">
        <v>314</v>
      </c>
      <c r="I128" s="4">
        <v>20</v>
      </c>
      <c r="J128" s="4">
        <v>230.4</v>
      </c>
    </row>
    <row r="129" spans="1:23">
      <c r="A129" s="2" t="s">
        <v>48</v>
      </c>
      <c r="B129" s="3" t="s">
        <v>6569</v>
      </c>
      <c r="C129" s="1" t="s">
        <v>42</v>
      </c>
      <c r="D129" s="1" t="s">
        <v>6665</v>
      </c>
      <c r="E129" s="2" t="s">
        <v>2315</v>
      </c>
      <c r="F129" s="2" t="s">
        <v>2316</v>
      </c>
      <c r="G129" s="2" t="s">
        <v>313</v>
      </c>
      <c r="H129" s="2" t="s">
        <v>314</v>
      </c>
      <c r="I129" s="4">
        <v>2</v>
      </c>
      <c r="J129" s="4">
        <v>23.04</v>
      </c>
    </row>
    <row r="130" spans="1:23">
      <c r="A130" s="2" t="s">
        <v>48</v>
      </c>
      <c r="B130" s="3" t="s">
        <v>6627</v>
      </c>
      <c r="C130" s="1" t="s">
        <v>42</v>
      </c>
      <c r="D130" s="1" t="s">
        <v>6667</v>
      </c>
      <c r="E130" s="2" t="s">
        <v>341</v>
      </c>
      <c r="F130" s="2" t="s">
        <v>342</v>
      </c>
      <c r="G130" s="2" t="s">
        <v>343</v>
      </c>
      <c r="H130" s="2" t="s">
        <v>344</v>
      </c>
      <c r="I130" s="4">
        <v>2</v>
      </c>
      <c r="J130" s="4">
        <v>23.04</v>
      </c>
    </row>
    <row r="131" spans="1:23">
      <c r="A131" s="2" t="s">
        <v>48</v>
      </c>
      <c r="B131" s="3" t="s">
        <v>6569</v>
      </c>
      <c r="C131" s="1" t="s">
        <v>42</v>
      </c>
      <c r="D131" s="1" t="s">
        <v>6645</v>
      </c>
      <c r="E131" s="2" t="s">
        <v>3003</v>
      </c>
      <c r="F131" s="2" t="s">
        <v>3004</v>
      </c>
      <c r="G131" s="2" t="s">
        <v>313</v>
      </c>
      <c r="H131" s="2" t="s">
        <v>314</v>
      </c>
      <c r="I131" s="4">
        <v>1</v>
      </c>
      <c r="J131" s="4">
        <v>11.52</v>
      </c>
    </row>
    <row r="132" spans="1:23">
      <c r="A132" s="2" t="s">
        <v>48</v>
      </c>
      <c r="B132" s="3" t="s">
        <v>6569</v>
      </c>
      <c r="C132" s="1" t="s">
        <v>42</v>
      </c>
      <c r="D132" s="1" t="s">
        <v>6666</v>
      </c>
      <c r="E132" s="2" t="s">
        <v>789</v>
      </c>
      <c r="F132" s="2" t="s">
        <v>790</v>
      </c>
      <c r="G132" s="2" t="s">
        <v>313</v>
      </c>
      <c r="H132" s="2" t="s">
        <v>314</v>
      </c>
      <c r="I132" s="4">
        <v>5</v>
      </c>
      <c r="J132" s="4">
        <v>57.6</v>
      </c>
    </row>
    <row r="133" spans="1:23">
      <c r="A133" s="2" t="s">
        <v>48</v>
      </c>
      <c r="B133" s="3" t="s">
        <v>6627</v>
      </c>
      <c r="C133" s="1" t="s">
        <v>42</v>
      </c>
      <c r="D133" s="1" t="s">
        <v>6670</v>
      </c>
      <c r="E133" s="2" t="s">
        <v>325</v>
      </c>
      <c r="F133" s="2" t="s">
        <v>326</v>
      </c>
      <c r="G133" s="2" t="s">
        <v>313</v>
      </c>
      <c r="H133" s="2" t="s">
        <v>314</v>
      </c>
      <c r="I133" s="4">
        <v>50</v>
      </c>
      <c r="J133" s="4">
        <v>576</v>
      </c>
    </row>
    <row r="134" spans="1:23">
      <c r="A134" s="2" t="s">
        <v>48</v>
      </c>
      <c r="B134" s="3" t="s">
        <v>6627</v>
      </c>
      <c r="C134" s="1" t="s">
        <v>42</v>
      </c>
      <c r="D134" s="1" t="s">
        <v>6657</v>
      </c>
      <c r="E134" s="2" t="s">
        <v>1421</v>
      </c>
      <c r="F134" s="2" t="s">
        <v>1422</v>
      </c>
      <c r="G134" s="2" t="s">
        <v>362</v>
      </c>
      <c r="H134" s="2" t="s">
        <v>363</v>
      </c>
      <c r="I134" s="4">
        <v>1</v>
      </c>
      <c r="J134" s="4">
        <v>12.37</v>
      </c>
    </row>
    <row r="135" spans="1:23">
      <c r="A135" s="2" t="s">
        <v>48</v>
      </c>
      <c r="B135" s="3" t="s">
        <v>6627</v>
      </c>
      <c r="C135" s="1" t="s">
        <v>42</v>
      </c>
      <c r="D135" s="1" t="s">
        <v>6657</v>
      </c>
      <c r="E135" s="2" t="s">
        <v>1421</v>
      </c>
      <c r="F135" s="2" t="s">
        <v>1422</v>
      </c>
      <c r="G135" s="2" t="s">
        <v>362</v>
      </c>
      <c r="H135" s="2" t="s">
        <v>363</v>
      </c>
      <c r="I135" s="4">
        <v>1</v>
      </c>
      <c r="J135" s="4">
        <v>12.37</v>
      </c>
    </row>
    <row r="136" spans="1:23">
      <c r="A136" s="2" t="s">
        <v>48</v>
      </c>
      <c r="B136" s="3" t="s">
        <v>6627</v>
      </c>
      <c r="C136" s="1" t="s">
        <v>42</v>
      </c>
      <c r="D136" s="1" t="s">
        <v>6660</v>
      </c>
      <c r="E136" s="2" t="s">
        <v>396</v>
      </c>
      <c r="F136" s="2" t="s">
        <v>397</v>
      </c>
      <c r="G136" s="2" t="s">
        <v>313</v>
      </c>
      <c r="H136" s="2" t="s">
        <v>314</v>
      </c>
      <c r="I136" s="4">
        <v>10</v>
      </c>
      <c r="J136" s="4">
        <v>115.2</v>
      </c>
    </row>
    <row r="137" spans="1:23">
      <c r="A137" s="2" t="s">
        <v>48</v>
      </c>
      <c r="B137" s="3" t="s">
        <v>6572</v>
      </c>
      <c r="C137" s="1" t="s">
        <v>42</v>
      </c>
      <c r="D137" s="1" t="s">
        <v>6651</v>
      </c>
      <c r="E137" s="2" t="s">
        <v>393</v>
      </c>
      <c r="F137" s="2" t="s">
        <v>394</v>
      </c>
      <c r="G137" s="2" t="s">
        <v>375</v>
      </c>
      <c r="H137" s="2" t="s">
        <v>376</v>
      </c>
      <c r="I137" s="4">
        <v>3</v>
      </c>
      <c r="J137" s="4">
        <v>34.56</v>
      </c>
    </row>
    <row r="138" spans="1:23">
      <c r="A138" s="2" t="s">
        <v>48</v>
      </c>
      <c r="B138" s="3" t="s">
        <v>6572</v>
      </c>
      <c r="C138" s="1" t="s">
        <v>42</v>
      </c>
      <c r="D138" s="1" t="s">
        <v>6671</v>
      </c>
      <c r="E138" s="2" t="s">
        <v>567</v>
      </c>
      <c r="F138" s="2" t="s">
        <v>568</v>
      </c>
      <c r="G138" s="2" t="s">
        <v>367</v>
      </c>
      <c r="H138" s="2" t="s">
        <v>368</v>
      </c>
      <c r="I138" s="4">
        <v>10</v>
      </c>
      <c r="J138" s="4">
        <v>115.2</v>
      </c>
    </row>
    <row r="139" spans="1:23">
      <c r="A139" s="2" t="s">
        <v>48</v>
      </c>
      <c r="B139" s="3" t="s">
        <v>6576</v>
      </c>
      <c r="C139" s="1" t="s">
        <v>42</v>
      </c>
      <c r="D139" s="1" t="s">
        <v>6672</v>
      </c>
      <c r="E139" s="2" t="s">
        <v>325</v>
      </c>
      <c r="F139" s="2" t="s">
        <v>326</v>
      </c>
      <c r="G139" s="2" t="s">
        <v>313</v>
      </c>
      <c r="H139" s="2" t="s">
        <v>314</v>
      </c>
      <c r="I139" s="4">
        <v>50</v>
      </c>
      <c r="J139" s="4">
        <v>618.5</v>
      </c>
    </row>
    <row r="140" spans="1:23">
      <c r="A140" s="2" t="s">
        <v>48</v>
      </c>
      <c r="B140" s="3" t="s">
        <v>6572</v>
      </c>
      <c r="C140" s="1" t="s">
        <v>42</v>
      </c>
      <c r="D140" s="1" t="s">
        <v>6673</v>
      </c>
      <c r="E140" s="2" t="s">
        <v>1429</v>
      </c>
      <c r="F140" s="2" t="s">
        <v>1430</v>
      </c>
      <c r="G140" s="2" t="s">
        <v>367</v>
      </c>
      <c r="H140" s="2" t="s">
        <v>368</v>
      </c>
      <c r="I140" s="4">
        <v>1</v>
      </c>
      <c r="J140" s="4">
        <v>11.52</v>
      </c>
    </row>
    <row r="141" spans="1:23">
      <c r="A141" s="2" t="s">
        <v>48</v>
      </c>
      <c r="B141" s="3" t="s">
        <v>6572</v>
      </c>
      <c r="C141" s="1" t="s">
        <v>42</v>
      </c>
      <c r="D141" s="1" t="s">
        <v>6654</v>
      </c>
      <c r="E141" s="2" t="s">
        <v>420</v>
      </c>
      <c r="F141" s="2" t="s">
        <v>421</v>
      </c>
      <c r="G141" s="2" t="s">
        <v>313</v>
      </c>
      <c r="H141" s="2" t="s">
        <v>314</v>
      </c>
      <c r="I141" s="4">
        <v>3</v>
      </c>
      <c r="J141" s="4">
        <v>34.56</v>
      </c>
    </row>
    <row r="142" spans="1:23">
      <c r="A142" s="2" t="s">
        <v>48</v>
      </c>
      <c r="B142" s="3" t="s">
        <v>6572</v>
      </c>
      <c r="C142" s="1" t="s">
        <v>42</v>
      </c>
      <c r="D142" s="1" t="s">
        <v>6674</v>
      </c>
      <c r="E142" s="2" t="s">
        <v>322</v>
      </c>
      <c r="F142" s="2" t="s">
        <v>323</v>
      </c>
      <c r="G142" s="2" t="s">
        <v>313</v>
      </c>
      <c r="H142" s="2" t="s">
        <v>314</v>
      </c>
      <c r="I142" s="4">
        <v>3</v>
      </c>
      <c r="J142" s="4">
        <v>34.56</v>
      </c>
    </row>
    <row r="143" spans="1:23">
      <c r="J143" s="5">
        <f>SUM(J99:J142)</f>
        <v>4306.84</v>
      </c>
    </row>
    <row r="144" spans="1:23">
      <c r="A144" s="72" t="s">
        <v>429</v>
      </c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</row>
    <row r="145" spans="1:23">
      <c r="A145" s="2" t="s">
        <v>182</v>
      </c>
      <c r="B145" s="3" t="s">
        <v>6627</v>
      </c>
      <c r="C145" s="1" t="s">
        <v>42</v>
      </c>
      <c r="D145" s="1" t="s">
        <v>6675</v>
      </c>
      <c r="E145" s="2" t="s">
        <v>1043</v>
      </c>
      <c r="F145" s="2" t="s">
        <v>1044</v>
      </c>
      <c r="G145" s="2" t="s">
        <v>433</v>
      </c>
      <c r="H145" s="2" t="s">
        <v>434</v>
      </c>
      <c r="I145" s="4">
        <v>2</v>
      </c>
      <c r="J145" s="4">
        <v>18.88</v>
      </c>
    </row>
    <row r="146" spans="1:23">
      <c r="J146" s="5">
        <v>18.88</v>
      </c>
    </row>
    <row r="147" spans="1:23">
      <c r="A147" s="72" t="s">
        <v>435</v>
      </c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</row>
    <row r="148" spans="1:23">
      <c r="A148" s="2" t="s">
        <v>40</v>
      </c>
      <c r="B148" s="3" t="s">
        <v>6576</v>
      </c>
      <c r="C148" s="1" t="s">
        <v>42</v>
      </c>
      <c r="D148" s="1" t="s">
        <v>6676</v>
      </c>
      <c r="E148" s="2" t="s">
        <v>6409</v>
      </c>
      <c r="F148" s="2" t="s">
        <v>6410</v>
      </c>
      <c r="G148" s="2" t="s">
        <v>1270</v>
      </c>
      <c r="H148" s="2" t="s">
        <v>1271</v>
      </c>
      <c r="I148" s="4">
        <v>3</v>
      </c>
      <c r="J148" s="4">
        <v>30.66</v>
      </c>
    </row>
    <row r="149" spans="1:23">
      <c r="A149" s="2" t="s">
        <v>48</v>
      </c>
      <c r="B149" s="3" t="s">
        <v>6576</v>
      </c>
      <c r="C149" s="1" t="s">
        <v>42</v>
      </c>
      <c r="D149" s="1" t="s">
        <v>6677</v>
      </c>
      <c r="E149" s="2" t="s">
        <v>1262</v>
      </c>
      <c r="F149" s="2" t="s">
        <v>1263</v>
      </c>
      <c r="G149" s="2" t="s">
        <v>439</v>
      </c>
      <c r="H149" s="2" t="s">
        <v>440</v>
      </c>
      <c r="I149" s="4">
        <v>3</v>
      </c>
      <c r="J149" s="4">
        <v>37.11</v>
      </c>
    </row>
    <row r="150" spans="1:23">
      <c r="J150" s="5">
        <v>67.77</v>
      </c>
    </row>
    <row r="151" spans="1:23">
      <c r="A151" s="72" t="s">
        <v>444</v>
      </c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</row>
    <row r="152" spans="1:23">
      <c r="A152" s="2" t="s">
        <v>40</v>
      </c>
      <c r="B152" s="3" t="s">
        <v>6627</v>
      </c>
      <c r="C152" s="1" t="s">
        <v>42</v>
      </c>
      <c r="D152" s="1" t="s">
        <v>6678</v>
      </c>
      <c r="E152" s="2" t="s">
        <v>2264</v>
      </c>
      <c r="F152" s="2" t="s">
        <v>2265</v>
      </c>
      <c r="G152" s="2" t="s">
        <v>851</v>
      </c>
      <c r="H152" s="2" t="s">
        <v>852</v>
      </c>
      <c r="I152" s="4">
        <v>5</v>
      </c>
      <c r="J152" s="4">
        <v>51.1</v>
      </c>
    </row>
    <row r="153" spans="1:23">
      <c r="A153" s="2" t="s">
        <v>40</v>
      </c>
      <c r="B153" s="3" t="s">
        <v>6572</v>
      </c>
      <c r="C153" s="1" t="s">
        <v>42</v>
      </c>
      <c r="D153" s="1" t="s">
        <v>6679</v>
      </c>
      <c r="E153" s="2" t="s">
        <v>846</v>
      </c>
      <c r="F153" s="2" t="s">
        <v>847</v>
      </c>
      <c r="G153" s="2" t="s">
        <v>367</v>
      </c>
      <c r="H153" s="2" t="s">
        <v>368</v>
      </c>
      <c r="I153" s="4">
        <v>10</v>
      </c>
      <c r="J153" s="4">
        <v>102.2</v>
      </c>
    </row>
    <row r="154" spans="1:23">
      <c r="A154" s="2" t="s">
        <v>40</v>
      </c>
      <c r="B154" s="3" t="s">
        <v>6576</v>
      </c>
      <c r="C154" s="1" t="s">
        <v>42</v>
      </c>
      <c r="D154" s="1" t="s">
        <v>6680</v>
      </c>
      <c r="E154" s="2" t="s">
        <v>5069</v>
      </c>
      <c r="F154" s="2" t="s">
        <v>616</v>
      </c>
      <c r="G154" s="2" t="s">
        <v>468</v>
      </c>
      <c r="H154" s="2" t="s">
        <v>469</v>
      </c>
      <c r="I154" s="4">
        <v>15</v>
      </c>
      <c r="J154" s="4">
        <v>153.30000000000001</v>
      </c>
    </row>
    <row r="155" spans="1:23" ht="24">
      <c r="A155" s="2" t="s">
        <v>40</v>
      </c>
      <c r="B155" s="3" t="s">
        <v>6572</v>
      </c>
      <c r="C155" s="1" t="s">
        <v>42</v>
      </c>
      <c r="D155" s="1" t="s">
        <v>6681</v>
      </c>
      <c r="E155" s="2" t="s">
        <v>461</v>
      </c>
      <c r="F155" s="2" t="s">
        <v>462</v>
      </c>
      <c r="G155" s="2" t="s">
        <v>463</v>
      </c>
      <c r="H155" s="2" t="s">
        <v>464</v>
      </c>
      <c r="I155" s="4">
        <v>10</v>
      </c>
      <c r="J155" s="4">
        <v>102.2</v>
      </c>
    </row>
    <row r="156" spans="1:23">
      <c r="A156" s="2" t="s">
        <v>40</v>
      </c>
      <c r="B156" s="3" t="s">
        <v>6627</v>
      </c>
      <c r="C156" s="1" t="s">
        <v>42</v>
      </c>
      <c r="D156" s="1" t="s">
        <v>6682</v>
      </c>
      <c r="E156" s="2" t="s">
        <v>4812</v>
      </c>
      <c r="F156" s="2" t="s">
        <v>4813</v>
      </c>
      <c r="G156" s="2" t="s">
        <v>4814</v>
      </c>
      <c r="H156" s="2" t="s">
        <v>4815</v>
      </c>
      <c r="I156" s="4">
        <v>20</v>
      </c>
      <c r="J156" s="4">
        <v>204.4</v>
      </c>
    </row>
    <row r="157" spans="1:23">
      <c r="A157" s="2" t="s">
        <v>40</v>
      </c>
      <c r="B157" s="3" t="s">
        <v>6627</v>
      </c>
      <c r="C157" s="1" t="s">
        <v>42</v>
      </c>
      <c r="D157" s="1" t="s">
        <v>6683</v>
      </c>
      <c r="E157" s="2" t="s">
        <v>4160</v>
      </c>
      <c r="F157" s="2" t="s">
        <v>4161</v>
      </c>
      <c r="G157" s="2" t="s">
        <v>1654</v>
      </c>
      <c r="H157" s="2" t="s">
        <v>1655</v>
      </c>
      <c r="I157" s="4">
        <v>20</v>
      </c>
      <c r="J157" s="4">
        <v>204.4</v>
      </c>
    </row>
    <row r="158" spans="1:23">
      <c r="A158" s="2" t="s">
        <v>40</v>
      </c>
      <c r="B158" s="3" t="s">
        <v>6572</v>
      </c>
      <c r="C158" s="1" t="s">
        <v>42</v>
      </c>
      <c r="D158" s="1" t="s">
        <v>6684</v>
      </c>
      <c r="E158" s="2" t="s">
        <v>1484</v>
      </c>
      <c r="F158" s="2" t="s">
        <v>1485</v>
      </c>
      <c r="G158" s="2" t="s">
        <v>837</v>
      </c>
      <c r="H158" s="2" t="s">
        <v>838</v>
      </c>
      <c r="I158" s="4">
        <v>20</v>
      </c>
      <c r="J158" s="4">
        <v>204.4</v>
      </c>
    </row>
    <row r="159" spans="1:23">
      <c r="A159" s="2" t="s">
        <v>40</v>
      </c>
      <c r="B159" s="3" t="s">
        <v>6572</v>
      </c>
      <c r="C159" s="1" t="s">
        <v>42</v>
      </c>
      <c r="D159" s="1" t="s">
        <v>6685</v>
      </c>
      <c r="E159" s="2" t="s">
        <v>4944</v>
      </c>
      <c r="F159" s="2" t="s">
        <v>4945</v>
      </c>
      <c r="G159" s="2" t="s">
        <v>872</v>
      </c>
      <c r="H159" s="2" t="s">
        <v>873</v>
      </c>
      <c r="I159" s="4">
        <v>10</v>
      </c>
      <c r="J159" s="4">
        <v>102.2</v>
      </c>
    </row>
    <row r="160" spans="1:23">
      <c r="A160" s="2" t="s">
        <v>40</v>
      </c>
      <c r="B160" s="3" t="s">
        <v>6627</v>
      </c>
      <c r="C160" s="1" t="s">
        <v>42</v>
      </c>
      <c r="D160" s="1" t="s">
        <v>6686</v>
      </c>
      <c r="E160" s="2" t="s">
        <v>1277</v>
      </c>
      <c r="F160" s="2" t="s">
        <v>1278</v>
      </c>
      <c r="G160" s="2" t="s">
        <v>851</v>
      </c>
      <c r="H160" s="2" t="s">
        <v>852</v>
      </c>
      <c r="I160" s="4">
        <v>5</v>
      </c>
      <c r="J160" s="4">
        <v>51.1</v>
      </c>
    </row>
    <row r="161" spans="1:10">
      <c r="A161" s="2" t="s">
        <v>40</v>
      </c>
      <c r="B161" s="3" t="s">
        <v>6576</v>
      </c>
      <c r="C161" s="1" t="s">
        <v>42</v>
      </c>
      <c r="D161" s="1" t="s">
        <v>6687</v>
      </c>
      <c r="E161" s="2" t="s">
        <v>1481</v>
      </c>
      <c r="F161" s="2" t="s">
        <v>1482</v>
      </c>
      <c r="G161" s="2" t="s">
        <v>872</v>
      </c>
      <c r="H161" s="2" t="s">
        <v>873</v>
      </c>
      <c r="I161" s="4">
        <v>10</v>
      </c>
      <c r="J161" s="4">
        <v>102.2</v>
      </c>
    </row>
    <row r="162" spans="1:10">
      <c r="A162" s="2" t="s">
        <v>40</v>
      </c>
      <c r="B162" s="3" t="s">
        <v>6572</v>
      </c>
      <c r="C162" s="1" t="s">
        <v>42</v>
      </c>
      <c r="D162" s="1" t="s">
        <v>6688</v>
      </c>
      <c r="E162" s="2" t="s">
        <v>6689</v>
      </c>
      <c r="F162" s="2" t="s">
        <v>6690</v>
      </c>
      <c r="G162" s="2" t="s">
        <v>6691</v>
      </c>
      <c r="H162" s="2" t="s">
        <v>6692</v>
      </c>
      <c r="I162" s="4">
        <v>1</v>
      </c>
      <c r="J162" s="4">
        <v>10.220000000000001</v>
      </c>
    </row>
    <row r="163" spans="1:10">
      <c r="A163" s="2" t="s">
        <v>40</v>
      </c>
      <c r="B163" s="3" t="s">
        <v>6569</v>
      </c>
      <c r="C163" s="1" t="s">
        <v>42</v>
      </c>
      <c r="D163" s="1" t="s">
        <v>6693</v>
      </c>
      <c r="E163" s="2" t="s">
        <v>865</v>
      </c>
      <c r="F163" s="2" t="s">
        <v>866</v>
      </c>
      <c r="G163" s="2" t="s">
        <v>867</v>
      </c>
      <c r="H163" s="2" t="s">
        <v>868</v>
      </c>
      <c r="I163" s="4">
        <v>10</v>
      </c>
      <c r="J163" s="4">
        <v>102.2</v>
      </c>
    </row>
    <row r="164" spans="1:10">
      <c r="A164" s="2" t="s">
        <v>40</v>
      </c>
      <c r="B164" s="3" t="s">
        <v>6572</v>
      </c>
      <c r="C164" s="1" t="s">
        <v>42</v>
      </c>
      <c r="D164" s="1" t="s">
        <v>6694</v>
      </c>
      <c r="E164" s="2" t="s">
        <v>3954</v>
      </c>
      <c r="F164" s="2" t="s">
        <v>3955</v>
      </c>
      <c r="G164" s="2" t="s">
        <v>837</v>
      </c>
      <c r="H164" s="2" t="s">
        <v>838</v>
      </c>
      <c r="I164" s="4">
        <v>5</v>
      </c>
      <c r="J164" s="4">
        <v>51.1</v>
      </c>
    </row>
    <row r="165" spans="1:10">
      <c r="A165" s="2" t="s">
        <v>40</v>
      </c>
      <c r="B165" s="3" t="s">
        <v>6569</v>
      </c>
      <c r="C165" s="1" t="s">
        <v>42</v>
      </c>
      <c r="D165" s="1" t="s">
        <v>6695</v>
      </c>
      <c r="E165" s="2" t="s">
        <v>854</v>
      </c>
      <c r="F165" s="2" t="s">
        <v>855</v>
      </c>
      <c r="G165" s="2" t="s">
        <v>856</v>
      </c>
      <c r="H165" s="2" t="s">
        <v>857</v>
      </c>
      <c r="I165" s="4">
        <v>30</v>
      </c>
      <c r="J165" s="4">
        <v>306.60000000000002</v>
      </c>
    </row>
    <row r="166" spans="1:10">
      <c r="A166" s="2" t="s">
        <v>40</v>
      </c>
      <c r="B166" s="3" t="s">
        <v>6572</v>
      </c>
      <c r="C166" s="1" t="s">
        <v>42</v>
      </c>
      <c r="D166" s="1" t="s">
        <v>6696</v>
      </c>
      <c r="E166" s="2" t="s">
        <v>2122</v>
      </c>
      <c r="F166" s="2" t="s">
        <v>1357</v>
      </c>
      <c r="G166" s="2" t="s">
        <v>468</v>
      </c>
      <c r="H166" s="2" t="s">
        <v>469</v>
      </c>
      <c r="I166" s="4">
        <v>20</v>
      </c>
      <c r="J166" s="4">
        <v>204.4</v>
      </c>
    </row>
    <row r="167" spans="1:10">
      <c r="A167" s="2" t="s">
        <v>40</v>
      </c>
      <c r="B167" s="3" t="s">
        <v>6576</v>
      </c>
      <c r="C167" s="1" t="s">
        <v>42</v>
      </c>
      <c r="D167" s="1" t="s">
        <v>6697</v>
      </c>
      <c r="E167" s="2" t="s">
        <v>1478</v>
      </c>
      <c r="F167" s="2" t="s">
        <v>1479</v>
      </c>
      <c r="G167" s="2" t="s">
        <v>1361</v>
      </c>
      <c r="H167" s="2" t="s">
        <v>1362</v>
      </c>
      <c r="I167" s="4">
        <v>30</v>
      </c>
      <c r="J167" s="4">
        <v>306.60000000000002</v>
      </c>
    </row>
    <row r="168" spans="1:10">
      <c r="A168" s="2" t="s">
        <v>48</v>
      </c>
      <c r="B168" s="3" t="s">
        <v>6572</v>
      </c>
      <c r="C168" s="1" t="s">
        <v>42</v>
      </c>
      <c r="D168" s="1" t="s">
        <v>6688</v>
      </c>
      <c r="E168" s="2" t="s">
        <v>6689</v>
      </c>
      <c r="F168" s="2" t="s">
        <v>6690</v>
      </c>
      <c r="G168" s="2" t="s">
        <v>6691</v>
      </c>
      <c r="H168" s="2" t="s">
        <v>6692</v>
      </c>
      <c r="I168" s="4">
        <v>2</v>
      </c>
      <c r="J168" s="4">
        <v>24.74</v>
      </c>
    </row>
    <row r="169" spans="1:10">
      <c r="A169" s="2" t="s">
        <v>48</v>
      </c>
      <c r="B169" s="3" t="s">
        <v>6627</v>
      </c>
      <c r="C169" s="1" t="s">
        <v>42</v>
      </c>
      <c r="D169" s="1" t="s">
        <v>6682</v>
      </c>
      <c r="E169" s="2" t="s">
        <v>4812</v>
      </c>
      <c r="F169" s="2" t="s">
        <v>4813</v>
      </c>
      <c r="G169" s="2" t="s">
        <v>4814</v>
      </c>
      <c r="H169" s="2" t="s">
        <v>4815</v>
      </c>
      <c r="I169" s="4">
        <v>10</v>
      </c>
      <c r="J169" s="4">
        <v>123.7</v>
      </c>
    </row>
    <row r="170" spans="1:10">
      <c r="A170" s="2" t="s">
        <v>48</v>
      </c>
      <c r="B170" s="3" t="s">
        <v>6572</v>
      </c>
      <c r="C170" s="1" t="s">
        <v>42</v>
      </c>
      <c r="D170" s="1" t="s">
        <v>6696</v>
      </c>
      <c r="E170" s="2" t="s">
        <v>2122</v>
      </c>
      <c r="F170" s="2" t="s">
        <v>1357</v>
      </c>
      <c r="G170" s="2" t="s">
        <v>468</v>
      </c>
      <c r="H170" s="2" t="s">
        <v>469</v>
      </c>
      <c r="I170" s="4">
        <v>5</v>
      </c>
      <c r="J170" s="4">
        <v>61.85</v>
      </c>
    </row>
    <row r="171" spans="1:10">
      <c r="A171" s="2" t="s">
        <v>48</v>
      </c>
      <c r="B171" s="3" t="s">
        <v>6627</v>
      </c>
      <c r="C171" s="1" t="s">
        <v>42</v>
      </c>
      <c r="D171" s="1" t="s">
        <v>6686</v>
      </c>
      <c r="E171" s="2" t="s">
        <v>1277</v>
      </c>
      <c r="F171" s="2" t="s">
        <v>1278</v>
      </c>
      <c r="G171" s="2" t="s">
        <v>851</v>
      </c>
      <c r="H171" s="2" t="s">
        <v>852</v>
      </c>
      <c r="I171" s="4">
        <v>5</v>
      </c>
      <c r="J171" s="4">
        <v>61.85</v>
      </c>
    </row>
    <row r="172" spans="1:10">
      <c r="A172" s="2" t="s">
        <v>48</v>
      </c>
      <c r="B172" s="3" t="s">
        <v>6576</v>
      </c>
      <c r="C172" s="1" t="s">
        <v>42</v>
      </c>
      <c r="D172" s="1" t="s">
        <v>6697</v>
      </c>
      <c r="E172" s="2" t="s">
        <v>1478</v>
      </c>
      <c r="F172" s="2" t="s">
        <v>1479</v>
      </c>
      <c r="G172" s="2" t="s">
        <v>1361</v>
      </c>
      <c r="H172" s="2" t="s">
        <v>1362</v>
      </c>
      <c r="I172" s="4">
        <v>5</v>
      </c>
      <c r="J172" s="4">
        <v>61.85</v>
      </c>
    </row>
    <row r="173" spans="1:10">
      <c r="A173" s="2" t="s">
        <v>48</v>
      </c>
      <c r="B173" s="3" t="s">
        <v>6627</v>
      </c>
      <c r="C173" s="1" t="s">
        <v>42</v>
      </c>
      <c r="D173" s="1" t="s">
        <v>6678</v>
      </c>
      <c r="E173" s="2" t="s">
        <v>2264</v>
      </c>
      <c r="F173" s="2" t="s">
        <v>2265</v>
      </c>
      <c r="G173" s="2" t="s">
        <v>851</v>
      </c>
      <c r="H173" s="2" t="s">
        <v>852</v>
      </c>
      <c r="I173" s="4">
        <v>1</v>
      </c>
      <c r="J173" s="4">
        <v>12.37</v>
      </c>
    </row>
    <row r="174" spans="1:10">
      <c r="J174" s="5">
        <v>2604.98</v>
      </c>
    </row>
    <row r="175" spans="1:10">
      <c r="J175" s="5">
        <v>14119.42</v>
      </c>
    </row>
  </sheetData>
  <autoFilter ref="A1:W175" xr:uid="{7654B7DE-B362-914F-AF27-FF5348B80F06}"/>
  <mergeCells count="12">
    <mergeCell ref="A151:W151"/>
    <mergeCell ref="A2:W2"/>
    <mergeCell ref="A6:W6"/>
    <mergeCell ref="A11:W11"/>
    <mergeCell ref="A64:W64"/>
    <mergeCell ref="A74:W74"/>
    <mergeCell ref="A79:W79"/>
    <mergeCell ref="A87:W87"/>
    <mergeCell ref="A93:W93"/>
    <mergeCell ref="A98:W98"/>
    <mergeCell ref="A144:W144"/>
    <mergeCell ref="A147:W14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70C6-78A4-8342-8E35-2862082B3F16}">
  <sheetPr filterMode="1"/>
  <dimension ref="A1:W238"/>
  <sheetViews>
    <sheetView workbookViewId="0"/>
    <sheetView workbookViewId="1"/>
  </sheetViews>
  <sheetFormatPr defaultColWidth="8.85546875" defaultRowHeight="12.95"/>
  <cols>
    <col min="1" max="1" width="30" customWidth="1"/>
    <col min="2" max="2" width="9.85546875" customWidth="1"/>
    <col min="3" max="3" width="4" customWidth="1"/>
    <col min="4" max="4" width="7" customWidth="1"/>
    <col min="5" max="5" width="42.140625" customWidth="1"/>
    <col min="6" max="6" width="24.42578125" customWidth="1"/>
    <col min="7" max="7" width="8.42578125" customWidth="1"/>
    <col min="8" max="8" width="20.7109375" customWidth="1"/>
    <col min="9" max="9" width="7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6698</v>
      </c>
      <c r="C3" s="1" t="s">
        <v>42</v>
      </c>
      <c r="D3" s="1" t="s">
        <v>6699</v>
      </c>
      <c r="E3" s="2" t="s">
        <v>1875</v>
      </c>
      <c r="F3" s="2" t="s">
        <v>1876</v>
      </c>
      <c r="G3" s="2" t="s">
        <v>46</v>
      </c>
      <c r="H3" s="2" t="s">
        <v>47</v>
      </c>
      <c r="I3" s="9">
        <v>3</v>
      </c>
      <c r="J3" s="4">
        <v>30.66</v>
      </c>
    </row>
    <row r="4" spans="1:23">
      <c r="A4" s="2" t="s">
        <v>40</v>
      </c>
      <c r="B4" s="3" t="s">
        <v>6698</v>
      </c>
      <c r="C4" s="1" t="s">
        <v>42</v>
      </c>
      <c r="D4" s="1" t="s">
        <v>6700</v>
      </c>
      <c r="E4" s="2" t="s">
        <v>1813</v>
      </c>
      <c r="F4" s="2" t="s">
        <v>1814</v>
      </c>
      <c r="G4" s="2" t="s">
        <v>46</v>
      </c>
      <c r="H4" s="2" t="s">
        <v>47</v>
      </c>
      <c r="I4" s="9">
        <v>3</v>
      </c>
      <c r="J4" s="4">
        <v>30.66</v>
      </c>
    </row>
    <row r="5" spans="1:23">
      <c r="A5" s="2" t="s">
        <v>40</v>
      </c>
      <c r="B5" s="3" t="s">
        <v>6698</v>
      </c>
      <c r="C5" s="1" t="s">
        <v>42</v>
      </c>
      <c r="D5" s="1" t="s">
        <v>6701</v>
      </c>
      <c r="E5" s="2" t="s">
        <v>6702</v>
      </c>
      <c r="F5" s="2" t="s">
        <v>6703</v>
      </c>
      <c r="G5" s="2" t="s">
        <v>882</v>
      </c>
      <c r="H5" s="2" t="s">
        <v>883</v>
      </c>
      <c r="I5" s="9">
        <v>10</v>
      </c>
      <c r="J5" s="4">
        <v>102.2</v>
      </c>
    </row>
    <row r="6" spans="1:23" hidden="1">
      <c r="A6" s="2" t="s">
        <v>48</v>
      </c>
      <c r="B6" s="3" t="s">
        <v>6698</v>
      </c>
      <c r="C6" s="1" t="s">
        <v>42</v>
      </c>
      <c r="D6" s="1" t="s">
        <v>6704</v>
      </c>
      <c r="E6" s="2" t="s">
        <v>890</v>
      </c>
      <c r="F6" s="2" t="s">
        <v>891</v>
      </c>
      <c r="G6" s="2" t="s">
        <v>46</v>
      </c>
      <c r="H6" s="2" t="s">
        <v>47</v>
      </c>
      <c r="I6" s="9">
        <v>5</v>
      </c>
      <c r="J6" s="4">
        <v>61.85</v>
      </c>
    </row>
    <row r="7" spans="1:23" hidden="1">
      <c r="A7" s="2" t="s">
        <v>48</v>
      </c>
      <c r="B7" s="3" t="s">
        <v>6698</v>
      </c>
      <c r="C7" s="1" t="s">
        <v>42</v>
      </c>
      <c r="D7" s="1" t="s">
        <v>6705</v>
      </c>
      <c r="E7" s="2" t="s">
        <v>44</v>
      </c>
      <c r="F7" s="2" t="s">
        <v>45</v>
      </c>
      <c r="G7" s="2" t="s">
        <v>46</v>
      </c>
      <c r="H7" s="2" t="s">
        <v>47</v>
      </c>
      <c r="I7" s="9">
        <v>3</v>
      </c>
      <c r="J7" s="4">
        <v>37.11</v>
      </c>
    </row>
    <row r="8" spans="1:23" hidden="1">
      <c r="A8" s="2" t="s">
        <v>48</v>
      </c>
      <c r="B8" s="3" t="s">
        <v>6698</v>
      </c>
      <c r="C8" s="1" t="s">
        <v>42</v>
      </c>
      <c r="D8" s="1" t="s">
        <v>6706</v>
      </c>
      <c r="E8" s="2" t="s">
        <v>880</v>
      </c>
      <c r="F8" s="2" t="s">
        <v>881</v>
      </c>
      <c r="G8" s="2" t="s">
        <v>882</v>
      </c>
      <c r="H8" s="2" t="s">
        <v>883</v>
      </c>
      <c r="I8" s="9">
        <v>3</v>
      </c>
      <c r="J8" s="4">
        <v>37.11</v>
      </c>
    </row>
    <row r="9" spans="1:23" hidden="1">
      <c r="A9" s="2" t="s">
        <v>48</v>
      </c>
      <c r="B9" s="3" t="s">
        <v>6707</v>
      </c>
      <c r="C9" s="1" t="s">
        <v>42</v>
      </c>
      <c r="D9" s="1" t="s">
        <v>6708</v>
      </c>
      <c r="E9" s="2" t="s">
        <v>1055</v>
      </c>
      <c r="F9" s="2" t="s">
        <v>1056</v>
      </c>
      <c r="G9" s="2" t="s">
        <v>622</v>
      </c>
      <c r="H9" s="2" t="s">
        <v>623</v>
      </c>
      <c r="I9" s="9">
        <v>5</v>
      </c>
      <c r="J9" s="4">
        <v>61.85</v>
      </c>
    </row>
    <row r="10" spans="1:23" hidden="1">
      <c r="A10" s="2" t="s">
        <v>48</v>
      </c>
      <c r="B10" s="3" t="s">
        <v>6698</v>
      </c>
      <c r="C10" s="1" t="s">
        <v>42</v>
      </c>
      <c r="D10" s="1" t="s">
        <v>6699</v>
      </c>
      <c r="E10" s="2" t="s">
        <v>1875</v>
      </c>
      <c r="F10" s="2" t="s">
        <v>1876</v>
      </c>
      <c r="G10" s="2" t="s">
        <v>46</v>
      </c>
      <c r="H10" s="2" t="s">
        <v>47</v>
      </c>
      <c r="I10" s="9">
        <v>3</v>
      </c>
      <c r="J10" s="4">
        <v>37.11</v>
      </c>
    </row>
    <row r="11" spans="1:23" hidden="1">
      <c r="J11" s="5">
        <v>398.55</v>
      </c>
    </row>
    <row r="12" spans="1:23" hidden="1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40</v>
      </c>
      <c r="B13" s="3" t="s">
        <v>6709</v>
      </c>
      <c r="C13" s="1" t="s">
        <v>42</v>
      </c>
      <c r="D13" s="1" t="s">
        <v>6710</v>
      </c>
      <c r="E13" s="2" t="s">
        <v>2509</v>
      </c>
      <c r="F13" s="2" t="s">
        <v>2510</v>
      </c>
      <c r="G13" s="2" t="s">
        <v>119</v>
      </c>
      <c r="H13" s="2" t="s">
        <v>120</v>
      </c>
      <c r="I13" s="9">
        <v>5</v>
      </c>
      <c r="J13" s="4">
        <v>51.1</v>
      </c>
    </row>
    <row r="14" spans="1:23">
      <c r="A14" s="2" t="s">
        <v>40</v>
      </c>
      <c r="B14" s="3" t="s">
        <v>6709</v>
      </c>
      <c r="C14" s="1" t="s">
        <v>42</v>
      </c>
      <c r="D14" s="1" t="s">
        <v>6711</v>
      </c>
      <c r="E14" s="2" t="s">
        <v>1512</v>
      </c>
      <c r="F14" s="2" t="s">
        <v>1513</v>
      </c>
      <c r="G14" s="2" t="s">
        <v>82</v>
      </c>
      <c r="H14" s="2" t="s">
        <v>83</v>
      </c>
      <c r="I14" s="9">
        <v>5</v>
      </c>
      <c r="J14" s="4">
        <v>51.1</v>
      </c>
    </row>
    <row r="15" spans="1:23">
      <c r="A15" s="2" t="s">
        <v>40</v>
      </c>
      <c r="B15" s="3" t="s">
        <v>6709</v>
      </c>
      <c r="C15" s="1" t="s">
        <v>42</v>
      </c>
      <c r="D15" s="1" t="s">
        <v>6712</v>
      </c>
      <c r="E15" s="2" t="s">
        <v>486</v>
      </c>
      <c r="F15" s="2" t="s">
        <v>487</v>
      </c>
      <c r="G15" s="2" t="s">
        <v>102</v>
      </c>
      <c r="H15" s="2" t="s">
        <v>103</v>
      </c>
      <c r="I15" s="9">
        <v>10</v>
      </c>
      <c r="J15" s="4">
        <v>102.2</v>
      </c>
    </row>
    <row r="16" spans="1:23">
      <c r="A16" s="2" t="s">
        <v>40</v>
      </c>
      <c r="B16" s="3" t="s">
        <v>6709</v>
      </c>
      <c r="C16" s="1" t="s">
        <v>42</v>
      </c>
      <c r="D16" s="1" t="s">
        <v>6713</v>
      </c>
      <c r="E16" s="2" t="s">
        <v>480</v>
      </c>
      <c r="F16" s="2" t="s">
        <v>481</v>
      </c>
      <c r="G16" s="2" t="s">
        <v>82</v>
      </c>
      <c r="H16" s="2" t="s">
        <v>83</v>
      </c>
      <c r="I16" s="9">
        <v>5</v>
      </c>
      <c r="J16" s="4">
        <v>51.1</v>
      </c>
    </row>
    <row r="17" spans="1:10">
      <c r="A17" s="2" t="s">
        <v>40</v>
      </c>
      <c r="B17" s="3" t="s">
        <v>6709</v>
      </c>
      <c r="C17" s="1" t="s">
        <v>42</v>
      </c>
      <c r="D17" s="1" t="s">
        <v>6714</v>
      </c>
      <c r="E17" s="2" t="s">
        <v>909</v>
      </c>
      <c r="F17" s="2" t="s">
        <v>910</v>
      </c>
      <c r="G17" s="2" t="s">
        <v>82</v>
      </c>
      <c r="H17" s="2" t="s">
        <v>83</v>
      </c>
      <c r="I17" s="9">
        <v>5</v>
      </c>
      <c r="J17" s="4">
        <v>51.1</v>
      </c>
    </row>
    <row r="18" spans="1:10">
      <c r="A18" s="2" t="s">
        <v>40</v>
      </c>
      <c r="B18" s="3" t="s">
        <v>6709</v>
      </c>
      <c r="C18" s="1" t="s">
        <v>42</v>
      </c>
      <c r="D18" s="1" t="s">
        <v>6715</v>
      </c>
      <c r="E18" s="2" t="s">
        <v>1731</v>
      </c>
      <c r="F18" s="2" t="s">
        <v>1732</v>
      </c>
      <c r="G18" s="2" t="s">
        <v>1733</v>
      </c>
      <c r="H18" s="2" t="s">
        <v>1734</v>
      </c>
      <c r="I18" s="9">
        <v>2</v>
      </c>
      <c r="J18" s="4">
        <v>20.440000000000001</v>
      </c>
    </row>
    <row r="19" spans="1:10">
      <c r="A19" s="2" t="s">
        <v>40</v>
      </c>
      <c r="B19" s="3" t="s">
        <v>6709</v>
      </c>
      <c r="C19" s="1" t="s">
        <v>42</v>
      </c>
      <c r="D19" s="1" t="s">
        <v>6716</v>
      </c>
      <c r="E19" s="2" t="s">
        <v>643</v>
      </c>
      <c r="F19" s="2" t="s">
        <v>644</v>
      </c>
      <c r="G19" s="2" t="s">
        <v>82</v>
      </c>
      <c r="H19" s="2" t="s">
        <v>83</v>
      </c>
      <c r="I19" s="9">
        <v>5</v>
      </c>
      <c r="J19" s="4">
        <v>51.1</v>
      </c>
    </row>
    <row r="20" spans="1:10">
      <c r="A20" s="2" t="s">
        <v>40</v>
      </c>
      <c r="B20" s="3" t="s">
        <v>6709</v>
      </c>
      <c r="C20" s="1" t="s">
        <v>42</v>
      </c>
      <c r="D20" s="1" t="s">
        <v>6717</v>
      </c>
      <c r="E20" s="2" t="s">
        <v>489</v>
      </c>
      <c r="F20" s="2" t="s">
        <v>490</v>
      </c>
      <c r="G20" s="2" t="s">
        <v>72</v>
      </c>
      <c r="H20" s="2" t="s">
        <v>73</v>
      </c>
      <c r="I20" s="9">
        <v>3</v>
      </c>
      <c r="J20" s="4">
        <v>30.66</v>
      </c>
    </row>
    <row r="21" spans="1:10">
      <c r="A21" s="2" t="s">
        <v>40</v>
      </c>
      <c r="B21" s="3" t="s">
        <v>6709</v>
      </c>
      <c r="C21" s="1" t="s">
        <v>42</v>
      </c>
      <c r="D21" s="1" t="s">
        <v>6718</v>
      </c>
      <c r="E21" s="2" t="s">
        <v>505</v>
      </c>
      <c r="F21" s="2" t="s">
        <v>506</v>
      </c>
      <c r="G21" s="2" t="s">
        <v>93</v>
      </c>
      <c r="H21" s="2" t="s">
        <v>94</v>
      </c>
      <c r="I21" s="9">
        <v>1</v>
      </c>
      <c r="J21" s="4">
        <v>10.220000000000001</v>
      </c>
    </row>
    <row r="22" spans="1:10">
      <c r="A22" s="2" t="s">
        <v>40</v>
      </c>
      <c r="B22" s="3" t="s">
        <v>6709</v>
      </c>
      <c r="C22" s="1" t="s">
        <v>42</v>
      </c>
      <c r="D22" s="1" t="s">
        <v>6719</v>
      </c>
      <c r="E22" s="2" t="s">
        <v>689</v>
      </c>
      <c r="F22" s="2" t="s">
        <v>690</v>
      </c>
      <c r="G22" s="2" t="s">
        <v>93</v>
      </c>
      <c r="H22" s="2" t="s">
        <v>94</v>
      </c>
      <c r="I22" s="9">
        <v>10</v>
      </c>
      <c r="J22" s="4">
        <v>102.2</v>
      </c>
    </row>
    <row r="23" spans="1:10">
      <c r="A23" s="2" t="s">
        <v>40</v>
      </c>
      <c r="B23" s="3" t="s">
        <v>6709</v>
      </c>
      <c r="C23" s="1" t="s">
        <v>42</v>
      </c>
      <c r="D23" s="1" t="s">
        <v>6720</v>
      </c>
      <c r="E23" s="2" t="s">
        <v>70</v>
      </c>
      <c r="F23" s="2" t="s">
        <v>71</v>
      </c>
      <c r="G23" s="2" t="s">
        <v>72</v>
      </c>
      <c r="H23" s="2" t="s">
        <v>73</v>
      </c>
      <c r="I23" s="9">
        <v>15</v>
      </c>
      <c r="J23" s="4">
        <v>153.30000000000001</v>
      </c>
    </row>
    <row r="24" spans="1:10">
      <c r="A24" s="2" t="s">
        <v>40</v>
      </c>
      <c r="B24" s="3" t="s">
        <v>6709</v>
      </c>
      <c r="C24" s="1" t="s">
        <v>42</v>
      </c>
      <c r="D24" s="1" t="s">
        <v>6721</v>
      </c>
      <c r="E24" s="2" t="s">
        <v>650</v>
      </c>
      <c r="F24" s="2" t="s">
        <v>651</v>
      </c>
      <c r="G24" s="2" t="s">
        <v>72</v>
      </c>
      <c r="H24" s="2" t="s">
        <v>73</v>
      </c>
      <c r="I24" s="9">
        <v>10</v>
      </c>
      <c r="J24" s="4">
        <v>102.2</v>
      </c>
    </row>
    <row r="25" spans="1:10">
      <c r="A25" s="2" t="s">
        <v>40</v>
      </c>
      <c r="B25" s="3" t="s">
        <v>6709</v>
      </c>
      <c r="C25" s="1" t="s">
        <v>42</v>
      </c>
      <c r="D25" s="1" t="s">
        <v>6722</v>
      </c>
      <c r="E25" s="2" t="s">
        <v>663</v>
      </c>
      <c r="F25" s="2" t="s">
        <v>664</v>
      </c>
      <c r="G25" s="2" t="s">
        <v>82</v>
      </c>
      <c r="H25" s="2" t="s">
        <v>83</v>
      </c>
      <c r="I25" s="9">
        <v>7</v>
      </c>
      <c r="J25" s="4">
        <v>71.540000000000006</v>
      </c>
    </row>
    <row r="26" spans="1:10">
      <c r="A26" s="2" t="s">
        <v>40</v>
      </c>
      <c r="B26" s="3" t="s">
        <v>6709</v>
      </c>
      <c r="C26" s="1" t="s">
        <v>42</v>
      </c>
      <c r="D26" s="1" t="s">
        <v>6723</v>
      </c>
      <c r="E26" s="2" t="s">
        <v>117</v>
      </c>
      <c r="F26" s="2" t="s">
        <v>118</v>
      </c>
      <c r="G26" s="2" t="s">
        <v>119</v>
      </c>
      <c r="H26" s="2" t="s">
        <v>120</v>
      </c>
      <c r="I26" s="9">
        <v>10</v>
      </c>
      <c r="J26" s="4">
        <v>102.2</v>
      </c>
    </row>
    <row r="27" spans="1:10">
      <c r="A27" s="2" t="s">
        <v>40</v>
      </c>
      <c r="B27" s="3" t="s">
        <v>6709</v>
      </c>
      <c r="C27" s="1" t="s">
        <v>42</v>
      </c>
      <c r="D27" s="1" t="s">
        <v>6724</v>
      </c>
      <c r="E27" s="2" t="s">
        <v>522</v>
      </c>
      <c r="F27" s="2" t="s">
        <v>523</v>
      </c>
      <c r="G27" s="2" t="s">
        <v>93</v>
      </c>
      <c r="H27" s="2" t="s">
        <v>94</v>
      </c>
      <c r="I27" s="9">
        <v>2</v>
      </c>
      <c r="J27" s="4">
        <v>20.440000000000001</v>
      </c>
    </row>
    <row r="28" spans="1:10">
      <c r="A28" s="2" t="s">
        <v>40</v>
      </c>
      <c r="B28" s="3" t="s">
        <v>6709</v>
      </c>
      <c r="C28" s="1" t="s">
        <v>42</v>
      </c>
      <c r="D28" s="1" t="s">
        <v>6725</v>
      </c>
      <c r="E28" s="2" t="s">
        <v>493</v>
      </c>
      <c r="F28" s="2" t="s">
        <v>494</v>
      </c>
      <c r="G28" s="2" t="s">
        <v>82</v>
      </c>
      <c r="H28" s="2" t="s">
        <v>83</v>
      </c>
      <c r="I28" s="9">
        <v>3</v>
      </c>
      <c r="J28" s="4">
        <v>30.66</v>
      </c>
    </row>
    <row r="29" spans="1:10" hidden="1">
      <c r="A29" s="2" t="s">
        <v>48</v>
      </c>
      <c r="B29" s="3" t="s">
        <v>6709</v>
      </c>
      <c r="C29" s="1" t="s">
        <v>42</v>
      </c>
      <c r="D29" s="1" t="s">
        <v>6714</v>
      </c>
      <c r="E29" s="2" t="s">
        <v>909</v>
      </c>
      <c r="F29" s="2" t="s">
        <v>910</v>
      </c>
      <c r="G29" s="2" t="s">
        <v>82</v>
      </c>
      <c r="H29" s="2" t="s">
        <v>83</v>
      </c>
      <c r="I29" s="9">
        <v>10</v>
      </c>
      <c r="J29" s="4">
        <v>123.7</v>
      </c>
    </row>
    <row r="30" spans="1:10" hidden="1">
      <c r="A30" s="2" t="s">
        <v>48</v>
      </c>
      <c r="B30" s="3" t="s">
        <v>6709</v>
      </c>
      <c r="C30" s="1" t="s">
        <v>42</v>
      </c>
      <c r="D30" s="1" t="s">
        <v>6726</v>
      </c>
      <c r="E30" s="2" t="s">
        <v>519</v>
      </c>
      <c r="F30" s="2" t="s">
        <v>520</v>
      </c>
      <c r="G30" s="2" t="s">
        <v>93</v>
      </c>
      <c r="H30" s="2" t="s">
        <v>94</v>
      </c>
      <c r="I30" s="9">
        <v>10</v>
      </c>
      <c r="J30" s="4">
        <v>123.7</v>
      </c>
    </row>
    <row r="31" spans="1:10" hidden="1">
      <c r="A31" s="2" t="s">
        <v>48</v>
      </c>
      <c r="B31" s="3" t="s">
        <v>6709</v>
      </c>
      <c r="C31" s="1" t="s">
        <v>42</v>
      </c>
      <c r="D31" s="1" t="s">
        <v>6727</v>
      </c>
      <c r="E31" s="2" t="s">
        <v>480</v>
      </c>
      <c r="F31" s="2" t="s">
        <v>481</v>
      </c>
      <c r="G31" s="2" t="s">
        <v>82</v>
      </c>
      <c r="H31" s="2" t="s">
        <v>83</v>
      </c>
      <c r="I31" s="9">
        <v>30</v>
      </c>
      <c r="J31" s="4">
        <v>371.1</v>
      </c>
    </row>
    <row r="32" spans="1:10" hidden="1">
      <c r="A32" s="2" t="s">
        <v>48</v>
      </c>
      <c r="B32" s="3" t="s">
        <v>6709</v>
      </c>
      <c r="C32" s="1" t="s">
        <v>42</v>
      </c>
      <c r="D32" s="1" t="s">
        <v>6728</v>
      </c>
      <c r="E32" s="2" t="s">
        <v>75</v>
      </c>
      <c r="F32" s="2" t="s">
        <v>76</v>
      </c>
      <c r="G32" s="2" t="s">
        <v>77</v>
      </c>
      <c r="H32" s="2" t="s">
        <v>78</v>
      </c>
      <c r="I32" s="9">
        <v>50</v>
      </c>
      <c r="J32" s="4">
        <v>618.5</v>
      </c>
    </row>
    <row r="33" spans="1:10" hidden="1">
      <c r="A33" s="2" t="s">
        <v>48</v>
      </c>
      <c r="B33" s="3" t="s">
        <v>6709</v>
      </c>
      <c r="C33" s="1" t="s">
        <v>42</v>
      </c>
      <c r="D33" s="1" t="s">
        <v>6729</v>
      </c>
      <c r="E33" s="2" t="s">
        <v>88</v>
      </c>
      <c r="F33" s="2" t="s">
        <v>89</v>
      </c>
      <c r="G33" s="2" t="s">
        <v>82</v>
      </c>
      <c r="H33" s="2" t="s">
        <v>83</v>
      </c>
      <c r="I33" s="9">
        <v>20</v>
      </c>
      <c r="J33" s="4">
        <v>247.4</v>
      </c>
    </row>
    <row r="34" spans="1:10" hidden="1">
      <c r="A34" s="2" t="s">
        <v>48</v>
      </c>
      <c r="B34" s="3" t="s">
        <v>6709</v>
      </c>
      <c r="C34" s="1" t="s">
        <v>42</v>
      </c>
      <c r="D34" s="1" t="s">
        <v>6723</v>
      </c>
      <c r="E34" s="2" t="s">
        <v>117</v>
      </c>
      <c r="F34" s="2" t="s">
        <v>118</v>
      </c>
      <c r="G34" s="2" t="s">
        <v>119</v>
      </c>
      <c r="H34" s="2" t="s">
        <v>120</v>
      </c>
      <c r="I34" s="9">
        <v>20</v>
      </c>
      <c r="J34" s="4">
        <v>247.4</v>
      </c>
    </row>
    <row r="35" spans="1:10" hidden="1">
      <c r="A35" s="2" t="s">
        <v>48</v>
      </c>
      <c r="B35" s="3" t="s">
        <v>6709</v>
      </c>
      <c r="C35" s="1" t="s">
        <v>42</v>
      </c>
      <c r="D35" s="1" t="s">
        <v>6730</v>
      </c>
      <c r="E35" s="2" t="s">
        <v>1085</v>
      </c>
      <c r="F35" s="2" t="s">
        <v>1086</v>
      </c>
      <c r="G35" s="2" t="s">
        <v>82</v>
      </c>
      <c r="H35" s="2" t="s">
        <v>83</v>
      </c>
      <c r="I35" s="9">
        <v>30</v>
      </c>
      <c r="J35" s="4">
        <v>371.1</v>
      </c>
    </row>
    <row r="36" spans="1:10" hidden="1">
      <c r="A36" s="2" t="s">
        <v>48</v>
      </c>
      <c r="B36" s="3" t="s">
        <v>6709</v>
      </c>
      <c r="C36" s="1" t="s">
        <v>42</v>
      </c>
      <c r="D36" s="1" t="s">
        <v>6731</v>
      </c>
      <c r="E36" s="2" t="s">
        <v>1071</v>
      </c>
      <c r="F36" s="2" t="s">
        <v>1072</v>
      </c>
      <c r="G36" s="2" t="s">
        <v>82</v>
      </c>
      <c r="H36" s="2" t="s">
        <v>83</v>
      </c>
      <c r="I36" s="9">
        <v>20</v>
      </c>
      <c r="J36" s="4">
        <v>247.4</v>
      </c>
    </row>
    <row r="37" spans="1:10" hidden="1">
      <c r="A37" s="2" t="s">
        <v>48</v>
      </c>
      <c r="B37" s="3" t="s">
        <v>6709</v>
      </c>
      <c r="C37" s="1" t="s">
        <v>42</v>
      </c>
      <c r="D37" s="1" t="s">
        <v>6732</v>
      </c>
      <c r="E37" s="2" t="s">
        <v>682</v>
      </c>
      <c r="F37" s="2" t="s">
        <v>683</v>
      </c>
      <c r="G37" s="2" t="s">
        <v>2352</v>
      </c>
      <c r="H37" s="2" t="s">
        <v>2352</v>
      </c>
      <c r="I37" s="9">
        <v>10</v>
      </c>
      <c r="J37" s="4">
        <v>123.7</v>
      </c>
    </row>
    <row r="38" spans="1:10" hidden="1">
      <c r="A38" s="2" t="s">
        <v>48</v>
      </c>
      <c r="B38" s="3" t="s">
        <v>6709</v>
      </c>
      <c r="C38" s="1" t="s">
        <v>42</v>
      </c>
      <c r="D38" s="1" t="s">
        <v>6712</v>
      </c>
      <c r="E38" s="2" t="s">
        <v>486</v>
      </c>
      <c r="F38" s="2" t="s">
        <v>487</v>
      </c>
      <c r="G38" s="2" t="s">
        <v>102</v>
      </c>
      <c r="H38" s="2" t="s">
        <v>103</v>
      </c>
      <c r="I38" s="9">
        <v>40</v>
      </c>
      <c r="J38" s="4">
        <v>494.8</v>
      </c>
    </row>
    <row r="39" spans="1:10" hidden="1">
      <c r="A39" s="2" t="s">
        <v>48</v>
      </c>
      <c r="B39" s="3" t="s">
        <v>6709</v>
      </c>
      <c r="C39" s="1" t="s">
        <v>42</v>
      </c>
      <c r="D39" s="1" t="s">
        <v>6733</v>
      </c>
      <c r="E39" s="2" t="s">
        <v>525</v>
      </c>
      <c r="F39" s="2" t="s">
        <v>526</v>
      </c>
      <c r="G39" s="2" t="s">
        <v>82</v>
      </c>
      <c r="H39" s="2" t="s">
        <v>83</v>
      </c>
      <c r="I39" s="9">
        <v>10</v>
      </c>
      <c r="J39" s="4">
        <v>123.7</v>
      </c>
    </row>
    <row r="40" spans="1:10" hidden="1">
      <c r="A40" s="2" t="s">
        <v>48</v>
      </c>
      <c r="B40" s="3" t="s">
        <v>6709</v>
      </c>
      <c r="C40" s="1" t="s">
        <v>42</v>
      </c>
      <c r="D40" s="1" t="s">
        <v>6734</v>
      </c>
      <c r="E40" s="2" t="s">
        <v>928</v>
      </c>
      <c r="F40" s="2" t="s">
        <v>929</v>
      </c>
      <c r="G40" s="2" t="s">
        <v>93</v>
      </c>
      <c r="H40" s="2" t="s">
        <v>94</v>
      </c>
      <c r="I40" s="9">
        <v>5</v>
      </c>
      <c r="J40" s="4">
        <v>61.85</v>
      </c>
    </row>
    <row r="41" spans="1:10" hidden="1">
      <c r="A41" s="2" t="s">
        <v>48</v>
      </c>
      <c r="B41" s="3" t="s">
        <v>6709</v>
      </c>
      <c r="C41" s="1" t="s">
        <v>42</v>
      </c>
      <c r="D41" s="1" t="s">
        <v>6716</v>
      </c>
      <c r="E41" s="2" t="s">
        <v>643</v>
      </c>
      <c r="F41" s="2" t="s">
        <v>644</v>
      </c>
      <c r="G41" s="2" t="s">
        <v>82</v>
      </c>
      <c r="H41" s="2" t="s">
        <v>83</v>
      </c>
      <c r="I41" s="9">
        <v>40</v>
      </c>
      <c r="J41" s="4">
        <v>494.8</v>
      </c>
    </row>
    <row r="42" spans="1:10" hidden="1">
      <c r="A42" s="2" t="s">
        <v>48</v>
      </c>
      <c r="B42" s="3" t="s">
        <v>6709</v>
      </c>
      <c r="C42" s="1" t="s">
        <v>42</v>
      </c>
      <c r="D42" s="1" t="s">
        <v>6735</v>
      </c>
      <c r="E42" s="2" t="s">
        <v>111</v>
      </c>
      <c r="F42" s="2" t="s">
        <v>112</v>
      </c>
      <c r="G42" s="2" t="s">
        <v>72</v>
      </c>
      <c r="H42" s="2" t="s">
        <v>73</v>
      </c>
      <c r="I42" s="9">
        <v>10</v>
      </c>
      <c r="J42" s="4">
        <v>115.2</v>
      </c>
    </row>
    <row r="43" spans="1:10" hidden="1">
      <c r="A43" s="2" t="s">
        <v>48</v>
      </c>
      <c r="B43" s="3" t="s">
        <v>6709</v>
      </c>
      <c r="C43" s="1" t="s">
        <v>42</v>
      </c>
      <c r="D43" s="1" t="s">
        <v>6736</v>
      </c>
      <c r="E43" s="2" t="s">
        <v>105</v>
      </c>
      <c r="F43" s="2" t="s">
        <v>106</v>
      </c>
      <c r="G43" s="2" t="s">
        <v>93</v>
      </c>
      <c r="H43" s="2" t="s">
        <v>94</v>
      </c>
      <c r="I43" s="9">
        <v>1</v>
      </c>
      <c r="J43" s="4">
        <v>11.52</v>
      </c>
    </row>
    <row r="44" spans="1:10" hidden="1">
      <c r="A44" s="2" t="s">
        <v>48</v>
      </c>
      <c r="B44" s="3" t="s">
        <v>6709</v>
      </c>
      <c r="C44" s="1" t="s">
        <v>42</v>
      </c>
      <c r="D44" s="1" t="s">
        <v>6737</v>
      </c>
      <c r="E44" s="2" t="s">
        <v>522</v>
      </c>
      <c r="F44" s="2" t="s">
        <v>523</v>
      </c>
      <c r="G44" s="2" t="s">
        <v>93</v>
      </c>
      <c r="H44" s="2" t="s">
        <v>94</v>
      </c>
      <c r="I44" s="9">
        <v>3</v>
      </c>
      <c r="J44" s="4">
        <v>34.56</v>
      </c>
    </row>
    <row r="45" spans="1:10" hidden="1">
      <c r="A45" s="2" t="s">
        <v>48</v>
      </c>
      <c r="B45" s="3" t="s">
        <v>6709</v>
      </c>
      <c r="C45" s="1" t="s">
        <v>42</v>
      </c>
      <c r="D45" s="1" t="s">
        <v>6711</v>
      </c>
      <c r="E45" s="2" t="s">
        <v>1512</v>
      </c>
      <c r="F45" s="2" t="s">
        <v>1513</v>
      </c>
      <c r="G45" s="2" t="s">
        <v>82</v>
      </c>
      <c r="H45" s="2" t="s">
        <v>83</v>
      </c>
      <c r="I45" s="9">
        <v>7</v>
      </c>
      <c r="J45" s="4">
        <v>80.64</v>
      </c>
    </row>
    <row r="46" spans="1:10" hidden="1">
      <c r="A46" s="2" t="s">
        <v>48</v>
      </c>
      <c r="B46" s="3" t="s">
        <v>6709</v>
      </c>
      <c r="C46" s="1" t="s">
        <v>42</v>
      </c>
      <c r="D46" s="1" t="s">
        <v>6738</v>
      </c>
      <c r="E46" s="2" t="s">
        <v>1731</v>
      </c>
      <c r="F46" s="2" t="s">
        <v>1732</v>
      </c>
      <c r="G46" s="2" t="s">
        <v>1733</v>
      </c>
      <c r="H46" s="2" t="s">
        <v>1734</v>
      </c>
      <c r="I46" s="9">
        <v>3</v>
      </c>
      <c r="J46" s="4">
        <v>34.56</v>
      </c>
    </row>
    <row r="47" spans="1:10" hidden="1">
      <c r="A47" s="2" t="s">
        <v>48</v>
      </c>
      <c r="B47" s="3" t="s">
        <v>6709</v>
      </c>
      <c r="C47" s="1" t="s">
        <v>42</v>
      </c>
      <c r="D47" s="1" t="s">
        <v>6739</v>
      </c>
      <c r="E47" s="2" t="s">
        <v>1076</v>
      </c>
      <c r="F47" s="2" t="s">
        <v>1077</v>
      </c>
      <c r="G47" s="2" t="s">
        <v>1078</v>
      </c>
      <c r="H47" s="2" t="s">
        <v>1079</v>
      </c>
      <c r="I47" s="9">
        <v>50</v>
      </c>
      <c r="J47" s="4">
        <v>576</v>
      </c>
    </row>
    <row r="48" spans="1:10" hidden="1">
      <c r="A48" s="2" t="s">
        <v>48</v>
      </c>
      <c r="B48" s="3" t="s">
        <v>6709</v>
      </c>
      <c r="C48" s="1" t="s">
        <v>42</v>
      </c>
      <c r="D48" s="1" t="s">
        <v>6740</v>
      </c>
      <c r="E48" s="2" t="s">
        <v>922</v>
      </c>
      <c r="F48" s="2" t="s">
        <v>923</v>
      </c>
      <c r="G48" s="2" t="s">
        <v>82</v>
      </c>
      <c r="H48" s="2" t="s">
        <v>83</v>
      </c>
      <c r="I48" s="9">
        <v>6</v>
      </c>
      <c r="J48" s="4">
        <v>69.12</v>
      </c>
    </row>
    <row r="49" spans="1:10" hidden="1">
      <c r="A49" s="2" t="s">
        <v>48</v>
      </c>
      <c r="B49" s="3" t="s">
        <v>6709</v>
      </c>
      <c r="C49" s="1" t="s">
        <v>42</v>
      </c>
      <c r="D49" s="1" t="s">
        <v>6741</v>
      </c>
      <c r="E49" s="2" t="s">
        <v>663</v>
      </c>
      <c r="F49" s="2" t="s">
        <v>664</v>
      </c>
      <c r="G49" s="2" t="s">
        <v>82</v>
      </c>
      <c r="H49" s="2" t="s">
        <v>83</v>
      </c>
      <c r="I49" s="9">
        <v>15</v>
      </c>
      <c r="J49" s="4">
        <v>172.8</v>
      </c>
    </row>
    <row r="50" spans="1:10" hidden="1">
      <c r="A50" s="2" t="s">
        <v>48</v>
      </c>
      <c r="B50" s="3" t="s">
        <v>6709</v>
      </c>
      <c r="C50" s="1" t="s">
        <v>42</v>
      </c>
      <c r="D50" s="1" t="s">
        <v>6742</v>
      </c>
      <c r="E50" s="2" t="s">
        <v>1110</v>
      </c>
      <c r="F50" s="2" t="s">
        <v>1111</v>
      </c>
      <c r="G50" s="2" t="s">
        <v>93</v>
      </c>
      <c r="H50" s="2" t="s">
        <v>94</v>
      </c>
      <c r="I50" s="9">
        <v>4</v>
      </c>
      <c r="J50" s="4">
        <v>46.08</v>
      </c>
    </row>
    <row r="51" spans="1:10" hidden="1">
      <c r="A51" s="2" t="s">
        <v>48</v>
      </c>
      <c r="B51" s="3" t="s">
        <v>6709</v>
      </c>
      <c r="C51" s="1" t="s">
        <v>42</v>
      </c>
      <c r="D51" s="1" t="s">
        <v>6743</v>
      </c>
      <c r="E51" s="2" t="s">
        <v>1285</v>
      </c>
      <c r="F51" s="2" t="s">
        <v>1286</v>
      </c>
      <c r="G51" s="2" t="s">
        <v>82</v>
      </c>
      <c r="H51" s="2" t="s">
        <v>83</v>
      </c>
      <c r="I51" s="9">
        <v>30</v>
      </c>
      <c r="J51" s="4">
        <v>345.6</v>
      </c>
    </row>
    <row r="52" spans="1:10" hidden="1">
      <c r="A52" s="2" t="s">
        <v>48</v>
      </c>
      <c r="B52" s="3" t="s">
        <v>6709</v>
      </c>
      <c r="C52" s="1" t="s">
        <v>42</v>
      </c>
      <c r="D52" s="1" t="s">
        <v>6744</v>
      </c>
      <c r="E52" s="2" t="s">
        <v>114</v>
      </c>
      <c r="F52" s="2" t="s">
        <v>115</v>
      </c>
      <c r="G52" s="2" t="s">
        <v>102</v>
      </c>
      <c r="H52" s="2" t="s">
        <v>103</v>
      </c>
      <c r="I52" s="9">
        <v>10</v>
      </c>
      <c r="J52" s="4">
        <v>115.2</v>
      </c>
    </row>
    <row r="53" spans="1:10" hidden="1">
      <c r="A53" s="2" t="s">
        <v>48</v>
      </c>
      <c r="B53" s="3" t="s">
        <v>6709</v>
      </c>
      <c r="C53" s="1" t="s">
        <v>42</v>
      </c>
      <c r="D53" s="1" t="s">
        <v>6745</v>
      </c>
      <c r="E53" s="2" t="s">
        <v>505</v>
      </c>
      <c r="F53" s="2" t="s">
        <v>506</v>
      </c>
      <c r="G53" s="2" t="s">
        <v>93</v>
      </c>
      <c r="H53" s="2" t="s">
        <v>94</v>
      </c>
      <c r="I53" s="9">
        <v>5</v>
      </c>
      <c r="J53" s="4">
        <v>61.85</v>
      </c>
    </row>
    <row r="54" spans="1:10" hidden="1">
      <c r="A54" s="2" t="s">
        <v>48</v>
      </c>
      <c r="B54" s="3" t="s">
        <v>6709</v>
      </c>
      <c r="C54" s="1" t="s">
        <v>42</v>
      </c>
      <c r="D54" s="1" t="s">
        <v>6746</v>
      </c>
      <c r="E54" s="2" t="s">
        <v>900</v>
      </c>
      <c r="F54" s="2" t="s">
        <v>901</v>
      </c>
      <c r="G54" s="2" t="s">
        <v>82</v>
      </c>
      <c r="H54" s="2" t="s">
        <v>83</v>
      </c>
      <c r="I54" s="9">
        <v>5</v>
      </c>
      <c r="J54" s="4">
        <v>57.6</v>
      </c>
    </row>
    <row r="55" spans="1:10" hidden="1">
      <c r="A55" s="2" t="s">
        <v>48</v>
      </c>
      <c r="B55" s="3" t="s">
        <v>6709</v>
      </c>
      <c r="C55" s="1" t="s">
        <v>42</v>
      </c>
      <c r="D55" s="1" t="s">
        <v>6747</v>
      </c>
      <c r="E55" s="2" t="s">
        <v>125</v>
      </c>
      <c r="F55" s="2" t="s">
        <v>126</v>
      </c>
      <c r="G55" s="2" t="s">
        <v>127</v>
      </c>
      <c r="H55" s="2" t="s">
        <v>128</v>
      </c>
      <c r="I55" s="9">
        <v>20</v>
      </c>
      <c r="J55" s="4">
        <v>230.4</v>
      </c>
    </row>
    <row r="56" spans="1:10" hidden="1">
      <c r="A56" s="2" t="s">
        <v>48</v>
      </c>
      <c r="B56" s="3" t="s">
        <v>6709</v>
      </c>
      <c r="C56" s="1" t="s">
        <v>42</v>
      </c>
      <c r="D56" s="1" t="s">
        <v>6748</v>
      </c>
      <c r="E56" s="2" t="s">
        <v>85</v>
      </c>
      <c r="F56" s="2" t="s">
        <v>86</v>
      </c>
      <c r="G56" s="2" t="s">
        <v>82</v>
      </c>
      <c r="H56" s="2" t="s">
        <v>83</v>
      </c>
      <c r="I56" s="9">
        <v>10</v>
      </c>
      <c r="J56" s="4">
        <v>115.2</v>
      </c>
    </row>
    <row r="57" spans="1:10" hidden="1">
      <c r="A57" s="2" t="s">
        <v>48</v>
      </c>
      <c r="B57" s="3" t="s">
        <v>6709</v>
      </c>
      <c r="C57" s="1" t="s">
        <v>42</v>
      </c>
      <c r="D57" s="1" t="s">
        <v>6749</v>
      </c>
      <c r="E57" s="2" t="s">
        <v>660</v>
      </c>
      <c r="F57" s="2" t="s">
        <v>661</v>
      </c>
      <c r="G57" s="2" t="s">
        <v>77</v>
      </c>
      <c r="H57" s="2" t="s">
        <v>78</v>
      </c>
      <c r="I57" s="9">
        <v>20</v>
      </c>
      <c r="J57" s="4">
        <v>230.4</v>
      </c>
    </row>
    <row r="58" spans="1:10" hidden="1">
      <c r="A58" s="2" t="s">
        <v>48</v>
      </c>
      <c r="B58" s="3" t="s">
        <v>6709</v>
      </c>
      <c r="C58" s="1" t="s">
        <v>42</v>
      </c>
      <c r="D58" s="1" t="s">
        <v>6750</v>
      </c>
      <c r="E58" s="2" t="s">
        <v>136</v>
      </c>
      <c r="F58" s="2" t="s">
        <v>137</v>
      </c>
      <c r="G58" s="2" t="s">
        <v>72</v>
      </c>
      <c r="H58" s="2" t="s">
        <v>73</v>
      </c>
      <c r="I58" s="9">
        <v>20</v>
      </c>
      <c r="J58" s="4">
        <v>230.4</v>
      </c>
    </row>
    <row r="59" spans="1:10" hidden="1">
      <c r="A59" s="2" t="s">
        <v>48</v>
      </c>
      <c r="B59" s="3" t="s">
        <v>6709</v>
      </c>
      <c r="C59" s="1" t="s">
        <v>42</v>
      </c>
      <c r="D59" s="1" t="s">
        <v>6751</v>
      </c>
      <c r="E59" s="2" t="s">
        <v>100</v>
      </c>
      <c r="F59" s="2" t="s">
        <v>101</v>
      </c>
      <c r="G59" s="2" t="s">
        <v>102</v>
      </c>
      <c r="H59" s="2" t="s">
        <v>103</v>
      </c>
      <c r="I59" s="9">
        <v>10</v>
      </c>
      <c r="J59" s="4">
        <v>115.2</v>
      </c>
    </row>
    <row r="60" spans="1:10" hidden="1">
      <c r="A60" s="2" t="s">
        <v>48</v>
      </c>
      <c r="B60" s="3" t="s">
        <v>6709</v>
      </c>
      <c r="C60" s="1" t="s">
        <v>42</v>
      </c>
      <c r="D60" s="1" t="s">
        <v>6752</v>
      </c>
      <c r="E60" s="2" t="s">
        <v>114</v>
      </c>
      <c r="F60" s="2" t="s">
        <v>115</v>
      </c>
      <c r="G60" s="2" t="s">
        <v>102</v>
      </c>
      <c r="H60" s="2" t="s">
        <v>103</v>
      </c>
      <c r="I60" s="9">
        <v>5</v>
      </c>
      <c r="J60" s="4">
        <v>57.6</v>
      </c>
    </row>
    <row r="61" spans="1:10" hidden="1">
      <c r="A61" s="2" t="s">
        <v>48</v>
      </c>
      <c r="B61" s="3" t="s">
        <v>6709</v>
      </c>
      <c r="C61" s="1" t="s">
        <v>42</v>
      </c>
      <c r="D61" s="1" t="s">
        <v>6753</v>
      </c>
      <c r="E61" s="2" t="s">
        <v>130</v>
      </c>
      <c r="F61" s="2" t="s">
        <v>131</v>
      </c>
      <c r="G61" s="2" t="s">
        <v>72</v>
      </c>
      <c r="H61" s="2" t="s">
        <v>73</v>
      </c>
      <c r="I61" s="9">
        <v>5</v>
      </c>
      <c r="J61" s="4">
        <v>57.6</v>
      </c>
    </row>
    <row r="62" spans="1:10" hidden="1">
      <c r="A62" s="2" t="s">
        <v>48</v>
      </c>
      <c r="B62" s="3" t="s">
        <v>6709</v>
      </c>
      <c r="C62" s="1" t="s">
        <v>42</v>
      </c>
      <c r="D62" s="1" t="s">
        <v>6715</v>
      </c>
      <c r="E62" s="2" t="s">
        <v>1731</v>
      </c>
      <c r="F62" s="2" t="s">
        <v>1732</v>
      </c>
      <c r="G62" s="2" t="s">
        <v>1733</v>
      </c>
      <c r="H62" s="2" t="s">
        <v>1734</v>
      </c>
      <c r="I62" s="9">
        <v>5</v>
      </c>
      <c r="J62" s="4">
        <v>57.6</v>
      </c>
    </row>
    <row r="63" spans="1:10" hidden="1">
      <c r="A63" s="2" t="s">
        <v>48</v>
      </c>
      <c r="B63" s="3" t="s">
        <v>6709</v>
      </c>
      <c r="C63" s="1" t="s">
        <v>42</v>
      </c>
      <c r="D63" s="1" t="s">
        <v>6754</v>
      </c>
      <c r="E63" s="2" t="s">
        <v>502</v>
      </c>
      <c r="F63" s="2" t="s">
        <v>503</v>
      </c>
      <c r="G63" s="2" t="s">
        <v>72</v>
      </c>
      <c r="H63" s="2" t="s">
        <v>73</v>
      </c>
      <c r="I63" s="9">
        <v>5</v>
      </c>
      <c r="J63" s="4">
        <v>57.6</v>
      </c>
    </row>
    <row r="64" spans="1:10" hidden="1">
      <c r="A64" s="2" t="s">
        <v>48</v>
      </c>
      <c r="B64" s="3" t="s">
        <v>6709</v>
      </c>
      <c r="C64" s="1" t="s">
        <v>42</v>
      </c>
      <c r="D64" s="1" t="s">
        <v>6755</v>
      </c>
      <c r="E64" s="2" t="s">
        <v>1728</v>
      </c>
      <c r="F64" s="2" t="s">
        <v>1729</v>
      </c>
      <c r="G64" s="2" t="s">
        <v>77</v>
      </c>
      <c r="H64" s="2" t="s">
        <v>78</v>
      </c>
      <c r="I64" s="9">
        <v>5</v>
      </c>
      <c r="J64" s="4">
        <v>57.6</v>
      </c>
    </row>
    <row r="65" spans="1:10" hidden="1">
      <c r="A65" s="2" t="s">
        <v>48</v>
      </c>
      <c r="B65" s="3" t="s">
        <v>6709</v>
      </c>
      <c r="C65" s="1" t="s">
        <v>42</v>
      </c>
      <c r="D65" s="1" t="s">
        <v>6756</v>
      </c>
      <c r="E65" s="2" t="s">
        <v>133</v>
      </c>
      <c r="F65" s="2" t="s">
        <v>134</v>
      </c>
      <c r="G65" s="2" t="s">
        <v>119</v>
      </c>
      <c r="H65" s="2" t="s">
        <v>120</v>
      </c>
      <c r="I65" s="9">
        <v>20</v>
      </c>
      <c r="J65" s="4">
        <v>230.4</v>
      </c>
    </row>
    <row r="66" spans="1:10" hidden="1">
      <c r="A66" s="2" t="s">
        <v>48</v>
      </c>
      <c r="B66" s="3" t="s">
        <v>6709</v>
      </c>
      <c r="C66" s="1" t="s">
        <v>42</v>
      </c>
      <c r="D66" s="1" t="s">
        <v>6757</v>
      </c>
      <c r="E66" s="2" t="s">
        <v>630</v>
      </c>
      <c r="F66" s="2" t="s">
        <v>631</v>
      </c>
      <c r="G66" s="2" t="s">
        <v>82</v>
      </c>
      <c r="H66" s="2" t="s">
        <v>83</v>
      </c>
      <c r="I66" s="9">
        <v>10</v>
      </c>
      <c r="J66" s="4">
        <v>123.7</v>
      </c>
    </row>
    <row r="67" spans="1:10" hidden="1">
      <c r="A67" s="2" t="s">
        <v>48</v>
      </c>
      <c r="B67" s="3" t="s">
        <v>6709</v>
      </c>
      <c r="C67" s="1" t="s">
        <v>42</v>
      </c>
      <c r="D67" s="1" t="s">
        <v>6758</v>
      </c>
      <c r="E67" s="2" t="s">
        <v>509</v>
      </c>
      <c r="F67" s="2" t="s">
        <v>510</v>
      </c>
      <c r="G67" s="2" t="s">
        <v>82</v>
      </c>
      <c r="H67" s="2" t="s">
        <v>83</v>
      </c>
      <c r="I67" s="9">
        <v>30</v>
      </c>
      <c r="J67" s="4">
        <v>371.1</v>
      </c>
    </row>
    <row r="68" spans="1:10" hidden="1">
      <c r="A68" s="2" t="s">
        <v>48</v>
      </c>
      <c r="B68" s="3" t="s">
        <v>6709</v>
      </c>
      <c r="C68" s="1" t="s">
        <v>42</v>
      </c>
      <c r="D68" s="1" t="s">
        <v>6759</v>
      </c>
      <c r="E68" s="2" t="s">
        <v>528</v>
      </c>
      <c r="F68" s="2" t="s">
        <v>529</v>
      </c>
      <c r="G68" s="2" t="s">
        <v>93</v>
      </c>
      <c r="H68" s="2" t="s">
        <v>94</v>
      </c>
      <c r="I68" s="9">
        <v>10</v>
      </c>
      <c r="J68" s="4">
        <v>123.7</v>
      </c>
    </row>
    <row r="69" spans="1:10" hidden="1">
      <c r="A69" s="2" t="s">
        <v>48</v>
      </c>
      <c r="B69" s="3" t="s">
        <v>6709</v>
      </c>
      <c r="C69" s="1" t="s">
        <v>42</v>
      </c>
      <c r="D69" s="1" t="s">
        <v>6710</v>
      </c>
      <c r="E69" s="2" t="s">
        <v>2509</v>
      </c>
      <c r="F69" s="2" t="s">
        <v>2510</v>
      </c>
      <c r="G69" s="2" t="s">
        <v>119</v>
      </c>
      <c r="H69" s="2" t="s">
        <v>120</v>
      </c>
      <c r="I69" s="9">
        <v>10</v>
      </c>
      <c r="J69" s="4">
        <v>123.7</v>
      </c>
    </row>
    <row r="70" spans="1:10" hidden="1">
      <c r="A70" s="2" t="s">
        <v>48</v>
      </c>
      <c r="B70" s="3" t="s">
        <v>6709</v>
      </c>
      <c r="C70" s="1" t="s">
        <v>42</v>
      </c>
      <c r="D70" s="1" t="s">
        <v>6760</v>
      </c>
      <c r="E70" s="2" t="s">
        <v>894</v>
      </c>
      <c r="F70" s="2" t="s">
        <v>895</v>
      </c>
      <c r="G70" s="2" t="s">
        <v>82</v>
      </c>
      <c r="H70" s="2" t="s">
        <v>83</v>
      </c>
      <c r="I70" s="9">
        <v>50</v>
      </c>
      <c r="J70" s="4">
        <v>618.5</v>
      </c>
    </row>
    <row r="71" spans="1:10" hidden="1">
      <c r="A71" s="2" t="s">
        <v>48</v>
      </c>
      <c r="B71" s="3" t="s">
        <v>6709</v>
      </c>
      <c r="C71" s="1" t="s">
        <v>42</v>
      </c>
      <c r="D71" s="1" t="s">
        <v>6761</v>
      </c>
      <c r="E71" s="2" t="s">
        <v>673</v>
      </c>
      <c r="F71" s="2" t="s">
        <v>674</v>
      </c>
      <c r="G71" s="2" t="s">
        <v>675</v>
      </c>
      <c r="H71" s="2" t="s">
        <v>676</v>
      </c>
      <c r="I71" s="9">
        <v>5</v>
      </c>
      <c r="J71" s="4">
        <v>57.6</v>
      </c>
    </row>
    <row r="72" spans="1:10" hidden="1">
      <c r="A72" s="2" t="s">
        <v>48</v>
      </c>
      <c r="B72" s="3" t="s">
        <v>6709</v>
      </c>
      <c r="C72" s="1" t="s">
        <v>42</v>
      </c>
      <c r="D72" s="1" t="s">
        <v>6762</v>
      </c>
      <c r="E72" s="2" t="s">
        <v>496</v>
      </c>
      <c r="F72" s="2" t="s">
        <v>497</v>
      </c>
      <c r="G72" s="2" t="s">
        <v>498</v>
      </c>
      <c r="H72" s="2" t="s">
        <v>499</v>
      </c>
      <c r="I72" s="9">
        <v>10</v>
      </c>
      <c r="J72" s="4">
        <v>123.7</v>
      </c>
    </row>
    <row r="73" spans="1:10" hidden="1">
      <c r="A73" s="2" t="s">
        <v>48</v>
      </c>
      <c r="B73" s="3" t="s">
        <v>6709</v>
      </c>
      <c r="C73" s="1" t="s">
        <v>42</v>
      </c>
      <c r="D73" s="1" t="s">
        <v>6763</v>
      </c>
      <c r="E73" s="2" t="s">
        <v>646</v>
      </c>
      <c r="F73" s="2" t="s">
        <v>647</v>
      </c>
      <c r="G73" s="2" t="s">
        <v>82</v>
      </c>
      <c r="H73" s="2" t="s">
        <v>83</v>
      </c>
      <c r="I73" s="9">
        <v>30</v>
      </c>
      <c r="J73" s="4">
        <v>371.1</v>
      </c>
    </row>
    <row r="74" spans="1:10" hidden="1">
      <c r="A74" s="2" t="s">
        <v>48</v>
      </c>
      <c r="B74" s="3" t="s">
        <v>6709</v>
      </c>
      <c r="C74" s="1" t="s">
        <v>42</v>
      </c>
      <c r="D74" s="1" t="s">
        <v>6764</v>
      </c>
      <c r="E74" s="2" t="s">
        <v>483</v>
      </c>
      <c r="F74" s="2" t="s">
        <v>484</v>
      </c>
      <c r="G74" s="2" t="s">
        <v>127</v>
      </c>
      <c r="H74" s="2" t="s">
        <v>128</v>
      </c>
      <c r="I74" s="9">
        <v>20</v>
      </c>
      <c r="J74" s="4">
        <v>247.4</v>
      </c>
    </row>
    <row r="75" spans="1:10" hidden="1">
      <c r="A75" s="2" t="s">
        <v>48</v>
      </c>
      <c r="B75" s="3" t="s">
        <v>6709</v>
      </c>
      <c r="C75" s="1" t="s">
        <v>42</v>
      </c>
      <c r="D75" s="1" t="s">
        <v>6721</v>
      </c>
      <c r="E75" s="2" t="s">
        <v>650</v>
      </c>
      <c r="F75" s="2" t="s">
        <v>651</v>
      </c>
      <c r="G75" s="2" t="s">
        <v>72</v>
      </c>
      <c r="H75" s="2" t="s">
        <v>73</v>
      </c>
      <c r="I75" s="9">
        <v>20</v>
      </c>
      <c r="J75" s="4">
        <v>247.4</v>
      </c>
    </row>
    <row r="76" spans="1:10" hidden="1">
      <c r="A76" s="2" t="s">
        <v>48</v>
      </c>
      <c r="B76" s="3" t="s">
        <v>6709</v>
      </c>
      <c r="C76" s="1" t="s">
        <v>42</v>
      </c>
      <c r="D76" s="1" t="s">
        <v>6765</v>
      </c>
      <c r="E76" s="2" t="s">
        <v>916</v>
      </c>
      <c r="F76" s="2" t="s">
        <v>917</v>
      </c>
      <c r="G76" s="2" t="s">
        <v>82</v>
      </c>
      <c r="H76" s="2" t="s">
        <v>83</v>
      </c>
      <c r="I76" s="9">
        <v>50</v>
      </c>
      <c r="J76" s="4">
        <v>618.5</v>
      </c>
    </row>
    <row r="77" spans="1:10" hidden="1">
      <c r="A77" s="2" t="s">
        <v>48</v>
      </c>
      <c r="B77" s="3" t="s">
        <v>6709</v>
      </c>
      <c r="C77" s="1" t="s">
        <v>42</v>
      </c>
      <c r="D77" s="1" t="s">
        <v>6717</v>
      </c>
      <c r="E77" s="2" t="s">
        <v>489</v>
      </c>
      <c r="F77" s="2" t="s">
        <v>490</v>
      </c>
      <c r="G77" s="2" t="s">
        <v>72</v>
      </c>
      <c r="H77" s="2" t="s">
        <v>73</v>
      </c>
      <c r="I77" s="9">
        <v>10</v>
      </c>
      <c r="J77" s="4">
        <v>123.7</v>
      </c>
    </row>
    <row r="78" spans="1:10" hidden="1">
      <c r="A78" s="2" t="s">
        <v>48</v>
      </c>
      <c r="B78" s="3" t="s">
        <v>6709</v>
      </c>
      <c r="C78" s="1" t="s">
        <v>42</v>
      </c>
      <c r="D78" s="1" t="s">
        <v>6766</v>
      </c>
      <c r="E78" s="2" t="s">
        <v>512</v>
      </c>
      <c r="F78" s="2" t="s">
        <v>513</v>
      </c>
      <c r="G78" s="2" t="s">
        <v>514</v>
      </c>
      <c r="H78" s="2" t="s">
        <v>515</v>
      </c>
      <c r="I78" s="9">
        <v>40</v>
      </c>
      <c r="J78" s="4">
        <v>494.8</v>
      </c>
    </row>
    <row r="79" spans="1:10" hidden="1">
      <c r="A79" s="2" t="s">
        <v>182</v>
      </c>
      <c r="B79" s="3" t="s">
        <v>6709</v>
      </c>
      <c r="C79" s="1" t="s">
        <v>42</v>
      </c>
      <c r="D79" s="1" t="s">
        <v>6712</v>
      </c>
      <c r="E79" s="2" t="s">
        <v>486</v>
      </c>
      <c r="F79" s="2" t="s">
        <v>487</v>
      </c>
      <c r="G79" s="2" t="s">
        <v>102</v>
      </c>
      <c r="H79" s="2" t="s">
        <v>103</v>
      </c>
      <c r="I79" s="9">
        <v>2</v>
      </c>
      <c r="J79" s="4">
        <v>18.88</v>
      </c>
    </row>
    <row r="80" spans="1:10" hidden="1">
      <c r="A80" s="2" t="s">
        <v>182</v>
      </c>
      <c r="B80" s="3" t="s">
        <v>6709</v>
      </c>
      <c r="C80" s="1" t="s">
        <v>42</v>
      </c>
      <c r="D80" s="1" t="s">
        <v>6719</v>
      </c>
      <c r="E80" s="2" t="s">
        <v>689</v>
      </c>
      <c r="F80" s="2" t="s">
        <v>690</v>
      </c>
      <c r="G80" s="2" t="s">
        <v>93</v>
      </c>
      <c r="H80" s="2" t="s">
        <v>94</v>
      </c>
      <c r="I80" s="9">
        <v>2</v>
      </c>
      <c r="J80" s="4">
        <v>18.88</v>
      </c>
    </row>
    <row r="81" spans="1:23" hidden="1">
      <c r="A81" s="2" t="s">
        <v>182</v>
      </c>
      <c r="B81" s="3" t="s">
        <v>6709</v>
      </c>
      <c r="C81" s="1" t="s">
        <v>42</v>
      </c>
      <c r="D81" s="1" t="s">
        <v>6759</v>
      </c>
      <c r="E81" s="2" t="s">
        <v>528</v>
      </c>
      <c r="F81" s="2" t="s">
        <v>529</v>
      </c>
      <c r="G81" s="2" t="s">
        <v>93</v>
      </c>
      <c r="H81" s="2" t="s">
        <v>94</v>
      </c>
      <c r="I81" s="9">
        <v>1</v>
      </c>
      <c r="J81" s="4">
        <v>9.44</v>
      </c>
    </row>
    <row r="82" spans="1:23" hidden="1">
      <c r="J82" s="5">
        <v>11503.54</v>
      </c>
    </row>
    <row r="83" spans="1:23" hidden="1">
      <c r="A83" s="72" t="s">
        <v>141</v>
      </c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</row>
    <row r="84" spans="1:23">
      <c r="A84" s="2" t="s">
        <v>40</v>
      </c>
      <c r="B84" s="3" t="s">
        <v>6767</v>
      </c>
      <c r="C84" s="1" t="s">
        <v>42</v>
      </c>
      <c r="D84" s="1" t="s">
        <v>6768</v>
      </c>
      <c r="E84" s="2" t="s">
        <v>951</v>
      </c>
      <c r="F84" s="2" t="s">
        <v>952</v>
      </c>
      <c r="G84" s="2" t="s">
        <v>160</v>
      </c>
      <c r="H84" s="2" t="s">
        <v>161</v>
      </c>
      <c r="I84" s="9">
        <v>3</v>
      </c>
      <c r="J84" s="4">
        <v>30.66</v>
      </c>
    </row>
    <row r="85" spans="1:23">
      <c r="A85" s="2" t="s">
        <v>40</v>
      </c>
      <c r="B85" s="3" t="s">
        <v>6767</v>
      </c>
      <c r="C85" s="1" t="s">
        <v>42</v>
      </c>
      <c r="D85" s="1" t="s">
        <v>6769</v>
      </c>
      <c r="E85" s="2" t="s">
        <v>957</v>
      </c>
      <c r="F85" s="2" t="s">
        <v>958</v>
      </c>
      <c r="G85" s="2" t="s">
        <v>150</v>
      </c>
      <c r="H85" s="2" t="s">
        <v>151</v>
      </c>
      <c r="I85" s="9">
        <v>2</v>
      </c>
      <c r="J85" s="4">
        <v>20.440000000000001</v>
      </c>
    </row>
    <row r="86" spans="1:23">
      <c r="A86" s="2" t="s">
        <v>40</v>
      </c>
      <c r="B86" s="3" t="s">
        <v>6767</v>
      </c>
      <c r="C86" s="1" t="s">
        <v>42</v>
      </c>
      <c r="D86" s="1" t="s">
        <v>6770</v>
      </c>
      <c r="E86" s="2" t="s">
        <v>547</v>
      </c>
      <c r="F86" s="2" t="s">
        <v>548</v>
      </c>
      <c r="G86" s="2" t="s">
        <v>150</v>
      </c>
      <c r="H86" s="2" t="s">
        <v>151</v>
      </c>
      <c r="I86" s="9">
        <v>3</v>
      </c>
      <c r="J86" s="4">
        <v>30.66</v>
      </c>
    </row>
    <row r="87" spans="1:23">
      <c r="A87" s="2" t="s">
        <v>40</v>
      </c>
      <c r="B87" s="3" t="s">
        <v>6767</v>
      </c>
      <c r="C87" s="1" t="s">
        <v>42</v>
      </c>
      <c r="D87" s="1" t="s">
        <v>6771</v>
      </c>
      <c r="E87" s="2" t="s">
        <v>170</v>
      </c>
      <c r="F87" s="2" t="s">
        <v>171</v>
      </c>
      <c r="G87" s="2" t="s">
        <v>150</v>
      </c>
      <c r="H87" s="2" t="s">
        <v>151</v>
      </c>
      <c r="I87" s="9">
        <v>2</v>
      </c>
      <c r="J87" s="4">
        <v>20.440000000000001</v>
      </c>
    </row>
    <row r="88" spans="1:23" hidden="1">
      <c r="A88" s="2" t="s">
        <v>48</v>
      </c>
      <c r="B88" s="3" t="s">
        <v>6767</v>
      </c>
      <c r="C88" s="1" t="s">
        <v>42</v>
      </c>
      <c r="D88" s="1" t="s">
        <v>6771</v>
      </c>
      <c r="E88" s="2" t="s">
        <v>170</v>
      </c>
      <c r="F88" s="2" t="s">
        <v>171</v>
      </c>
      <c r="G88" s="2" t="s">
        <v>150</v>
      </c>
      <c r="H88" s="2" t="s">
        <v>151</v>
      </c>
      <c r="I88" s="9">
        <v>5</v>
      </c>
      <c r="J88" s="4">
        <v>57.6</v>
      </c>
    </row>
    <row r="89" spans="1:23" hidden="1">
      <c r="A89" s="2" t="s">
        <v>48</v>
      </c>
      <c r="B89" s="3" t="s">
        <v>6767</v>
      </c>
      <c r="C89" s="1" t="s">
        <v>42</v>
      </c>
      <c r="D89" s="1" t="s">
        <v>6772</v>
      </c>
      <c r="E89" s="2" t="s">
        <v>936</v>
      </c>
      <c r="F89" s="2" t="s">
        <v>937</v>
      </c>
      <c r="G89" s="2" t="s">
        <v>150</v>
      </c>
      <c r="H89" s="2" t="s">
        <v>151</v>
      </c>
      <c r="I89" s="9">
        <v>10</v>
      </c>
      <c r="J89" s="4">
        <v>115.2</v>
      </c>
    </row>
    <row r="90" spans="1:23" hidden="1">
      <c r="A90" s="2" t="s">
        <v>48</v>
      </c>
      <c r="B90" s="3" t="s">
        <v>6767</v>
      </c>
      <c r="C90" s="1" t="s">
        <v>42</v>
      </c>
      <c r="D90" s="1" t="s">
        <v>6773</v>
      </c>
      <c r="E90" s="2" t="s">
        <v>541</v>
      </c>
      <c r="F90" s="2" t="s">
        <v>542</v>
      </c>
      <c r="G90" s="2" t="s">
        <v>150</v>
      </c>
      <c r="H90" s="2" t="s">
        <v>151</v>
      </c>
      <c r="I90" s="9">
        <v>25</v>
      </c>
      <c r="J90" s="4">
        <v>288</v>
      </c>
    </row>
    <row r="91" spans="1:23" hidden="1">
      <c r="A91" s="2" t="s">
        <v>48</v>
      </c>
      <c r="B91" s="3" t="s">
        <v>6767</v>
      </c>
      <c r="C91" s="1" t="s">
        <v>42</v>
      </c>
      <c r="D91" s="1" t="s">
        <v>6774</v>
      </c>
      <c r="E91" s="2" t="s">
        <v>547</v>
      </c>
      <c r="F91" s="2" t="s">
        <v>548</v>
      </c>
      <c r="G91" s="2" t="s">
        <v>150</v>
      </c>
      <c r="H91" s="2" t="s">
        <v>151</v>
      </c>
      <c r="I91" s="9">
        <v>10</v>
      </c>
      <c r="J91" s="4">
        <v>115.2</v>
      </c>
    </row>
    <row r="92" spans="1:23" hidden="1">
      <c r="A92" s="2" t="s">
        <v>48</v>
      </c>
      <c r="B92" s="3" t="s">
        <v>6767</v>
      </c>
      <c r="C92" s="1" t="s">
        <v>42</v>
      </c>
      <c r="D92" s="1" t="s">
        <v>6775</v>
      </c>
      <c r="E92" s="2" t="s">
        <v>153</v>
      </c>
      <c r="F92" s="2" t="s">
        <v>154</v>
      </c>
      <c r="G92" s="2" t="s">
        <v>155</v>
      </c>
      <c r="H92" s="2" t="s">
        <v>156</v>
      </c>
      <c r="I92" s="9">
        <v>5</v>
      </c>
      <c r="J92" s="4">
        <v>57.6</v>
      </c>
    </row>
    <row r="93" spans="1:23" hidden="1">
      <c r="A93" s="2" t="s">
        <v>48</v>
      </c>
      <c r="B93" s="3" t="s">
        <v>6767</v>
      </c>
      <c r="C93" s="1" t="s">
        <v>42</v>
      </c>
      <c r="D93" s="1" t="s">
        <v>6776</v>
      </c>
      <c r="E93" s="2" t="s">
        <v>957</v>
      </c>
      <c r="F93" s="2" t="s">
        <v>958</v>
      </c>
      <c r="G93" s="2" t="s">
        <v>150</v>
      </c>
      <c r="H93" s="2" t="s">
        <v>151</v>
      </c>
      <c r="I93" s="9">
        <v>10</v>
      </c>
      <c r="J93" s="4">
        <v>115.2</v>
      </c>
    </row>
    <row r="94" spans="1:23" hidden="1">
      <c r="A94" s="2" t="s">
        <v>48</v>
      </c>
      <c r="B94" s="3" t="s">
        <v>6707</v>
      </c>
      <c r="C94" s="1" t="s">
        <v>42</v>
      </c>
      <c r="D94" s="1" t="s">
        <v>6777</v>
      </c>
      <c r="E94" s="2" t="s">
        <v>936</v>
      </c>
      <c r="F94" s="2" t="s">
        <v>937</v>
      </c>
      <c r="G94" s="2" t="s">
        <v>150</v>
      </c>
      <c r="H94" s="2" t="s">
        <v>151</v>
      </c>
      <c r="I94" s="9">
        <v>10</v>
      </c>
      <c r="J94" s="4">
        <v>115.2</v>
      </c>
    </row>
    <row r="95" spans="1:23" hidden="1">
      <c r="A95" s="2" t="s">
        <v>48</v>
      </c>
      <c r="B95" s="3" t="s">
        <v>6767</v>
      </c>
      <c r="C95" s="1" t="s">
        <v>42</v>
      </c>
      <c r="D95" s="1" t="s">
        <v>6778</v>
      </c>
      <c r="E95" s="2" t="s">
        <v>538</v>
      </c>
      <c r="F95" s="2" t="s">
        <v>539</v>
      </c>
      <c r="G95" s="2" t="s">
        <v>150</v>
      </c>
      <c r="H95" s="2" t="s">
        <v>151</v>
      </c>
      <c r="I95" s="9">
        <v>20</v>
      </c>
      <c r="J95" s="4">
        <v>230.4</v>
      </c>
    </row>
    <row r="96" spans="1:23" hidden="1">
      <c r="A96" s="2" t="s">
        <v>48</v>
      </c>
      <c r="B96" s="3" t="s">
        <v>6707</v>
      </c>
      <c r="C96" s="1" t="s">
        <v>42</v>
      </c>
      <c r="D96" s="1" t="s">
        <v>6779</v>
      </c>
      <c r="E96" s="2" t="s">
        <v>936</v>
      </c>
      <c r="F96" s="2" t="s">
        <v>937</v>
      </c>
      <c r="G96" s="2" t="s">
        <v>150</v>
      </c>
      <c r="H96" s="2" t="s">
        <v>151</v>
      </c>
      <c r="I96" s="9">
        <v>3</v>
      </c>
      <c r="J96" s="4">
        <v>37.11</v>
      </c>
    </row>
    <row r="97" spans="1:23" hidden="1">
      <c r="A97" s="2" t="s">
        <v>48</v>
      </c>
      <c r="B97" s="3" t="s">
        <v>6767</v>
      </c>
      <c r="C97" s="1" t="s">
        <v>42</v>
      </c>
      <c r="D97" s="1" t="s">
        <v>6780</v>
      </c>
      <c r="E97" s="2" t="s">
        <v>954</v>
      </c>
      <c r="F97" s="2" t="s">
        <v>955</v>
      </c>
      <c r="G97" s="2" t="s">
        <v>150</v>
      </c>
      <c r="H97" s="2" t="s">
        <v>151</v>
      </c>
      <c r="I97" s="9">
        <v>10</v>
      </c>
      <c r="J97" s="4">
        <v>115.2</v>
      </c>
    </row>
    <row r="98" spans="1:23" hidden="1">
      <c r="A98" s="2" t="s">
        <v>48</v>
      </c>
      <c r="B98" s="3" t="s">
        <v>6767</v>
      </c>
      <c r="C98" s="1" t="s">
        <v>42</v>
      </c>
      <c r="D98" s="1" t="s">
        <v>6781</v>
      </c>
      <c r="E98" s="2" t="s">
        <v>1400</v>
      </c>
      <c r="F98" s="2" t="s">
        <v>1401</v>
      </c>
      <c r="G98" s="2" t="s">
        <v>150</v>
      </c>
      <c r="H98" s="2" t="s">
        <v>151</v>
      </c>
      <c r="I98" s="9">
        <v>2</v>
      </c>
      <c r="J98" s="4">
        <v>24.74</v>
      </c>
    </row>
    <row r="99" spans="1:23" hidden="1">
      <c r="A99" s="2" t="s">
        <v>48</v>
      </c>
      <c r="B99" s="3" t="s">
        <v>6707</v>
      </c>
      <c r="C99" s="1" t="s">
        <v>42</v>
      </c>
      <c r="D99" s="1" t="s">
        <v>6782</v>
      </c>
      <c r="E99" s="2" t="s">
        <v>158</v>
      </c>
      <c r="F99" s="2" t="s">
        <v>159</v>
      </c>
      <c r="G99" s="2" t="s">
        <v>160</v>
      </c>
      <c r="H99" s="2" t="s">
        <v>161</v>
      </c>
      <c r="I99" s="9">
        <v>10</v>
      </c>
      <c r="J99" s="4">
        <v>115.2</v>
      </c>
    </row>
    <row r="100" spans="1:23" hidden="1">
      <c r="A100" s="2" t="s">
        <v>48</v>
      </c>
      <c r="B100" s="3" t="s">
        <v>6767</v>
      </c>
      <c r="C100" s="1" t="s">
        <v>42</v>
      </c>
      <c r="D100" s="1" t="s">
        <v>6783</v>
      </c>
      <c r="E100" s="2" t="s">
        <v>1141</v>
      </c>
      <c r="F100" s="2" t="s">
        <v>1142</v>
      </c>
      <c r="G100" s="2" t="s">
        <v>167</v>
      </c>
      <c r="H100" s="2" t="s">
        <v>168</v>
      </c>
      <c r="I100" s="9">
        <v>10</v>
      </c>
      <c r="J100" s="4">
        <v>115.2</v>
      </c>
    </row>
    <row r="101" spans="1:23" hidden="1">
      <c r="A101" s="2" t="s">
        <v>48</v>
      </c>
      <c r="B101" s="3" t="s">
        <v>6767</v>
      </c>
      <c r="C101" s="1" t="s">
        <v>42</v>
      </c>
      <c r="D101" s="1" t="s">
        <v>6784</v>
      </c>
      <c r="E101" s="2" t="s">
        <v>1400</v>
      </c>
      <c r="F101" s="2" t="s">
        <v>1401</v>
      </c>
      <c r="G101" s="2" t="s">
        <v>150</v>
      </c>
      <c r="H101" s="2" t="s">
        <v>151</v>
      </c>
      <c r="I101" s="9">
        <v>5</v>
      </c>
      <c r="J101" s="4">
        <v>57.6</v>
      </c>
    </row>
    <row r="102" spans="1:23" hidden="1">
      <c r="A102" s="2" t="s">
        <v>182</v>
      </c>
      <c r="B102" s="3" t="s">
        <v>6767</v>
      </c>
      <c r="C102" s="1" t="s">
        <v>42</v>
      </c>
      <c r="D102" s="1" t="s">
        <v>6772</v>
      </c>
      <c r="E102" s="2" t="s">
        <v>936</v>
      </c>
      <c r="F102" s="2" t="s">
        <v>937</v>
      </c>
      <c r="G102" s="2" t="s">
        <v>150</v>
      </c>
      <c r="H102" s="2" t="s">
        <v>151</v>
      </c>
      <c r="I102" s="9">
        <v>2</v>
      </c>
      <c r="J102" s="4">
        <v>16.84</v>
      </c>
    </row>
    <row r="103" spans="1:23" hidden="1">
      <c r="A103" s="2" t="s">
        <v>205</v>
      </c>
      <c r="B103" s="3" t="s">
        <v>6767</v>
      </c>
      <c r="C103" s="1" t="s">
        <v>42</v>
      </c>
      <c r="D103" s="1" t="s">
        <v>6769</v>
      </c>
      <c r="E103" s="2" t="s">
        <v>957</v>
      </c>
      <c r="F103" s="2" t="s">
        <v>958</v>
      </c>
      <c r="G103" s="2" t="s">
        <v>150</v>
      </c>
      <c r="H103" s="2" t="s">
        <v>151</v>
      </c>
      <c r="I103" s="9">
        <v>2</v>
      </c>
      <c r="J103" s="4">
        <v>19.100000000000001</v>
      </c>
    </row>
    <row r="104" spans="1:23" hidden="1">
      <c r="A104" s="2" t="s">
        <v>205</v>
      </c>
      <c r="B104" s="3" t="s">
        <v>6767</v>
      </c>
      <c r="C104" s="1" t="s">
        <v>42</v>
      </c>
      <c r="D104" s="1" t="s">
        <v>6785</v>
      </c>
      <c r="E104" s="2" t="s">
        <v>936</v>
      </c>
      <c r="F104" s="2" t="s">
        <v>937</v>
      </c>
      <c r="G104" s="2" t="s">
        <v>150</v>
      </c>
      <c r="H104" s="2" t="s">
        <v>151</v>
      </c>
      <c r="I104" s="9">
        <v>2</v>
      </c>
      <c r="J104" s="4">
        <v>19.100000000000001</v>
      </c>
    </row>
    <row r="105" spans="1:23" hidden="1">
      <c r="A105" s="2" t="s">
        <v>205</v>
      </c>
      <c r="B105" s="3" t="s">
        <v>6707</v>
      </c>
      <c r="C105" s="1" t="s">
        <v>42</v>
      </c>
      <c r="D105" s="1" t="s">
        <v>6786</v>
      </c>
      <c r="E105" s="2" t="s">
        <v>170</v>
      </c>
      <c r="F105" s="2" t="s">
        <v>171</v>
      </c>
      <c r="G105" s="2" t="s">
        <v>150</v>
      </c>
      <c r="H105" s="2" t="s">
        <v>151</v>
      </c>
      <c r="I105" s="9">
        <v>3</v>
      </c>
      <c r="J105" s="4">
        <v>28.65</v>
      </c>
    </row>
    <row r="106" spans="1:23" hidden="1">
      <c r="J106" s="5">
        <v>1745.34</v>
      </c>
    </row>
    <row r="107" spans="1:23" hidden="1">
      <c r="A107" s="72" t="s">
        <v>183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</row>
    <row r="108" spans="1:23">
      <c r="A108" s="2" t="s">
        <v>40</v>
      </c>
      <c r="B108" s="3" t="s">
        <v>6709</v>
      </c>
      <c r="C108" s="1" t="s">
        <v>42</v>
      </c>
      <c r="D108" s="1" t="s">
        <v>6787</v>
      </c>
      <c r="E108" s="2" t="s">
        <v>185</v>
      </c>
      <c r="F108" s="2" t="s">
        <v>186</v>
      </c>
      <c r="G108" s="2" t="s">
        <v>187</v>
      </c>
      <c r="H108" s="2" t="s">
        <v>188</v>
      </c>
      <c r="I108" s="9">
        <v>5</v>
      </c>
      <c r="J108" s="4">
        <v>51.1</v>
      </c>
    </row>
    <row r="109" spans="1:23">
      <c r="A109" s="2" t="s">
        <v>40</v>
      </c>
      <c r="B109" s="3" t="s">
        <v>6767</v>
      </c>
      <c r="C109" s="1" t="s">
        <v>42</v>
      </c>
      <c r="D109" s="1" t="s">
        <v>6788</v>
      </c>
      <c r="E109" s="2" t="s">
        <v>702</v>
      </c>
      <c r="F109" s="2" t="s">
        <v>703</v>
      </c>
      <c r="G109" s="2" t="s">
        <v>187</v>
      </c>
      <c r="H109" s="2" t="s">
        <v>188</v>
      </c>
      <c r="I109" s="9">
        <v>2</v>
      </c>
      <c r="J109" s="4">
        <v>20.440000000000001</v>
      </c>
    </row>
    <row r="110" spans="1:23" hidden="1">
      <c r="A110" s="2" t="s">
        <v>48</v>
      </c>
      <c r="B110" s="3" t="s">
        <v>6709</v>
      </c>
      <c r="C110" s="1" t="s">
        <v>42</v>
      </c>
      <c r="D110" s="1" t="s">
        <v>6787</v>
      </c>
      <c r="E110" s="2" t="s">
        <v>185</v>
      </c>
      <c r="F110" s="2" t="s">
        <v>186</v>
      </c>
      <c r="G110" s="2" t="s">
        <v>187</v>
      </c>
      <c r="H110" s="2" t="s">
        <v>188</v>
      </c>
      <c r="I110" s="9">
        <v>1</v>
      </c>
      <c r="J110" s="4">
        <v>12.37</v>
      </c>
    </row>
    <row r="111" spans="1:23" hidden="1">
      <c r="A111" s="2" t="s">
        <v>48</v>
      </c>
      <c r="B111" s="3" t="s">
        <v>6767</v>
      </c>
      <c r="C111" s="1" t="s">
        <v>42</v>
      </c>
      <c r="D111" s="1" t="s">
        <v>6789</v>
      </c>
      <c r="E111" s="2" t="s">
        <v>2811</v>
      </c>
      <c r="F111" s="2" t="s">
        <v>2812</v>
      </c>
      <c r="G111" s="2" t="s">
        <v>187</v>
      </c>
      <c r="H111" s="2" t="s">
        <v>188</v>
      </c>
      <c r="I111" s="9">
        <v>3</v>
      </c>
      <c r="J111" s="4">
        <v>37.11</v>
      </c>
    </row>
    <row r="112" spans="1:23" hidden="1">
      <c r="A112" s="2" t="s">
        <v>48</v>
      </c>
      <c r="B112" s="3" t="s">
        <v>6767</v>
      </c>
      <c r="C112" s="1" t="s">
        <v>42</v>
      </c>
      <c r="D112" s="1" t="s">
        <v>6788</v>
      </c>
      <c r="E112" s="2" t="s">
        <v>702</v>
      </c>
      <c r="F112" s="2" t="s">
        <v>703</v>
      </c>
      <c r="G112" s="2" t="s">
        <v>187</v>
      </c>
      <c r="H112" s="2" t="s">
        <v>188</v>
      </c>
      <c r="I112" s="9">
        <v>3</v>
      </c>
      <c r="J112" s="4">
        <v>37.11</v>
      </c>
    </row>
    <row r="113" spans="1:23" hidden="1">
      <c r="J113" s="5">
        <v>158.13</v>
      </c>
    </row>
    <row r="114" spans="1:23" hidden="1">
      <c r="A114" s="72" t="s">
        <v>189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</row>
    <row r="115" spans="1:23">
      <c r="A115" s="2" t="s">
        <v>40</v>
      </c>
      <c r="B115" s="3" t="s">
        <v>6698</v>
      </c>
      <c r="C115" s="1" t="s">
        <v>42</v>
      </c>
      <c r="D115" s="1" t="s">
        <v>6790</v>
      </c>
      <c r="E115" s="2" t="s">
        <v>552</v>
      </c>
      <c r="F115" s="2" t="s">
        <v>553</v>
      </c>
      <c r="G115" s="2" t="s">
        <v>313</v>
      </c>
      <c r="H115" s="2" t="s">
        <v>314</v>
      </c>
      <c r="I115" s="9">
        <v>10</v>
      </c>
      <c r="J115" s="4">
        <v>102.2</v>
      </c>
    </row>
    <row r="116" spans="1:23">
      <c r="A116" s="2" t="s">
        <v>40</v>
      </c>
      <c r="B116" s="3" t="s">
        <v>6698</v>
      </c>
      <c r="C116" s="1" t="s">
        <v>42</v>
      </c>
      <c r="D116" s="1" t="s">
        <v>6791</v>
      </c>
      <c r="E116" s="2" t="s">
        <v>710</v>
      </c>
      <c r="F116" s="2" t="s">
        <v>711</v>
      </c>
      <c r="G116" s="2" t="s">
        <v>712</v>
      </c>
      <c r="H116" s="2" t="s">
        <v>713</v>
      </c>
      <c r="I116" s="9">
        <v>5</v>
      </c>
      <c r="J116" s="4">
        <v>51.1</v>
      </c>
    </row>
    <row r="117" spans="1:23" hidden="1">
      <c r="A117" s="2" t="s">
        <v>48</v>
      </c>
      <c r="B117" s="3" t="s">
        <v>6707</v>
      </c>
      <c r="C117" s="1" t="s">
        <v>42</v>
      </c>
      <c r="D117" s="1" t="s">
        <v>6792</v>
      </c>
      <c r="E117" s="2" t="s">
        <v>208</v>
      </c>
      <c r="F117" s="2" t="s">
        <v>209</v>
      </c>
      <c r="G117" s="2" t="s">
        <v>210</v>
      </c>
      <c r="H117" s="2" t="s">
        <v>211</v>
      </c>
      <c r="I117" s="9">
        <v>5</v>
      </c>
      <c r="J117" s="4">
        <v>61.85</v>
      </c>
    </row>
    <row r="118" spans="1:23" hidden="1">
      <c r="A118" s="2" t="s">
        <v>48</v>
      </c>
      <c r="B118" s="3" t="s">
        <v>6698</v>
      </c>
      <c r="C118" s="1" t="s">
        <v>42</v>
      </c>
      <c r="D118" s="1" t="s">
        <v>6793</v>
      </c>
      <c r="E118" s="2" t="s">
        <v>191</v>
      </c>
      <c r="F118" s="2" t="s">
        <v>192</v>
      </c>
      <c r="G118" s="2" t="s">
        <v>193</v>
      </c>
      <c r="H118" s="2" t="s">
        <v>194</v>
      </c>
      <c r="I118" s="9">
        <v>10</v>
      </c>
      <c r="J118" s="4">
        <v>123.7</v>
      </c>
    </row>
    <row r="119" spans="1:23" hidden="1">
      <c r="A119" s="2" t="s">
        <v>48</v>
      </c>
      <c r="B119" s="3" t="s">
        <v>6698</v>
      </c>
      <c r="C119" s="1" t="s">
        <v>42</v>
      </c>
      <c r="D119" s="1" t="s">
        <v>6794</v>
      </c>
      <c r="E119" s="2" t="s">
        <v>963</v>
      </c>
      <c r="F119" s="2" t="s">
        <v>964</v>
      </c>
      <c r="G119" s="2" t="s">
        <v>193</v>
      </c>
      <c r="H119" s="2" t="s">
        <v>194</v>
      </c>
      <c r="I119" s="9">
        <v>5</v>
      </c>
      <c r="J119" s="4">
        <v>57.6</v>
      </c>
    </row>
    <row r="120" spans="1:23" hidden="1">
      <c r="A120" s="2" t="s">
        <v>48</v>
      </c>
      <c r="B120" s="3" t="s">
        <v>6698</v>
      </c>
      <c r="C120" s="1" t="s">
        <v>42</v>
      </c>
      <c r="D120" s="1" t="s">
        <v>6790</v>
      </c>
      <c r="E120" s="2" t="s">
        <v>552</v>
      </c>
      <c r="F120" s="2" t="s">
        <v>553</v>
      </c>
      <c r="G120" s="2" t="s">
        <v>313</v>
      </c>
      <c r="H120" s="2" t="s">
        <v>314</v>
      </c>
      <c r="I120" s="9">
        <v>10</v>
      </c>
      <c r="J120" s="4">
        <v>115.2</v>
      </c>
    </row>
    <row r="121" spans="1:23" hidden="1">
      <c r="A121" s="2" t="s">
        <v>48</v>
      </c>
      <c r="B121" s="3" t="s">
        <v>6698</v>
      </c>
      <c r="C121" s="1" t="s">
        <v>42</v>
      </c>
      <c r="D121" s="1" t="s">
        <v>6791</v>
      </c>
      <c r="E121" s="2" t="s">
        <v>710</v>
      </c>
      <c r="F121" s="2" t="s">
        <v>711</v>
      </c>
      <c r="G121" s="2" t="s">
        <v>712</v>
      </c>
      <c r="H121" s="2" t="s">
        <v>713</v>
      </c>
      <c r="I121" s="9">
        <v>5</v>
      </c>
      <c r="J121" s="4">
        <v>61.85</v>
      </c>
    </row>
    <row r="122" spans="1:23" hidden="1">
      <c r="A122" s="2" t="s">
        <v>48</v>
      </c>
      <c r="B122" s="3" t="s">
        <v>6698</v>
      </c>
      <c r="C122" s="1" t="s">
        <v>42</v>
      </c>
      <c r="D122" s="1" t="s">
        <v>6795</v>
      </c>
      <c r="E122" s="2" t="s">
        <v>729</v>
      </c>
      <c r="F122" s="2" t="s">
        <v>730</v>
      </c>
      <c r="G122" s="2" t="s">
        <v>726</v>
      </c>
      <c r="H122" s="2" t="s">
        <v>727</v>
      </c>
      <c r="I122" s="9">
        <v>3</v>
      </c>
      <c r="J122" s="4">
        <v>37.11</v>
      </c>
    </row>
    <row r="123" spans="1:23" hidden="1">
      <c r="A123" s="2" t="s">
        <v>182</v>
      </c>
      <c r="B123" s="3" t="s">
        <v>6698</v>
      </c>
      <c r="C123" s="1" t="s">
        <v>42</v>
      </c>
      <c r="D123" s="1" t="s">
        <v>6796</v>
      </c>
      <c r="E123" s="2" t="s">
        <v>729</v>
      </c>
      <c r="F123" s="2" t="s">
        <v>730</v>
      </c>
      <c r="G123" s="2" t="s">
        <v>726</v>
      </c>
      <c r="H123" s="2" t="s">
        <v>727</v>
      </c>
      <c r="I123" s="9">
        <v>3</v>
      </c>
      <c r="J123" s="4">
        <v>28.32</v>
      </c>
    </row>
    <row r="124" spans="1:23" hidden="1">
      <c r="A124" s="2" t="s">
        <v>182</v>
      </c>
      <c r="B124" s="3" t="s">
        <v>6698</v>
      </c>
      <c r="C124" s="1" t="s">
        <v>42</v>
      </c>
      <c r="D124" s="1" t="s">
        <v>6795</v>
      </c>
      <c r="E124" s="2" t="s">
        <v>729</v>
      </c>
      <c r="F124" s="2" t="s">
        <v>730</v>
      </c>
      <c r="G124" s="2" t="s">
        <v>726</v>
      </c>
      <c r="H124" s="2" t="s">
        <v>727</v>
      </c>
      <c r="I124" s="9">
        <v>1</v>
      </c>
      <c r="J124" s="4">
        <v>9.44</v>
      </c>
    </row>
    <row r="125" spans="1:23" hidden="1">
      <c r="J125" s="5">
        <v>648.37</v>
      </c>
    </row>
    <row r="126" spans="1:23" hidden="1">
      <c r="A126" s="72" t="s">
        <v>212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</row>
    <row r="127" spans="1:23">
      <c r="A127" s="2" t="s">
        <v>40</v>
      </c>
      <c r="B127" s="3" t="s">
        <v>6707</v>
      </c>
      <c r="C127" s="1" t="s">
        <v>42</v>
      </c>
      <c r="D127" s="1" t="s">
        <v>6797</v>
      </c>
      <c r="E127" s="2" t="s">
        <v>738</v>
      </c>
      <c r="F127" s="2" t="s">
        <v>739</v>
      </c>
      <c r="G127" s="2" t="s">
        <v>251</v>
      </c>
      <c r="H127" s="2" t="s">
        <v>252</v>
      </c>
      <c r="I127" s="9">
        <v>10</v>
      </c>
      <c r="J127" s="4">
        <v>102.2</v>
      </c>
    </row>
    <row r="128" spans="1:23">
      <c r="A128" s="2" t="s">
        <v>40</v>
      </c>
      <c r="B128" s="3" t="s">
        <v>6707</v>
      </c>
      <c r="C128" s="1" t="s">
        <v>42</v>
      </c>
      <c r="D128" s="1" t="s">
        <v>6798</v>
      </c>
      <c r="E128" s="2" t="s">
        <v>2392</v>
      </c>
      <c r="F128" s="2" t="s">
        <v>2393</v>
      </c>
      <c r="G128" s="2" t="s">
        <v>232</v>
      </c>
      <c r="H128" s="2" t="s">
        <v>233</v>
      </c>
      <c r="I128" s="9">
        <v>2</v>
      </c>
      <c r="J128" s="4">
        <v>20.440000000000001</v>
      </c>
    </row>
    <row r="129" spans="1:23" hidden="1">
      <c r="A129" s="2" t="s">
        <v>48</v>
      </c>
      <c r="B129" s="3" t="s">
        <v>6707</v>
      </c>
      <c r="C129" s="1" t="s">
        <v>42</v>
      </c>
      <c r="D129" s="1" t="s">
        <v>6798</v>
      </c>
      <c r="E129" s="2" t="s">
        <v>2392</v>
      </c>
      <c r="F129" s="2" t="s">
        <v>2393</v>
      </c>
      <c r="G129" s="2" t="s">
        <v>232</v>
      </c>
      <c r="H129" s="2" t="s">
        <v>233</v>
      </c>
      <c r="I129" s="9">
        <v>3</v>
      </c>
      <c r="J129" s="4">
        <v>37.11</v>
      </c>
    </row>
    <row r="130" spans="1:23" hidden="1">
      <c r="A130" s="2" t="s">
        <v>48</v>
      </c>
      <c r="B130" s="3" t="s">
        <v>6707</v>
      </c>
      <c r="C130" s="1" t="s">
        <v>42</v>
      </c>
      <c r="D130" s="1" t="s">
        <v>6799</v>
      </c>
      <c r="E130" s="2" t="s">
        <v>230</v>
      </c>
      <c r="F130" s="2" t="s">
        <v>231</v>
      </c>
      <c r="G130" s="2" t="s">
        <v>232</v>
      </c>
      <c r="H130" s="2" t="s">
        <v>233</v>
      </c>
      <c r="I130" s="9">
        <v>5</v>
      </c>
      <c r="J130" s="4">
        <v>61.85</v>
      </c>
    </row>
    <row r="131" spans="1:23" hidden="1">
      <c r="A131" s="2" t="s">
        <v>48</v>
      </c>
      <c r="B131" s="3" t="s">
        <v>6707</v>
      </c>
      <c r="C131" s="1" t="s">
        <v>42</v>
      </c>
      <c r="D131" s="1" t="s">
        <v>6797</v>
      </c>
      <c r="E131" s="2" t="s">
        <v>738</v>
      </c>
      <c r="F131" s="2" t="s">
        <v>739</v>
      </c>
      <c r="G131" s="2" t="s">
        <v>251</v>
      </c>
      <c r="H131" s="2" t="s">
        <v>252</v>
      </c>
      <c r="I131" s="9">
        <v>10</v>
      </c>
      <c r="J131" s="4">
        <v>123.7</v>
      </c>
    </row>
    <row r="132" spans="1:23" hidden="1">
      <c r="A132" s="2" t="s">
        <v>48</v>
      </c>
      <c r="B132" s="3" t="s">
        <v>6707</v>
      </c>
      <c r="C132" s="1" t="s">
        <v>42</v>
      </c>
      <c r="D132" s="1" t="s">
        <v>6800</v>
      </c>
      <c r="E132" s="2" t="s">
        <v>280</v>
      </c>
      <c r="F132" s="2" t="s">
        <v>281</v>
      </c>
      <c r="G132" s="2" t="s">
        <v>216</v>
      </c>
      <c r="H132" s="2" t="s">
        <v>217</v>
      </c>
      <c r="I132" s="9">
        <v>10</v>
      </c>
      <c r="J132" s="4">
        <v>123.7</v>
      </c>
    </row>
    <row r="133" spans="1:23" hidden="1">
      <c r="A133" s="2" t="s">
        <v>48</v>
      </c>
      <c r="B133" s="3" t="s">
        <v>6707</v>
      </c>
      <c r="C133" s="1" t="s">
        <v>42</v>
      </c>
      <c r="D133" s="1" t="s">
        <v>6801</v>
      </c>
      <c r="E133" s="2" t="s">
        <v>214</v>
      </c>
      <c r="F133" s="2" t="s">
        <v>215</v>
      </c>
      <c r="G133" s="2" t="s">
        <v>216</v>
      </c>
      <c r="H133" s="2" t="s">
        <v>217</v>
      </c>
      <c r="I133" s="9">
        <v>5</v>
      </c>
      <c r="J133" s="4">
        <v>61.85</v>
      </c>
    </row>
    <row r="134" spans="1:23" hidden="1">
      <c r="A134" s="2" t="s">
        <v>48</v>
      </c>
      <c r="B134" s="3" t="s">
        <v>6707</v>
      </c>
      <c r="C134" s="1" t="s">
        <v>42</v>
      </c>
      <c r="D134" s="1" t="s">
        <v>6802</v>
      </c>
      <c r="E134" s="2" t="s">
        <v>266</v>
      </c>
      <c r="F134" s="2" t="s">
        <v>267</v>
      </c>
      <c r="G134" s="2" t="s">
        <v>216</v>
      </c>
      <c r="H134" s="2" t="s">
        <v>217</v>
      </c>
      <c r="I134" s="9">
        <v>5</v>
      </c>
      <c r="J134" s="4">
        <v>61.85</v>
      </c>
    </row>
    <row r="135" spans="1:23" hidden="1">
      <c r="A135" s="2" t="s">
        <v>48</v>
      </c>
      <c r="B135" s="3" t="s">
        <v>6707</v>
      </c>
      <c r="C135" s="1" t="s">
        <v>42</v>
      </c>
      <c r="D135" s="1" t="s">
        <v>6803</v>
      </c>
      <c r="E135" s="2" t="s">
        <v>1173</v>
      </c>
      <c r="F135" s="2" t="s">
        <v>1174</v>
      </c>
      <c r="G135" s="2" t="s">
        <v>216</v>
      </c>
      <c r="H135" s="2" t="s">
        <v>217</v>
      </c>
      <c r="I135" s="9">
        <v>2</v>
      </c>
      <c r="J135" s="4">
        <v>24.74</v>
      </c>
    </row>
    <row r="136" spans="1:23" hidden="1">
      <c r="A136" s="2" t="s">
        <v>182</v>
      </c>
      <c r="B136" s="3" t="s">
        <v>6707</v>
      </c>
      <c r="C136" s="1" t="s">
        <v>42</v>
      </c>
      <c r="D136" s="1" t="s">
        <v>6804</v>
      </c>
      <c r="E136" s="2" t="s">
        <v>238</v>
      </c>
      <c r="F136" s="2" t="s">
        <v>239</v>
      </c>
      <c r="G136" s="2" t="s">
        <v>216</v>
      </c>
      <c r="H136" s="2" t="s">
        <v>217</v>
      </c>
      <c r="I136" s="9">
        <v>10</v>
      </c>
      <c r="J136" s="4">
        <v>94.4</v>
      </c>
    </row>
    <row r="137" spans="1:23" hidden="1">
      <c r="A137" s="2" t="s">
        <v>182</v>
      </c>
      <c r="B137" s="3" t="s">
        <v>6707</v>
      </c>
      <c r="C137" s="1" t="s">
        <v>42</v>
      </c>
      <c r="D137" s="1" t="s">
        <v>6801</v>
      </c>
      <c r="E137" s="2" t="s">
        <v>214</v>
      </c>
      <c r="F137" s="2" t="s">
        <v>215</v>
      </c>
      <c r="G137" s="2" t="s">
        <v>216</v>
      </c>
      <c r="H137" s="2" t="s">
        <v>217</v>
      </c>
      <c r="I137" s="9">
        <v>10</v>
      </c>
      <c r="J137" s="4">
        <v>94.4</v>
      </c>
    </row>
    <row r="138" spans="1:23" hidden="1">
      <c r="A138" s="2" t="s">
        <v>182</v>
      </c>
      <c r="B138" s="3" t="s">
        <v>6707</v>
      </c>
      <c r="C138" s="1" t="s">
        <v>42</v>
      </c>
      <c r="D138" s="1" t="s">
        <v>6798</v>
      </c>
      <c r="E138" s="2" t="s">
        <v>2392</v>
      </c>
      <c r="F138" s="2" t="s">
        <v>2393</v>
      </c>
      <c r="G138" s="2" t="s">
        <v>232</v>
      </c>
      <c r="H138" s="2" t="s">
        <v>233</v>
      </c>
      <c r="I138" s="9">
        <v>2</v>
      </c>
      <c r="J138" s="4">
        <v>18.88</v>
      </c>
    </row>
    <row r="139" spans="1:23" hidden="1">
      <c r="A139" s="2" t="s">
        <v>182</v>
      </c>
      <c r="B139" s="3" t="s">
        <v>6707</v>
      </c>
      <c r="C139" s="1" t="s">
        <v>42</v>
      </c>
      <c r="D139" s="1" t="s">
        <v>6805</v>
      </c>
      <c r="E139" s="2" t="s">
        <v>219</v>
      </c>
      <c r="F139" s="2" t="s">
        <v>220</v>
      </c>
      <c r="G139" s="2" t="s">
        <v>221</v>
      </c>
      <c r="H139" s="2" t="s">
        <v>222</v>
      </c>
      <c r="I139" s="9">
        <v>10</v>
      </c>
      <c r="J139" s="4">
        <v>94.4</v>
      </c>
    </row>
    <row r="140" spans="1:23" hidden="1">
      <c r="A140" s="2" t="s">
        <v>182</v>
      </c>
      <c r="B140" s="3" t="s">
        <v>6707</v>
      </c>
      <c r="C140" s="1" t="s">
        <v>42</v>
      </c>
      <c r="D140" s="1" t="s">
        <v>6806</v>
      </c>
      <c r="E140" s="2" t="s">
        <v>263</v>
      </c>
      <c r="F140" s="2" t="s">
        <v>264</v>
      </c>
      <c r="G140" s="2" t="s">
        <v>216</v>
      </c>
      <c r="H140" s="2" t="s">
        <v>217</v>
      </c>
      <c r="I140" s="9">
        <v>4</v>
      </c>
      <c r="J140" s="4">
        <v>37.76</v>
      </c>
    </row>
    <row r="141" spans="1:23" hidden="1">
      <c r="A141" s="2" t="s">
        <v>182</v>
      </c>
      <c r="B141" s="3" t="s">
        <v>6707</v>
      </c>
      <c r="C141" s="1" t="s">
        <v>42</v>
      </c>
      <c r="D141" s="1" t="s">
        <v>6807</v>
      </c>
      <c r="E141" s="2" t="s">
        <v>3701</v>
      </c>
      <c r="F141" s="2" t="s">
        <v>261</v>
      </c>
      <c r="G141" s="2" t="s">
        <v>216</v>
      </c>
      <c r="H141" s="2" t="s">
        <v>217</v>
      </c>
      <c r="I141" s="9">
        <v>1</v>
      </c>
      <c r="J141" s="4">
        <v>9.44</v>
      </c>
    </row>
    <row r="142" spans="1:23" hidden="1">
      <c r="A142" s="2" t="s">
        <v>182</v>
      </c>
      <c r="B142" s="3" t="s">
        <v>6707</v>
      </c>
      <c r="C142" s="1" t="s">
        <v>42</v>
      </c>
      <c r="D142" s="1" t="s">
        <v>6799</v>
      </c>
      <c r="E142" s="2" t="s">
        <v>230</v>
      </c>
      <c r="F142" s="2" t="s">
        <v>231</v>
      </c>
      <c r="G142" s="2" t="s">
        <v>232</v>
      </c>
      <c r="H142" s="2" t="s">
        <v>233</v>
      </c>
      <c r="I142" s="9">
        <v>5</v>
      </c>
      <c r="J142" s="4">
        <v>47.2</v>
      </c>
    </row>
    <row r="143" spans="1:23" hidden="1">
      <c r="J143" s="5">
        <v>1013.92</v>
      </c>
    </row>
    <row r="144" spans="1:23" hidden="1">
      <c r="A144" s="72" t="s">
        <v>286</v>
      </c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</row>
    <row r="145" spans="1:23">
      <c r="A145" s="2" t="s">
        <v>40</v>
      </c>
      <c r="B145" s="3" t="s">
        <v>6707</v>
      </c>
      <c r="C145" s="1" t="s">
        <v>42</v>
      </c>
      <c r="D145" s="1" t="s">
        <v>6808</v>
      </c>
      <c r="E145" s="2" t="s">
        <v>307</v>
      </c>
      <c r="F145" s="2" t="s">
        <v>308</v>
      </c>
      <c r="G145" s="2" t="s">
        <v>304</v>
      </c>
      <c r="H145" s="2" t="s">
        <v>305</v>
      </c>
      <c r="I145" s="9">
        <v>2</v>
      </c>
      <c r="J145" s="4">
        <v>20.440000000000001</v>
      </c>
    </row>
    <row r="146" spans="1:23" hidden="1">
      <c r="A146" s="2" t="s">
        <v>48</v>
      </c>
      <c r="B146" s="3" t="s">
        <v>6707</v>
      </c>
      <c r="C146" s="1" t="s">
        <v>42</v>
      </c>
      <c r="D146" s="1" t="s">
        <v>6809</v>
      </c>
      <c r="E146" s="2" t="s">
        <v>288</v>
      </c>
      <c r="F146" s="2" t="s">
        <v>1928</v>
      </c>
      <c r="G146" s="2" t="s">
        <v>290</v>
      </c>
      <c r="H146" s="2" t="s">
        <v>291</v>
      </c>
      <c r="I146" s="9">
        <v>5</v>
      </c>
      <c r="J146" s="4">
        <v>61.85</v>
      </c>
    </row>
    <row r="147" spans="1:23" hidden="1">
      <c r="A147" s="2" t="s">
        <v>48</v>
      </c>
      <c r="B147" s="3" t="s">
        <v>6707</v>
      </c>
      <c r="C147" s="1" t="s">
        <v>42</v>
      </c>
      <c r="D147" s="1" t="s">
        <v>6808</v>
      </c>
      <c r="E147" s="2" t="s">
        <v>307</v>
      </c>
      <c r="F147" s="2" t="s">
        <v>308</v>
      </c>
      <c r="G147" s="2" t="s">
        <v>304</v>
      </c>
      <c r="H147" s="2" t="s">
        <v>305</v>
      </c>
      <c r="I147" s="9">
        <v>6</v>
      </c>
      <c r="J147" s="4">
        <v>74.22</v>
      </c>
    </row>
    <row r="148" spans="1:23" hidden="1">
      <c r="A148" s="2" t="s">
        <v>48</v>
      </c>
      <c r="B148" s="3" t="s">
        <v>6707</v>
      </c>
      <c r="C148" s="1" t="s">
        <v>42</v>
      </c>
      <c r="D148" s="1" t="s">
        <v>6810</v>
      </c>
      <c r="E148" s="2" t="s">
        <v>981</v>
      </c>
      <c r="F148" s="2" t="s">
        <v>982</v>
      </c>
      <c r="G148" s="2" t="s">
        <v>296</v>
      </c>
      <c r="H148" s="2" t="s">
        <v>297</v>
      </c>
      <c r="I148" s="9">
        <v>15</v>
      </c>
      <c r="J148" s="4">
        <v>172.8</v>
      </c>
    </row>
    <row r="149" spans="1:23" hidden="1">
      <c r="A149" s="2" t="s">
        <v>182</v>
      </c>
      <c r="B149" s="3" t="s">
        <v>6707</v>
      </c>
      <c r="C149" s="1" t="s">
        <v>42</v>
      </c>
      <c r="D149" s="1" t="s">
        <v>6809</v>
      </c>
      <c r="E149" s="2" t="s">
        <v>288</v>
      </c>
      <c r="F149" s="2" t="s">
        <v>1928</v>
      </c>
      <c r="G149" s="2" t="s">
        <v>290</v>
      </c>
      <c r="H149" s="2" t="s">
        <v>291</v>
      </c>
      <c r="I149" s="9">
        <v>10</v>
      </c>
      <c r="J149" s="4">
        <v>84.2</v>
      </c>
    </row>
    <row r="150" spans="1:23" hidden="1">
      <c r="A150" s="2" t="s">
        <v>205</v>
      </c>
      <c r="B150" s="3" t="s">
        <v>6707</v>
      </c>
      <c r="C150" s="1" t="s">
        <v>42</v>
      </c>
      <c r="D150" s="1" t="s">
        <v>6809</v>
      </c>
      <c r="E150" s="2" t="s">
        <v>288</v>
      </c>
      <c r="F150" s="2" t="s">
        <v>1928</v>
      </c>
      <c r="G150" s="2" t="s">
        <v>290</v>
      </c>
      <c r="H150" s="2" t="s">
        <v>291</v>
      </c>
      <c r="I150" s="9">
        <v>1</v>
      </c>
      <c r="J150" s="4">
        <v>9.5500000000000007</v>
      </c>
    </row>
    <row r="151" spans="1:23" hidden="1">
      <c r="J151" s="5">
        <v>423.06</v>
      </c>
    </row>
    <row r="152" spans="1:23" hidden="1">
      <c r="A152" s="72" t="s">
        <v>309</v>
      </c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</row>
    <row r="153" spans="1:23">
      <c r="A153" s="2" t="s">
        <v>40</v>
      </c>
      <c r="B153" s="3" t="s">
        <v>6698</v>
      </c>
      <c r="C153" s="1" t="s">
        <v>42</v>
      </c>
      <c r="D153" s="1" t="s">
        <v>6811</v>
      </c>
      <c r="E153" s="2" t="s">
        <v>1240</v>
      </c>
      <c r="F153" s="2" t="s">
        <v>1241</v>
      </c>
      <c r="G153" s="2" t="s">
        <v>313</v>
      </c>
      <c r="H153" s="2" t="s">
        <v>314</v>
      </c>
      <c r="I153" s="9">
        <v>5</v>
      </c>
      <c r="J153" s="4">
        <v>51.1</v>
      </c>
    </row>
    <row r="154" spans="1:23">
      <c r="A154" s="2" t="s">
        <v>40</v>
      </c>
      <c r="B154" s="3" t="s">
        <v>6698</v>
      </c>
      <c r="C154" s="1" t="s">
        <v>42</v>
      </c>
      <c r="D154" s="1" t="s">
        <v>6812</v>
      </c>
      <c r="E154" s="2" t="s">
        <v>799</v>
      </c>
      <c r="F154" s="2" t="s">
        <v>5911</v>
      </c>
      <c r="G154" s="2" t="s">
        <v>313</v>
      </c>
      <c r="H154" s="2" t="s">
        <v>314</v>
      </c>
      <c r="I154" s="9">
        <v>20</v>
      </c>
      <c r="J154" s="4">
        <v>204.4</v>
      </c>
    </row>
    <row r="155" spans="1:23">
      <c r="A155" s="2" t="s">
        <v>40</v>
      </c>
      <c r="B155" s="3" t="s">
        <v>6707</v>
      </c>
      <c r="C155" s="1" t="s">
        <v>42</v>
      </c>
      <c r="D155" s="1" t="s">
        <v>6813</v>
      </c>
      <c r="E155" s="2" t="s">
        <v>1035</v>
      </c>
      <c r="F155" s="2" t="s">
        <v>1036</v>
      </c>
      <c r="G155" s="2" t="s">
        <v>362</v>
      </c>
      <c r="H155" s="2" t="s">
        <v>363</v>
      </c>
      <c r="I155" s="9">
        <v>5</v>
      </c>
      <c r="J155" s="4">
        <v>51.1</v>
      </c>
    </row>
    <row r="156" spans="1:23">
      <c r="A156" s="2" t="s">
        <v>40</v>
      </c>
      <c r="B156" s="3" t="s">
        <v>6707</v>
      </c>
      <c r="C156" s="1" t="s">
        <v>42</v>
      </c>
      <c r="D156" s="1" t="s">
        <v>6814</v>
      </c>
      <c r="E156" s="2" t="s">
        <v>2117</v>
      </c>
      <c r="F156" s="2" t="s">
        <v>2118</v>
      </c>
      <c r="G156" s="2" t="s">
        <v>313</v>
      </c>
      <c r="H156" s="2" t="s">
        <v>314</v>
      </c>
      <c r="I156" s="9">
        <v>30</v>
      </c>
      <c r="J156" s="4">
        <v>306.60000000000002</v>
      </c>
    </row>
    <row r="157" spans="1:23">
      <c r="A157" s="2" t="s">
        <v>40</v>
      </c>
      <c r="B157" s="3" t="s">
        <v>6698</v>
      </c>
      <c r="C157" s="1" t="s">
        <v>42</v>
      </c>
      <c r="D157" s="1" t="s">
        <v>6815</v>
      </c>
      <c r="E157" s="2" t="s">
        <v>316</v>
      </c>
      <c r="F157" s="2" t="s">
        <v>317</v>
      </c>
      <c r="G157" s="2" t="s">
        <v>313</v>
      </c>
      <c r="H157" s="2" t="s">
        <v>314</v>
      </c>
      <c r="I157" s="9">
        <v>20</v>
      </c>
      <c r="J157" s="4">
        <v>204.4</v>
      </c>
    </row>
    <row r="158" spans="1:23">
      <c r="A158" s="2" t="s">
        <v>40</v>
      </c>
      <c r="B158" s="3" t="s">
        <v>6698</v>
      </c>
      <c r="C158" s="1" t="s">
        <v>42</v>
      </c>
      <c r="D158" s="1" t="s">
        <v>6816</v>
      </c>
      <c r="E158" s="2" t="s">
        <v>1577</v>
      </c>
      <c r="F158" s="2" t="s">
        <v>1578</v>
      </c>
      <c r="G158" s="2" t="s">
        <v>313</v>
      </c>
      <c r="H158" s="2" t="s">
        <v>314</v>
      </c>
      <c r="I158" s="9">
        <v>5</v>
      </c>
      <c r="J158" s="4">
        <v>51.1</v>
      </c>
    </row>
    <row r="159" spans="1:23">
      <c r="A159" s="2" t="s">
        <v>40</v>
      </c>
      <c r="B159" s="3" t="s">
        <v>6707</v>
      </c>
      <c r="C159" s="1" t="s">
        <v>42</v>
      </c>
      <c r="D159" s="1" t="s">
        <v>6817</v>
      </c>
      <c r="E159" s="2" t="s">
        <v>578</v>
      </c>
      <c r="F159" s="2" t="s">
        <v>579</v>
      </c>
      <c r="G159" s="2" t="s">
        <v>313</v>
      </c>
      <c r="H159" s="2" t="s">
        <v>314</v>
      </c>
      <c r="I159" s="9">
        <v>20</v>
      </c>
      <c r="J159" s="4">
        <v>204.4</v>
      </c>
    </row>
    <row r="160" spans="1:23">
      <c r="A160" s="2" t="s">
        <v>40</v>
      </c>
      <c r="B160" s="3" t="s">
        <v>6698</v>
      </c>
      <c r="C160" s="1" t="s">
        <v>42</v>
      </c>
      <c r="D160" s="1" t="s">
        <v>6818</v>
      </c>
      <c r="E160" s="2" t="s">
        <v>1214</v>
      </c>
      <c r="F160" s="2" t="s">
        <v>1215</v>
      </c>
      <c r="G160" s="2" t="s">
        <v>313</v>
      </c>
      <c r="H160" s="2" t="s">
        <v>314</v>
      </c>
      <c r="I160" s="9">
        <v>10</v>
      </c>
      <c r="J160" s="4">
        <v>102.2</v>
      </c>
    </row>
    <row r="161" spans="1:10">
      <c r="A161" s="2" t="s">
        <v>40</v>
      </c>
      <c r="B161" s="3" t="s">
        <v>6707</v>
      </c>
      <c r="C161" s="1" t="s">
        <v>42</v>
      </c>
      <c r="D161" s="1" t="s">
        <v>6819</v>
      </c>
      <c r="E161" s="2" t="s">
        <v>357</v>
      </c>
      <c r="F161" s="2" t="s">
        <v>358</v>
      </c>
      <c r="G161" s="2" t="s">
        <v>313</v>
      </c>
      <c r="H161" s="2" t="s">
        <v>314</v>
      </c>
      <c r="I161" s="9">
        <v>10</v>
      </c>
      <c r="J161" s="4">
        <v>102.2</v>
      </c>
    </row>
    <row r="162" spans="1:10">
      <c r="A162" s="2" t="s">
        <v>40</v>
      </c>
      <c r="B162" s="3" t="s">
        <v>6709</v>
      </c>
      <c r="C162" s="1" t="s">
        <v>42</v>
      </c>
      <c r="D162" s="1" t="s">
        <v>6820</v>
      </c>
      <c r="E162" s="2" t="s">
        <v>325</v>
      </c>
      <c r="F162" s="2" t="s">
        <v>326</v>
      </c>
      <c r="G162" s="2" t="s">
        <v>313</v>
      </c>
      <c r="H162" s="2" t="s">
        <v>314</v>
      </c>
      <c r="I162" s="9">
        <v>20</v>
      </c>
      <c r="J162" s="4">
        <v>204.4</v>
      </c>
    </row>
    <row r="163" spans="1:10">
      <c r="A163" s="2" t="s">
        <v>40</v>
      </c>
      <c r="B163" s="3" t="s">
        <v>6709</v>
      </c>
      <c r="C163" s="1" t="s">
        <v>42</v>
      </c>
      <c r="D163" s="1" t="s">
        <v>6821</v>
      </c>
      <c r="E163" s="2" t="s">
        <v>1452</v>
      </c>
      <c r="F163" s="2" t="s">
        <v>1453</v>
      </c>
      <c r="G163" s="2" t="s">
        <v>313</v>
      </c>
      <c r="H163" s="2" t="s">
        <v>314</v>
      </c>
      <c r="I163" s="9">
        <v>50</v>
      </c>
      <c r="J163" s="4">
        <v>511</v>
      </c>
    </row>
    <row r="164" spans="1:10">
      <c r="A164" s="2" t="s">
        <v>40</v>
      </c>
      <c r="B164" s="3" t="s">
        <v>6709</v>
      </c>
      <c r="C164" s="1" t="s">
        <v>42</v>
      </c>
      <c r="D164" s="1" t="s">
        <v>6822</v>
      </c>
      <c r="E164" s="2" t="s">
        <v>1424</v>
      </c>
      <c r="F164" s="2" t="s">
        <v>1425</v>
      </c>
      <c r="G164" s="2" t="s">
        <v>313</v>
      </c>
      <c r="H164" s="2" t="s">
        <v>314</v>
      </c>
      <c r="I164" s="9">
        <v>10</v>
      </c>
      <c r="J164" s="4">
        <v>102.2</v>
      </c>
    </row>
    <row r="165" spans="1:10">
      <c r="A165" s="2" t="s">
        <v>40</v>
      </c>
      <c r="B165" s="3" t="s">
        <v>6709</v>
      </c>
      <c r="C165" s="1" t="s">
        <v>42</v>
      </c>
      <c r="D165" s="1" t="s">
        <v>6823</v>
      </c>
      <c r="E165" s="2" t="s">
        <v>354</v>
      </c>
      <c r="F165" s="2" t="s">
        <v>355</v>
      </c>
      <c r="G165" s="2" t="s">
        <v>351</v>
      </c>
      <c r="H165" s="2" t="s">
        <v>352</v>
      </c>
      <c r="I165" s="9">
        <v>10</v>
      </c>
      <c r="J165" s="4">
        <v>102.2</v>
      </c>
    </row>
    <row r="166" spans="1:10">
      <c r="A166" s="2" t="s">
        <v>40</v>
      </c>
      <c r="B166" s="3" t="s">
        <v>6824</v>
      </c>
      <c r="C166" s="1" t="s">
        <v>42</v>
      </c>
      <c r="D166" s="1" t="s">
        <v>6825</v>
      </c>
      <c r="E166" s="2" t="s">
        <v>396</v>
      </c>
      <c r="F166" s="2" t="s">
        <v>397</v>
      </c>
      <c r="G166" s="2" t="s">
        <v>313</v>
      </c>
      <c r="H166" s="2" t="s">
        <v>314</v>
      </c>
      <c r="I166" s="9">
        <v>5</v>
      </c>
      <c r="J166" s="4">
        <v>51.1</v>
      </c>
    </row>
    <row r="167" spans="1:10">
      <c r="A167" s="2" t="s">
        <v>40</v>
      </c>
      <c r="B167" s="3" t="s">
        <v>6709</v>
      </c>
      <c r="C167" s="1" t="s">
        <v>42</v>
      </c>
      <c r="D167" s="1" t="s">
        <v>6826</v>
      </c>
      <c r="E167" s="2" t="s">
        <v>390</v>
      </c>
      <c r="F167" s="2" t="s">
        <v>391</v>
      </c>
      <c r="G167" s="2" t="s">
        <v>313</v>
      </c>
      <c r="H167" s="2" t="s">
        <v>314</v>
      </c>
      <c r="I167" s="9">
        <v>10</v>
      </c>
      <c r="J167" s="4">
        <v>102.2</v>
      </c>
    </row>
    <row r="168" spans="1:10">
      <c r="A168" s="2" t="s">
        <v>40</v>
      </c>
      <c r="B168" s="3" t="s">
        <v>6767</v>
      </c>
      <c r="C168" s="1" t="s">
        <v>42</v>
      </c>
      <c r="D168" s="1" t="s">
        <v>6827</v>
      </c>
      <c r="E168" s="2" t="s">
        <v>349</v>
      </c>
      <c r="F168" s="2" t="s">
        <v>350</v>
      </c>
      <c r="G168" s="2" t="s">
        <v>351</v>
      </c>
      <c r="H168" s="2" t="s">
        <v>352</v>
      </c>
      <c r="I168" s="9">
        <v>15</v>
      </c>
      <c r="J168" s="4">
        <v>153.30000000000001</v>
      </c>
    </row>
    <row r="169" spans="1:10">
      <c r="A169" s="2" t="s">
        <v>40</v>
      </c>
      <c r="B169" s="3" t="s">
        <v>6767</v>
      </c>
      <c r="C169" s="1" t="s">
        <v>42</v>
      </c>
      <c r="D169" s="1" t="s">
        <v>6828</v>
      </c>
      <c r="E169" s="2" t="s">
        <v>341</v>
      </c>
      <c r="F169" s="2" t="s">
        <v>342</v>
      </c>
      <c r="G169" s="2" t="s">
        <v>343</v>
      </c>
      <c r="H169" s="2" t="s">
        <v>344</v>
      </c>
      <c r="I169" s="9">
        <v>10</v>
      </c>
      <c r="J169" s="4">
        <v>102.2</v>
      </c>
    </row>
    <row r="170" spans="1:10">
      <c r="A170" s="2" t="s">
        <v>40</v>
      </c>
      <c r="B170" s="3" t="s">
        <v>6767</v>
      </c>
      <c r="C170" s="1" t="s">
        <v>42</v>
      </c>
      <c r="D170" s="1" t="s">
        <v>6829</v>
      </c>
      <c r="E170" s="2" t="s">
        <v>589</v>
      </c>
      <c r="F170" s="2" t="s">
        <v>590</v>
      </c>
      <c r="G170" s="2" t="s">
        <v>313</v>
      </c>
      <c r="H170" s="2" t="s">
        <v>314</v>
      </c>
      <c r="I170" s="9">
        <v>5</v>
      </c>
      <c r="J170" s="4">
        <v>51.1</v>
      </c>
    </row>
    <row r="171" spans="1:10">
      <c r="A171" s="2" t="s">
        <v>40</v>
      </c>
      <c r="B171" s="3" t="s">
        <v>6709</v>
      </c>
      <c r="C171" s="1" t="s">
        <v>42</v>
      </c>
      <c r="D171" s="1" t="s">
        <v>6830</v>
      </c>
      <c r="E171" s="2" t="s">
        <v>411</v>
      </c>
      <c r="F171" s="2" t="s">
        <v>412</v>
      </c>
      <c r="G171" s="2" t="s">
        <v>313</v>
      </c>
      <c r="H171" s="2" t="s">
        <v>314</v>
      </c>
      <c r="I171" s="9">
        <v>5</v>
      </c>
      <c r="J171" s="4">
        <v>51.1</v>
      </c>
    </row>
    <row r="172" spans="1:10">
      <c r="A172" s="2" t="s">
        <v>40</v>
      </c>
      <c r="B172" s="3" t="s">
        <v>6767</v>
      </c>
      <c r="C172" s="1" t="s">
        <v>42</v>
      </c>
      <c r="D172" s="1" t="s">
        <v>6831</v>
      </c>
      <c r="E172" s="2" t="s">
        <v>3715</v>
      </c>
      <c r="F172" s="2" t="s">
        <v>3716</v>
      </c>
      <c r="G172" s="2" t="s">
        <v>313</v>
      </c>
      <c r="H172" s="2" t="s">
        <v>314</v>
      </c>
      <c r="I172" s="9">
        <v>20</v>
      </c>
      <c r="J172" s="4">
        <v>204.4</v>
      </c>
    </row>
    <row r="173" spans="1:10">
      <c r="A173" s="2" t="s">
        <v>40</v>
      </c>
      <c r="B173" s="3" t="s">
        <v>6767</v>
      </c>
      <c r="C173" s="1" t="s">
        <v>42</v>
      </c>
      <c r="D173" s="1" t="s">
        <v>6832</v>
      </c>
      <c r="E173" s="2" t="s">
        <v>763</v>
      </c>
      <c r="F173" s="2" t="s">
        <v>764</v>
      </c>
      <c r="G173" s="2" t="s">
        <v>313</v>
      </c>
      <c r="H173" s="2" t="s">
        <v>314</v>
      </c>
      <c r="I173" s="9">
        <v>3</v>
      </c>
      <c r="J173" s="4">
        <v>30.66</v>
      </c>
    </row>
    <row r="174" spans="1:10">
      <c r="A174" s="2" t="s">
        <v>40</v>
      </c>
      <c r="B174" s="3" t="s">
        <v>6698</v>
      </c>
      <c r="C174" s="1" t="s">
        <v>42</v>
      </c>
      <c r="D174" s="1" t="s">
        <v>6833</v>
      </c>
      <c r="E174" s="2" t="s">
        <v>766</v>
      </c>
      <c r="F174" s="2" t="s">
        <v>767</v>
      </c>
      <c r="G174" s="2" t="s">
        <v>362</v>
      </c>
      <c r="H174" s="2" t="s">
        <v>363</v>
      </c>
      <c r="I174" s="9">
        <v>7</v>
      </c>
      <c r="J174" s="4">
        <v>71.540000000000006</v>
      </c>
    </row>
    <row r="175" spans="1:10">
      <c r="A175" s="2" t="s">
        <v>40</v>
      </c>
      <c r="B175" s="3" t="s">
        <v>6709</v>
      </c>
      <c r="C175" s="1" t="s">
        <v>42</v>
      </c>
      <c r="D175" s="1" t="s">
        <v>6834</v>
      </c>
      <c r="E175" s="2" t="s">
        <v>322</v>
      </c>
      <c r="F175" s="2" t="s">
        <v>323</v>
      </c>
      <c r="G175" s="2" t="s">
        <v>313</v>
      </c>
      <c r="H175" s="2" t="s">
        <v>314</v>
      </c>
      <c r="I175" s="9">
        <v>10</v>
      </c>
      <c r="J175" s="4">
        <v>102.2</v>
      </c>
    </row>
    <row r="176" spans="1:10">
      <c r="A176" s="2" t="s">
        <v>40</v>
      </c>
      <c r="B176" s="3" t="s">
        <v>6709</v>
      </c>
      <c r="C176" s="1" t="s">
        <v>42</v>
      </c>
      <c r="D176" s="1" t="s">
        <v>6835</v>
      </c>
      <c r="E176" s="2" t="s">
        <v>3330</v>
      </c>
      <c r="F176" s="2" t="s">
        <v>3331</v>
      </c>
      <c r="G176" s="2" t="s">
        <v>586</v>
      </c>
      <c r="H176" s="2" t="s">
        <v>587</v>
      </c>
      <c r="I176" s="9">
        <v>6</v>
      </c>
      <c r="J176" s="4">
        <v>61.32</v>
      </c>
    </row>
    <row r="177" spans="1:10">
      <c r="A177" s="2" t="s">
        <v>40</v>
      </c>
      <c r="B177" s="3" t="s">
        <v>6698</v>
      </c>
      <c r="C177" s="1" t="s">
        <v>42</v>
      </c>
      <c r="D177" s="1" t="s">
        <v>6836</v>
      </c>
      <c r="E177" s="2" t="s">
        <v>1436</v>
      </c>
      <c r="F177" s="2" t="s">
        <v>1437</v>
      </c>
      <c r="G177" s="2" t="s">
        <v>313</v>
      </c>
      <c r="H177" s="2" t="s">
        <v>314</v>
      </c>
      <c r="I177" s="9">
        <v>8</v>
      </c>
      <c r="J177" s="4">
        <v>81.760000000000005</v>
      </c>
    </row>
    <row r="178" spans="1:10">
      <c r="A178" s="2" t="s">
        <v>40</v>
      </c>
      <c r="B178" s="3" t="s">
        <v>6698</v>
      </c>
      <c r="C178" s="1" t="s">
        <v>42</v>
      </c>
      <c r="D178" s="1" t="s">
        <v>6837</v>
      </c>
      <c r="E178" s="2" t="s">
        <v>786</v>
      </c>
      <c r="F178" s="2" t="s">
        <v>787</v>
      </c>
      <c r="G178" s="2" t="s">
        <v>313</v>
      </c>
      <c r="H178" s="2" t="s">
        <v>314</v>
      </c>
      <c r="I178" s="9">
        <v>4</v>
      </c>
      <c r="J178" s="4">
        <v>40.880000000000003</v>
      </c>
    </row>
    <row r="179" spans="1:10" hidden="1">
      <c r="A179" s="2" t="s">
        <v>48</v>
      </c>
      <c r="B179" s="3" t="s">
        <v>6709</v>
      </c>
      <c r="C179" s="1" t="s">
        <v>1225</v>
      </c>
      <c r="D179" s="1" t="s">
        <v>6838</v>
      </c>
      <c r="E179" s="2" t="s">
        <v>396</v>
      </c>
      <c r="F179" s="2" t="s">
        <v>397</v>
      </c>
      <c r="G179" s="2" t="s">
        <v>313</v>
      </c>
      <c r="H179" s="2" t="s">
        <v>314</v>
      </c>
      <c r="I179" s="9">
        <v>-10</v>
      </c>
      <c r="J179" s="4">
        <v>-123.7</v>
      </c>
    </row>
    <row r="180" spans="1:10" hidden="1">
      <c r="A180" s="2" t="s">
        <v>48</v>
      </c>
      <c r="B180" s="3" t="s">
        <v>6709</v>
      </c>
      <c r="C180" s="1" t="s">
        <v>42</v>
      </c>
      <c r="D180" s="1" t="s">
        <v>6821</v>
      </c>
      <c r="E180" s="2" t="s">
        <v>1452</v>
      </c>
      <c r="F180" s="2" t="s">
        <v>1453</v>
      </c>
      <c r="G180" s="2" t="s">
        <v>313</v>
      </c>
      <c r="H180" s="2" t="s">
        <v>314</v>
      </c>
      <c r="I180" s="9">
        <v>10</v>
      </c>
      <c r="J180" s="4">
        <v>115.2</v>
      </c>
    </row>
    <row r="181" spans="1:10" hidden="1">
      <c r="A181" s="2" t="s">
        <v>48</v>
      </c>
      <c r="B181" s="3" t="s">
        <v>6709</v>
      </c>
      <c r="C181" s="1" t="s">
        <v>42</v>
      </c>
      <c r="D181" s="1" t="s">
        <v>6839</v>
      </c>
      <c r="E181" s="2" t="s">
        <v>600</v>
      </c>
      <c r="F181" s="2" t="s">
        <v>601</v>
      </c>
      <c r="G181" s="2" t="s">
        <v>313</v>
      </c>
      <c r="H181" s="2" t="s">
        <v>314</v>
      </c>
      <c r="I181" s="9">
        <v>20</v>
      </c>
      <c r="J181" s="4">
        <v>247.4</v>
      </c>
    </row>
    <row r="182" spans="1:10" hidden="1">
      <c r="A182" s="2" t="s">
        <v>48</v>
      </c>
      <c r="B182" s="3" t="s">
        <v>6707</v>
      </c>
      <c r="C182" s="1" t="s">
        <v>42</v>
      </c>
      <c r="D182" s="1" t="s">
        <v>6840</v>
      </c>
      <c r="E182" s="2" t="s">
        <v>404</v>
      </c>
      <c r="F182" s="2" t="s">
        <v>405</v>
      </c>
      <c r="G182" s="2" t="s">
        <v>351</v>
      </c>
      <c r="H182" s="2" t="s">
        <v>352</v>
      </c>
      <c r="I182" s="9">
        <v>2</v>
      </c>
      <c r="J182" s="4">
        <v>23.04</v>
      </c>
    </row>
    <row r="183" spans="1:10" hidden="1">
      <c r="A183" s="2" t="s">
        <v>48</v>
      </c>
      <c r="B183" s="3" t="s">
        <v>6698</v>
      </c>
      <c r="C183" s="1" t="s">
        <v>42</v>
      </c>
      <c r="D183" s="1" t="s">
        <v>6836</v>
      </c>
      <c r="E183" s="2" t="s">
        <v>1436</v>
      </c>
      <c r="F183" s="2" t="s">
        <v>1437</v>
      </c>
      <c r="G183" s="2" t="s">
        <v>313</v>
      </c>
      <c r="H183" s="2" t="s">
        <v>314</v>
      </c>
      <c r="I183" s="9">
        <v>2</v>
      </c>
      <c r="J183" s="4">
        <v>23.04</v>
      </c>
    </row>
    <row r="184" spans="1:10" hidden="1">
      <c r="A184" s="2" t="s">
        <v>48</v>
      </c>
      <c r="B184" s="3" t="s">
        <v>6709</v>
      </c>
      <c r="C184" s="1" t="s">
        <v>42</v>
      </c>
      <c r="D184" s="1" t="s">
        <v>6820</v>
      </c>
      <c r="E184" s="2" t="s">
        <v>325</v>
      </c>
      <c r="F184" s="2" t="s">
        <v>326</v>
      </c>
      <c r="G184" s="2" t="s">
        <v>313</v>
      </c>
      <c r="H184" s="2" t="s">
        <v>314</v>
      </c>
      <c r="I184" s="9">
        <v>30</v>
      </c>
      <c r="J184" s="4">
        <v>345.6</v>
      </c>
    </row>
    <row r="185" spans="1:10" hidden="1">
      <c r="A185" s="2" t="s">
        <v>48</v>
      </c>
      <c r="B185" s="3" t="s">
        <v>6709</v>
      </c>
      <c r="C185" s="1" t="s">
        <v>42</v>
      </c>
      <c r="D185" s="1" t="s">
        <v>6841</v>
      </c>
      <c r="E185" s="2" t="s">
        <v>987</v>
      </c>
      <c r="F185" s="2" t="s">
        <v>988</v>
      </c>
      <c r="G185" s="2" t="s">
        <v>313</v>
      </c>
      <c r="H185" s="2" t="s">
        <v>314</v>
      </c>
      <c r="I185" s="9">
        <v>5</v>
      </c>
      <c r="J185" s="4">
        <v>57.6</v>
      </c>
    </row>
    <row r="186" spans="1:10" hidden="1">
      <c r="A186" s="2" t="s">
        <v>48</v>
      </c>
      <c r="B186" s="3" t="s">
        <v>6698</v>
      </c>
      <c r="C186" s="1" t="s">
        <v>42</v>
      </c>
      <c r="D186" s="1" t="s">
        <v>6818</v>
      </c>
      <c r="E186" s="2" t="s">
        <v>1214</v>
      </c>
      <c r="F186" s="2" t="s">
        <v>1215</v>
      </c>
      <c r="G186" s="2" t="s">
        <v>313</v>
      </c>
      <c r="H186" s="2" t="s">
        <v>314</v>
      </c>
      <c r="I186" s="9">
        <v>5</v>
      </c>
      <c r="J186" s="4">
        <v>57.6</v>
      </c>
    </row>
    <row r="187" spans="1:10" hidden="1">
      <c r="A187" s="2" t="s">
        <v>48</v>
      </c>
      <c r="B187" s="3" t="s">
        <v>6709</v>
      </c>
      <c r="C187" s="1" t="s">
        <v>42</v>
      </c>
      <c r="D187" s="1" t="s">
        <v>6842</v>
      </c>
      <c r="E187" s="2" t="s">
        <v>396</v>
      </c>
      <c r="F187" s="2" t="s">
        <v>397</v>
      </c>
      <c r="G187" s="2" t="s">
        <v>313</v>
      </c>
      <c r="H187" s="2" t="s">
        <v>314</v>
      </c>
      <c r="I187" s="9">
        <v>10</v>
      </c>
      <c r="J187" s="4">
        <v>115.2</v>
      </c>
    </row>
    <row r="188" spans="1:10" hidden="1">
      <c r="A188" s="2" t="s">
        <v>48</v>
      </c>
      <c r="B188" s="3" t="s">
        <v>6698</v>
      </c>
      <c r="C188" s="1" t="s">
        <v>42</v>
      </c>
      <c r="D188" s="1" t="s">
        <v>6843</v>
      </c>
      <c r="E188" s="2" t="s">
        <v>414</v>
      </c>
      <c r="F188" s="2" t="s">
        <v>415</v>
      </c>
      <c r="G188" s="2" t="s">
        <v>313</v>
      </c>
      <c r="H188" s="2" t="s">
        <v>314</v>
      </c>
      <c r="I188" s="9">
        <v>3</v>
      </c>
      <c r="J188" s="4">
        <v>34.56</v>
      </c>
    </row>
    <row r="189" spans="1:10" hidden="1">
      <c r="A189" s="2" t="s">
        <v>48</v>
      </c>
      <c r="B189" s="3" t="s">
        <v>6709</v>
      </c>
      <c r="C189" s="1" t="s">
        <v>42</v>
      </c>
      <c r="D189" s="1" t="s">
        <v>6844</v>
      </c>
      <c r="E189" s="2" t="s">
        <v>581</v>
      </c>
      <c r="F189" s="2" t="s">
        <v>582</v>
      </c>
      <c r="G189" s="2" t="s">
        <v>313</v>
      </c>
      <c r="H189" s="2" t="s">
        <v>314</v>
      </c>
      <c r="I189" s="9">
        <v>5</v>
      </c>
      <c r="J189" s="4">
        <v>61.85</v>
      </c>
    </row>
    <row r="190" spans="1:10" hidden="1">
      <c r="A190" s="2" t="s">
        <v>48</v>
      </c>
      <c r="B190" s="3" t="s">
        <v>6707</v>
      </c>
      <c r="C190" s="1" t="s">
        <v>42</v>
      </c>
      <c r="D190" s="1" t="s">
        <v>6845</v>
      </c>
      <c r="E190" s="2" t="s">
        <v>1025</v>
      </c>
      <c r="F190" s="2" t="s">
        <v>1026</v>
      </c>
      <c r="G190" s="2" t="s">
        <v>313</v>
      </c>
      <c r="H190" s="2" t="s">
        <v>314</v>
      </c>
      <c r="I190" s="9">
        <v>3</v>
      </c>
      <c r="J190" s="4">
        <v>37.11</v>
      </c>
    </row>
    <row r="191" spans="1:10" hidden="1">
      <c r="A191" s="2" t="s">
        <v>48</v>
      </c>
      <c r="B191" s="3" t="s">
        <v>6709</v>
      </c>
      <c r="C191" s="1" t="s">
        <v>42</v>
      </c>
      <c r="D191" s="1" t="s">
        <v>6823</v>
      </c>
      <c r="E191" s="2" t="s">
        <v>354</v>
      </c>
      <c r="F191" s="2" t="s">
        <v>355</v>
      </c>
      <c r="G191" s="2" t="s">
        <v>351</v>
      </c>
      <c r="H191" s="2" t="s">
        <v>352</v>
      </c>
      <c r="I191" s="9">
        <v>2</v>
      </c>
      <c r="J191" s="4">
        <v>23.04</v>
      </c>
    </row>
    <row r="192" spans="1:10" hidden="1">
      <c r="A192" s="2" t="s">
        <v>48</v>
      </c>
      <c r="B192" s="3" t="s">
        <v>6698</v>
      </c>
      <c r="C192" s="1" t="s">
        <v>42</v>
      </c>
      <c r="D192" s="1" t="s">
        <v>6846</v>
      </c>
      <c r="E192" s="2" t="s">
        <v>1011</v>
      </c>
      <c r="F192" s="2" t="s">
        <v>1012</v>
      </c>
      <c r="G192" s="2" t="s">
        <v>313</v>
      </c>
      <c r="H192" s="2" t="s">
        <v>314</v>
      </c>
      <c r="I192" s="9">
        <v>3</v>
      </c>
      <c r="J192" s="4">
        <v>34.56</v>
      </c>
    </row>
    <row r="193" spans="1:23" hidden="1">
      <c r="A193" s="2" t="s">
        <v>48</v>
      </c>
      <c r="B193" s="3" t="s">
        <v>6698</v>
      </c>
      <c r="C193" s="1" t="s">
        <v>42</v>
      </c>
      <c r="D193" s="1" t="s">
        <v>6816</v>
      </c>
      <c r="E193" s="2" t="s">
        <v>1577</v>
      </c>
      <c r="F193" s="2" t="s">
        <v>1578</v>
      </c>
      <c r="G193" s="2" t="s">
        <v>313</v>
      </c>
      <c r="H193" s="2" t="s">
        <v>314</v>
      </c>
      <c r="I193" s="9">
        <v>2</v>
      </c>
      <c r="J193" s="4">
        <v>23.04</v>
      </c>
    </row>
    <row r="194" spans="1:23" hidden="1">
      <c r="A194" s="2" t="s">
        <v>48</v>
      </c>
      <c r="B194" s="3" t="s">
        <v>6698</v>
      </c>
      <c r="C194" s="1" t="s">
        <v>42</v>
      </c>
      <c r="D194" s="1" t="s">
        <v>6847</v>
      </c>
      <c r="E194" s="2" t="s">
        <v>584</v>
      </c>
      <c r="F194" s="2" t="s">
        <v>585</v>
      </c>
      <c r="G194" s="2" t="s">
        <v>586</v>
      </c>
      <c r="H194" s="2" t="s">
        <v>587</v>
      </c>
      <c r="I194" s="9">
        <v>5</v>
      </c>
      <c r="J194" s="4">
        <v>57.6</v>
      </c>
    </row>
    <row r="195" spans="1:23" hidden="1">
      <c r="A195" s="2" t="s">
        <v>48</v>
      </c>
      <c r="B195" s="3" t="s">
        <v>6767</v>
      </c>
      <c r="C195" s="1" t="s">
        <v>42</v>
      </c>
      <c r="D195" s="1" t="s">
        <v>6829</v>
      </c>
      <c r="E195" s="2" t="s">
        <v>589</v>
      </c>
      <c r="F195" s="2" t="s">
        <v>590</v>
      </c>
      <c r="G195" s="2" t="s">
        <v>313</v>
      </c>
      <c r="H195" s="2" t="s">
        <v>314</v>
      </c>
      <c r="I195" s="9">
        <v>1</v>
      </c>
      <c r="J195" s="4">
        <v>11.52</v>
      </c>
    </row>
    <row r="196" spans="1:23" hidden="1">
      <c r="A196" s="2" t="s">
        <v>48</v>
      </c>
      <c r="B196" s="3" t="s">
        <v>6767</v>
      </c>
      <c r="C196" s="1" t="s">
        <v>42</v>
      </c>
      <c r="D196" s="1" t="s">
        <v>6848</v>
      </c>
      <c r="E196" s="2" t="s">
        <v>341</v>
      </c>
      <c r="F196" s="2" t="s">
        <v>342</v>
      </c>
      <c r="G196" s="2" t="s">
        <v>343</v>
      </c>
      <c r="H196" s="2" t="s">
        <v>344</v>
      </c>
      <c r="I196" s="9">
        <v>3</v>
      </c>
      <c r="J196" s="4">
        <v>34.56</v>
      </c>
    </row>
    <row r="197" spans="1:23" hidden="1">
      <c r="A197" s="2" t="s">
        <v>48</v>
      </c>
      <c r="B197" s="3" t="s">
        <v>6698</v>
      </c>
      <c r="C197" s="1" t="s">
        <v>42</v>
      </c>
      <c r="D197" s="1" t="s">
        <v>6849</v>
      </c>
      <c r="E197" s="2" t="s">
        <v>378</v>
      </c>
      <c r="F197" s="2" t="s">
        <v>379</v>
      </c>
      <c r="G197" s="2" t="s">
        <v>313</v>
      </c>
      <c r="H197" s="2" t="s">
        <v>314</v>
      </c>
      <c r="I197" s="9">
        <v>5</v>
      </c>
      <c r="J197" s="4">
        <v>57.6</v>
      </c>
    </row>
    <row r="198" spans="1:23" hidden="1">
      <c r="A198" s="2" t="s">
        <v>48</v>
      </c>
      <c r="B198" s="3" t="s">
        <v>6767</v>
      </c>
      <c r="C198" s="1" t="s">
        <v>42</v>
      </c>
      <c r="D198" s="1" t="s">
        <v>6850</v>
      </c>
      <c r="E198" s="2" t="s">
        <v>396</v>
      </c>
      <c r="F198" s="2" t="s">
        <v>397</v>
      </c>
      <c r="G198" s="2" t="s">
        <v>313</v>
      </c>
      <c r="H198" s="2" t="s">
        <v>314</v>
      </c>
      <c r="I198" s="9">
        <v>10</v>
      </c>
      <c r="J198" s="4">
        <v>123.7</v>
      </c>
    </row>
    <row r="199" spans="1:23" hidden="1">
      <c r="J199" s="5">
        <f>SUM(J153:J198)</f>
        <v>4661.1800000000021</v>
      </c>
    </row>
    <row r="200" spans="1:23" hidden="1">
      <c r="A200" s="72" t="s">
        <v>429</v>
      </c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</row>
    <row r="201" spans="1:23" hidden="1">
      <c r="A201" s="2" t="s">
        <v>48</v>
      </c>
      <c r="B201" s="3" t="s">
        <v>6698</v>
      </c>
      <c r="C201" s="1" t="s">
        <v>42</v>
      </c>
      <c r="D201" s="1" t="s">
        <v>6851</v>
      </c>
      <c r="E201" s="2" t="s">
        <v>1250</v>
      </c>
      <c r="F201" s="2" t="s">
        <v>1251</v>
      </c>
      <c r="G201" s="2" t="s">
        <v>1252</v>
      </c>
      <c r="H201" s="2" t="s">
        <v>1253</v>
      </c>
      <c r="I201" s="9">
        <v>20</v>
      </c>
      <c r="J201" s="4">
        <v>230.4</v>
      </c>
    </row>
    <row r="202" spans="1:23" hidden="1">
      <c r="A202" s="2" t="s">
        <v>48</v>
      </c>
      <c r="B202" s="3" t="s">
        <v>6707</v>
      </c>
      <c r="C202" s="1" t="s">
        <v>42</v>
      </c>
      <c r="D202" s="1" t="s">
        <v>6852</v>
      </c>
      <c r="E202" s="2" t="s">
        <v>2573</v>
      </c>
      <c r="F202" s="2" t="s">
        <v>2574</v>
      </c>
      <c r="G202" s="2" t="s">
        <v>433</v>
      </c>
      <c r="H202" s="2" t="s">
        <v>434</v>
      </c>
      <c r="I202" s="9">
        <v>6</v>
      </c>
      <c r="J202" s="4">
        <v>74.22</v>
      </c>
    </row>
    <row r="203" spans="1:23" hidden="1">
      <c r="A203" s="2" t="s">
        <v>182</v>
      </c>
      <c r="B203" s="3" t="s">
        <v>6698</v>
      </c>
      <c r="C203" s="1" t="s">
        <v>42</v>
      </c>
      <c r="D203" s="1" t="s">
        <v>6851</v>
      </c>
      <c r="E203" s="2" t="s">
        <v>1250</v>
      </c>
      <c r="F203" s="2" t="s">
        <v>1251</v>
      </c>
      <c r="G203" s="2" t="s">
        <v>1252</v>
      </c>
      <c r="H203" s="2" t="s">
        <v>1253</v>
      </c>
      <c r="I203" s="9">
        <v>1</v>
      </c>
      <c r="J203" s="4">
        <v>8.42</v>
      </c>
    </row>
    <row r="204" spans="1:23" hidden="1">
      <c r="J204" s="5">
        <v>313.04000000000002</v>
      </c>
    </row>
    <row r="205" spans="1:23" hidden="1">
      <c r="A205" s="72" t="s">
        <v>435</v>
      </c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</row>
    <row r="206" spans="1:23">
      <c r="A206" s="2" t="s">
        <v>40</v>
      </c>
      <c r="B206" s="3" t="s">
        <v>6709</v>
      </c>
      <c r="C206" s="1" t="s">
        <v>42</v>
      </c>
      <c r="D206" s="1" t="s">
        <v>6853</v>
      </c>
      <c r="E206" s="2" t="s">
        <v>1265</v>
      </c>
      <c r="F206" s="2" t="s">
        <v>1266</v>
      </c>
      <c r="G206" s="2" t="s">
        <v>439</v>
      </c>
      <c r="H206" s="2" t="s">
        <v>440</v>
      </c>
      <c r="I206" s="9">
        <v>10</v>
      </c>
      <c r="J206" s="4">
        <v>102.2</v>
      </c>
    </row>
    <row r="207" spans="1:23">
      <c r="A207" s="2" t="s">
        <v>40</v>
      </c>
      <c r="B207" s="3" t="s">
        <v>6709</v>
      </c>
      <c r="C207" s="1" t="s">
        <v>42</v>
      </c>
      <c r="D207" s="1" t="s">
        <v>6854</v>
      </c>
      <c r="E207" s="2" t="s">
        <v>1462</v>
      </c>
      <c r="F207" s="2" t="s">
        <v>1463</v>
      </c>
      <c r="G207" s="2" t="s">
        <v>1270</v>
      </c>
      <c r="H207" s="2" t="s">
        <v>1271</v>
      </c>
      <c r="I207" s="9">
        <v>10</v>
      </c>
      <c r="J207" s="4">
        <v>102.2</v>
      </c>
    </row>
    <row r="208" spans="1:23">
      <c r="A208" s="2" t="s">
        <v>40</v>
      </c>
      <c r="B208" s="3" t="s">
        <v>6709</v>
      </c>
      <c r="C208" s="1" t="s">
        <v>42</v>
      </c>
      <c r="D208" s="1" t="s">
        <v>6855</v>
      </c>
      <c r="E208" s="2" t="s">
        <v>2016</v>
      </c>
      <c r="F208" s="2" t="s">
        <v>2017</v>
      </c>
      <c r="G208" s="2" t="s">
        <v>439</v>
      </c>
      <c r="H208" s="2" t="s">
        <v>440</v>
      </c>
      <c r="I208" s="9">
        <v>10</v>
      </c>
      <c r="J208" s="4">
        <v>102.2</v>
      </c>
    </row>
    <row r="209" spans="1:23" hidden="1">
      <c r="A209" s="2" t="s">
        <v>48</v>
      </c>
      <c r="B209" s="3" t="s">
        <v>6709</v>
      </c>
      <c r="C209" s="1" t="s">
        <v>42</v>
      </c>
      <c r="D209" s="1" t="s">
        <v>6856</v>
      </c>
      <c r="E209" s="2" t="s">
        <v>1262</v>
      </c>
      <c r="F209" s="2" t="s">
        <v>1263</v>
      </c>
      <c r="G209" s="2" t="s">
        <v>439</v>
      </c>
      <c r="H209" s="2" t="s">
        <v>440</v>
      </c>
      <c r="I209" s="9">
        <v>6</v>
      </c>
      <c r="J209" s="4">
        <v>74.22</v>
      </c>
    </row>
    <row r="210" spans="1:23" hidden="1">
      <c r="A210" s="2" t="s">
        <v>48</v>
      </c>
      <c r="B210" s="3" t="s">
        <v>6709</v>
      </c>
      <c r="C210" s="1" t="s">
        <v>42</v>
      </c>
      <c r="D210" s="1" t="s">
        <v>6853</v>
      </c>
      <c r="E210" s="2" t="s">
        <v>1265</v>
      </c>
      <c r="F210" s="2" t="s">
        <v>1266</v>
      </c>
      <c r="G210" s="2" t="s">
        <v>439</v>
      </c>
      <c r="H210" s="2" t="s">
        <v>440</v>
      </c>
      <c r="I210" s="9">
        <v>5</v>
      </c>
      <c r="J210" s="4">
        <v>61.85</v>
      </c>
    </row>
    <row r="211" spans="1:23" hidden="1">
      <c r="A211" s="2" t="s">
        <v>48</v>
      </c>
      <c r="B211" s="3" t="s">
        <v>6709</v>
      </c>
      <c r="C211" s="1" t="s">
        <v>42</v>
      </c>
      <c r="D211" s="1" t="s">
        <v>6854</v>
      </c>
      <c r="E211" s="2" t="s">
        <v>1462</v>
      </c>
      <c r="F211" s="2" t="s">
        <v>1463</v>
      </c>
      <c r="G211" s="2" t="s">
        <v>1270</v>
      </c>
      <c r="H211" s="2" t="s">
        <v>1271</v>
      </c>
      <c r="I211" s="9">
        <v>10</v>
      </c>
      <c r="J211" s="4">
        <v>123.7</v>
      </c>
    </row>
    <row r="212" spans="1:23" ht="24" hidden="1">
      <c r="A212" s="2" t="s">
        <v>48</v>
      </c>
      <c r="B212" s="3" t="s">
        <v>6709</v>
      </c>
      <c r="C212" s="1" t="s">
        <v>42</v>
      </c>
      <c r="D212" s="1" t="s">
        <v>6857</v>
      </c>
      <c r="E212" s="2" t="s">
        <v>437</v>
      </c>
      <c r="F212" s="2" t="s">
        <v>438</v>
      </c>
      <c r="G212" s="2" t="s">
        <v>439</v>
      </c>
      <c r="H212" s="2" t="s">
        <v>440</v>
      </c>
      <c r="I212" s="9">
        <v>10</v>
      </c>
      <c r="J212" s="4">
        <v>123.7</v>
      </c>
    </row>
    <row r="213" spans="1:23" hidden="1">
      <c r="J213" s="5">
        <v>690.07</v>
      </c>
    </row>
    <row r="214" spans="1:23" hidden="1">
      <c r="A214" s="72" t="s">
        <v>444</v>
      </c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</row>
    <row r="215" spans="1:23">
      <c r="A215" s="2" t="s">
        <v>40</v>
      </c>
      <c r="B215" s="3" t="s">
        <v>6767</v>
      </c>
      <c r="C215" s="1" t="s">
        <v>42</v>
      </c>
      <c r="D215" s="1" t="s">
        <v>6858</v>
      </c>
      <c r="E215" s="2" t="s">
        <v>1364</v>
      </c>
      <c r="F215" s="2" t="s">
        <v>1365</v>
      </c>
      <c r="G215" s="2" t="s">
        <v>468</v>
      </c>
      <c r="H215" s="2" t="s">
        <v>469</v>
      </c>
      <c r="I215" s="9">
        <v>10</v>
      </c>
      <c r="J215" s="4">
        <v>102.2</v>
      </c>
    </row>
    <row r="216" spans="1:23">
      <c r="A216" s="2" t="s">
        <v>40</v>
      </c>
      <c r="B216" s="3" t="s">
        <v>6767</v>
      </c>
      <c r="C216" s="1" t="s">
        <v>42</v>
      </c>
      <c r="D216" s="1" t="s">
        <v>6859</v>
      </c>
      <c r="E216" s="2" t="s">
        <v>1658</v>
      </c>
      <c r="F216" s="2" t="s">
        <v>1049</v>
      </c>
      <c r="G216" s="2" t="s">
        <v>468</v>
      </c>
      <c r="H216" s="2" t="s">
        <v>469</v>
      </c>
      <c r="I216" s="9">
        <v>10</v>
      </c>
      <c r="J216" s="4">
        <v>102.2</v>
      </c>
    </row>
    <row r="217" spans="1:23">
      <c r="A217" s="2" t="s">
        <v>40</v>
      </c>
      <c r="B217" s="3" t="s">
        <v>6698</v>
      </c>
      <c r="C217" s="1" t="s">
        <v>42</v>
      </c>
      <c r="D217" s="1" t="s">
        <v>6860</v>
      </c>
      <c r="E217" s="2" t="s">
        <v>446</v>
      </c>
      <c r="F217" s="2" t="s">
        <v>447</v>
      </c>
      <c r="G217" s="2" t="s">
        <v>448</v>
      </c>
      <c r="H217" s="2" t="s">
        <v>449</v>
      </c>
      <c r="I217" s="9">
        <v>40</v>
      </c>
      <c r="J217" s="4">
        <v>408.8</v>
      </c>
    </row>
    <row r="218" spans="1:23">
      <c r="A218" s="2" t="s">
        <v>40</v>
      </c>
      <c r="B218" s="3" t="s">
        <v>6698</v>
      </c>
      <c r="C218" s="1" t="s">
        <v>42</v>
      </c>
      <c r="D218" s="1" t="s">
        <v>6861</v>
      </c>
      <c r="E218" s="2" t="s">
        <v>1658</v>
      </c>
      <c r="F218" s="2" t="s">
        <v>1049</v>
      </c>
      <c r="G218" s="2" t="s">
        <v>468</v>
      </c>
      <c r="H218" s="2" t="s">
        <v>469</v>
      </c>
      <c r="I218" s="9">
        <v>20</v>
      </c>
      <c r="J218" s="4">
        <v>204.4</v>
      </c>
    </row>
    <row r="219" spans="1:23">
      <c r="A219" s="2" t="s">
        <v>40</v>
      </c>
      <c r="B219" s="3" t="s">
        <v>6767</v>
      </c>
      <c r="C219" s="1" t="s">
        <v>42</v>
      </c>
      <c r="D219" s="1" t="s">
        <v>6862</v>
      </c>
      <c r="E219" s="2" t="s">
        <v>3954</v>
      </c>
      <c r="F219" s="2" t="s">
        <v>3955</v>
      </c>
      <c r="G219" s="2" t="s">
        <v>837</v>
      </c>
      <c r="H219" s="2" t="s">
        <v>838</v>
      </c>
      <c r="I219" s="9">
        <v>10</v>
      </c>
      <c r="J219" s="4">
        <v>102.2</v>
      </c>
    </row>
    <row r="220" spans="1:23">
      <c r="A220" s="2" t="s">
        <v>40</v>
      </c>
      <c r="B220" s="3" t="s">
        <v>6709</v>
      </c>
      <c r="C220" s="1" t="s">
        <v>42</v>
      </c>
      <c r="D220" s="1" t="s">
        <v>6863</v>
      </c>
      <c r="E220" s="2" t="s">
        <v>461</v>
      </c>
      <c r="F220" s="2" t="s">
        <v>462</v>
      </c>
      <c r="G220" s="2" t="s">
        <v>463</v>
      </c>
      <c r="H220" s="2" t="s">
        <v>464</v>
      </c>
      <c r="I220" s="9">
        <v>30</v>
      </c>
      <c r="J220" s="4">
        <v>306.60000000000002</v>
      </c>
    </row>
    <row r="221" spans="1:23">
      <c r="A221" s="2" t="s">
        <v>40</v>
      </c>
      <c r="B221" s="3" t="s">
        <v>6767</v>
      </c>
      <c r="C221" s="1" t="s">
        <v>42</v>
      </c>
      <c r="D221" s="1" t="s">
        <v>6864</v>
      </c>
      <c r="E221" s="2" t="s">
        <v>4508</v>
      </c>
      <c r="F221" s="2" t="s">
        <v>4509</v>
      </c>
      <c r="G221" s="2" t="s">
        <v>468</v>
      </c>
      <c r="H221" s="2" t="s">
        <v>469</v>
      </c>
      <c r="I221" s="9">
        <v>30</v>
      </c>
      <c r="J221" s="4">
        <v>306.60000000000002</v>
      </c>
    </row>
    <row r="222" spans="1:23">
      <c r="A222" s="2" t="s">
        <v>40</v>
      </c>
      <c r="B222" s="3" t="s">
        <v>6709</v>
      </c>
      <c r="C222" s="1" t="s">
        <v>42</v>
      </c>
      <c r="D222" s="1" t="s">
        <v>6865</v>
      </c>
      <c r="E222" s="2" t="s">
        <v>1487</v>
      </c>
      <c r="F222" s="2" t="s">
        <v>1488</v>
      </c>
      <c r="G222" s="2" t="s">
        <v>448</v>
      </c>
      <c r="H222" s="2" t="s">
        <v>449</v>
      </c>
      <c r="I222" s="9">
        <v>40</v>
      </c>
      <c r="J222" s="4">
        <v>408.8</v>
      </c>
    </row>
    <row r="223" spans="1:23">
      <c r="A223" s="2" t="s">
        <v>40</v>
      </c>
      <c r="B223" s="3" t="s">
        <v>6709</v>
      </c>
      <c r="C223" s="1" t="s">
        <v>42</v>
      </c>
      <c r="D223" s="1" t="s">
        <v>6866</v>
      </c>
      <c r="E223" s="2" t="s">
        <v>4266</v>
      </c>
      <c r="F223" s="2" t="s">
        <v>4267</v>
      </c>
      <c r="G223" s="2" t="s">
        <v>837</v>
      </c>
      <c r="H223" s="2" t="s">
        <v>838</v>
      </c>
      <c r="I223" s="9">
        <v>15</v>
      </c>
      <c r="J223" s="4">
        <v>153.30000000000001</v>
      </c>
    </row>
    <row r="224" spans="1:23">
      <c r="A224" s="2" t="s">
        <v>40</v>
      </c>
      <c r="B224" s="3" t="s">
        <v>6709</v>
      </c>
      <c r="C224" s="1" t="s">
        <v>42</v>
      </c>
      <c r="D224" s="1" t="s">
        <v>6867</v>
      </c>
      <c r="E224" s="2" t="s">
        <v>5331</v>
      </c>
      <c r="F224" s="2" t="s">
        <v>5332</v>
      </c>
      <c r="G224" s="2" t="s">
        <v>867</v>
      </c>
      <c r="H224" s="2" t="s">
        <v>868</v>
      </c>
      <c r="I224" s="9">
        <v>20</v>
      </c>
      <c r="J224" s="4">
        <v>204.4</v>
      </c>
    </row>
    <row r="225" spans="1:10">
      <c r="A225" s="2" t="s">
        <v>40</v>
      </c>
      <c r="B225" s="3" t="s">
        <v>6709</v>
      </c>
      <c r="C225" s="1" t="s">
        <v>42</v>
      </c>
      <c r="D225" s="1" t="s">
        <v>6868</v>
      </c>
      <c r="E225" s="2" t="s">
        <v>2766</v>
      </c>
      <c r="F225" s="2" t="s">
        <v>2767</v>
      </c>
      <c r="G225" s="2" t="s">
        <v>468</v>
      </c>
      <c r="H225" s="2" t="s">
        <v>469</v>
      </c>
      <c r="I225" s="9">
        <v>50</v>
      </c>
      <c r="J225" s="4">
        <v>511</v>
      </c>
    </row>
    <row r="226" spans="1:10">
      <c r="A226" s="2" t="s">
        <v>40</v>
      </c>
      <c r="B226" s="3" t="s">
        <v>6767</v>
      </c>
      <c r="C226" s="1" t="s">
        <v>42</v>
      </c>
      <c r="D226" s="1" t="s">
        <v>6869</v>
      </c>
      <c r="E226" s="2" t="s">
        <v>1644</v>
      </c>
      <c r="F226" s="2" t="s">
        <v>1645</v>
      </c>
      <c r="G226" s="2" t="s">
        <v>1646</v>
      </c>
      <c r="H226" s="2" t="s">
        <v>1647</v>
      </c>
      <c r="I226" s="9">
        <v>20</v>
      </c>
      <c r="J226" s="4">
        <v>204.4</v>
      </c>
    </row>
    <row r="227" spans="1:10">
      <c r="A227" s="2" t="s">
        <v>40</v>
      </c>
      <c r="B227" s="3" t="s">
        <v>6767</v>
      </c>
      <c r="C227" s="1" t="s">
        <v>42</v>
      </c>
      <c r="D227" s="1" t="s">
        <v>6870</v>
      </c>
      <c r="E227" s="2" t="s">
        <v>1473</v>
      </c>
      <c r="F227" s="2" t="s">
        <v>1474</v>
      </c>
      <c r="G227" s="2" t="s">
        <v>1475</v>
      </c>
      <c r="H227" s="2" t="s">
        <v>1476</v>
      </c>
      <c r="I227" s="9">
        <v>30</v>
      </c>
      <c r="J227" s="4">
        <v>306.60000000000002</v>
      </c>
    </row>
    <row r="228" spans="1:10">
      <c r="A228" s="2" t="s">
        <v>40</v>
      </c>
      <c r="B228" s="3" t="s">
        <v>6707</v>
      </c>
      <c r="C228" s="1" t="s">
        <v>42</v>
      </c>
      <c r="D228" s="1" t="s">
        <v>6871</v>
      </c>
      <c r="E228" s="2" t="s">
        <v>6872</v>
      </c>
      <c r="F228" s="2" t="s">
        <v>6873</v>
      </c>
      <c r="G228" s="2" t="s">
        <v>468</v>
      </c>
      <c r="H228" s="2" t="s">
        <v>469</v>
      </c>
      <c r="I228" s="9">
        <v>20</v>
      </c>
      <c r="J228" s="4">
        <v>204.4</v>
      </c>
    </row>
    <row r="229" spans="1:10" hidden="1">
      <c r="A229" s="2" t="s">
        <v>48</v>
      </c>
      <c r="B229" s="3" t="s">
        <v>6707</v>
      </c>
      <c r="C229" s="1" t="s">
        <v>42</v>
      </c>
      <c r="D229" s="1" t="s">
        <v>6871</v>
      </c>
      <c r="E229" s="2" t="s">
        <v>6872</v>
      </c>
      <c r="F229" s="2" t="s">
        <v>6873</v>
      </c>
      <c r="G229" s="2" t="s">
        <v>468</v>
      </c>
      <c r="H229" s="2" t="s">
        <v>469</v>
      </c>
      <c r="I229" s="9">
        <v>10</v>
      </c>
      <c r="J229" s="4">
        <v>123.7</v>
      </c>
    </row>
    <row r="230" spans="1:10" hidden="1">
      <c r="A230" s="2" t="s">
        <v>48</v>
      </c>
      <c r="B230" s="3" t="s">
        <v>6707</v>
      </c>
      <c r="C230" s="1" t="s">
        <v>42</v>
      </c>
      <c r="D230" s="1" t="s">
        <v>6874</v>
      </c>
      <c r="E230" s="2" t="s">
        <v>4524</v>
      </c>
      <c r="F230" s="2" t="s">
        <v>4525</v>
      </c>
      <c r="G230" s="2" t="s">
        <v>872</v>
      </c>
      <c r="H230" s="2" t="s">
        <v>873</v>
      </c>
      <c r="I230" s="9">
        <v>15</v>
      </c>
      <c r="J230" s="4">
        <v>185.55</v>
      </c>
    </row>
    <row r="231" spans="1:10" hidden="1">
      <c r="A231" s="2" t="s">
        <v>48</v>
      </c>
      <c r="B231" s="3" t="s">
        <v>6709</v>
      </c>
      <c r="C231" s="1" t="s">
        <v>42</v>
      </c>
      <c r="D231" s="1" t="s">
        <v>6863</v>
      </c>
      <c r="E231" s="2" t="s">
        <v>461</v>
      </c>
      <c r="F231" s="2" t="s">
        <v>462</v>
      </c>
      <c r="G231" s="2" t="s">
        <v>463</v>
      </c>
      <c r="H231" s="2" t="s">
        <v>464</v>
      </c>
      <c r="I231" s="9">
        <v>2</v>
      </c>
      <c r="J231" s="4">
        <v>24.74</v>
      </c>
    </row>
    <row r="232" spans="1:10" hidden="1">
      <c r="A232" s="2" t="s">
        <v>48</v>
      </c>
      <c r="B232" s="3" t="s">
        <v>6698</v>
      </c>
      <c r="C232" s="1" t="s">
        <v>42</v>
      </c>
      <c r="D232" s="1" t="s">
        <v>6875</v>
      </c>
      <c r="E232" s="2" t="s">
        <v>6322</v>
      </c>
      <c r="F232" s="2" t="s">
        <v>6323</v>
      </c>
      <c r="G232" s="2" t="s">
        <v>468</v>
      </c>
      <c r="H232" s="2" t="s">
        <v>469</v>
      </c>
      <c r="I232" s="9">
        <v>4</v>
      </c>
      <c r="J232" s="4">
        <v>49.48</v>
      </c>
    </row>
    <row r="233" spans="1:10" hidden="1">
      <c r="A233" s="2" t="s">
        <v>48</v>
      </c>
      <c r="B233" s="3" t="s">
        <v>6767</v>
      </c>
      <c r="C233" s="1" t="s">
        <v>42</v>
      </c>
      <c r="D233" s="1" t="s">
        <v>6869</v>
      </c>
      <c r="E233" s="2" t="s">
        <v>1644</v>
      </c>
      <c r="F233" s="2" t="s">
        <v>1645</v>
      </c>
      <c r="G233" s="2" t="s">
        <v>1646</v>
      </c>
      <c r="H233" s="2" t="s">
        <v>1647</v>
      </c>
      <c r="I233" s="9">
        <v>2</v>
      </c>
      <c r="J233" s="4">
        <v>24.74</v>
      </c>
    </row>
    <row r="234" spans="1:10" hidden="1">
      <c r="A234" s="2" t="s">
        <v>48</v>
      </c>
      <c r="B234" s="3" t="s">
        <v>6698</v>
      </c>
      <c r="C234" s="1" t="s">
        <v>42</v>
      </c>
      <c r="D234" s="1" t="s">
        <v>6861</v>
      </c>
      <c r="E234" s="2" t="s">
        <v>1658</v>
      </c>
      <c r="F234" s="2" t="s">
        <v>1049</v>
      </c>
      <c r="G234" s="2" t="s">
        <v>468</v>
      </c>
      <c r="H234" s="2" t="s">
        <v>469</v>
      </c>
      <c r="I234" s="9">
        <v>12</v>
      </c>
      <c r="J234" s="4">
        <v>148.44</v>
      </c>
    </row>
    <row r="235" spans="1:10" hidden="1">
      <c r="A235" s="2" t="s">
        <v>48</v>
      </c>
      <c r="B235" s="3" t="s">
        <v>6709</v>
      </c>
      <c r="C235" s="1" t="s">
        <v>42</v>
      </c>
      <c r="D235" s="1" t="s">
        <v>6876</v>
      </c>
      <c r="E235" s="2" t="s">
        <v>2769</v>
      </c>
      <c r="F235" s="2" t="s">
        <v>2770</v>
      </c>
      <c r="G235" s="2" t="s">
        <v>2771</v>
      </c>
      <c r="H235" s="2" t="s">
        <v>2772</v>
      </c>
      <c r="I235" s="9">
        <v>3</v>
      </c>
      <c r="J235" s="4">
        <v>37.11</v>
      </c>
    </row>
    <row r="236" spans="1:10" hidden="1">
      <c r="A236" s="2" t="s">
        <v>48</v>
      </c>
      <c r="B236" s="3" t="s">
        <v>6767</v>
      </c>
      <c r="C236" s="1" t="s">
        <v>42</v>
      </c>
      <c r="D236" s="1" t="s">
        <v>6859</v>
      </c>
      <c r="E236" s="2" t="s">
        <v>1658</v>
      </c>
      <c r="F236" s="2" t="s">
        <v>1049</v>
      </c>
      <c r="G236" s="2" t="s">
        <v>468</v>
      </c>
      <c r="H236" s="2" t="s">
        <v>469</v>
      </c>
      <c r="I236" s="9">
        <v>10</v>
      </c>
      <c r="J236" s="4">
        <v>123.7</v>
      </c>
    </row>
    <row r="237" spans="1:10" hidden="1">
      <c r="J237" s="5">
        <v>4243.3599999999997</v>
      </c>
    </row>
    <row r="238" spans="1:10" hidden="1">
      <c r="J238" s="5">
        <v>25798.560000000001</v>
      </c>
    </row>
  </sheetData>
  <autoFilter ref="A1:W238" xr:uid="{A48070C6-78A4-8342-8E35-2862082B3F16}">
    <filterColumn colId="0">
      <filters>
        <filter val="Dorzol 20mg/ml kapi za oči 5ml"/>
      </filters>
    </filterColumn>
  </autoFilter>
  <mergeCells count="11">
    <mergeCell ref="A144:W144"/>
    <mergeCell ref="A152:W152"/>
    <mergeCell ref="A200:W200"/>
    <mergeCell ref="A205:W205"/>
    <mergeCell ref="A214:W214"/>
    <mergeCell ref="A126:W126"/>
    <mergeCell ref="A2:W2"/>
    <mergeCell ref="A12:W12"/>
    <mergeCell ref="A83:W83"/>
    <mergeCell ref="A107:W107"/>
    <mergeCell ref="A114:W11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4293-3CE9-CA41-8775-24572477F0E5}">
  <sheetPr filterMode="1"/>
  <dimension ref="A1:AA169"/>
  <sheetViews>
    <sheetView workbookViewId="0"/>
    <sheetView workbookViewId="1"/>
  </sheetViews>
  <sheetFormatPr defaultColWidth="8.85546875" defaultRowHeight="12.95"/>
  <cols>
    <col min="1" max="1" width="32.42578125" customWidth="1"/>
    <col min="2" max="2" width="9.28515625" customWidth="1"/>
    <col min="3" max="3" width="4" customWidth="1"/>
    <col min="4" max="4" width="3.140625" customWidth="1"/>
    <col min="5" max="5" width="7" customWidth="1"/>
    <col min="6" max="6" width="45.42578125" customWidth="1"/>
    <col min="7" max="7" width="29.7109375" customWidth="1"/>
    <col min="8" max="8" width="8.140625" customWidth="1"/>
    <col min="9" max="9" width="3" customWidth="1"/>
    <col min="10" max="10" width="3.140625" customWidth="1"/>
    <col min="11" max="12" width="6" customWidth="1"/>
    <col min="13" max="13" width="8.42578125" style="10" customWidth="1"/>
    <col min="14" max="14" width="10" customWidth="1"/>
    <col min="15" max="15" width="8.140625" customWidth="1"/>
    <col min="16" max="16" width="6" customWidth="1"/>
    <col min="17" max="17" width="7" customWidth="1"/>
    <col min="18" max="18" width="7.140625" customWidth="1"/>
    <col min="19" max="20" width="7" customWidth="1"/>
    <col min="21" max="21" width="9.140625" customWidth="1"/>
    <col min="22" max="22" width="13.140625" customWidth="1"/>
    <col min="23" max="23" width="10.140625" customWidth="1"/>
    <col min="24" max="24" width="10" customWidth="1"/>
    <col min="25" max="25" width="10.140625" customWidth="1"/>
    <col min="26" max="26" width="8.140625" customWidth="1"/>
    <col min="27" max="27" width="33.42578125" customWidth="1"/>
  </cols>
  <sheetData>
    <row r="1" spans="1:27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75" t="s">
        <v>34</v>
      </c>
      <c r="H1" s="75"/>
      <c r="I1" s="75" t="s">
        <v>35</v>
      </c>
      <c r="J1" s="75"/>
      <c r="K1" s="75" t="s">
        <v>36</v>
      </c>
      <c r="L1" s="75"/>
      <c r="M1" s="8" t="s">
        <v>37</v>
      </c>
      <c r="N1" s="6" t="s">
        <v>38</v>
      </c>
    </row>
    <row r="2" spans="1:27" hidden="1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</row>
    <row r="3" spans="1:27">
      <c r="A3" s="30" t="s">
        <v>48</v>
      </c>
      <c r="B3" s="32" t="s">
        <v>6877</v>
      </c>
      <c r="C3" s="77" t="s">
        <v>42</v>
      </c>
      <c r="D3" s="77"/>
      <c r="E3" s="31" t="s">
        <v>6878</v>
      </c>
      <c r="F3" s="30" t="s">
        <v>880</v>
      </c>
      <c r="G3" s="78" t="s">
        <v>881</v>
      </c>
      <c r="H3" s="78"/>
      <c r="I3" s="78" t="s">
        <v>882</v>
      </c>
      <c r="J3" s="78"/>
      <c r="K3" s="78" t="s">
        <v>883</v>
      </c>
      <c r="L3" s="78"/>
      <c r="M3" s="37">
        <v>2</v>
      </c>
      <c r="N3" s="33">
        <v>24.74</v>
      </c>
    </row>
    <row r="4" spans="1:27">
      <c r="A4" s="30" t="s">
        <v>48</v>
      </c>
      <c r="B4" s="32" t="s">
        <v>6877</v>
      </c>
      <c r="C4" s="77" t="s">
        <v>42</v>
      </c>
      <c r="D4" s="77"/>
      <c r="E4" s="31" t="s">
        <v>6879</v>
      </c>
      <c r="F4" s="30" t="s">
        <v>890</v>
      </c>
      <c r="G4" s="78" t="s">
        <v>891</v>
      </c>
      <c r="H4" s="78"/>
      <c r="I4" s="78" t="s">
        <v>46</v>
      </c>
      <c r="J4" s="78"/>
      <c r="K4" s="78" t="s">
        <v>47</v>
      </c>
      <c r="L4" s="78"/>
      <c r="M4" s="37">
        <v>3</v>
      </c>
      <c r="N4" s="33">
        <v>37.11</v>
      </c>
    </row>
    <row r="5" spans="1:27" hidden="1">
      <c r="N5" s="34">
        <v>61.85</v>
      </c>
    </row>
    <row r="6" spans="1:27" hidden="1">
      <c r="A6" s="73" t="s">
        <v>54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</row>
    <row r="7" spans="1:27" hidden="1">
      <c r="A7" s="30" t="s">
        <v>40</v>
      </c>
      <c r="B7" s="32" t="s">
        <v>6880</v>
      </c>
      <c r="C7" s="77" t="s">
        <v>42</v>
      </c>
      <c r="D7" s="77"/>
      <c r="E7" s="31" t="s">
        <v>6881</v>
      </c>
      <c r="F7" s="30" t="s">
        <v>4042</v>
      </c>
      <c r="G7" s="78" t="s">
        <v>58</v>
      </c>
      <c r="H7" s="78"/>
      <c r="I7" s="78" t="s">
        <v>59</v>
      </c>
      <c r="J7" s="78"/>
      <c r="K7" s="78" t="s">
        <v>60</v>
      </c>
      <c r="L7" s="78"/>
      <c r="M7" s="37">
        <v>5</v>
      </c>
      <c r="N7" s="33">
        <v>51.1</v>
      </c>
    </row>
    <row r="8" spans="1:27" hidden="1">
      <c r="N8" s="34">
        <v>51.1</v>
      </c>
    </row>
    <row r="9" spans="1:27" hidden="1">
      <c r="A9" s="73" t="s">
        <v>67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</row>
    <row r="10" spans="1:27" hidden="1">
      <c r="A10" s="30" t="s">
        <v>40</v>
      </c>
      <c r="B10" s="32" t="s">
        <v>6882</v>
      </c>
      <c r="C10" s="77" t="s">
        <v>42</v>
      </c>
      <c r="D10" s="77"/>
      <c r="E10" s="31" t="s">
        <v>6883</v>
      </c>
      <c r="F10" s="30" t="s">
        <v>663</v>
      </c>
      <c r="G10" s="78" t="s">
        <v>664</v>
      </c>
      <c r="H10" s="78"/>
      <c r="I10" s="78" t="s">
        <v>82</v>
      </c>
      <c r="J10" s="78"/>
      <c r="K10" s="78" t="s">
        <v>83</v>
      </c>
      <c r="L10" s="78"/>
      <c r="M10" s="37">
        <v>6</v>
      </c>
      <c r="N10" s="33">
        <v>61.32</v>
      </c>
    </row>
    <row r="11" spans="1:27" hidden="1">
      <c r="A11" s="30" t="s">
        <v>40</v>
      </c>
      <c r="B11" s="32" t="s">
        <v>6877</v>
      </c>
      <c r="C11" s="77" t="s">
        <v>42</v>
      </c>
      <c r="D11" s="77"/>
      <c r="E11" s="31" t="s">
        <v>6884</v>
      </c>
      <c r="F11" s="30" t="s">
        <v>1731</v>
      </c>
      <c r="G11" s="78" t="s">
        <v>1732</v>
      </c>
      <c r="H11" s="78"/>
      <c r="I11" s="78" t="s">
        <v>1733</v>
      </c>
      <c r="J11" s="78"/>
      <c r="K11" s="78" t="s">
        <v>1734</v>
      </c>
      <c r="L11" s="78"/>
      <c r="M11" s="37">
        <v>2</v>
      </c>
      <c r="N11" s="33">
        <v>20.440000000000001</v>
      </c>
    </row>
    <row r="12" spans="1:27" hidden="1">
      <c r="A12" s="30" t="s">
        <v>40</v>
      </c>
      <c r="B12" s="32" t="s">
        <v>6880</v>
      </c>
      <c r="C12" s="77" t="s">
        <v>42</v>
      </c>
      <c r="D12" s="77"/>
      <c r="E12" s="31" t="s">
        <v>6885</v>
      </c>
      <c r="F12" s="30" t="s">
        <v>670</v>
      </c>
      <c r="G12" s="78" t="s">
        <v>671</v>
      </c>
      <c r="H12" s="78"/>
      <c r="I12" s="78" t="s">
        <v>177</v>
      </c>
      <c r="J12" s="78"/>
      <c r="K12" s="78" t="s">
        <v>178</v>
      </c>
      <c r="L12" s="78"/>
      <c r="M12" s="37">
        <v>10</v>
      </c>
      <c r="N12" s="33">
        <v>102.2</v>
      </c>
    </row>
    <row r="13" spans="1:27" hidden="1">
      <c r="A13" s="30" t="s">
        <v>40</v>
      </c>
      <c r="B13" s="32" t="s">
        <v>6882</v>
      </c>
      <c r="C13" s="77" t="s">
        <v>42</v>
      </c>
      <c r="D13" s="77"/>
      <c r="E13" s="31" t="s">
        <v>6886</v>
      </c>
      <c r="F13" s="30" t="s">
        <v>5714</v>
      </c>
      <c r="G13" s="78" t="s">
        <v>5715</v>
      </c>
      <c r="H13" s="78"/>
      <c r="I13" s="78" t="s">
        <v>82</v>
      </c>
      <c r="J13" s="78"/>
      <c r="K13" s="78" t="s">
        <v>83</v>
      </c>
      <c r="L13" s="78"/>
      <c r="M13" s="37">
        <v>3</v>
      </c>
      <c r="N13" s="33">
        <v>30.66</v>
      </c>
    </row>
    <row r="14" spans="1:27" hidden="1">
      <c r="A14" s="30" t="s">
        <v>40</v>
      </c>
      <c r="B14" s="32" t="s">
        <v>6882</v>
      </c>
      <c r="C14" s="77" t="s">
        <v>42</v>
      </c>
      <c r="D14" s="77"/>
      <c r="E14" s="31" t="s">
        <v>6887</v>
      </c>
      <c r="F14" s="30" t="s">
        <v>6888</v>
      </c>
      <c r="G14" s="78" t="s">
        <v>6889</v>
      </c>
      <c r="H14" s="78"/>
      <c r="I14" s="78" t="s">
        <v>6890</v>
      </c>
      <c r="J14" s="78"/>
      <c r="K14" s="78" t="s">
        <v>6891</v>
      </c>
      <c r="L14" s="78"/>
      <c r="M14" s="37">
        <v>1</v>
      </c>
      <c r="N14" s="33">
        <v>10.220000000000001</v>
      </c>
    </row>
    <row r="15" spans="1:27" hidden="1">
      <c r="A15" s="30" t="s">
        <v>40</v>
      </c>
      <c r="B15" s="32" t="s">
        <v>6882</v>
      </c>
      <c r="C15" s="77" t="s">
        <v>42</v>
      </c>
      <c r="D15" s="77"/>
      <c r="E15" s="31" t="s">
        <v>6892</v>
      </c>
      <c r="F15" s="30" t="s">
        <v>528</v>
      </c>
      <c r="G15" s="78" t="s">
        <v>529</v>
      </c>
      <c r="H15" s="78"/>
      <c r="I15" s="78" t="s">
        <v>93</v>
      </c>
      <c r="J15" s="78"/>
      <c r="K15" s="78" t="s">
        <v>94</v>
      </c>
      <c r="L15" s="78"/>
      <c r="M15" s="37">
        <v>5</v>
      </c>
      <c r="N15" s="33">
        <v>51.1</v>
      </c>
    </row>
    <row r="16" spans="1:27" hidden="1">
      <c r="A16" s="30" t="s">
        <v>40</v>
      </c>
      <c r="B16" s="32" t="s">
        <v>6882</v>
      </c>
      <c r="C16" s="77" t="s">
        <v>42</v>
      </c>
      <c r="D16" s="77"/>
      <c r="E16" s="31" t="s">
        <v>6893</v>
      </c>
      <c r="F16" s="30" t="s">
        <v>634</v>
      </c>
      <c r="G16" s="78" t="s">
        <v>635</v>
      </c>
      <c r="H16" s="78"/>
      <c r="I16" s="78" t="s">
        <v>72</v>
      </c>
      <c r="J16" s="78"/>
      <c r="K16" s="78" t="s">
        <v>73</v>
      </c>
      <c r="L16" s="78"/>
      <c r="M16" s="37">
        <v>3</v>
      </c>
      <c r="N16" s="33">
        <v>30.66</v>
      </c>
    </row>
    <row r="17" spans="1:27" hidden="1">
      <c r="A17" s="30" t="s">
        <v>40</v>
      </c>
      <c r="B17" s="32" t="s">
        <v>6882</v>
      </c>
      <c r="C17" s="77" t="s">
        <v>42</v>
      </c>
      <c r="D17" s="77"/>
      <c r="E17" s="31" t="s">
        <v>6894</v>
      </c>
      <c r="F17" s="30" t="s">
        <v>85</v>
      </c>
      <c r="G17" s="78" t="s">
        <v>86</v>
      </c>
      <c r="H17" s="78"/>
      <c r="I17" s="78" t="s">
        <v>82</v>
      </c>
      <c r="J17" s="78"/>
      <c r="K17" s="78" t="s">
        <v>83</v>
      </c>
      <c r="L17" s="78"/>
      <c r="M17" s="37">
        <v>5</v>
      </c>
      <c r="N17" s="33">
        <v>51.1</v>
      </c>
    </row>
    <row r="18" spans="1:27" hidden="1">
      <c r="A18" s="30" t="s">
        <v>40</v>
      </c>
      <c r="B18" s="32" t="s">
        <v>6882</v>
      </c>
      <c r="C18" s="77" t="s">
        <v>42</v>
      </c>
      <c r="D18" s="77"/>
      <c r="E18" s="31" t="s">
        <v>6895</v>
      </c>
      <c r="F18" s="30" t="s">
        <v>139</v>
      </c>
      <c r="G18" s="78" t="s">
        <v>140</v>
      </c>
      <c r="H18" s="78"/>
      <c r="I18" s="78" t="s">
        <v>72</v>
      </c>
      <c r="J18" s="78"/>
      <c r="K18" s="78" t="s">
        <v>73</v>
      </c>
      <c r="L18" s="78"/>
      <c r="M18" s="37">
        <v>5</v>
      </c>
      <c r="N18" s="33">
        <v>51.1</v>
      </c>
    </row>
    <row r="19" spans="1:27" hidden="1">
      <c r="A19" s="30" t="s">
        <v>40</v>
      </c>
      <c r="B19" s="32" t="s">
        <v>6882</v>
      </c>
      <c r="C19" s="77" t="s">
        <v>42</v>
      </c>
      <c r="D19" s="77"/>
      <c r="E19" s="31" t="s">
        <v>6896</v>
      </c>
      <c r="F19" s="30" t="s">
        <v>502</v>
      </c>
      <c r="G19" s="78" t="s">
        <v>503</v>
      </c>
      <c r="H19" s="78"/>
      <c r="I19" s="78" t="s">
        <v>72</v>
      </c>
      <c r="J19" s="78"/>
      <c r="K19" s="78" t="s">
        <v>73</v>
      </c>
      <c r="L19" s="78"/>
      <c r="M19" s="37">
        <v>3</v>
      </c>
      <c r="N19" s="33">
        <v>30.66</v>
      </c>
    </row>
    <row r="20" spans="1:27" hidden="1">
      <c r="A20" s="30" t="s">
        <v>40</v>
      </c>
      <c r="B20" s="32" t="s">
        <v>6882</v>
      </c>
      <c r="C20" s="77" t="s">
        <v>42</v>
      </c>
      <c r="D20" s="77"/>
      <c r="E20" s="31" t="s">
        <v>6897</v>
      </c>
      <c r="F20" s="30" t="s">
        <v>122</v>
      </c>
      <c r="G20" s="78" t="s">
        <v>123</v>
      </c>
      <c r="H20" s="78"/>
      <c r="I20" s="78" t="s">
        <v>82</v>
      </c>
      <c r="J20" s="78"/>
      <c r="K20" s="78" t="s">
        <v>83</v>
      </c>
      <c r="L20" s="78"/>
      <c r="M20" s="37">
        <v>3</v>
      </c>
      <c r="N20" s="33">
        <v>30.66</v>
      </c>
    </row>
    <row r="21" spans="1:27" hidden="1">
      <c r="A21" s="30" t="s">
        <v>40</v>
      </c>
      <c r="B21" s="32" t="s">
        <v>6882</v>
      </c>
      <c r="C21" s="77" t="s">
        <v>42</v>
      </c>
      <c r="D21" s="77"/>
      <c r="E21" s="31" t="s">
        <v>6898</v>
      </c>
      <c r="F21" s="30" t="s">
        <v>1113</v>
      </c>
      <c r="G21" s="78" t="s">
        <v>1114</v>
      </c>
      <c r="H21" s="78"/>
      <c r="I21" s="78" t="s">
        <v>93</v>
      </c>
      <c r="J21" s="78"/>
      <c r="K21" s="78" t="s">
        <v>94</v>
      </c>
      <c r="L21" s="78"/>
      <c r="M21" s="37">
        <v>4</v>
      </c>
      <c r="N21" s="33">
        <v>40.880000000000003</v>
      </c>
    </row>
    <row r="22" spans="1:27" hidden="1">
      <c r="A22" s="30" t="s">
        <v>182</v>
      </c>
      <c r="B22" s="32" t="s">
        <v>6882</v>
      </c>
      <c r="C22" s="77" t="s">
        <v>42</v>
      </c>
      <c r="D22" s="77"/>
      <c r="E22" s="31" t="s">
        <v>6899</v>
      </c>
      <c r="F22" s="30" t="s">
        <v>486</v>
      </c>
      <c r="G22" s="78" t="s">
        <v>487</v>
      </c>
      <c r="H22" s="78"/>
      <c r="I22" s="78" t="s">
        <v>102</v>
      </c>
      <c r="J22" s="78"/>
      <c r="K22" s="78" t="s">
        <v>103</v>
      </c>
      <c r="L22" s="78"/>
      <c r="M22" s="37">
        <v>2</v>
      </c>
      <c r="N22" s="33">
        <v>18.88</v>
      </c>
    </row>
    <row r="23" spans="1:27" hidden="1">
      <c r="A23" s="30" t="s">
        <v>182</v>
      </c>
      <c r="B23" s="32" t="s">
        <v>6882</v>
      </c>
      <c r="C23" s="77" t="s">
        <v>42</v>
      </c>
      <c r="D23" s="77"/>
      <c r="E23" s="31" t="s">
        <v>6900</v>
      </c>
      <c r="F23" s="30" t="s">
        <v>480</v>
      </c>
      <c r="G23" s="78" t="s">
        <v>481</v>
      </c>
      <c r="H23" s="78"/>
      <c r="I23" s="78" t="s">
        <v>82</v>
      </c>
      <c r="J23" s="78"/>
      <c r="K23" s="78" t="s">
        <v>83</v>
      </c>
      <c r="L23" s="78"/>
      <c r="M23" s="37">
        <v>1</v>
      </c>
      <c r="N23" s="33">
        <v>9.44</v>
      </c>
    </row>
    <row r="24" spans="1:27" hidden="1">
      <c r="A24" s="30" t="s">
        <v>182</v>
      </c>
      <c r="B24" s="32" t="s">
        <v>6880</v>
      </c>
      <c r="C24" s="77" t="s">
        <v>42</v>
      </c>
      <c r="D24" s="77"/>
      <c r="E24" s="31" t="s">
        <v>6885</v>
      </c>
      <c r="F24" s="30" t="s">
        <v>670</v>
      </c>
      <c r="G24" s="78" t="s">
        <v>671</v>
      </c>
      <c r="H24" s="78"/>
      <c r="I24" s="78" t="s">
        <v>177</v>
      </c>
      <c r="J24" s="78"/>
      <c r="K24" s="78" t="s">
        <v>178</v>
      </c>
      <c r="L24" s="78"/>
      <c r="M24" s="37">
        <v>1</v>
      </c>
      <c r="N24" s="33">
        <v>9.44</v>
      </c>
    </row>
    <row r="25" spans="1:27" hidden="1">
      <c r="A25" s="30" t="s">
        <v>182</v>
      </c>
      <c r="B25" s="32" t="s">
        <v>6882</v>
      </c>
      <c r="C25" s="77" t="s">
        <v>42</v>
      </c>
      <c r="D25" s="77"/>
      <c r="E25" s="31" t="s">
        <v>6901</v>
      </c>
      <c r="F25" s="30" t="s">
        <v>646</v>
      </c>
      <c r="G25" s="78" t="s">
        <v>647</v>
      </c>
      <c r="H25" s="78"/>
      <c r="I25" s="78" t="s">
        <v>82</v>
      </c>
      <c r="J25" s="78"/>
      <c r="K25" s="78" t="s">
        <v>83</v>
      </c>
      <c r="L25" s="78"/>
      <c r="M25" s="37">
        <v>1</v>
      </c>
      <c r="N25" s="33">
        <v>9.44</v>
      </c>
    </row>
    <row r="26" spans="1:27" hidden="1">
      <c r="N26" s="34">
        <v>558.20000000000005</v>
      </c>
    </row>
    <row r="27" spans="1:27" hidden="1">
      <c r="A27" s="73" t="s">
        <v>141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</row>
    <row r="28" spans="1:27" hidden="1">
      <c r="A28" s="30" t="s">
        <v>40</v>
      </c>
      <c r="B28" s="32" t="s">
        <v>6880</v>
      </c>
      <c r="C28" s="77" t="s">
        <v>42</v>
      </c>
      <c r="D28" s="77"/>
      <c r="E28" s="31" t="s">
        <v>6902</v>
      </c>
      <c r="F28" s="30" t="s">
        <v>1397</v>
      </c>
      <c r="G28" s="78" t="s">
        <v>1398</v>
      </c>
      <c r="H28" s="78"/>
      <c r="I28" s="78" t="s">
        <v>942</v>
      </c>
      <c r="J28" s="78"/>
      <c r="K28" s="78" t="s">
        <v>943</v>
      </c>
      <c r="L28" s="78"/>
      <c r="M28" s="37">
        <v>5</v>
      </c>
      <c r="N28" s="33">
        <v>51.1</v>
      </c>
    </row>
    <row r="29" spans="1:27" hidden="1">
      <c r="A29" s="30" t="s">
        <v>40</v>
      </c>
      <c r="B29" s="32" t="s">
        <v>6903</v>
      </c>
      <c r="C29" s="77" t="s">
        <v>42</v>
      </c>
      <c r="D29" s="77"/>
      <c r="E29" s="31" t="s">
        <v>6904</v>
      </c>
      <c r="F29" s="30" t="s">
        <v>158</v>
      </c>
      <c r="G29" s="78" t="s">
        <v>159</v>
      </c>
      <c r="H29" s="78"/>
      <c r="I29" s="78" t="s">
        <v>160</v>
      </c>
      <c r="J29" s="78"/>
      <c r="K29" s="78" t="s">
        <v>161</v>
      </c>
      <c r="L29" s="78"/>
      <c r="M29" s="37">
        <v>5</v>
      </c>
      <c r="N29" s="33">
        <v>51.1</v>
      </c>
    </row>
    <row r="30" spans="1:27" hidden="1">
      <c r="A30" s="30" t="s">
        <v>182</v>
      </c>
      <c r="B30" s="32" t="s">
        <v>6880</v>
      </c>
      <c r="C30" s="77" t="s">
        <v>42</v>
      </c>
      <c r="D30" s="77"/>
      <c r="E30" s="31" t="s">
        <v>6905</v>
      </c>
      <c r="F30" s="30" t="s">
        <v>175</v>
      </c>
      <c r="G30" s="78" t="s">
        <v>2616</v>
      </c>
      <c r="H30" s="78"/>
      <c r="I30" s="78" t="s">
        <v>177</v>
      </c>
      <c r="J30" s="78"/>
      <c r="K30" s="78" t="s">
        <v>178</v>
      </c>
      <c r="L30" s="78"/>
      <c r="M30" s="37">
        <v>1</v>
      </c>
      <c r="N30" s="33">
        <v>8.42</v>
      </c>
    </row>
    <row r="31" spans="1:27" hidden="1">
      <c r="A31" s="30" t="s">
        <v>205</v>
      </c>
      <c r="B31" s="32" t="s">
        <v>6903</v>
      </c>
      <c r="C31" s="77" t="s">
        <v>42</v>
      </c>
      <c r="D31" s="77"/>
      <c r="E31" s="31" t="s">
        <v>6906</v>
      </c>
      <c r="F31" s="30" t="s">
        <v>170</v>
      </c>
      <c r="G31" s="78" t="s">
        <v>171</v>
      </c>
      <c r="H31" s="78"/>
      <c r="I31" s="78" t="s">
        <v>150</v>
      </c>
      <c r="J31" s="78"/>
      <c r="K31" s="78" t="s">
        <v>151</v>
      </c>
      <c r="L31" s="78"/>
      <c r="M31" s="37">
        <v>3</v>
      </c>
      <c r="N31" s="33">
        <v>28.65</v>
      </c>
    </row>
    <row r="32" spans="1:27" hidden="1">
      <c r="N32" s="34">
        <v>139.27000000000001</v>
      </c>
    </row>
    <row r="33" spans="1:27" hidden="1">
      <c r="A33" s="73" t="s">
        <v>189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</row>
    <row r="34" spans="1:27" hidden="1">
      <c r="A34" s="30" t="s">
        <v>40</v>
      </c>
      <c r="B34" s="32" t="s">
        <v>6880</v>
      </c>
      <c r="C34" s="77" t="s">
        <v>42</v>
      </c>
      <c r="D34" s="77"/>
      <c r="E34" s="31" t="s">
        <v>6907</v>
      </c>
      <c r="F34" s="30" t="s">
        <v>2378</v>
      </c>
      <c r="G34" s="78" t="s">
        <v>2379</v>
      </c>
      <c r="H34" s="78"/>
      <c r="I34" s="78" t="s">
        <v>375</v>
      </c>
      <c r="J34" s="78"/>
      <c r="K34" s="78" t="s">
        <v>376</v>
      </c>
      <c r="L34" s="78"/>
      <c r="M34" s="37">
        <v>10</v>
      </c>
      <c r="N34" s="33">
        <v>102.2</v>
      </c>
    </row>
    <row r="35" spans="1:27" hidden="1">
      <c r="A35" s="30" t="s">
        <v>40</v>
      </c>
      <c r="B35" s="32" t="s">
        <v>6877</v>
      </c>
      <c r="C35" s="77" t="s">
        <v>42</v>
      </c>
      <c r="D35" s="77"/>
      <c r="E35" s="31" t="s">
        <v>6908</v>
      </c>
      <c r="F35" s="30" t="s">
        <v>1168</v>
      </c>
      <c r="G35" s="78" t="s">
        <v>1169</v>
      </c>
      <c r="H35" s="78"/>
      <c r="I35" s="78" t="s">
        <v>712</v>
      </c>
      <c r="J35" s="78"/>
      <c r="K35" s="78" t="s">
        <v>713</v>
      </c>
      <c r="L35" s="78"/>
      <c r="M35" s="37">
        <v>5</v>
      </c>
      <c r="N35" s="33">
        <v>51.1</v>
      </c>
    </row>
    <row r="36" spans="1:27" hidden="1">
      <c r="A36" s="30" t="s">
        <v>40</v>
      </c>
      <c r="B36" s="32" t="s">
        <v>6877</v>
      </c>
      <c r="C36" s="77" t="s">
        <v>42</v>
      </c>
      <c r="D36" s="77"/>
      <c r="E36" s="31" t="s">
        <v>6909</v>
      </c>
      <c r="F36" s="30" t="s">
        <v>191</v>
      </c>
      <c r="G36" s="78" t="s">
        <v>192</v>
      </c>
      <c r="H36" s="78"/>
      <c r="I36" s="78" t="s">
        <v>193</v>
      </c>
      <c r="J36" s="78"/>
      <c r="K36" s="78" t="s">
        <v>194</v>
      </c>
      <c r="L36" s="78"/>
      <c r="M36" s="37">
        <v>1</v>
      </c>
      <c r="N36" s="33">
        <v>10.220000000000001</v>
      </c>
    </row>
    <row r="37" spans="1:27" hidden="1">
      <c r="A37" s="30" t="s">
        <v>40</v>
      </c>
      <c r="B37" s="32" t="s">
        <v>6877</v>
      </c>
      <c r="C37" s="77" t="s">
        <v>42</v>
      </c>
      <c r="D37" s="77"/>
      <c r="E37" s="31" t="s">
        <v>6910</v>
      </c>
      <c r="F37" s="30" t="s">
        <v>724</v>
      </c>
      <c r="G37" s="78" t="s">
        <v>725</v>
      </c>
      <c r="H37" s="78"/>
      <c r="I37" s="78" t="s">
        <v>726</v>
      </c>
      <c r="J37" s="78"/>
      <c r="K37" s="78" t="s">
        <v>727</v>
      </c>
      <c r="L37" s="78"/>
      <c r="M37" s="37">
        <v>10</v>
      </c>
      <c r="N37" s="33">
        <v>102.2</v>
      </c>
    </row>
    <row r="38" spans="1:27" hidden="1">
      <c r="A38" s="30" t="s">
        <v>40</v>
      </c>
      <c r="B38" s="32" t="s">
        <v>6903</v>
      </c>
      <c r="C38" s="77" t="s">
        <v>42</v>
      </c>
      <c r="D38" s="77"/>
      <c r="E38" s="31" t="s">
        <v>6911</v>
      </c>
      <c r="F38" s="30" t="s">
        <v>208</v>
      </c>
      <c r="G38" s="78" t="s">
        <v>209</v>
      </c>
      <c r="H38" s="78"/>
      <c r="I38" s="78" t="s">
        <v>210</v>
      </c>
      <c r="J38" s="78"/>
      <c r="K38" s="78" t="s">
        <v>211</v>
      </c>
      <c r="L38" s="78"/>
      <c r="M38" s="37">
        <v>3</v>
      </c>
      <c r="N38" s="33">
        <v>30.66</v>
      </c>
    </row>
    <row r="39" spans="1:27" hidden="1">
      <c r="A39" s="30" t="s">
        <v>40</v>
      </c>
      <c r="B39" s="32" t="s">
        <v>6912</v>
      </c>
      <c r="C39" s="77" t="s">
        <v>42</v>
      </c>
      <c r="D39" s="77"/>
      <c r="E39" s="31" t="s">
        <v>6913</v>
      </c>
      <c r="F39" s="30" t="s">
        <v>196</v>
      </c>
      <c r="G39" s="78" t="s">
        <v>197</v>
      </c>
      <c r="H39" s="78"/>
      <c r="I39" s="78" t="s">
        <v>198</v>
      </c>
      <c r="J39" s="78"/>
      <c r="K39" s="78" t="s">
        <v>199</v>
      </c>
      <c r="L39" s="78"/>
      <c r="M39" s="37">
        <v>5</v>
      </c>
      <c r="N39" s="33">
        <v>51.1</v>
      </c>
    </row>
    <row r="40" spans="1:27">
      <c r="A40" s="30" t="s">
        <v>48</v>
      </c>
      <c r="B40" s="32" t="s">
        <v>6877</v>
      </c>
      <c r="C40" s="77" t="s">
        <v>42</v>
      </c>
      <c r="D40" s="77"/>
      <c r="E40" s="31" t="s">
        <v>6914</v>
      </c>
      <c r="F40" s="30" t="s">
        <v>729</v>
      </c>
      <c r="G40" s="78" t="s">
        <v>730</v>
      </c>
      <c r="H40" s="78"/>
      <c r="I40" s="78" t="s">
        <v>726</v>
      </c>
      <c r="J40" s="78"/>
      <c r="K40" s="78" t="s">
        <v>727</v>
      </c>
      <c r="L40" s="78"/>
      <c r="M40" s="37">
        <v>3</v>
      </c>
      <c r="N40" s="33">
        <v>37.11</v>
      </c>
    </row>
    <row r="41" spans="1:27" hidden="1">
      <c r="A41" s="30" t="s">
        <v>182</v>
      </c>
      <c r="B41" s="32" t="s">
        <v>6877</v>
      </c>
      <c r="C41" s="77" t="s">
        <v>42</v>
      </c>
      <c r="D41" s="77"/>
      <c r="E41" s="31" t="s">
        <v>6915</v>
      </c>
      <c r="F41" s="30" t="s">
        <v>1161</v>
      </c>
      <c r="G41" s="78" t="s">
        <v>1162</v>
      </c>
      <c r="H41" s="78"/>
      <c r="I41" s="78" t="s">
        <v>210</v>
      </c>
      <c r="J41" s="78"/>
      <c r="K41" s="78" t="s">
        <v>211</v>
      </c>
      <c r="L41" s="78"/>
      <c r="M41" s="37">
        <v>1</v>
      </c>
      <c r="N41" s="33">
        <v>9.44</v>
      </c>
    </row>
    <row r="42" spans="1:27" hidden="1">
      <c r="N42" s="34">
        <v>394.03</v>
      </c>
    </row>
    <row r="43" spans="1:27" hidden="1">
      <c r="A43" s="73" t="s">
        <v>212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</row>
    <row r="44" spans="1:27" hidden="1">
      <c r="A44" s="30" t="s">
        <v>40</v>
      </c>
      <c r="B44" s="32" t="s">
        <v>6916</v>
      </c>
      <c r="C44" s="77" t="s">
        <v>42</v>
      </c>
      <c r="D44" s="77"/>
      <c r="E44" s="31" t="s">
        <v>6917</v>
      </c>
      <c r="F44" s="30" t="s">
        <v>3320</v>
      </c>
      <c r="G44" s="78" t="s">
        <v>1184</v>
      </c>
      <c r="H44" s="78"/>
      <c r="I44" s="78" t="s">
        <v>257</v>
      </c>
      <c r="J44" s="78"/>
      <c r="K44" s="78" t="s">
        <v>258</v>
      </c>
      <c r="L44" s="78"/>
      <c r="M44" s="37">
        <v>10</v>
      </c>
      <c r="N44" s="33">
        <v>102.2</v>
      </c>
    </row>
    <row r="45" spans="1:27" hidden="1">
      <c r="A45" s="30" t="s">
        <v>40</v>
      </c>
      <c r="B45" s="32" t="s">
        <v>6912</v>
      </c>
      <c r="C45" s="77" t="s">
        <v>42</v>
      </c>
      <c r="D45" s="77"/>
      <c r="E45" s="31" t="s">
        <v>6918</v>
      </c>
      <c r="F45" s="30" t="s">
        <v>230</v>
      </c>
      <c r="G45" s="78" t="s">
        <v>231</v>
      </c>
      <c r="H45" s="78"/>
      <c r="I45" s="78" t="s">
        <v>232</v>
      </c>
      <c r="J45" s="78"/>
      <c r="K45" s="78" t="s">
        <v>233</v>
      </c>
      <c r="L45" s="78"/>
      <c r="M45" s="37">
        <v>3</v>
      </c>
      <c r="N45" s="33">
        <v>30.66</v>
      </c>
    </row>
    <row r="46" spans="1:27" hidden="1">
      <c r="A46" s="30" t="s">
        <v>40</v>
      </c>
      <c r="B46" s="32" t="s">
        <v>6912</v>
      </c>
      <c r="C46" s="77" t="s">
        <v>42</v>
      </c>
      <c r="D46" s="77"/>
      <c r="E46" s="31" t="s">
        <v>6919</v>
      </c>
      <c r="F46" s="30" t="s">
        <v>266</v>
      </c>
      <c r="G46" s="78" t="s">
        <v>267</v>
      </c>
      <c r="H46" s="78"/>
      <c r="I46" s="78" t="s">
        <v>216</v>
      </c>
      <c r="J46" s="78"/>
      <c r="K46" s="78" t="s">
        <v>217</v>
      </c>
      <c r="L46" s="78"/>
      <c r="M46" s="37">
        <v>1</v>
      </c>
      <c r="N46" s="33">
        <v>10.220000000000001</v>
      </c>
    </row>
    <row r="47" spans="1:27" hidden="1">
      <c r="A47" s="30" t="s">
        <v>40</v>
      </c>
      <c r="B47" s="32" t="s">
        <v>6912</v>
      </c>
      <c r="C47" s="77" t="s">
        <v>42</v>
      </c>
      <c r="D47" s="77"/>
      <c r="E47" s="31" t="s">
        <v>6920</v>
      </c>
      <c r="F47" s="30" t="s">
        <v>284</v>
      </c>
      <c r="G47" s="78" t="s">
        <v>285</v>
      </c>
      <c r="H47" s="78"/>
      <c r="I47" s="78" t="s">
        <v>216</v>
      </c>
      <c r="J47" s="78"/>
      <c r="K47" s="78" t="s">
        <v>217</v>
      </c>
      <c r="L47" s="78"/>
      <c r="M47" s="37">
        <v>1</v>
      </c>
      <c r="N47" s="33">
        <v>10.220000000000001</v>
      </c>
    </row>
    <row r="48" spans="1:27" hidden="1">
      <c r="A48" s="30" t="s">
        <v>40</v>
      </c>
      <c r="B48" s="32" t="s">
        <v>6912</v>
      </c>
      <c r="C48" s="77" t="s">
        <v>42</v>
      </c>
      <c r="D48" s="77"/>
      <c r="E48" s="31" t="s">
        <v>6921</v>
      </c>
      <c r="F48" s="30" t="s">
        <v>214</v>
      </c>
      <c r="G48" s="78" t="s">
        <v>215</v>
      </c>
      <c r="H48" s="78"/>
      <c r="I48" s="78" t="s">
        <v>216</v>
      </c>
      <c r="J48" s="78"/>
      <c r="K48" s="78" t="s">
        <v>217</v>
      </c>
      <c r="L48" s="78"/>
      <c r="M48" s="37">
        <v>15</v>
      </c>
      <c r="N48" s="33">
        <v>153.30000000000001</v>
      </c>
    </row>
    <row r="49" spans="1:14" hidden="1">
      <c r="A49" s="30" t="s">
        <v>40</v>
      </c>
      <c r="B49" s="32" t="s">
        <v>6912</v>
      </c>
      <c r="C49" s="77" t="s">
        <v>42</v>
      </c>
      <c r="D49" s="77"/>
      <c r="E49" s="31" t="s">
        <v>6922</v>
      </c>
      <c r="F49" s="30" t="s">
        <v>249</v>
      </c>
      <c r="G49" s="78" t="s">
        <v>250</v>
      </c>
      <c r="H49" s="78"/>
      <c r="I49" s="78" t="s">
        <v>251</v>
      </c>
      <c r="J49" s="78"/>
      <c r="K49" s="78" t="s">
        <v>252</v>
      </c>
      <c r="L49" s="78"/>
      <c r="M49" s="37">
        <v>20</v>
      </c>
      <c r="N49" s="33">
        <v>204.4</v>
      </c>
    </row>
    <row r="50" spans="1:14">
      <c r="A50" s="30" t="s">
        <v>48</v>
      </c>
      <c r="B50" s="32" t="s">
        <v>6912</v>
      </c>
      <c r="C50" s="77" t="s">
        <v>42</v>
      </c>
      <c r="D50" s="77"/>
      <c r="E50" s="31" t="s">
        <v>6923</v>
      </c>
      <c r="F50" s="30" t="s">
        <v>275</v>
      </c>
      <c r="G50" s="78" t="s">
        <v>276</v>
      </c>
      <c r="H50" s="78"/>
      <c r="I50" s="78" t="s">
        <v>277</v>
      </c>
      <c r="J50" s="78"/>
      <c r="K50" s="78" t="s">
        <v>278</v>
      </c>
      <c r="L50" s="78"/>
      <c r="M50" s="37">
        <v>5</v>
      </c>
      <c r="N50" s="33">
        <v>61.85</v>
      </c>
    </row>
    <row r="51" spans="1:14">
      <c r="A51" s="30" t="s">
        <v>48</v>
      </c>
      <c r="B51" s="32" t="s">
        <v>6912</v>
      </c>
      <c r="C51" s="77" t="s">
        <v>42</v>
      </c>
      <c r="D51" s="77"/>
      <c r="E51" s="31" t="s">
        <v>6920</v>
      </c>
      <c r="F51" s="30" t="s">
        <v>284</v>
      </c>
      <c r="G51" s="78" t="s">
        <v>285</v>
      </c>
      <c r="H51" s="78"/>
      <c r="I51" s="78" t="s">
        <v>216</v>
      </c>
      <c r="J51" s="78"/>
      <c r="K51" s="78" t="s">
        <v>217</v>
      </c>
      <c r="L51" s="78"/>
      <c r="M51" s="37">
        <v>10</v>
      </c>
      <c r="N51" s="33">
        <v>123.7</v>
      </c>
    </row>
    <row r="52" spans="1:14">
      <c r="A52" s="30" t="s">
        <v>48</v>
      </c>
      <c r="B52" s="32" t="s">
        <v>6912</v>
      </c>
      <c r="C52" s="77" t="s">
        <v>42</v>
      </c>
      <c r="D52" s="77"/>
      <c r="E52" s="31" t="s">
        <v>6924</v>
      </c>
      <c r="F52" s="30" t="s">
        <v>227</v>
      </c>
      <c r="G52" s="78" t="s">
        <v>228</v>
      </c>
      <c r="H52" s="78"/>
      <c r="I52" s="78" t="s">
        <v>216</v>
      </c>
      <c r="J52" s="78"/>
      <c r="K52" s="78" t="s">
        <v>217</v>
      </c>
      <c r="L52" s="78"/>
      <c r="M52" s="37">
        <v>5</v>
      </c>
      <c r="N52" s="33">
        <v>61.85</v>
      </c>
    </row>
    <row r="53" spans="1:14">
      <c r="A53" s="30" t="s">
        <v>48</v>
      </c>
      <c r="B53" s="32" t="s">
        <v>6912</v>
      </c>
      <c r="C53" s="77" t="s">
        <v>42</v>
      </c>
      <c r="D53" s="77"/>
      <c r="E53" s="31" t="s">
        <v>6918</v>
      </c>
      <c r="F53" s="30" t="s">
        <v>230</v>
      </c>
      <c r="G53" s="78" t="s">
        <v>231</v>
      </c>
      <c r="H53" s="78"/>
      <c r="I53" s="78" t="s">
        <v>232</v>
      </c>
      <c r="J53" s="78"/>
      <c r="K53" s="78" t="s">
        <v>233</v>
      </c>
      <c r="L53" s="78"/>
      <c r="M53" s="37">
        <v>3</v>
      </c>
      <c r="N53" s="33">
        <v>37.11</v>
      </c>
    </row>
    <row r="54" spans="1:14">
      <c r="A54" s="30" t="s">
        <v>48</v>
      </c>
      <c r="B54" s="32" t="s">
        <v>6912</v>
      </c>
      <c r="C54" s="77" t="s">
        <v>42</v>
      </c>
      <c r="D54" s="77"/>
      <c r="E54" s="31" t="s">
        <v>6925</v>
      </c>
      <c r="F54" s="30" t="s">
        <v>1187</v>
      </c>
      <c r="G54" s="78" t="s">
        <v>1188</v>
      </c>
      <c r="H54" s="78"/>
      <c r="I54" s="78" t="s">
        <v>216</v>
      </c>
      <c r="J54" s="78"/>
      <c r="K54" s="78" t="s">
        <v>217</v>
      </c>
      <c r="L54" s="78"/>
      <c r="M54" s="37">
        <v>5</v>
      </c>
      <c r="N54" s="33">
        <v>61.85</v>
      </c>
    </row>
    <row r="55" spans="1:14">
      <c r="A55" s="30" t="s">
        <v>48</v>
      </c>
      <c r="B55" s="32" t="s">
        <v>6912</v>
      </c>
      <c r="C55" s="77" t="s">
        <v>42</v>
      </c>
      <c r="D55" s="77"/>
      <c r="E55" s="31" t="s">
        <v>6926</v>
      </c>
      <c r="F55" s="30" t="s">
        <v>214</v>
      </c>
      <c r="G55" s="78" t="s">
        <v>215</v>
      </c>
      <c r="H55" s="78"/>
      <c r="I55" s="78" t="s">
        <v>216</v>
      </c>
      <c r="J55" s="78"/>
      <c r="K55" s="78" t="s">
        <v>217</v>
      </c>
      <c r="L55" s="78"/>
      <c r="M55" s="37">
        <v>5</v>
      </c>
      <c r="N55" s="33">
        <v>61.85</v>
      </c>
    </row>
    <row r="56" spans="1:14">
      <c r="A56" s="30" t="s">
        <v>48</v>
      </c>
      <c r="B56" s="32" t="s">
        <v>6912</v>
      </c>
      <c r="C56" s="77" t="s">
        <v>42</v>
      </c>
      <c r="D56" s="77"/>
      <c r="E56" s="31" t="s">
        <v>6927</v>
      </c>
      <c r="F56" s="30" t="s">
        <v>272</v>
      </c>
      <c r="G56" s="78" t="s">
        <v>273</v>
      </c>
      <c r="H56" s="78"/>
      <c r="I56" s="78" t="s">
        <v>216</v>
      </c>
      <c r="J56" s="78"/>
      <c r="K56" s="78" t="s">
        <v>217</v>
      </c>
      <c r="L56" s="78"/>
      <c r="M56" s="37">
        <v>5</v>
      </c>
      <c r="N56" s="33">
        <v>61.85</v>
      </c>
    </row>
    <row r="57" spans="1:14">
      <c r="A57" s="30" t="s">
        <v>48</v>
      </c>
      <c r="B57" s="32" t="s">
        <v>6912</v>
      </c>
      <c r="C57" s="77" t="s">
        <v>42</v>
      </c>
      <c r="D57" s="77"/>
      <c r="E57" s="31" t="s">
        <v>6928</v>
      </c>
      <c r="F57" s="30" t="s">
        <v>1306</v>
      </c>
      <c r="G57" s="78" t="s">
        <v>1307</v>
      </c>
      <c r="H57" s="78"/>
      <c r="I57" s="78" t="s">
        <v>216</v>
      </c>
      <c r="J57" s="78"/>
      <c r="K57" s="78" t="s">
        <v>217</v>
      </c>
      <c r="L57" s="78"/>
      <c r="M57" s="37">
        <v>5</v>
      </c>
      <c r="N57" s="33">
        <v>61.85</v>
      </c>
    </row>
    <row r="58" spans="1:14">
      <c r="A58" s="30" t="s">
        <v>48</v>
      </c>
      <c r="B58" s="32" t="s">
        <v>6912</v>
      </c>
      <c r="C58" s="77" t="s">
        <v>42</v>
      </c>
      <c r="D58" s="77"/>
      <c r="E58" s="31" t="s">
        <v>6919</v>
      </c>
      <c r="F58" s="30" t="s">
        <v>266</v>
      </c>
      <c r="G58" s="78" t="s">
        <v>267</v>
      </c>
      <c r="H58" s="78"/>
      <c r="I58" s="78" t="s">
        <v>216</v>
      </c>
      <c r="J58" s="78"/>
      <c r="K58" s="78" t="s">
        <v>217</v>
      </c>
      <c r="L58" s="78"/>
      <c r="M58" s="37">
        <v>3</v>
      </c>
      <c r="N58" s="33">
        <v>37.11</v>
      </c>
    </row>
    <row r="59" spans="1:14">
      <c r="A59" s="30" t="s">
        <v>48</v>
      </c>
      <c r="B59" s="32" t="s">
        <v>6916</v>
      </c>
      <c r="C59" s="77" t="s">
        <v>42</v>
      </c>
      <c r="D59" s="77"/>
      <c r="E59" s="31" t="s">
        <v>6917</v>
      </c>
      <c r="F59" s="30" t="s">
        <v>3320</v>
      </c>
      <c r="G59" s="78" t="s">
        <v>1184</v>
      </c>
      <c r="H59" s="78"/>
      <c r="I59" s="78" t="s">
        <v>257</v>
      </c>
      <c r="J59" s="78"/>
      <c r="K59" s="78" t="s">
        <v>258</v>
      </c>
      <c r="L59" s="78"/>
      <c r="M59" s="37">
        <v>40</v>
      </c>
      <c r="N59" s="33">
        <v>494.8</v>
      </c>
    </row>
    <row r="60" spans="1:14">
      <c r="A60" s="30" t="s">
        <v>48</v>
      </c>
      <c r="B60" s="32" t="s">
        <v>6912</v>
      </c>
      <c r="C60" s="77" t="s">
        <v>42</v>
      </c>
      <c r="D60" s="77"/>
      <c r="E60" s="31" t="s">
        <v>6929</v>
      </c>
      <c r="F60" s="30" t="s">
        <v>263</v>
      </c>
      <c r="G60" s="78" t="s">
        <v>264</v>
      </c>
      <c r="H60" s="78"/>
      <c r="I60" s="78" t="s">
        <v>216</v>
      </c>
      <c r="J60" s="78"/>
      <c r="K60" s="78" t="s">
        <v>217</v>
      </c>
      <c r="L60" s="78"/>
      <c r="M60" s="37">
        <v>10</v>
      </c>
      <c r="N60" s="33">
        <v>123.7</v>
      </c>
    </row>
    <row r="61" spans="1:14">
      <c r="A61" s="30" t="s">
        <v>48</v>
      </c>
      <c r="B61" s="32" t="s">
        <v>6912</v>
      </c>
      <c r="C61" s="77" t="s">
        <v>42</v>
      </c>
      <c r="D61" s="77"/>
      <c r="E61" s="31" t="s">
        <v>6922</v>
      </c>
      <c r="F61" s="30" t="s">
        <v>249</v>
      </c>
      <c r="G61" s="78" t="s">
        <v>250</v>
      </c>
      <c r="H61" s="78"/>
      <c r="I61" s="78" t="s">
        <v>251</v>
      </c>
      <c r="J61" s="78"/>
      <c r="K61" s="78" t="s">
        <v>252</v>
      </c>
      <c r="L61" s="78"/>
      <c r="M61" s="37">
        <v>10</v>
      </c>
      <c r="N61" s="33">
        <v>123.7</v>
      </c>
    </row>
    <row r="62" spans="1:14">
      <c r="A62" s="30" t="s">
        <v>48</v>
      </c>
      <c r="B62" s="32" t="s">
        <v>6912</v>
      </c>
      <c r="C62" s="77" t="s">
        <v>42</v>
      </c>
      <c r="D62" s="77"/>
      <c r="E62" s="31" t="s">
        <v>6930</v>
      </c>
      <c r="F62" s="30" t="s">
        <v>1173</v>
      </c>
      <c r="G62" s="78" t="s">
        <v>1174</v>
      </c>
      <c r="H62" s="78"/>
      <c r="I62" s="78" t="s">
        <v>216</v>
      </c>
      <c r="J62" s="78"/>
      <c r="K62" s="78" t="s">
        <v>217</v>
      </c>
      <c r="L62" s="78"/>
      <c r="M62" s="37">
        <v>5</v>
      </c>
      <c r="N62" s="33">
        <v>61.85</v>
      </c>
    </row>
    <row r="63" spans="1:14" hidden="1">
      <c r="A63" s="30" t="s">
        <v>182</v>
      </c>
      <c r="B63" s="32" t="s">
        <v>6912</v>
      </c>
      <c r="C63" s="77" t="s">
        <v>42</v>
      </c>
      <c r="D63" s="77"/>
      <c r="E63" s="31" t="s">
        <v>6931</v>
      </c>
      <c r="F63" s="30" t="s">
        <v>219</v>
      </c>
      <c r="G63" s="78" t="s">
        <v>220</v>
      </c>
      <c r="H63" s="78"/>
      <c r="I63" s="78" t="s">
        <v>221</v>
      </c>
      <c r="J63" s="78"/>
      <c r="K63" s="78" t="s">
        <v>222</v>
      </c>
      <c r="L63" s="78"/>
      <c r="M63" s="37">
        <v>6</v>
      </c>
      <c r="N63" s="33">
        <v>56.64</v>
      </c>
    </row>
    <row r="64" spans="1:14" hidden="1">
      <c r="A64" s="30" t="s">
        <v>182</v>
      </c>
      <c r="B64" s="32" t="s">
        <v>6916</v>
      </c>
      <c r="C64" s="77" t="s">
        <v>42</v>
      </c>
      <c r="D64" s="77"/>
      <c r="E64" s="31" t="s">
        <v>6917</v>
      </c>
      <c r="F64" s="30" t="s">
        <v>3320</v>
      </c>
      <c r="G64" s="78" t="s">
        <v>1184</v>
      </c>
      <c r="H64" s="78"/>
      <c r="I64" s="78" t="s">
        <v>257</v>
      </c>
      <c r="J64" s="78"/>
      <c r="K64" s="78" t="s">
        <v>258</v>
      </c>
      <c r="L64" s="78"/>
      <c r="M64" s="37">
        <v>20</v>
      </c>
      <c r="N64" s="33">
        <v>188.8</v>
      </c>
    </row>
    <row r="65" spans="1:27" hidden="1">
      <c r="A65" s="30" t="s">
        <v>182</v>
      </c>
      <c r="B65" s="32" t="s">
        <v>6912</v>
      </c>
      <c r="C65" s="77" t="s">
        <v>42</v>
      </c>
      <c r="D65" s="77"/>
      <c r="E65" s="31" t="s">
        <v>6923</v>
      </c>
      <c r="F65" s="30" t="s">
        <v>275</v>
      </c>
      <c r="G65" s="78" t="s">
        <v>276</v>
      </c>
      <c r="H65" s="78"/>
      <c r="I65" s="78" t="s">
        <v>277</v>
      </c>
      <c r="J65" s="78"/>
      <c r="K65" s="78" t="s">
        <v>278</v>
      </c>
      <c r="L65" s="78"/>
      <c r="M65" s="37">
        <v>2</v>
      </c>
      <c r="N65" s="33">
        <v>16.84</v>
      </c>
    </row>
    <row r="66" spans="1:27" hidden="1">
      <c r="A66" s="30" t="s">
        <v>182</v>
      </c>
      <c r="B66" s="32" t="s">
        <v>6903</v>
      </c>
      <c r="C66" s="77" t="s">
        <v>42</v>
      </c>
      <c r="D66" s="77"/>
      <c r="E66" s="31" t="s">
        <v>6932</v>
      </c>
      <c r="F66" s="30" t="s">
        <v>272</v>
      </c>
      <c r="G66" s="78" t="s">
        <v>273</v>
      </c>
      <c r="H66" s="78"/>
      <c r="I66" s="78" t="s">
        <v>216</v>
      </c>
      <c r="J66" s="78"/>
      <c r="K66" s="78" t="s">
        <v>217</v>
      </c>
      <c r="L66" s="78"/>
      <c r="M66" s="37">
        <v>3</v>
      </c>
      <c r="N66" s="33">
        <v>28.32</v>
      </c>
    </row>
    <row r="67" spans="1:27" hidden="1">
      <c r="A67" s="30" t="s">
        <v>205</v>
      </c>
      <c r="B67" s="32" t="s">
        <v>6903</v>
      </c>
      <c r="C67" s="77" t="s">
        <v>42</v>
      </c>
      <c r="D67" s="77"/>
      <c r="E67" s="31" t="s">
        <v>6933</v>
      </c>
      <c r="F67" s="30" t="s">
        <v>238</v>
      </c>
      <c r="G67" s="78" t="s">
        <v>239</v>
      </c>
      <c r="H67" s="78"/>
      <c r="I67" s="78" t="s">
        <v>216</v>
      </c>
      <c r="J67" s="78"/>
      <c r="K67" s="78" t="s">
        <v>217</v>
      </c>
      <c r="L67" s="78"/>
      <c r="M67" s="37">
        <v>2</v>
      </c>
      <c r="N67" s="33">
        <v>19.100000000000001</v>
      </c>
    </row>
    <row r="68" spans="1:27" hidden="1">
      <c r="A68" s="30" t="s">
        <v>205</v>
      </c>
      <c r="B68" s="32" t="s">
        <v>6912</v>
      </c>
      <c r="C68" s="77" t="s">
        <v>42</v>
      </c>
      <c r="D68" s="77"/>
      <c r="E68" s="31" t="s">
        <v>6934</v>
      </c>
      <c r="F68" s="30" t="s">
        <v>238</v>
      </c>
      <c r="G68" s="78" t="s">
        <v>239</v>
      </c>
      <c r="H68" s="78"/>
      <c r="I68" s="78" t="s">
        <v>216</v>
      </c>
      <c r="J68" s="78"/>
      <c r="K68" s="78" t="s">
        <v>217</v>
      </c>
      <c r="L68" s="78"/>
      <c r="M68" s="37">
        <v>3</v>
      </c>
      <c r="N68" s="33">
        <v>28.65</v>
      </c>
    </row>
    <row r="69" spans="1:27" hidden="1">
      <c r="N69" s="34">
        <v>2222.42</v>
      </c>
    </row>
    <row r="70" spans="1:27" hidden="1">
      <c r="A70" s="73" t="s">
        <v>286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</row>
    <row r="71" spans="1:27" hidden="1">
      <c r="A71" s="30" t="s">
        <v>40</v>
      </c>
      <c r="B71" s="32" t="s">
        <v>6912</v>
      </c>
      <c r="C71" s="77" t="s">
        <v>42</v>
      </c>
      <c r="D71" s="77"/>
      <c r="E71" s="31" t="s">
        <v>6935</v>
      </c>
      <c r="F71" s="30" t="s">
        <v>288</v>
      </c>
      <c r="G71" s="78" t="s">
        <v>1928</v>
      </c>
      <c r="H71" s="78"/>
      <c r="I71" s="78" t="s">
        <v>290</v>
      </c>
      <c r="J71" s="78"/>
      <c r="K71" s="78" t="s">
        <v>291</v>
      </c>
      <c r="L71" s="78"/>
      <c r="M71" s="37">
        <v>3</v>
      </c>
      <c r="N71" s="33">
        <v>30.66</v>
      </c>
    </row>
    <row r="72" spans="1:27">
      <c r="A72" s="30" t="s">
        <v>48</v>
      </c>
      <c r="B72" s="32" t="s">
        <v>6912</v>
      </c>
      <c r="C72" s="77" t="s">
        <v>42</v>
      </c>
      <c r="D72" s="77"/>
      <c r="E72" s="31" t="s">
        <v>6935</v>
      </c>
      <c r="F72" s="30" t="s">
        <v>288</v>
      </c>
      <c r="G72" s="78" t="s">
        <v>1928</v>
      </c>
      <c r="H72" s="78"/>
      <c r="I72" s="78" t="s">
        <v>290</v>
      </c>
      <c r="J72" s="78"/>
      <c r="K72" s="78" t="s">
        <v>291</v>
      </c>
      <c r="L72" s="78"/>
      <c r="M72" s="37">
        <v>20</v>
      </c>
      <c r="N72" s="33">
        <v>247.4</v>
      </c>
    </row>
    <row r="73" spans="1:27" hidden="1">
      <c r="A73" s="30" t="s">
        <v>182</v>
      </c>
      <c r="B73" s="32" t="s">
        <v>6912</v>
      </c>
      <c r="C73" s="77" t="s">
        <v>42</v>
      </c>
      <c r="D73" s="77"/>
      <c r="E73" s="31" t="s">
        <v>6936</v>
      </c>
      <c r="F73" s="30" t="s">
        <v>294</v>
      </c>
      <c r="G73" s="78" t="s">
        <v>295</v>
      </c>
      <c r="H73" s="78"/>
      <c r="I73" s="78" t="s">
        <v>296</v>
      </c>
      <c r="J73" s="78"/>
      <c r="K73" s="78" t="s">
        <v>297</v>
      </c>
      <c r="L73" s="78"/>
      <c r="M73" s="37">
        <v>3</v>
      </c>
      <c r="N73" s="33">
        <v>25.26</v>
      </c>
    </row>
    <row r="74" spans="1:27" hidden="1">
      <c r="A74" s="30" t="s">
        <v>182</v>
      </c>
      <c r="B74" s="32" t="s">
        <v>6912</v>
      </c>
      <c r="C74" s="77" t="s">
        <v>42</v>
      </c>
      <c r="D74" s="77"/>
      <c r="E74" s="31" t="s">
        <v>6937</v>
      </c>
      <c r="F74" s="30" t="s">
        <v>302</v>
      </c>
      <c r="G74" s="78" t="s">
        <v>303</v>
      </c>
      <c r="H74" s="78"/>
      <c r="I74" s="78" t="s">
        <v>304</v>
      </c>
      <c r="J74" s="78"/>
      <c r="K74" s="78" t="s">
        <v>305</v>
      </c>
      <c r="L74" s="78"/>
      <c r="M74" s="37">
        <v>20</v>
      </c>
      <c r="N74" s="33">
        <v>168.4</v>
      </c>
    </row>
    <row r="75" spans="1:27" hidden="1">
      <c r="A75" s="30" t="s">
        <v>182</v>
      </c>
      <c r="B75" s="32" t="s">
        <v>6912</v>
      </c>
      <c r="C75" s="77" t="s">
        <v>42</v>
      </c>
      <c r="D75" s="77"/>
      <c r="E75" s="31" t="s">
        <v>6938</v>
      </c>
      <c r="F75" s="30" t="s">
        <v>981</v>
      </c>
      <c r="G75" s="78" t="s">
        <v>982</v>
      </c>
      <c r="H75" s="78"/>
      <c r="I75" s="78" t="s">
        <v>296</v>
      </c>
      <c r="J75" s="78"/>
      <c r="K75" s="78" t="s">
        <v>297</v>
      </c>
      <c r="L75" s="78"/>
      <c r="M75" s="37">
        <v>7</v>
      </c>
      <c r="N75" s="33">
        <v>58.94</v>
      </c>
    </row>
    <row r="76" spans="1:27" hidden="1">
      <c r="A76" s="30" t="s">
        <v>182</v>
      </c>
      <c r="B76" s="32" t="s">
        <v>6912</v>
      </c>
      <c r="C76" s="77" t="s">
        <v>42</v>
      </c>
      <c r="D76" s="77"/>
      <c r="E76" s="31" t="s">
        <v>6935</v>
      </c>
      <c r="F76" s="30" t="s">
        <v>288</v>
      </c>
      <c r="G76" s="78" t="s">
        <v>1928</v>
      </c>
      <c r="H76" s="78"/>
      <c r="I76" s="78" t="s">
        <v>290</v>
      </c>
      <c r="J76" s="78"/>
      <c r="K76" s="78" t="s">
        <v>291</v>
      </c>
      <c r="L76" s="78"/>
      <c r="M76" s="37">
        <v>10</v>
      </c>
      <c r="N76" s="33">
        <v>84.2</v>
      </c>
    </row>
    <row r="77" spans="1:27" hidden="1">
      <c r="N77" s="34">
        <v>614.86</v>
      </c>
    </row>
    <row r="78" spans="1:27" hidden="1">
      <c r="A78" s="73" t="s">
        <v>309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</row>
    <row r="79" spans="1:27" hidden="1">
      <c r="A79" s="30" t="s">
        <v>40</v>
      </c>
      <c r="B79" s="32" t="s">
        <v>6912</v>
      </c>
      <c r="C79" s="77" t="s">
        <v>42</v>
      </c>
      <c r="D79" s="77"/>
      <c r="E79" s="31" t="s">
        <v>6939</v>
      </c>
      <c r="F79" s="30" t="s">
        <v>411</v>
      </c>
      <c r="G79" s="78" t="s">
        <v>412</v>
      </c>
      <c r="H79" s="78"/>
      <c r="I79" s="78" t="s">
        <v>313</v>
      </c>
      <c r="J79" s="78"/>
      <c r="K79" s="78" t="s">
        <v>314</v>
      </c>
      <c r="L79" s="78"/>
      <c r="M79" s="37">
        <v>10</v>
      </c>
      <c r="N79" s="33">
        <v>102.2</v>
      </c>
    </row>
    <row r="80" spans="1:27" hidden="1">
      <c r="A80" s="30" t="s">
        <v>40</v>
      </c>
      <c r="B80" s="32" t="s">
        <v>6880</v>
      </c>
      <c r="C80" s="77" t="s">
        <v>42</v>
      </c>
      <c r="D80" s="77"/>
      <c r="E80" s="31" t="s">
        <v>6940</v>
      </c>
      <c r="F80" s="30" t="s">
        <v>396</v>
      </c>
      <c r="G80" s="78" t="s">
        <v>397</v>
      </c>
      <c r="H80" s="78"/>
      <c r="I80" s="78" t="s">
        <v>313</v>
      </c>
      <c r="J80" s="78"/>
      <c r="K80" s="78" t="s">
        <v>314</v>
      </c>
      <c r="L80" s="78"/>
      <c r="M80" s="37">
        <v>10</v>
      </c>
      <c r="N80" s="33">
        <v>102.2</v>
      </c>
    </row>
    <row r="81" spans="1:14" hidden="1">
      <c r="A81" s="30" t="s">
        <v>40</v>
      </c>
      <c r="B81" s="32" t="s">
        <v>6912</v>
      </c>
      <c r="C81" s="77" t="s">
        <v>42</v>
      </c>
      <c r="D81" s="77"/>
      <c r="E81" s="31" t="s">
        <v>6941</v>
      </c>
      <c r="F81" s="30" t="s">
        <v>1025</v>
      </c>
      <c r="G81" s="78" t="s">
        <v>1026</v>
      </c>
      <c r="H81" s="78"/>
      <c r="I81" s="78" t="s">
        <v>313</v>
      </c>
      <c r="J81" s="78"/>
      <c r="K81" s="78" t="s">
        <v>314</v>
      </c>
      <c r="L81" s="78"/>
      <c r="M81" s="37">
        <v>10</v>
      </c>
      <c r="N81" s="33">
        <v>102.2</v>
      </c>
    </row>
    <row r="82" spans="1:14" hidden="1">
      <c r="A82" s="30" t="s">
        <v>40</v>
      </c>
      <c r="B82" s="32" t="s">
        <v>6916</v>
      </c>
      <c r="C82" s="77" t="s">
        <v>42</v>
      </c>
      <c r="D82" s="77"/>
      <c r="E82" s="31" t="s">
        <v>6942</v>
      </c>
      <c r="F82" s="30" t="s">
        <v>5785</v>
      </c>
      <c r="G82" s="78" t="s">
        <v>5786</v>
      </c>
      <c r="H82" s="78"/>
      <c r="I82" s="78" t="s">
        <v>313</v>
      </c>
      <c r="J82" s="78"/>
      <c r="K82" s="78" t="s">
        <v>314</v>
      </c>
      <c r="L82" s="78"/>
      <c r="M82" s="37">
        <v>6</v>
      </c>
      <c r="N82" s="33">
        <v>61.32</v>
      </c>
    </row>
    <row r="83" spans="1:14" hidden="1">
      <c r="A83" s="30" t="s">
        <v>40</v>
      </c>
      <c r="B83" s="32" t="s">
        <v>6912</v>
      </c>
      <c r="C83" s="77" t="s">
        <v>42</v>
      </c>
      <c r="D83" s="77"/>
      <c r="E83" s="31" t="s">
        <v>6943</v>
      </c>
      <c r="F83" s="30" t="s">
        <v>1577</v>
      </c>
      <c r="G83" s="78" t="s">
        <v>1578</v>
      </c>
      <c r="H83" s="78"/>
      <c r="I83" s="78" t="s">
        <v>313</v>
      </c>
      <c r="J83" s="78"/>
      <c r="K83" s="78" t="s">
        <v>314</v>
      </c>
      <c r="L83" s="78"/>
      <c r="M83" s="37">
        <v>4</v>
      </c>
      <c r="N83" s="33">
        <v>40.880000000000003</v>
      </c>
    </row>
    <row r="84" spans="1:14" hidden="1">
      <c r="A84" s="30" t="s">
        <v>40</v>
      </c>
      <c r="B84" s="32" t="s">
        <v>6880</v>
      </c>
      <c r="C84" s="77" t="s">
        <v>42</v>
      </c>
      <c r="D84" s="77"/>
      <c r="E84" s="31" t="s">
        <v>6944</v>
      </c>
      <c r="F84" s="30" t="s">
        <v>381</v>
      </c>
      <c r="G84" s="78" t="s">
        <v>382</v>
      </c>
      <c r="H84" s="78"/>
      <c r="I84" s="78" t="s">
        <v>313</v>
      </c>
      <c r="J84" s="78"/>
      <c r="K84" s="78" t="s">
        <v>314</v>
      </c>
      <c r="L84" s="78"/>
      <c r="M84" s="37">
        <v>10</v>
      </c>
      <c r="N84" s="33">
        <v>102.2</v>
      </c>
    </row>
    <row r="85" spans="1:14" hidden="1">
      <c r="A85" s="30" t="s">
        <v>40</v>
      </c>
      <c r="B85" s="32" t="s">
        <v>6880</v>
      </c>
      <c r="C85" s="77" t="s">
        <v>42</v>
      </c>
      <c r="D85" s="77"/>
      <c r="E85" s="31" t="s">
        <v>6945</v>
      </c>
      <c r="F85" s="30" t="s">
        <v>597</v>
      </c>
      <c r="G85" s="78" t="s">
        <v>598</v>
      </c>
      <c r="H85" s="78"/>
      <c r="I85" s="78" t="s">
        <v>313</v>
      </c>
      <c r="J85" s="78"/>
      <c r="K85" s="78" t="s">
        <v>314</v>
      </c>
      <c r="L85" s="78"/>
      <c r="M85" s="37">
        <v>10</v>
      </c>
      <c r="N85" s="33">
        <v>102.2</v>
      </c>
    </row>
    <row r="86" spans="1:14" hidden="1">
      <c r="A86" s="30" t="s">
        <v>40</v>
      </c>
      <c r="B86" s="32" t="s">
        <v>6912</v>
      </c>
      <c r="C86" s="77" t="s">
        <v>42</v>
      </c>
      <c r="D86" s="77"/>
      <c r="E86" s="31" t="s">
        <v>6946</v>
      </c>
      <c r="F86" s="30" t="s">
        <v>578</v>
      </c>
      <c r="G86" s="78" t="s">
        <v>579</v>
      </c>
      <c r="H86" s="78"/>
      <c r="I86" s="78" t="s">
        <v>313</v>
      </c>
      <c r="J86" s="78"/>
      <c r="K86" s="78" t="s">
        <v>314</v>
      </c>
      <c r="L86" s="78"/>
      <c r="M86" s="37">
        <v>5</v>
      </c>
      <c r="N86" s="33">
        <v>51.1</v>
      </c>
    </row>
    <row r="87" spans="1:14" hidden="1">
      <c r="A87" s="30" t="s">
        <v>40</v>
      </c>
      <c r="B87" s="32" t="s">
        <v>6880</v>
      </c>
      <c r="C87" s="77" t="s">
        <v>42</v>
      </c>
      <c r="D87" s="77"/>
      <c r="E87" s="31" t="s">
        <v>6947</v>
      </c>
      <c r="F87" s="30" t="s">
        <v>1218</v>
      </c>
      <c r="G87" s="78" t="s">
        <v>1219</v>
      </c>
      <c r="H87" s="78"/>
      <c r="I87" s="78" t="s">
        <v>367</v>
      </c>
      <c r="J87" s="78"/>
      <c r="K87" s="78" t="s">
        <v>368</v>
      </c>
      <c r="L87" s="78"/>
      <c r="M87" s="37">
        <v>10</v>
      </c>
      <c r="N87" s="33">
        <v>102.2</v>
      </c>
    </row>
    <row r="88" spans="1:14" hidden="1">
      <c r="A88" s="30" t="s">
        <v>40</v>
      </c>
      <c r="B88" s="32" t="s">
        <v>6880</v>
      </c>
      <c r="C88" s="77" t="s">
        <v>42</v>
      </c>
      <c r="D88" s="77"/>
      <c r="E88" s="31" t="s">
        <v>6948</v>
      </c>
      <c r="F88" s="30" t="s">
        <v>319</v>
      </c>
      <c r="G88" s="78" t="s">
        <v>320</v>
      </c>
      <c r="H88" s="78"/>
      <c r="I88" s="78" t="s">
        <v>313</v>
      </c>
      <c r="J88" s="78"/>
      <c r="K88" s="78" t="s">
        <v>314</v>
      </c>
      <c r="L88" s="78"/>
      <c r="M88" s="37">
        <v>10</v>
      </c>
      <c r="N88" s="33">
        <v>102.2</v>
      </c>
    </row>
    <row r="89" spans="1:14" hidden="1">
      <c r="A89" s="30" t="s">
        <v>40</v>
      </c>
      <c r="B89" s="32" t="s">
        <v>6877</v>
      </c>
      <c r="C89" s="77" t="s">
        <v>42</v>
      </c>
      <c r="D89" s="77"/>
      <c r="E89" s="31" t="s">
        <v>6949</v>
      </c>
      <c r="F89" s="30" t="s">
        <v>337</v>
      </c>
      <c r="G89" s="78" t="s">
        <v>338</v>
      </c>
      <c r="H89" s="78"/>
      <c r="I89" s="78" t="s">
        <v>313</v>
      </c>
      <c r="J89" s="78"/>
      <c r="K89" s="78" t="s">
        <v>314</v>
      </c>
      <c r="L89" s="78"/>
      <c r="M89" s="37">
        <v>336</v>
      </c>
      <c r="N89" s="33">
        <v>3433.92</v>
      </c>
    </row>
    <row r="90" spans="1:14" hidden="1">
      <c r="A90" s="30" t="s">
        <v>40</v>
      </c>
      <c r="B90" s="32" t="s">
        <v>6903</v>
      </c>
      <c r="C90" s="77" t="s">
        <v>42</v>
      </c>
      <c r="D90" s="77"/>
      <c r="E90" s="31" t="s">
        <v>6950</v>
      </c>
      <c r="F90" s="30" t="s">
        <v>584</v>
      </c>
      <c r="G90" s="78" t="s">
        <v>585</v>
      </c>
      <c r="H90" s="78"/>
      <c r="I90" s="78" t="s">
        <v>586</v>
      </c>
      <c r="J90" s="78"/>
      <c r="K90" s="78" t="s">
        <v>587</v>
      </c>
      <c r="L90" s="78"/>
      <c r="M90" s="37">
        <v>20</v>
      </c>
      <c r="N90" s="33">
        <v>204.4</v>
      </c>
    </row>
    <row r="91" spans="1:14" hidden="1">
      <c r="A91" s="30" t="s">
        <v>40</v>
      </c>
      <c r="B91" s="32" t="s">
        <v>6916</v>
      </c>
      <c r="C91" s="77" t="s">
        <v>42</v>
      </c>
      <c r="D91" s="77"/>
      <c r="E91" s="31" t="s">
        <v>6951</v>
      </c>
      <c r="F91" s="30" t="s">
        <v>1222</v>
      </c>
      <c r="G91" s="78" t="s">
        <v>1223</v>
      </c>
      <c r="H91" s="78"/>
      <c r="I91" s="78" t="s">
        <v>313</v>
      </c>
      <c r="J91" s="78"/>
      <c r="K91" s="78" t="s">
        <v>314</v>
      </c>
      <c r="L91" s="78"/>
      <c r="M91" s="37">
        <v>20</v>
      </c>
      <c r="N91" s="33">
        <v>204.4</v>
      </c>
    </row>
    <row r="92" spans="1:14" hidden="1">
      <c r="A92" s="30" t="s">
        <v>40</v>
      </c>
      <c r="B92" s="32" t="s">
        <v>6916</v>
      </c>
      <c r="C92" s="77" t="s">
        <v>42</v>
      </c>
      <c r="D92" s="77"/>
      <c r="E92" s="31" t="s">
        <v>6952</v>
      </c>
      <c r="F92" s="30" t="s">
        <v>396</v>
      </c>
      <c r="G92" s="78" t="s">
        <v>397</v>
      </c>
      <c r="H92" s="78"/>
      <c r="I92" s="78" t="s">
        <v>313</v>
      </c>
      <c r="J92" s="78"/>
      <c r="K92" s="78" t="s">
        <v>314</v>
      </c>
      <c r="L92" s="78"/>
      <c r="M92" s="37">
        <v>5</v>
      </c>
      <c r="N92" s="33">
        <v>51.1</v>
      </c>
    </row>
    <row r="93" spans="1:14" hidden="1">
      <c r="A93" s="30" t="s">
        <v>40</v>
      </c>
      <c r="B93" s="32" t="s">
        <v>6903</v>
      </c>
      <c r="C93" s="77" t="s">
        <v>42</v>
      </c>
      <c r="D93" s="77"/>
      <c r="E93" s="31" t="s">
        <v>6953</v>
      </c>
      <c r="F93" s="30" t="s">
        <v>408</v>
      </c>
      <c r="G93" s="78" t="s">
        <v>409</v>
      </c>
      <c r="H93" s="78"/>
      <c r="I93" s="78" t="s">
        <v>313</v>
      </c>
      <c r="J93" s="78"/>
      <c r="K93" s="78" t="s">
        <v>314</v>
      </c>
      <c r="L93" s="78"/>
      <c r="M93" s="37">
        <v>5</v>
      </c>
      <c r="N93" s="33">
        <v>51.1</v>
      </c>
    </row>
    <row r="94" spans="1:14" hidden="1">
      <c r="A94" s="30" t="s">
        <v>40</v>
      </c>
      <c r="B94" s="32" t="s">
        <v>6903</v>
      </c>
      <c r="C94" s="77" t="s">
        <v>42</v>
      </c>
      <c r="D94" s="77"/>
      <c r="E94" s="31" t="s">
        <v>6954</v>
      </c>
      <c r="F94" s="30" t="s">
        <v>2315</v>
      </c>
      <c r="G94" s="78" t="s">
        <v>2316</v>
      </c>
      <c r="H94" s="78"/>
      <c r="I94" s="78" t="s">
        <v>313</v>
      </c>
      <c r="J94" s="78"/>
      <c r="K94" s="78" t="s">
        <v>314</v>
      </c>
      <c r="L94" s="78"/>
      <c r="M94" s="37">
        <v>10</v>
      </c>
      <c r="N94" s="33">
        <v>102.2</v>
      </c>
    </row>
    <row r="95" spans="1:14" hidden="1">
      <c r="A95" s="30" t="s">
        <v>40</v>
      </c>
      <c r="B95" s="32" t="s">
        <v>6955</v>
      </c>
      <c r="C95" s="77" t="s">
        <v>42</v>
      </c>
      <c r="D95" s="77"/>
      <c r="E95" s="31" t="s">
        <v>6956</v>
      </c>
      <c r="F95" s="30" t="s">
        <v>570</v>
      </c>
      <c r="G95" s="78" t="s">
        <v>571</v>
      </c>
      <c r="H95" s="78"/>
      <c r="I95" s="78" t="s">
        <v>313</v>
      </c>
      <c r="J95" s="78"/>
      <c r="K95" s="78" t="s">
        <v>314</v>
      </c>
      <c r="L95" s="78"/>
      <c r="M95" s="37">
        <v>10</v>
      </c>
      <c r="N95" s="33">
        <v>102.2</v>
      </c>
    </row>
    <row r="96" spans="1:14" hidden="1">
      <c r="A96" s="30" t="s">
        <v>40</v>
      </c>
      <c r="B96" s="32" t="s">
        <v>6955</v>
      </c>
      <c r="C96" s="77" t="s">
        <v>42</v>
      </c>
      <c r="D96" s="77"/>
      <c r="E96" s="31" t="s">
        <v>6957</v>
      </c>
      <c r="F96" s="30" t="s">
        <v>393</v>
      </c>
      <c r="G96" s="78" t="s">
        <v>394</v>
      </c>
      <c r="H96" s="78"/>
      <c r="I96" s="78" t="s">
        <v>375</v>
      </c>
      <c r="J96" s="78"/>
      <c r="K96" s="78" t="s">
        <v>376</v>
      </c>
      <c r="L96" s="78"/>
      <c r="M96" s="37">
        <v>10</v>
      </c>
      <c r="N96" s="33">
        <v>102.2</v>
      </c>
    </row>
    <row r="97" spans="1:14" hidden="1">
      <c r="A97" s="30" t="s">
        <v>40</v>
      </c>
      <c r="B97" s="32" t="s">
        <v>6916</v>
      </c>
      <c r="C97" s="77" t="s">
        <v>42</v>
      </c>
      <c r="D97" s="77"/>
      <c r="E97" s="31" t="s">
        <v>6958</v>
      </c>
      <c r="F97" s="30" t="s">
        <v>789</v>
      </c>
      <c r="G97" s="78" t="s">
        <v>790</v>
      </c>
      <c r="H97" s="78"/>
      <c r="I97" s="78" t="s">
        <v>313</v>
      </c>
      <c r="J97" s="78"/>
      <c r="K97" s="78" t="s">
        <v>314</v>
      </c>
      <c r="L97" s="78"/>
      <c r="M97" s="37">
        <v>15</v>
      </c>
      <c r="N97" s="33">
        <v>153.30000000000001</v>
      </c>
    </row>
    <row r="98" spans="1:14" hidden="1">
      <c r="A98" s="30" t="s">
        <v>40</v>
      </c>
      <c r="B98" s="32" t="s">
        <v>6955</v>
      </c>
      <c r="C98" s="77" t="s">
        <v>42</v>
      </c>
      <c r="D98" s="77"/>
      <c r="E98" s="31" t="s">
        <v>6959</v>
      </c>
      <c r="F98" s="30" t="s">
        <v>567</v>
      </c>
      <c r="G98" s="78" t="s">
        <v>568</v>
      </c>
      <c r="H98" s="78"/>
      <c r="I98" s="78" t="s">
        <v>367</v>
      </c>
      <c r="J98" s="78"/>
      <c r="K98" s="78" t="s">
        <v>368</v>
      </c>
      <c r="L98" s="78"/>
      <c r="M98" s="37">
        <v>10</v>
      </c>
      <c r="N98" s="33">
        <v>102.2</v>
      </c>
    </row>
    <row r="99" spans="1:14" hidden="1">
      <c r="A99" s="30" t="s">
        <v>40</v>
      </c>
      <c r="B99" s="32" t="s">
        <v>6955</v>
      </c>
      <c r="C99" s="77" t="s">
        <v>42</v>
      </c>
      <c r="D99" s="77"/>
      <c r="E99" s="31" t="s">
        <v>6960</v>
      </c>
      <c r="F99" s="30" t="s">
        <v>1006</v>
      </c>
      <c r="G99" s="78" t="s">
        <v>1007</v>
      </c>
      <c r="H99" s="78"/>
      <c r="I99" s="78" t="s">
        <v>313</v>
      </c>
      <c r="J99" s="78"/>
      <c r="K99" s="78" t="s">
        <v>314</v>
      </c>
      <c r="L99" s="78"/>
      <c r="M99" s="37">
        <v>20</v>
      </c>
      <c r="N99" s="33">
        <v>204.4</v>
      </c>
    </row>
    <row r="100" spans="1:14" hidden="1">
      <c r="A100" s="30" t="s">
        <v>40</v>
      </c>
      <c r="B100" s="32" t="s">
        <v>6955</v>
      </c>
      <c r="C100" s="77" t="s">
        <v>42</v>
      </c>
      <c r="D100" s="77"/>
      <c r="E100" s="31" t="s">
        <v>6961</v>
      </c>
      <c r="F100" s="30" t="s">
        <v>995</v>
      </c>
      <c r="G100" s="78" t="s">
        <v>996</v>
      </c>
      <c r="H100" s="78"/>
      <c r="I100" s="78" t="s">
        <v>313</v>
      </c>
      <c r="J100" s="78"/>
      <c r="K100" s="78" t="s">
        <v>314</v>
      </c>
      <c r="L100" s="78"/>
      <c r="M100" s="37">
        <v>10</v>
      </c>
      <c r="N100" s="33">
        <v>102.2</v>
      </c>
    </row>
    <row r="101" spans="1:14" hidden="1">
      <c r="A101" s="30" t="s">
        <v>40</v>
      </c>
      <c r="B101" s="32" t="s">
        <v>6912</v>
      </c>
      <c r="C101" s="77" t="s">
        <v>42</v>
      </c>
      <c r="D101" s="77"/>
      <c r="E101" s="31" t="s">
        <v>6962</v>
      </c>
      <c r="F101" s="30" t="s">
        <v>1240</v>
      </c>
      <c r="G101" s="78" t="s">
        <v>1241</v>
      </c>
      <c r="H101" s="78"/>
      <c r="I101" s="78" t="s">
        <v>313</v>
      </c>
      <c r="J101" s="78"/>
      <c r="K101" s="78" t="s">
        <v>314</v>
      </c>
      <c r="L101" s="78"/>
      <c r="M101" s="37">
        <v>5</v>
      </c>
      <c r="N101" s="33">
        <v>51.1</v>
      </c>
    </row>
    <row r="102" spans="1:14" hidden="1">
      <c r="A102" s="30" t="s">
        <v>40</v>
      </c>
      <c r="B102" s="32" t="s">
        <v>6877</v>
      </c>
      <c r="C102" s="77" t="s">
        <v>42</v>
      </c>
      <c r="D102" s="77"/>
      <c r="E102" s="31" t="s">
        <v>6963</v>
      </c>
      <c r="F102" s="30" t="s">
        <v>1331</v>
      </c>
      <c r="G102" s="78" t="s">
        <v>1332</v>
      </c>
      <c r="H102" s="78"/>
      <c r="I102" s="78" t="s">
        <v>313</v>
      </c>
      <c r="J102" s="78"/>
      <c r="K102" s="78" t="s">
        <v>314</v>
      </c>
      <c r="L102" s="78"/>
      <c r="M102" s="37">
        <v>10</v>
      </c>
      <c r="N102" s="33">
        <v>102.2</v>
      </c>
    </row>
    <row r="103" spans="1:14" hidden="1">
      <c r="A103" s="30" t="s">
        <v>40</v>
      </c>
      <c r="B103" s="32" t="s">
        <v>6877</v>
      </c>
      <c r="C103" s="77" t="s">
        <v>42</v>
      </c>
      <c r="D103" s="77"/>
      <c r="E103" s="31" t="s">
        <v>6964</v>
      </c>
      <c r="F103" s="30" t="s">
        <v>337</v>
      </c>
      <c r="G103" s="78" t="s">
        <v>338</v>
      </c>
      <c r="H103" s="78"/>
      <c r="I103" s="78" t="s">
        <v>313</v>
      </c>
      <c r="J103" s="78"/>
      <c r="K103" s="78" t="s">
        <v>314</v>
      </c>
      <c r="L103" s="78"/>
      <c r="M103" s="37">
        <v>4</v>
      </c>
      <c r="N103" s="33">
        <v>40.880000000000003</v>
      </c>
    </row>
    <row r="104" spans="1:14" hidden="1">
      <c r="A104" s="30" t="s">
        <v>40</v>
      </c>
      <c r="B104" s="32" t="s">
        <v>6877</v>
      </c>
      <c r="C104" s="77" t="s">
        <v>42</v>
      </c>
      <c r="D104" s="77"/>
      <c r="E104" s="31" t="s">
        <v>6965</v>
      </c>
      <c r="F104" s="30" t="s">
        <v>808</v>
      </c>
      <c r="G104" s="78" t="s">
        <v>809</v>
      </c>
      <c r="H104" s="78"/>
      <c r="I104" s="78" t="s">
        <v>313</v>
      </c>
      <c r="J104" s="78"/>
      <c r="K104" s="78" t="s">
        <v>314</v>
      </c>
      <c r="L104" s="78"/>
      <c r="M104" s="37">
        <v>10</v>
      </c>
      <c r="N104" s="33">
        <v>102.2</v>
      </c>
    </row>
    <row r="105" spans="1:14" hidden="1">
      <c r="A105" s="30" t="s">
        <v>40</v>
      </c>
      <c r="B105" s="32" t="s">
        <v>6882</v>
      </c>
      <c r="C105" s="77" t="s">
        <v>42</v>
      </c>
      <c r="D105" s="77"/>
      <c r="E105" s="31" t="s">
        <v>6966</v>
      </c>
      <c r="F105" s="30" t="s">
        <v>1002</v>
      </c>
      <c r="G105" s="78" t="s">
        <v>1003</v>
      </c>
      <c r="H105" s="78"/>
      <c r="I105" s="78" t="s">
        <v>313</v>
      </c>
      <c r="J105" s="78"/>
      <c r="K105" s="78" t="s">
        <v>314</v>
      </c>
      <c r="L105" s="78"/>
      <c r="M105" s="37">
        <v>4</v>
      </c>
      <c r="N105" s="33">
        <v>40.880000000000003</v>
      </c>
    </row>
    <row r="106" spans="1:14" hidden="1">
      <c r="A106" s="30" t="s">
        <v>40</v>
      </c>
      <c r="B106" s="32" t="s">
        <v>6882</v>
      </c>
      <c r="C106" s="77" t="s">
        <v>42</v>
      </c>
      <c r="D106" s="77"/>
      <c r="E106" s="31" t="s">
        <v>6967</v>
      </c>
      <c r="F106" s="30" t="s">
        <v>1436</v>
      </c>
      <c r="G106" s="78" t="s">
        <v>1437</v>
      </c>
      <c r="H106" s="78"/>
      <c r="I106" s="78" t="s">
        <v>313</v>
      </c>
      <c r="J106" s="78"/>
      <c r="K106" s="78" t="s">
        <v>314</v>
      </c>
      <c r="L106" s="78"/>
      <c r="M106" s="37">
        <v>13</v>
      </c>
      <c r="N106" s="33">
        <v>132.86000000000001</v>
      </c>
    </row>
    <row r="107" spans="1:14" hidden="1">
      <c r="A107" s="30" t="s">
        <v>40</v>
      </c>
      <c r="B107" s="32" t="s">
        <v>6882</v>
      </c>
      <c r="C107" s="77" t="s">
        <v>42</v>
      </c>
      <c r="D107" s="77"/>
      <c r="E107" s="31" t="s">
        <v>6968</v>
      </c>
      <c r="F107" s="30" t="s">
        <v>600</v>
      </c>
      <c r="G107" s="78" t="s">
        <v>601</v>
      </c>
      <c r="H107" s="78"/>
      <c r="I107" s="78" t="s">
        <v>313</v>
      </c>
      <c r="J107" s="78"/>
      <c r="K107" s="78" t="s">
        <v>314</v>
      </c>
      <c r="L107" s="78"/>
      <c r="M107" s="37">
        <v>30</v>
      </c>
      <c r="N107" s="33">
        <v>306.60000000000002</v>
      </c>
    </row>
    <row r="108" spans="1:14" hidden="1">
      <c r="A108" s="30" t="s">
        <v>40</v>
      </c>
      <c r="B108" s="32" t="s">
        <v>6882</v>
      </c>
      <c r="C108" s="77" t="s">
        <v>42</v>
      </c>
      <c r="D108" s="77"/>
      <c r="E108" s="31" t="s">
        <v>6969</v>
      </c>
      <c r="F108" s="30" t="s">
        <v>1231</v>
      </c>
      <c r="G108" s="78" t="s">
        <v>1232</v>
      </c>
      <c r="H108" s="78"/>
      <c r="I108" s="78" t="s">
        <v>375</v>
      </c>
      <c r="J108" s="78"/>
      <c r="K108" s="78" t="s">
        <v>376</v>
      </c>
      <c r="L108" s="78"/>
      <c r="M108" s="37">
        <v>10</v>
      </c>
      <c r="N108" s="33">
        <v>102.2</v>
      </c>
    </row>
    <row r="109" spans="1:14" hidden="1">
      <c r="A109" s="30" t="s">
        <v>40</v>
      </c>
      <c r="B109" s="32" t="s">
        <v>6882</v>
      </c>
      <c r="C109" s="77" t="s">
        <v>42</v>
      </c>
      <c r="D109" s="77"/>
      <c r="E109" s="31" t="s">
        <v>6970</v>
      </c>
      <c r="F109" s="30" t="s">
        <v>1021</v>
      </c>
      <c r="G109" s="78" t="s">
        <v>1022</v>
      </c>
      <c r="H109" s="78"/>
      <c r="I109" s="78" t="s">
        <v>367</v>
      </c>
      <c r="J109" s="78"/>
      <c r="K109" s="78" t="s">
        <v>368</v>
      </c>
      <c r="L109" s="78"/>
      <c r="M109" s="37">
        <v>5</v>
      </c>
      <c r="N109" s="33">
        <v>51.1</v>
      </c>
    </row>
    <row r="110" spans="1:14" hidden="1">
      <c r="A110" s="30" t="s">
        <v>40</v>
      </c>
      <c r="B110" s="32" t="s">
        <v>6882</v>
      </c>
      <c r="C110" s="77" t="s">
        <v>42</v>
      </c>
      <c r="D110" s="77"/>
      <c r="E110" s="31" t="s">
        <v>6971</v>
      </c>
      <c r="F110" s="30" t="s">
        <v>373</v>
      </c>
      <c r="G110" s="78" t="s">
        <v>374</v>
      </c>
      <c r="H110" s="78"/>
      <c r="I110" s="78" t="s">
        <v>375</v>
      </c>
      <c r="J110" s="78"/>
      <c r="K110" s="78" t="s">
        <v>376</v>
      </c>
      <c r="L110" s="78"/>
      <c r="M110" s="37">
        <v>30</v>
      </c>
      <c r="N110" s="33">
        <v>306.60000000000002</v>
      </c>
    </row>
    <row r="111" spans="1:14" hidden="1">
      <c r="A111" s="30" t="s">
        <v>40</v>
      </c>
      <c r="B111" s="32" t="s">
        <v>6916</v>
      </c>
      <c r="C111" s="77" t="s">
        <v>42</v>
      </c>
      <c r="D111" s="77"/>
      <c r="E111" s="31" t="s">
        <v>6972</v>
      </c>
      <c r="F111" s="30" t="s">
        <v>1611</v>
      </c>
      <c r="G111" s="78" t="s">
        <v>1612</v>
      </c>
      <c r="H111" s="78"/>
      <c r="I111" s="78" t="s">
        <v>351</v>
      </c>
      <c r="J111" s="78"/>
      <c r="K111" s="78" t="s">
        <v>352</v>
      </c>
      <c r="L111" s="78"/>
      <c r="M111" s="37">
        <v>10</v>
      </c>
      <c r="N111" s="33">
        <v>102.2</v>
      </c>
    </row>
    <row r="112" spans="1:14" hidden="1">
      <c r="A112" s="30" t="s">
        <v>40</v>
      </c>
      <c r="B112" s="32" t="s">
        <v>6916</v>
      </c>
      <c r="C112" s="77" t="s">
        <v>42</v>
      </c>
      <c r="D112" s="77"/>
      <c r="E112" s="31" t="s">
        <v>6973</v>
      </c>
      <c r="F112" s="30" t="s">
        <v>1564</v>
      </c>
      <c r="G112" s="78" t="s">
        <v>1565</v>
      </c>
      <c r="H112" s="78"/>
      <c r="I112" s="78" t="s">
        <v>313</v>
      </c>
      <c r="J112" s="78"/>
      <c r="K112" s="78" t="s">
        <v>314</v>
      </c>
      <c r="L112" s="78"/>
      <c r="M112" s="37">
        <v>5</v>
      </c>
      <c r="N112" s="33">
        <v>51.1</v>
      </c>
    </row>
    <row r="113" spans="1:14" hidden="1">
      <c r="A113" s="30" t="s">
        <v>40</v>
      </c>
      <c r="B113" s="32" t="s">
        <v>6880</v>
      </c>
      <c r="C113" s="77" t="s">
        <v>42</v>
      </c>
      <c r="D113" s="77"/>
      <c r="E113" s="31" t="s">
        <v>6974</v>
      </c>
      <c r="F113" s="30" t="s">
        <v>1424</v>
      </c>
      <c r="G113" s="78" t="s">
        <v>1425</v>
      </c>
      <c r="H113" s="78"/>
      <c r="I113" s="78" t="s">
        <v>313</v>
      </c>
      <c r="J113" s="78"/>
      <c r="K113" s="78" t="s">
        <v>314</v>
      </c>
      <c r="L113" s="78"/>
      <c r="M113" s="37">
        <v>10</v>
      </c>
      <c r="N113" s="33">
        <v>102.2</v>
      </c>
    </row>
    <row r="114" spans="1:14" hidden="1">
      <c r="A114" s="30" t="s">
        <v>40</v>
      </c>
      <c r="B114" s="32" t="s">
        <v>6882</v>
      </c>
      <c r="C114" s="77" t="s">
        <v>42</v>
      </c>
      <c r="D114" s="77"/>
      <c r="E114" s="31" t="s">
        <v>6975</v>
      </c>
      <c r="F114" s="30" t="s">
        <v>1214</v>
      </c>
      <c r="G114" s="78" t="s">
        <v>1215</v>
      </c>
      <c r="H114" s="78"/>
      <c r="I114" s="78" t="s">
        <v>313</v>
      </c>
      <c r="J114" s="78"/>
      <c r="K114" s="78" t="s">
        <v>314</v>
      </c>
      <c r="L114" s="78"/>
      <c r="M114" s="37">
        <v>10</v>
      </c>
      <c r="N114" s="33">
        <v>102.2</v>
      </c>
    </row>
    <row r="115" spans="1:14" hidden="1">
      <c r="A115" s="30" t="s">
        <v>40</v>
      </c>
      <c r="B115" s="32" t="s">
        <v>6916</v>
      </c>
      <c r="C115" s="77" t="s">
        <v>42</v>
      </c>
      <c r="D115" s="77"/>
      <c r="E115" s="31" t="s">
        <v>6976</v>
      </c>
      <c r="F115" s="30" t="s">
        <v>581</v>
      </c>
      <c r="G115" s="78" t="s">
        <v>582</v>
      </c>
      <c r="H115" s="78"/>
      <c r="I115" s="78" t="s">
        <v>313</v>
      </c>
      <c r="J115" s="78"/>
      <c r="K115" s="78" t="s">
        <v>314</v>
      </c>
      <c r="L115" s="78"/>
      <c r="M115" s="37">
        <v>15</v>
      </c>
      <c r="N115" s="33">
        <v>153.30000000000001</v>
      </c>
    </row>
    <row r="116" spans="1:14" hidden="1">
      <c r="A116" s="30" t="s">
        <v>40</v>
      </c>
      <c r="B116" s="32" t="s">
        <v>6882</v>
      </c>
      <c r="C116" s="77" t="s">
        <v>42</v>
      </c>
      <c r="D116" s="77"/>
      <c r="E116" s="31" t="s">
        <v>6977</v>
      </c>
      <c r="F116" s="30" t="s">
        <v>786</v>
      </c>
      <c r="G116" s="78" t="s">
        <v>787</v>
      </c>
      <c r="H116" s="78"/>
      <c r="I116" s="78" t="s">
        <v>313</v>
      </c>
      <c r="J116" s="78"/>
      <c r="K116" s="78" t="s">
        <v>314</v>
      </c>
      <c r="L116" s="78"/>
      <c r="M116" s="37">
        <v>2</v>
      </c>
      <c r="N116" s="33">
        <v>20.440000000000001</v>
      </c>
    </row>
    <row r="117" spans="1:14" hidden="1">
      <c r="A117" s="30" t="s">
        <v>40</v>
      </c>
      <c r="B117" s="32" t="s">
        <v>6916</v>
      </c>
      <c r="C117" s="77" t="s">
        <v>42</v>
      </c>
      <c r="D117" s="77"/>
      <c r="E117" s="31" t="s">
        <v>6978</v>
      </c>
      <c r="F117" s="30" t="s">
        <v>328</v>
      </c>
      <c r="G117" s="78" t="s">
        <v>329</v>
      </c>
      <c r="H117" s="78"/>
      <c r="I117" s="78" t="s">
        <v>313</v>
      </c>
      <c r="J117" s="78"/>
      <c r="K117" s="78" t="s">
        <v>314</v>
      </c>
      <c r="L117" s="78"/>
      <c r="M117" s="37">
        <v>10</v>
      </c>
      <c r="N117" s="33">
        <v>102.2</v>
      </c>
    </row>
    <row r="118" spans="1:14" hidden="1">
      <c r="A118" s="30" t="s">
        <v>40</v>
      </c>
      <c r="B118" s="32" t="s">
        <v>6877</v>
      </c>
      <c r="C118" s="77" t="s">
        <v>42</v>
      </c>
      <c r="D118" s="77"/>
      <c r="E118" s="31" t="s">
        <v>6979</v>
      </c>
      <c r="F118" s="30" t="s">
        <v>420</v>
      </c>
      <c r="G118" s="78" t="s">
        <v>421</v>
      </c>
      <c r="H118" s="78"/>
      <c r="I118" s="78" t="s">
        <v>313</v>
      </c>
      <c r="J118" s="78"/>
      <c r="K118" s="78" t="s">
        <v>314</v>
      </c>
      <c r="L118" s="78"/>
      <c r="M118" s="37">
        <v>10</v>
      </c>
      <c r="N118" s="33">
        <v>102.2</v>
      </c>
    </row>
    <row r="119" spans="1:14" hidden="1">
      <c r="A119" s="30" t="s">
        <v>40</v>
      </c>
      <c r="B119" s="32" t="s">
        <v>6882</v>
      </c>
      <c r="C119" s="77" t="s">
        <v>42</v>
      </c>
      <c r="D119" s="77"/>
      <c r="E119" s="31" t="s">
        <v>6980</v>
      </c>
      <c r="F119" s="30" t="s">
        <v>578</v>
      </c>
      <c r="G119" s="78" t="s">
        <v>579</v>
      </c>
      <c r="H119" s="78"/>
      <c r="I119" s="78" t="s">
        <v>313</v>
      </c>
      <c r="J119" s="78"/>
      <c r="K119" s="78" t="s">
        <v>314</v>
      </c>
      <c r="L119" s="78"/>
      <c r="M119" s="37">
        <v>10</v>
      </c>
      <c r="N119" s="33">
        <v>102.2</v>
      </c>
    </row>
    <row r="120" spans="1:14">
      <c r="A120" s="30" t="s">
        <v>48</v>
      </c>
      <c r="B120" s="32" t="s">
        <v>6912</v>
      </c>
      <c r="C120" s="77" t="s">
        <v>42</v>
      </c>
      <c r="D120" s="77"/>
      <c r="E120" s="31" t="s">
        <v>6981</v>
      </c>
      <c r="F120" s="30" t="s">
        <v>378</v>
      </c>
      <c r="G120" s="78" t="s">
        <v>379</v>
      </c>
      <c r="H120" s="78"/>
      <c r="I120" s="78" t="s">
        <v>313</v>
      </c>
      <c r="J120" s="78"/>
      <c r="K120" s="78" t="s">
        <v>314</v>
      </c>
      <c r="L120" s="78"/>
      <c r="M120" s="37">
        <v>5</v>
      </c>
      <c r="N120" s="33">
        <v>61.85</v>
      </c>
    </row>
    <row r="121" spans="1:14">
      <c r="A121" s="30" t="s">
        <v>48</v>
      </c>
      <c r="B121" s="32" t="s">
        <v>6912</v>
      </c>
      <c r="C121" s="77" t="s">
        <v>42</v>
      </c>
      <c r="D121" s="77"/>
      <c r="E121" s="31" t="s">
        <v>6982</v>
      </c>
      <c r="F121" s="30" t="s">
        <v>396</v>
      </c>
      <c r="G121" s="78" t="s">
        <v>397</v>
      </c>
      <c r="H121" s="78"/>
      <c r="I121" s="78" t="s">
        <v>313</v>
      </c>
      <c r="J121" s="78"/>
      <c r="K121" s="78" t="s">
        <v>314</v>
      </c>
      <c r="L121" s="78"/>
      <c r="M121" s="37">
        <v>5</v>
      </c>
      <c r="N121" s="33">
        <v>57.6</v>
      </c>
    </row>
    <row r="122" spans="1:14">
      <c r="A122" s="30" t="s">
        <v>48</v>
      </c>
      <c r="B122" s="32" t="s">
        <v>6916</v>
      </c>
      <c r="C122" s="77" t="s">
        <v>42</v>
      </c>
      <c r="D122" s="77"/>
      <c r="E122" s="31" t="s">
        <v>6983</v>
      </c>
      <c r="F122" s="30" t="s">
        <v>1209</v>
      </c>
      <c r="G122" s="78" t="s">
        <v>1210</v>
      </c>
      <c r="H122" s="78"/>
      <c r="I122" s="78" t="s">
        <v>313</v>
      </c>
      <c r="J122" s="78"/>
      <c r="K122" s="78" t="s">
        <v>314</v>
      </c>
      <c r="L122" s="78"/>
      <c r="M122" s="37">
        <v>5</v>
      </c>
      <c r="N122" s="33">
        <v>57.6</v>
      </c>
    </row>
    <row r="123" spans="1:14">
      <c r="A123" s="30" t="s">
        <v>48</v>
      </c>
      <c r="B123" s="32" t="s">
        <v>6912</v>
      </c>
      <c r="C123" s="77" t="s">
        <v>42</v>
      </c>
      <c r="D123" s="77"/>
      <c r="E123" s="31" t="s">
        <v>6984</v>
      </c>
      <c r="F123" s="30" t="s">
        <v>408</v>
      </c>
      <c r="G123" s="78" t="s">
        <v>409</v>
      </c>
      <c r="H123" s="78"/>
      <c r="I123" s="78" t="s">
        <v>313</v>
      </c>
      <c r="J123" s="78"/>
      <c r="K123" s="78" t="s">
        <v>314</v>
      </c>
      <c r="L123" s="78"/>
      <c r="M123" s="37">
        <v>5</v>
      </c>
      <c r="N123" s="33">
        <v>57.6</v>
      </c>
    </row>
    <row r="124" spans="1:14">
      <c r="A124" s="30" t="s">
        <v>48</v>
      </c>
      <c r="B124" s="32" t="s">
        <v>6912</v>
      </c>
      <c r="C124" s="77" t="s">
        <v>42</v>
      </c>
      <c r="D124" s="77"/>
      <c r="E124" s="31" t="s">
        <v>6943</v>
      </c>
      <c r="F124" s="30" t="s">
        <v>1577</v>
      </c>
      <c r="G124" s="78" t="s">
        <v>1578</v>
      </c>
      <c r="H124" s="78"/>
      <c r="I124" s="78" t="s">
        <v>313</v>
      </c>
      <c r="J124" s="78"/>
      <c r="K124" s="78" t="s">
        <v>314</v>
      </c>
      <c r="L124" s="78"/>
      <c r="M124" s="37">
        <v>2</v>
      </c>
      <c r="N124" s="33">
        <v>23.04</v>
      </c>
    </row>
    <row r="125" spans="1:14">
      <c r="A125" s="30" t="s">
        <v>48</v>
      </c>
      <c r="B125" s="32" t="s">
        <v>6912</v>
      </c>
      <c r="C125" s="77" t="s">
        <v>42</v>
      </c>
      <c r="D125" s="77"/>
      <c r="E125" s="31" t="s">
        <v>6985</v>
      </c>
      <c r="F125" s="30" t="s">
        <v>578</v>
      </c>
      <c r="G125" s="78" t="s">
        <v>579</v>
      </c>
      <c r="H125" s="78"/>
      <c r="I125" s="78" t="s">
        <v>313</v>
      </c>
      <c r="J125" s="78"/>
      <c r="K125" s="78" t="s">
        <v>314</v>
      </c>
      <c r="L125" s="78"/>
      <c r="M125" s="37">
        <v>4</v>
      </c>
      <c r="N125" s="33">
        <v>46.08</v>
      </c>
    </row>
    <row r="126" spans="1:14">
      <c r="A126" s="30" t="s">
        <v>48</v>
      </c>
      <c r="B126" s="32" t="s">
        <v>6916</v>
      </c>
      <c r="C126" s="77" t="s">
        <v>42</v>
      </c>
      <c r="D126" s="77"/>
      <c r="E126" s="31" t="s">
        <v>6986</v>
      </c>
      <c r="F126" s="30" t="s">
        <v>331</v>
      </c>
      <c r="G126" s="78" t="s">
        <v>332</v>
      </c>
      <c r="H126" s="78"/>
      <c r="I126" s="78" t="s">
        <v>313</v>
      </c>
      <c r="J126" s="78"/>
      <c r="K126" s="78" t="s">
        <v>314</v>
      </c>
      <c r="L126" s="78"/>
      <c r="M126" s="37">
        <v>3</v>
      </c>
      <c r="N126" s="33">
        <v>34.56</v>
      </c>
    </row>
    <row r="127" spans="1:14">
      <c r="A127" s="30" t="s">
        <v>48</v>
      </c>
      <c r="B127" s="32" t="s">
        <v>6912</v>
      </c>
      <c r="C127" s="77" t="s">
        <v>42</v>
      </c>
      <c r="D127" s="77"/>
      <c r="E127" s="31" t="s">
        <v>6939</v>
      </c>
      <c r="F127" s="30" t="s">
        <v>411</v>
      </c>
      <c r="G127" s="78" t="s">
        <v>412</v>
      </c>
      <c r="H127" s="78"/>
      <c r="I127" s="78" t="s">
        <v>313</v>
      </c>
      <c r="J127" s="78"/>
      <c r="K127" s="78" t="s">
        <v>314</v>
      </c>
      <c r="L127" s="78"/>
      <c r="M127" s="37">
        <v>2</v>
      </c>
      <c r="N127" s="33">
        <v>24.74</v>
      </c>
    </row>
    <row r="128" spans="1:14">
      <c r="A128" s="30" t="s">
        <v>48</v>
      </c>
      <c r="B128" s="32" t="s">
        <v>6912</v>
      </c>
      <c r="C128" s="77" t="s">
        <v>42</v>
      </c>
      <c r="D128" s="77"/>
      <c r="E128" s="31" t="s">
        <v>6987</v>
      </c>
      <c r="F128" s="30" t="s">
        <v>1002</v>
      </c>
      <c r="G128" s="78" t="s">
        <v>1003</v>
      </c>
      <c r="H128" s="78"/>
      <c r="I128" s="78" t="s">
        <v>313</v>
      </c>
      <c r="J128" s="78"/>
      <c r="K128" s="78" t="s">
        <v>314</v>
      </c>
      <c r="L128" s="78"/>
      <c r="M128" s="37">
        <v>6</v>
      </c>
      <c r="N128" s="33">
        <v>69.12</v>
      </c>
    </row>
    <row r="129" spans="1:27">
      <c r="A129" s="30" t="s">
        <v>48</v>
      </c>
      <c r="B129" s="32" t="s">
        <v>6912</v>
      </c>
      <c r="C129" s="77" t="s">
        <v>42</v>
      </c>
      <c r="D129" s="77"/>
      <c r="E129" s="31" t="s">
        <v>6988</v>
      </c>
      <c r="F129" s="30" t="s">
        <v>322</v>
      </c>
      <c r="G129" s="78" t="s">
        <v>323</v>
      </c>
      <c r="H129" s="78"/>
      <c r="I129" s="78" t="s">
        <v>313</v>
      </c>
      <c r="J129" s="78"/>
      <c r="K129" s="78" t="s">
        <v>314</v>
      </c>
      <c r="L129" s="78"/>
      <c r="M129" s="37">
        <v>2</v>
      </c>
      <c r="N129" s="33">
        <v>23.04</v>
      </c>
    </row>
    <row r="130" spans="1:27">
      <c r="A130" s="30" t="s">
        <v>48</v>
      </c>
      <c r="B130" s="32" t="s">
        <v>6916</v>
      </c>
      <c r="C130" s="77" t="s">
        <v>42</v>
      </c>
      <c r="D130" s="77"/>
      <c r="E130" s="31" t="s">
        <v>6989</v>
      </c>
      <c r="F130" s="30" t="s">
        <v>1231</v>
      </c>
      <c r="G130" s="78" t="s">
        <v>1232</v>
      </c>
      <c r="H130" s="78"/>
      <c r="I130" s="78" t="s">
        <v>375</v>
      </c>
      <c r="J130" s="78"/>
      <c r="K130" s="78" t="s">
        <v>376</v>
      </c>
      <c r="L130" s="78"/>
      <c r="M130" s="37">
        <v>6</v>
      </c>
      <c r="N130" s="33">
        <v>69.12</v>
      </c>
    </row>
    <row r="131" spans="1:27">
      <c r="A131" s="30" t="s">
        <v>48</v>
      </c>
      <c r="B131" s="32" t="s">
        <v>6916</v>
      </c>
      <c r="C131" s="77" t="s">
        <v>42</v>
      </c>
      <c r="D131" s="77"/>
      <c r="E131" s="31" t="s">
        <v>6958</v>
      </c>
      <c r="F131" s="30" t="s">
        <v>789</v>
      </c>
      <c r="G131" s="78" t="s">
        <v>790</v>
      </c>
      <c r="H131" s="78"/>
      <c r="I131" s="78" t="s">
        <v>313</v>
      </c>
      <c r="J131" s="78"/>
      <c r="K131" s="78" t="s">
        <v>314</v>
      </c>
      <c r="L131" s="78"/>
      <c r="M131" s="37">
        <v>6</v>
      </c>
      <c r="N131" s="33">
        <v>69.12</v>
      </c>
    </row>
    <row r="132" spans="1:27">
      <c r="A132" s="30" t="s">
        <v>48</v>
      </c>
      <c r="B132" s="32" t="s">
        <v>6877</v>
      </c>
      <c r="C132" s="77" t="s">
        <v>42</v>
      </c>
      <c r="D132" s="77"/>
      <c r="E132" s="31" t="s">
        <v>6949</v>
      </c>
      <c r="F132" s="30" t="s">
        <v>337</v>
      </c>
      <c r="G132" s="78" t="s">
        <v>338</v>
      </c>
      <c r="H132" s="78"/>
      <c r="I132" s="78" t="s">
        <v>313</v>
      </c>
      <c r="J132" s="78"/>
      <c r="K132" s="78" t="s">
        <v>314</v>
      </c>
      <c r="L132" s="78"/>
      <c r="M132" s="37">
        <v>22</v>
      </c>
      <c r="N132" s="33">
        <v>253.44</v>
      </c>
    </row>
    <row r="133" spans="1:27" hidden="1">
      <c r="N133" s="34">
        <v>8603.89</v>
      </c>
    </row>
    <row r="134" spans="1:27" hidden="1">
      <c r="A134" s="73" t="s">
        <v>429</v>
      </c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</row>
    <row r="135" spans="1:27" hidden="1">
      <c r="A135" s="30" t="s">
        <v>182</v>
      </c>
      <c r="B135" s="32" t="s">
        <v>6912</v>
      </c>
      <c r="C135" s="77" t="s">
        <v>42</v>
      </c>
      <c r="D135" s="77"/>
      <c r="E135" s="31" t="s">
        <v>6990</v>
      </c>
      <c r="F135" s="30" t="s">
        <v>1043</v>
      </c>
      <c r="G135" s="78" t="s">
        <v>1044</v>
      </c>
      <c r="H135" s="78"/>
      <c r="I135" s="78" t="s">
        <v>433</v>
      </c>
      <c r="J135" s="78"/>
      <c r="K135" s="78" t="s">
        <v>434</v>
      </c>
      <c r="L135" s="78"/>
      <c r="M135" s="37">
        <v>1</v>
      </c>
      <c r="N135" s="33">
        <v>8.42</v>
      </c>
    </row>
    <row r="136" spans="1:27" hidden="1">
      <c r="A136" s="30" t="s">
        <v>182</v>
      </c>
      <c r="B136" s="32" t="s">
        <v>6912</v>
      </c>
      <c r="C136" s="77" t="s">
        <v>42</v>
      </c>
      <c r="D136" s="77"/>
      <c r="E136" s="31" t="s">
        <v>6991</v>
      </c>
      <c r="F136" s="30" t="s">
        <v>431</v>
      </c>
      <c r="G136" s="78" t="s">
        <v>432</v>
      </c>
      <c r="H136" s="78"/>
      <c r="I136" s="78" t="s">
        <v>433</v>
      </c>
      <c r="J136" s="78"/>
      <c r="K136" s="78" t="s">
        <v>434</v>
      </c>
      <c r="L136" s="78"/>
      <c r="M136" s="37">
        <v>2</v>
      </c>
      <c r="N136" s="33">
        <v>16.84</v>
      </c>
    </row>
    <row r="137" spans="1:27" hidden="1">
      <c r="N137" s="34">
        <v>25.26</v>
      </c>
    </row>
    <row r="138" spans="1:27" hidden="1">
      <c r="A138" s="73" t="s">
        <v>444</v>
      </c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</row>
    <row r="139" spans="1:27" hidden="1">
      <c r="A139" s="30" t="s">
        <v>40</v>
      </c>
      <c r="B139" s="32" t="s">
        <v>6916</v>
      </c>
      <c r="C139" s="77" t="s">
        <v>42</v>
      </c>
      <c r="D139" s="77"/>
      <c r="E139" s="31" t="s">
        <v>6992</v>
      </c>
      <c r="F139" s="30" t="s">
        <v>1364</v>
      </c>
      <c r="G139" s="78" t="s">
        <v>1365</v>
      </c>
      <c r="H139" s="78"/>
      <c r="I139" s="78" t="s">
        <v>468</v>
      </c>
      <c r="J139" s="78"/>
      <c r="K139" s="78" t="s">
        <v>469</v>
      </c>
      <c r="L139" s="78"/>
      <c r="M139" s="37">
        <v>4</v>
      </c>
      <c r="N139" s="33">
        <v>40.880000000000003</v>
      </c>
    </row>
    <row r="140" spans="1:27" hidden="1">
      <c r="A140" s="30" t="s">
        <v>40</v>
      </c>
      <c r="B140" s="32" t="s">
        <v>6880</v>
      </c>
      <c r="C140" s="77" t="s">
        <v>42</v>
      </c>
      <c r="D140" s="77"/>
      <c r="E140" s="31" t="s">
        <v>6993</v>
      </c>
      <c r="F140" s="30" t="s">
        <v>6420</v>
      </c>
      <c r="G140" s="78" t="s">
        <v>6421</v>
      </c>
      <c r="H140" s="78"/>
      <c r="I140" s="78" t="s">
        <v>463</v>
      </c>
      <c r="J140" s="78"/>
      <c r="K140" s="78" t="s">
        <v>464</v>
      </c>
      <c r="L140" s="78"/>
      <c r="M140" s="37">
        <v>4</v>
      </c>
      <c r="N140" s="33">
        <v>40.880000000000003</v>
      </c>
    </row>
    <row r="141" spans="1:27" hidden="1">
      <c r="A141" s="30" t="s">
        <v>40</v>
      </c>
      <c r="B141" s="32" t="s">
        <v>6880</v>
      </c>
      <c r="C141" s="77" t="s">
        <v>42</v>
      </c>
      <c r="D141" s="77"/>
      <c r="E141" s="31" t="s">
        <v>6994</v>
      </c>
      <c r="F141" s="30" t="s">
        <v>466</v>
      </c>
      <c r="G141" s="78" t="s">
        <v>467</v>
      </c>
      <c r="H141" s="78"/>
      <c r="I141" s="78" t="s">
        <v>468</v>
      </c>
      <c r="J141" s="78"/>
      <c r="K141" s="78" t="s">
        <v>469</v>
      </c>
      <c r="L141" s="78"/>
      <c r="M141" s="37">
        <v>20</v>
      </c>
      <c r="N141" s="33">
        <v>204.4</v>
      </c>
    </row>
    <row r="142" spans="1:27" hidden="1">
      <c r="A142" s="30" t="s">
        <v>40</v>
      </c>
      <c r="B142" s="32" t="s">
        <v>6880</v>
      </c>
      <c r="C142" s="77" t="s">
        <v>42</v>
      </c>
      <c r="D142" s="77"/>
      <c r="E142" s="31" t="s">
        <v>6995</v>
      </c>
      <c r="F142" s="30" t="s">
        <v>4424</v>
      </c>
      <c r="G142" s="78" t="s">
        <v>4425</v>
      </c>
      <c r="H142" s="78"/>
      <c r="I142" s="78" t="s">
        <v>468</v>
      </c>
      <c r="J142" s="78"/>
      <c r="K142" s="78" t="s">
        <v>469</v>
      </c>
      <c r="L142" s="78"/>
      <c r="M142" s="37">
        <v>20</v>
      </c>
      <c r="N142" s="33">
        <v>204.4</v>
      </c>
    </row>
    <row r="143" spans="1:27" hidden="1">
      <c r="A143" s="30" t="s">
        <v>40</v>
      </c>
      <c r="B143" s="32" t="s">
        <v>6903</v>
      </c>
      <c r="C143" s="77" t="s">
        <v>42</v>
      </c>
      <c r="D143" s="77"/>
      <c r="E143" s="31" t="s">
        <v>6996</v>
      </c>
      <c r="F143" s="30" t="s">
        <v>3627</v>
      </c>
      <c r="G143" s="78" t="s">
        <v>3628</v>
      </c>
      <c r="H143" s="78"/>
      <c r="I143" s="78" t="s">
        <v>1475</v>
      </c>
      <c r="J143" s="78"/>
      <c r="K143" s="78" t="s">
        <v>1476</v>
      </c>
      <c r="L143" s="78"/>
      <c r="M143" s="37">
        <v>75</v>
      </c>
      <c r="N143" s="33">
        <v>766.5</v>
      </c>
    </row>
    <row r="144" spans="1:27" hidden="1">
      <c r="A144" s="30" t="s">
        <v>40</v>
      </c>
      <c r="B144" s="32" t="s">
        <v>6880</v>
      </c>
      <c r="C144" s="77" t="s">
        <v>42</v>
      </c>
      <c r="D144" s="77"/>
      <c r="E144" s="31" t="s">
        <v>6997</v>
      </c>
      <c r="F144" s="30" t="s">
        <v>3458</v>
      </c>
      <c r="G144" s="78" t="s">
        <v>3459</v>
      </c>
      <c r="H144" s="78"/>
      <c r="I144" s="78" t="s">
        <v>463</v>
      </c>
      <c r="J144" s="78"/>
      <c r="K144" s="78" t="s">
        <v>464</v>
      </c>
      <c r="L144" s="78"/>
      <c r="M144" s="37">
        <v>55</v>
      </c>
      <c r="N144" s="33">
        <v>562.1</v>
      </c>
    </row>
    <row r="145" spans="1:14" hidden="1">
      <c r="A145" s="30" t="s">
        <v>40</v>
      </c>
      <c r="B145" s="32" t="s">
        <v>6880</v>
      </c>
      <c r="C145" s="77" t="s">
        <v>42</v>
      </c>
      <c r="D145" s="77"/>
      <c r="E145" s="31" t="s">
        <v>6998</v>
      </c>
      <c r="F145" s="30" t="s">
        <v>4954</v>
      </c>
      <c r="G145" s="78" t="s">
        <v>4955</v>
      </c>
      <c r="H145" s="78"/>
      <c r="I145" s="78" t="s">
        <v>4956</v>
      </c>
      <c r="J145" s="78"/>
      <c r="K145" s="78" t="s">
        <v>4957</v>
      </c>
      <c r="L145" s="78"/>
      <c r="M145" s="37">
        <v>6</v>
      </c>
      <c r="N145" s="33">
        <v>61.32</v>
      </c>
    </row>
    <row r="146" spans="1:14" hidden="1">
      <c r="A146" s="30" t="s">
        <v>40</v>
      </c>
      <c r="B146" s="32" t="s">
        <v>6880</v>
      </c>
      <c r="C146" s="77" t="s">
        <v>42</v>
      </c>
      <c r="D146" s="77"/>
      <c r="E146" s="31" t="s">
        <v>6999</v>
      </c>
      <c r="F146" s="30" t="s">
        <v>3523</v>
      </c>
      <c r="G146" s="78" t="s">
        <v>3524</v>
      </c>
      <c r="H146" s="78"/>
      <c r="I146" s="78" t="s">
        <v>1646</v>
      </c>
      <c r="J146" s="78"/>
      <c r="K146" s="78" t="s">
        <v>1647</v>
      </c>
      <c r="L146" s="78"/>
      <c r="M146" s="37">
        <v>20</v>
      </c>
      <c r="N146" s="33">
        <v>204.4</v>
      </c>
    </row>
    <row r="147" spans="1:14" hidden="1">
      <c r="A147" s="30" t="s">
        <v>40</v>
      </c>
      <c r="B147" s="32" t="s">
        <v>6955</v>
      </c>
      <c r="C147" s="77" t="s">
        <v>42</v>
      </c>
      <c r="D147" s="77"/>
      <c r="E147" s="31" t="s">
        <v>7000</v>
      </c>
      <c r="F147" s="30" t="s">
        <v>4514</v>
      </c>
      <c r="G147" s="78" t="s">
        <v>4515</v>
      </c>
      <c r="H147" s="78"/>
      <c r="I147" s="78" t="s">
        <v>4516</v>
      </c>
      <c r="J147" s="78"/>
      <c r="K147" s="78" t="s">
        <v>4517</v>
      </c>
      <c r="L147" s="78"/>
      <c r="M147" s="37">
        <v>20</v>
      </c>
      <c r="N147" s="33">
        <v>204.4</v>
      </c>
    </row>
    <row r="148" spans="1:14" hidden="1">
      <c r="A148" s="30" t="s">
        <v>40</v>
      </c>
      <c r="B148" s="32" t="s">
        <v>6903</v>
      </c>
      <c r="C148" s="77" t="s">
        <v>42</v>
      </c>
      <c r="D148" s="77"/>
      <c r="E148" s="31" t="s">
        <v>7001</v>
      </c>
      <c r="F148" s="30" t="s">
        <v>7002</v>
      </c>
      <c r="G148" s="78" t="s">
        <v>7003</v>
      </c>
      <c r="H148" s="78"/>
      <c r="I148" s="78" t="s">
        <v>4166</v>
      </c>
      <c r="J148" s="78"/>
      <c r="K148" s="78" t="s">
        <v>4167</v>
      </c>
      <c r="L148" s="78"/>
      <c r="M148" s="37">
        <v>6</v>
      </c>
      <c r="N148" s="33">
        <v>61.32</v>
      </c>
    </row>
    <row r="149" spans="1:14" hidden="1">
      <c r="A149" s="30" t="s">
        <v>40</v>
      </c>
      <c r="B149" s="32" t="s">
        <v>6903</v>
      </c>
      <c r="C149" s="77" t="s">
        <v>42</v>
      </c>
      <c r="D149" s="77"/>
      <c r="E149" s="31" t="s">
        <v>7004</v>
      </c>
      <c r="F149" s="30" t="s">
        <v>461</v>
      </c>
      <c r="G149" s="78" t="s">
        <v>462</v>
      </c>
      <c r="H149" s="78"/>
      <c r="I149" s="78" t="s">
        <v>463</v>
      </c>
      <c r="J149" s="78"/>
      <c r="K149" s="78" t="s">
        <v>464</v>
      </c>
      <c r="L149" s="78"/>
      <c r="M149" s="37">
        <v>30</v>
      </c>
      <c r="N149" s="33">
        <v>306.60000000000002</v>
      </c>
    </row>
    <row r="150" spans="1:14" hidden="1">
      <c r="A150" s="30" t="s">
        <v>40</v>
      </c>
      <c r="B150" s="32" t="s">
        <v>6880</v>
      </c>
      <c r="C150" s="77" t="s">
        <v>42</v>
      </c>
      <c r="D150" s="77"/>
      <c r="E150" s="31" t="s">
        <v>7005</v>
      </c>
      <c r="F150" s="30" t="s">
        <v>3803</v>
      </c>
      <c r="G150" s="78" t="s">
        <v>3804</v>
      </c>
      <c r="H150" s="78"/>
      <c r="I150" s="78" t="s">
        <v>468</v>
      </c>
      <c r="J150" s="78"/>
      <c r="K150" s="78" t="s">
        <v>469</v>
      </c>
      <c r="L150" s="78"/>
      <c r="M150" s="37">
        <v>30</v>
      </c>
      <c r="N150" s="33">
        <v>306.60000000000002</v>
      </c>
    </row>
    <row r="151" spans="1:14" hidden="1">
      <c r="A151" s="30" t="s">
        <v>40</v>
      </c>
      <c r="B151" s="32" t="s">
        <v>6955</v>
      </c>
      <c r="C151" s="77" t="s">
        <v>42</v>
      </c>
      <c r="D151" s="77"/>
      <c r="E151" s="31" t="s">
        <v>7006</v>
      </c>
      <c r="F151" s="30" t="s">
        <v>3453</v>
      </c>
      <c r="G151" s="78" t="s">
        <v>3454</v>
      </c>
      <c r="H151" s="78"/>
      <c r="I151" s="78" t="s">
        <v>1646</v>
      </c>
      <c r="J151" s="78"/>
      <c r="K151" s="78" t="s">
        <v>1647</v>
      </c>
      <c r="L151" s="78"/>
      <c r="M151" s="37">
        <v>20</v>
      </c>
      <c r="N151" s="33">
        <v>204.4</v>
      </c>
    </row>
    <row r="152" spans="1:14" hidden="1">
      <c r="A152" s="30" t="s">
        <v>40</v>
      </c>
      <c r="B152" s="32" t="s">
        <v>6955</v>
      </c>
      <c r="C152" s="77" t="s">
        <v>42</v>
      </c>
      <c r="D152" s="77"/>
      <c r="E152" s="31" t="s">
        <v>7007</v>
      </c>
      <c r="F152" s="30" t="s">
        <v>1277</v>
      </c>
      <c r="G152" s="78" t="s">
        <v>1278</v>
      </c>
      <c r="H152" s="78"/>
      <c r="I152" s="78" t="s">
        <v>851</v>
      </c>
      <c r="J152" s="78"/>
      <c r="K152" s="78" t="s">
        <v>852</v>
      </c>
      <c r="L152" s="78"/>
      <c r="M152" s="37">
        <v>7</v>
      </c>
      <c r="N152" s="33">
        <v>71.540000000000006</v>
      </c>
    </row>
    <row r="153" spans="1:14" hidden="1">
      <c r="A153" s="30" t="s">
        <v>40</v>
      </c>
      <c r="B153" s="32" t="s">
        <v>6877</v>
      </c>
      <c r="C153" s="77" t="s">
        <v>42</v>
      </c>
      <c r="D153" s="77"/>
      <c r="E153" s="31" t="s">
        <v>7008</v>
      </c>
      <c r="F153" s="30" t="s">
        <v>3961</v>
      </c>
      <c r="G153" s="78" t="s">
        <v>3962</v>
      </c>
      <c r="H153" s="78"/>
      <c r="I153" s="78" t="s">
        <v>872</v>
      </c>
      <c r="J153" s="78"/>
      <c r="K153" s="78" t="s">
        <v>873</v>
      </c>
      <c r="L153" s="78"/>
      <c r="M153" s="37">
        <v>10</v>
      </c>
      <c r="N153" s="33">
        <v>102.2</v>
      </c>
    </row>
    <row r="154" spans="1:14" hidden="1">
      <c r="A154" s="30" t="s">
        <v>40</v>
      </c>
      <c r="B154" s="32" t="s">
        <v>6877</v>
      </c>
      <c r="C154" s="77" t="s">
        <v>42</v>
      </c>
      <c r="D154" s="77"/>
      <c r="E154" s="31" t="s">
        <v>7009</v>
      </c>
      <c r="F154" s="30" t="s">
        <v>4153</v>
      </c>
      <c r="G154" s="78" t="s">
        <v>4154</v>
      </c>
      <c r="H154" s="78"/>
      <c r="I154" s="78" t="s">
        <v>4155</v>
      </c>
      <c r="J154" s="78"/>
      <c r="K154" s="78" t="s">
        <v>4156</v>
      </c>
      <c r="L154" s="78"/>
      <c r="M154" s="37">
        <v>5</v>
      </c>
      <c r="N154" s="33">
        <v>51.1</v>
      </c>
    </row>
    <row r="155" spans="1:14" hidden="1">
      <c r="A155" s="30" t="s">
        <v>40</v>
      </c>
      <c r="B155" s="32" t="s">
        <v>6877</v>
      </c>
      <c r="C155" s="77" t="s">
        <v>42</v>
      </c>
      <c r="D155" s="77"/>
      <c r="E155" s="31" t="s">
        <v>7010</v>
      </c>
      <c r="F155" s="30" t="s">
        <v>3784</v>
      </c>
      <c r="G155" s="78" t="s">
        <v>3785</v>
      </c>
      <c r="H155" s="78"/>
      <c r="I155" s="78" t="s">
        <v>468</v>
      </c>
      <c r="J155" s="78"/>
      <c r="K155" s="78" t="s">
        <v>469</v>
      </c>
      <c r="L155" s="78"/>
      <c r="M155" s="37">
        <v>25</v>
      </c>
      <c r="N155" s="33">
        <v>255.5</v>
      </c>
    </row>
    <row r="156" spans="1:14" hidden="1">
      <c r="A156" s="30" t="s">
        <v>40</v>
      </c>
      <c r="B156" s="32" t="s">
        <v>6882</v>
      </c>
      <c r="C156" s="77" t="s">
        <v>42</v>
      </c>
      <c r="D156" s="77"/>
      <c r="E156" s="31" t="s">
        <v>7011</v>
      </c>
      <c r="F156" s="30" t="s">
        <v>3776</v>
      </c>
      <c r="G156" s="78" t="s">
        <v>3777</v>
      </c>
      <c r="H156" s="78"/>
      <c r="I156" s="78" t="s">
        <v>468</v>
      </c>
      <c r="J156" s="78"/>
      <c r="K156" s="78" t="s">
        <v>469</v>
      </c>
      <c r="L156" s="78"/>
      <c r="M156" s="37">
        <v>20</v>
      </c>
      <c r="N156" s="33">
        <v>204.4</v>
      </c>
    </row>
    <row r="157" spans="1:14" hidden="1">
      <c r="A157" s="30" t="s">
        <v>40</v>
      </c>
      <c r="B157" s="32" t="s">
        <v>6912</v>
      </c>
      <c r="C157" s="77" t="s">
        <v>42</v>
      </c>
      <c r="D157" s="77"/>
      <c r="E157" s="31" t="s">
        <v>7012</v>
      </c>
      <c r="F157" s="30" t="s">
        <v>466</v>
      </c>
      <c r="G157" s="78" t="s">
        <v>467</v>
      </c>
      <c r="H157" s="78"/>
      <c r="I157" s="78" t="s">
        <v>468</v>
      </c>
      <c r="J157" s="78"/>
      <c r="K157" s="78" t="s">
        <v>469</v>
      </c>
      <c r="L157" s="78"/>
      <c r="M157" s="37">
        <v>15</v>
      </c>
      <c r="N157" s="33">
        <v>153.30000000000001</v>
      </c>
    </row>
    <row r="158" spans="1:14" hidden="1">
      <c r="A158" s="30" t="s">
        <v>40</v>
      </c>
      <c r="B158" s="32" t="s">
        <v>6912</v>
      </c>
      <c r="C158" s="77" t="s">
        <v>42</v>
      </c>
      <c r="D158" s="77"/>
      <c r="E158" s="31" t="s">
        <v>7013</v>
      </c>
      <c r="F158" s="30" t="s">
        <v>3809</v>
      </c>
      <c r="G158" s="78" t="s">
        <v>3810</v>
      </c>
      <c r="H158" s="78"/>
      <c r="I158" s="78" t="s">
        <v>468</v>
      </c>
      <c r="J158" s="78"/>
      <c r="K158" s="78" t="s">
        <v>469</v>
      </c>
      <c r="L158" s="78"/>
      <c r="M158" s="37">
        <v>20</v>
      </c>
      <c r="N158" s="33">
        <v>204.4</v>
      </c>
    </row>
    <row r="159" spans="1:14" hidden="1">
      <c r="A159" s="30" t="s">
        <v>40</v>
      </c>
      <c r="B159" s="32" t="s">
        <v>6882</v>
      </c>
      <c r="C159" s="77" t="s">
        <v>42</v>
      </c>
      <c r="D159" s="77"/>
      <c r="E159" s="31" t="s">
        <v>7014</v>
      </c>
      <c r="F159" s="30" t="s">
        <v>1467</v>
      </c>
      <c r="G159" s="78" t="s">
        <v>1468</v>
      </c>
      <c r="H159" s="78"/>
      <c r="I159" s="78" t="s">
        <v>851</v>
      </c>
      <c r="J159" s="78"/>
      <c r="K159" s="78" t="s">
        <v>852</v>
      </c>
      <c r="L159" s="78"/>
      <c r="M159" s="37">
        <v>5</v>
      </c>
      <c r="N159" s="33">
        <v>51.1</v>
      </c>
    </row>
    <row r="160" spans="1:14" hidden="1">
      <c r="A160" s="30" t="s">
        <v>40</v>
      </c>
      <c r="B160" s="32" t="s">
        <v>6882</v>
      </c>
      <c r="C160" s="77" t="s">
        <v>42</v>
      </c>
      <c r="D160" s="77"/>
      <c r="E160" s="31" t="s">
        <v>7015</v>
      </c>
      <c r="F160" s="30" t="s">
        <v>2494</v>
      </c>
      <c r="G160" s="78" t="s">
        <v>2495</v>
      </c>
      <c r="H160" s="78"/>
      <c r="I160" s="78" t="s">
        <v>851</v>
      </c>
      <c r="J160" s="78"/>
      <c r="K160" s="78" t="s">
        <v>852</v>
      </c>
      <c r="L160" s="78"/>
      <c r="M160" s="37">
        <v>50</v>
      </c>
      <c r="N160" s="33">
        <v>511</v>
      </c>
    </row>
    <row r="161" spans="1:14" hidden="1">
      <c r="A161" s="30" t="s">
        <v>40</v>
      </c>
      <c r="B161" s="32" t="s">
        <v>6882</v>
      </c>
      <c r="C161" s="77" t="s">
        <v>42</v>
      </c>
      <c r="D161" s="77"/>
      <c r="E161" s="31" t="s">
        <v>7016</v>
      </c>
      <c r="F161" s="30" t="s">
        <v>3791</v>
      </c>
      <c r="G161" s="78" t="s">
        <v>3792</v>
      </c>
      <c r="H161" s="78"/>
      <c r="I161" s="78" t="s">
        <v>3793</v>
      </c>
      <c r="J161" s="78"/>
      <c r="K161" s="78" t="s">
        <v>3794</v>
      </c>
      <c r="L161" s="78"/>
      <c r="M161" s="37">
        <v>5</v>
      </c>
      <c r="N161" s="33">
        <v>51.1</v>
      </c>
    </row>
    <row r="162" spans="1:14" hidden="1">
      <c r="A162" s="30" t="s">
        <v>40</v>
      </c>
      <c r="B162" s="32" t="s">
        <v>6903</v>
      </c>
      <c r="C162" s="77" t="s">
        <v>42</v>
      </c>
      <c r="D162" s="77"/>
      <c r="E162" s="31" t="s">
        <v>7017</v>
      </c>
      <c r="F162" s="30" t="s">
        <v>3458</v>
      </c>
      <c r="G162" s="78" t="s">
        <v>3459</v>
      </c>
      <c r="H162" s="78"/>
      <c r="I162" s="78" t="s">
        <v>463</v>
      </c>
      <c r="J162" s="78"/>
      <c r="K162" s="78" t="s">
        <v>464</v>
      </c>
      <c r="L162" s="78"/>
      <c r="M162" s="37">
        <v>55</v>
      </c>
      <c r="N162" s="33">
        <v>562.1</v>
      </c>
    </row>
    <row r="163" spans="1:14" hidden="1">
      <c r="A163" s="30" t="s">
        <v>40</v>
      </c>
      <c r="B163" s="32" t="s">
        <v>6882</v>
      </c>
      <c r="C163" s="77" t="s">
        <v>42</v>
      </c>
      <c r="D163" s="77"/>
      <c r="E163" s="31" t="s">
        <v>7018</v>
      </c>
      <c r="F163" s="30" t="s">
        <v>4290</v>
      </c>
      <c r="G163" s="78" t="s">
        <v>4291</v>
      </c>
      <c r="H163" s="78"/>
      <c r="I163" s="78" t="s">
        <v>872</v>
      </c>
      <c r="J163" s="78"/>
      <c r="K163" s="78" t="s">
        <v>873</v>
      </c>
      <c r="L163" s="78"/>
      <c r="M163" s="37">
        <v>15</v>
      </c>
      <c r="N163" s="33">
        <v>153.30000000000001</v>
      </c>
    </row>
    <row r="164" spans="1:14" hidden="1">
      <c r="A164" s="30" t="s">
        <v>40</v>
      </c>
      <c r="B164" s="32" t="s">
        <v>6882</v>
      </c>
      <c r="C164" s="77" t="s">
        <v>42</v>
      </c>
      <c r="D164" s="77"/>
      <c r="E164" s="31" t="s">
        <v>7019</v>
      </c>
      <c r="F164" s="30" t="s">
        <v>1481</v>
      </c>
      <c r="G164" s="78" t="s">
        <v>1482</v>
      </c>
      <c r="H164" s="78"/>
      <c r="I164" s="78" t="s">
        <v>872</v>
      </c>
      <c r="J164" s="78"/>
      <c r="K164" s="78" t="s">
        <v>873</v>
      </c>
      <c r="L164" s="78"/>
      <c r="M164" s="37">
        <v>20</v>
      </c>
      <c r="N164" s="33">
        <v>204.4</v>
      </c>
    </row>
    <row r="165" spans="1:14" hidden="1">
      <c r="A165" s="30" t="s">
        <v>40</v>
      </c>
      <c r="B165" s="32" t="s">
        <v>6903</v>
      </c>
      <c r="C165" s="77" t="s">
        <v>42</v>
      </c>
      <c r="D165" s="77"/>
      <c r="E165" s="31" t="s">
        <v>7020</v>
      </c>
      <c r="F165" s="30" t="s">
        <v>3812</v>
      </c>
      <c r="G165" s="78" t="s">
        <v>3813</v>
      </c>
      <c r="H165" s="78"/>
      <c r="I165" s="78" t="s">
        <v>468</v>
      </c>
      <c r="J165" s="78"/>
      <c r="K165" s="78" t="s">
        <v>469</v>
      </c>
      <c r="L165" s="78"/>
      <c r="M165" s="37">
        <v>30</v>
      </c>
      <c r="N165" s="33">
        <v>306.60000000000002</v>
      </c>
    </row>
    <row r="166" spans="1:14">
      <c r="A166" s="30" t="s">
        <v>48</v>
      </c>
      <c r="B166" s="32" t="s">
        <v>6912</v>
      </c>
      <c r="C166" s="77" t="s">
        <v>42</v>
      </c>
      <c r="D166" s="77"/>
      <c r="E166" s="31" t="s">
        <v>7012</v>
      </c>
      <c r="F166" s="30" t="s">
        <v>466</v>
      </c>
      <c r="G166" s="78" t="s">
        <v>467</v>
      </c>
      <c r="H166" s="78"/>
      <c r="I166" s="78" t="s">
        <v>468</v>
      </c>
      <c r="J166" s="78"/>
      <c r="K166" s="78" t="s">
        <v>469</v>
      </c>
      <c r="L166" s="78"/>
      <c r="M166" s="37">
        <v>5</v>
      </c>
      <c r="N166" s="33">
        <v>61.85</v>
      </c>
    </row>
    <row r="167" spans="1:14">
      <c r="A167" s="30" t="s">
        <v>48</v>
      </c>
      <c r="B167" s="32" t="s">
        <v>6912</v>
      </c>
      <c r="C167" s="77" t="s">
        <v>42</v>
      </c>
      <c r="D167" s="77"/>
      <c r="E167" s="31" t="s">
        <v>7021</v>
      </c>
      <c r="F167" s="30" t="s">
        <v>7022</v>
      </c>
      <c r="G167" s="78" t="s">
        <v>7023</v>
      </c>
      <c r="H167" s="78"/>
      <c r="I167" s="78" t="s">
        <v>4155</v>
      </c>
      <c r="J167" s="78"/>
      <c r="K167" s="78" t="s">
        <v>4156</v>
      </c>
      <c r="L167" s="78"/>
      <c r="M167" s="37">
        <v>6</v>
      </c>
      <c r="N167" s="33">
        <v>74.22</v>
      </c>
    </row>
    <row r="168" spans="1:14" hidden="1">
      <c r="N168" s="34">
        <f>SUM(N139:N167)</f>
        <v>6186.3100000000013</v>
      </c>
    </row>
    <row r="169" spans="1:14" hidden="1">
      <c r="N169" s="34">
        <v>18857.189999999999</v>
      </c>
    </row>
  </sheetData>
  <autoFilter ref="A1:AA169" xr:uid="{44B84293-3CE9-CA41-8775-24572477F0E5}">
    <filterColumn colId="0">
      <filters>
        <filter val="Glaumax 20mg/ml+5mg/ml kapi za oči 5ml"/>
      </filters>
    </filterColumn>
    <filterColumn colId="2" showButton="0"/>
    <filterColumn colId="6" showButton="0"/>
    <filterColumn colId="8" showButton="0"/>
    <filterColumn colId="10" showButton="0"/>
  </autoFilter>
  <mergeCells count="602">
    <mergeCell ref="C1:D1"/>
    <mergeCell ref="G1:H1"/>
    <mergeCell ref="I1:J1"/>
    <mergeCell ref="K1:L1"/>
    <mergeCell ref="A2:AA2"/>
    <mergeCell ref="C3:D3"/>
    <mergeCell ref="G3:H3"/>
    <mergeCell ref="I3:J3"/>
    <mergeCell ref="K3:L3"/>
    <mergeCell ref="C4:D4"/>
    <mergeCell ref="G4:H4"/>
    <mergeCell ref="I4:J4"/>
    <mergeCell ref="K4:L4"/>
    <mergeCell ref="A6:AA6"/>
    <mergeCell ref="C7:D7"/>
    <mergeCell ref="G7:H7"/>
    <mergeCell ref="I7:J7"/>
    <mergeCell ref="K7:L7"/>
    <mergeCell ref="C12:D12"/>
    <mergeCell ref="G12:H12"/>
    <mergeCell ref="I12:J12"/>
    <mergeCell ref="K12:L12"/>
    <mergeCell ref="C13:D13"/>
    <mergeCell ref="G13:H13"/>
    <mergeCell ref="I13:J13"/>
    <mergeCell ref="K13:L13"/>
    <mergeCell ref="A9:AA9"/>
    <mergeCell ref="C10:D10"/>
    <mergeCell ref="G10:H10"/>
    <mergeCell ref="I10:J10"/>
    <mergeCell ref="K10:L10"/>
    <mergeCell ref="C11:D11"/>
    <mergeCell ref="G11:H11"/>
    <mergeCell ref="I11:J11"/>
    <mergeCell ref="K11:L11"/>
    <mergeCell ref="C16:D16"/>
    <mergeCell ref="G16:H16"/>
    <mergeCell ref="I16:J16"/>
    <mergeCell ref="K16:L16"/>
    <mergeCell ref="C17:D17"/>
    <mergeCell ref="G17:H17"/>
    <mergeCell ref="I17:J17"/>
    <mergeCell ref="K17:L17"/>
    <mergeCell ref="C14:D14"/>
    <mergeCell ref="G14:H14"/>
    <mergeCell ref="I14:J14"/>
    <mergeCell ref="K14:L14"/>
    <mergeCell ref="C15:D15"/>
    <mergeCell ref="G15:H15"/>
    <mergeCell ref="I15:J15"/>
    <mergeCell ref="K15:L15"/>
    <mergeCell ref="C20:D20"/>
    <mergeCell ref="G20:H20"/>
    <mergeCell ref="I20:J20"/>
    <mergeCell ref="K20:L20"/>
    <mergeCell ref="C21:D21"/>
    <mergeCell ref="G21:H21"/>
    <mergeCell ref="I21:J21"/>
    <mergeCell ref="K21:L21"/>
    <mergeCell ref="C18:D18"/>
    <mergeCell ref="G18:H18"/>
    <mergeCell ref="I18:J18"/>
    <mergeCell ref="K18:L18"/>
    <mergeCell ref="C19:D19"/>
    <mergeCell ref="G19:H19"/>
    <mergeCell ref="I19:J19"/>
    <mergeCell ref="K19:L19"/>
    <mergeCell ref="C24:D24"/>
    <mergeCell ref="G24:H24"/>
    <mergeCell ref="I24:J24"/>
    <mergeCell ref="K24:L24"/>
    <mergeCell ref="C25:D25"/>
    <mergeCell ref="G25:H25"/>
    <mergeCell ref="I25:J25"/>
    <mergeCell ref="K25:L25"/>
    <mergeCell ref="C22:D22"/>
    <mergeCell ref="G22:H22"/>
    <mergeCell ref="I22:J22"/>
    <mergeCell ref="K22:L22"/>
    <mergeCell ref="C23:D23"/>
    <mergeCell ref="G23:H23"/>
    <mergeCell ref="I23:J23"/>
    <mergeCell ref="K23:L23"/>
    <mergeCell ref="C30:D30"/>
    <mergeCell ref="G30:H30"/>
    <mergeCell ref="I30:J30"/>
    <mergeCell ref="K30:L30"/>
    <mergeCell ref="C31:D31"/>
    <mergeCell ref="G31:H31"/>
    <mergeCell ref="I31:J31"/>
    <mergeCell ref="K31:L31"/>
    <mergeCell ref="A27:AA27"/>
    <mergeCell ref="C28:D28"/>
    <mergeCell ref="G28:H28"/>
    <mergeCell ref="I28:J28"/>
    <mergeCell ref="K28:L28"/>
    <mergeCell ref="C29:D29"/>
    <mergeCell ref="G29:H29"/>
    <mergeCell ref="I29:J29"/>
    <mergeCell ref="K29:L29"/>
    <mergeCell ref="C36:D36"/>
    <mergeCell ref="G36:H36"/>
    <mergeCell ref="I36:J36"/>
    <mergeCell ref="K36:L36"/>
    <mergeCell ref="C37:D37"/>
    <mergeCell ref="G37:H37"/>
    <mergeCell ref="I37:J37"/>
    <mergeCell ref="K37:L37"/>
    <mergeCell ref="A33:AA33"/>
    <mergeCell ref="C34:D34"/>
    <mergeCell ref="G34:H34"/>
    <mergeCell ref="I34:J34"/>
    <mergeCell ref="K34:L34"/>
    <mergeCell ref="C35:D35"/>
    <mergeCell ref="G35:H35"/>
    <mergeCell ref="I35:J35"/>
    <mergeCell ref="K35:L35"/>
    <mergeCell ref="C40:D40"/>
    <mergeCell ref="G40:H40"/>
    <mergeCell ref="I40:J40"/>
    <mergeCell ref="K40:L40"/>
    <mergeCell ref="C41:D41"/>
    <mergeCell ref="G41:H41"/>
    <mergeCell ref="I41:J41"/>
    <mergeCell ref="K41:L41"/>
    <mergeCell ref="C38:D38"/>
    <mergeCell ref="G38:H38"/>
    <mergeCell ref="I38:J38"/>
    <mergeCell ref="K38:L38"/>
    <mergeCell ref="C39:D39"/>
    <mergeCell ref="G39:H39"/>
    <mergeCell ref="I39:J39"/>
    <mergeCell ref="K39:L39"/>
    <mergeCell ref="C46:D46"/>
    <mergeCell ref="G46:H46"/>
    <mergeCell ref="I46:J46"/>
    <mergeCell ref="K46:L46"/>
    <mergeCell ref="C47:D47"/>
    <mergeCell ref="G47:H47"/>
    <mergeCell ref="I47:J47"/>
    <mergeCell ref="K47:L47"/>
    <mergeCell ref="A43:AA43"/>
    <mergeCell ref="C44:D44"/>
    <mergeCell ref="G44:H44"/>
    <mergeCell ref="I44:J44"/>
    <mergeCell ref="K44:L44"/>
    <mergeCell ref="C45:D45"/>
    <mergeCell ref="G45:H45"/>
    <mergeCell ref="I45:J45"/>
    <mergeCell ref="K45:L45"/>
    <mergeCell ref="C50:D50"/>
    <mergeCell ref="G50:H50"/>
    <mergeCell ref="I50:J50"/>
    <mergeCell ref="K50:L50"/>
    <mergeCell ref="C51:D51"/>
    <mergeCell ref="G51:H51"/>
    <mergeCell ref="I51:J51"/>
    <mergeCell ref="K51:L51"/>
    <mergeCell ref="C48:D48"/>
    <mergeCell ref="G48:H48"/>
    <mergeCell ref="I48:J48"/>
    <mergeCell ref="K48:L48"/>
    <mergeCell ref="C49:D49"/>
    <mergeCell ref="G49:H49"/>
    <mergeCell ref="I49:J49"/>
    <mergeCell ref="K49:L49"/>
    <mergeCell ref="C54:D54"/>
    <mergeCell ref="G54:H54"/>
    <mergeCell ref="I54:J54"/>
    <mergeCell ref="K54:L54"/>
    <mergeCell ref="C55:D55"/>
    <mergeCell ref="G55:H55"/>
    <mergeCell ref="I55:J55"/>
    <mergeCell ref="K55:L55"/>
    <mergeCell ref="C52:D52"/>
    <mergeCell ref="G52:H52"/>
    <mergeCell ref="I52:J52"/>
    <mergeCell ref="K52:L52"/>
    <mergeCell ref="C53:D53"/>
    <mergeCell ref="G53:H53"/>
    <mergeCell ref="I53:J53"/>
    <mergeCell ref="K53:L53"/>
    <mergeCell ref="C58:D58"/>
    <mergeCell ref="G58:H58"/>
    <mergeCell ref="I58:J58"/>
    <mergeCell ref="K58:L58"/>
    <mergeCell ref="C59:D59"/>
    <mergeCell ref="G59:H59"/>
    <mergeCell ref="I59:J59"/>
    <mergeCell ref="K59:L59"/>
    <mergeCell ref="C56:D56"/>
    <mergeCell ref="G56:H56"/>
    <mergeCell ref="I56:J56"/>
    <mergeCell ref="K56:L56"/>
    <mergeCell ref="C57:D57"/>
    <mergeCell ref="G57:H57"/>
    <mergeCell ref="I57:J57"/>
    <mergeCell ref="K57:L57"/>
    <mergeCell ref="C62:D62"/>
    <mergeCell ref="G62:H62"/>
    <mergeCell ref="I62:J62"/>
    <mergeCell ref="K62:L62"/>
    <mergeCell ref="C63:D63"/>
    <mergeCell ref="G63:H63"/>
    <mergeCell ref="I63:J63"/>
    <mergeCell ref="K63:L63"/>
    <mergeCell ref="C60:D60"/>
    <mergeCell ref="G60:H60"/>
    <mergeCell ref="I60:J60"/>
    <mergeCell ref="K60:L60"/>
    <mergeCell ref="C61:D61"/>
    <mergeCell ref="G61:H61"/>
    <mergeCell ref="I61:J61"/>
    <mergeCell ref="K61:L61"/>
    <mergeCell ref="C66:D66"/>
    <mergeCell ref="G66:H66"/>
    <mergeCell ref="I66:J66"/>
    <mergeCell ref="K66:L66"/>
    <mergeCell ref="C67:D67"/>
    <mergeCell ref="G67:H67"/>
    <mergeCell ref="I67:J67"/>
    <mergeCell ref="K67:L67"/>
    <mergeCell ref="C64:D64"/>
    <mergeCell ref="G64:H64"/>
    <mergeCell ref="I64:J64"/>
    <mergeCell ref="K64:L64"/>
    <mergeCell ref="C65:D65"/>
    <mergeCell ref="G65:H65"/>
    <mergeCell ref="I65:J65"/>
    <mergeCell ref="K65:L65"/>
    <mergeCell ref="C68:D68"/>
    <mergeCell ref="G68:H68"/>
    <mergeCell ref="I68:J68"/>
    <mergeCell ref="K68:L68"/>
    <mergeCell ref="A70:AA70"/>
    <mergeCell ref="C71:D71"/>
    <mergeCell ref="G71:H71"/>
    <mergeCell ref="I71:J71"/>
    <mergeCell ref="K71:L71"/>
    <mergeCell ref="C74:D74"/>
    <mergeCell ref="G74:H74"/>
    <mergeCell ref="I74:J74"/>
    <mergeCell ref="K74:L74"/>
    <mergeCell ref="C75:D75"/>
    <mergeCell ref="G75:H75"/>
    <mergeCell ref="I75:J75"/>
    <mergeCell ref="K75:L75"/>
    <mergeCell ref="C72:D72"/>
    <mergeCell ref="G72:H72"/>
    <mergeCell ref="I72:J72"/>
    <mergeCell ref="K72:L72"/>
    <mergeCell ref="C73:D73"/>
    <mergeCell ref="G73:H73"/>
    <mergeCell ref="I73:J73"/>
    <mergeCell ref="K73:L73"/>
    <mergeCell ref="C76:D76"/>
    <mergeCell ref="G76:H76"/>
    <mergeCell ref="I76:J76"/>
    <mergeCell ref="K76:L76"/>
    <mergeCell ref="A78:AA78"/>
    <mergeCell ref="C79:D79"/>
    <mergeCell ref="G79:H79"/>
    <mergeCell ref="I79:J79"/>
    <mergeCell ref="K79:L79"/>
    <mergeCell ref="C82:D82"/>
    <mergeCell ref="G82:H82"/>
    <mergeCell ref="I82:J82"/>
    <mergeCell ref="K82:L82"/>
    <mergeCell ref="C83:D83"/>
    <mergeCell ref="G83:H83"/>
    <mergeCell ref="I83:J83"/>
    <mergeCell ref="K83:L83"/>
    <mergeCell ref="C80:D80"/>
    <mergeCell ref="G80:H80"/>
    <mergeCell ref="I80:J80"/>
    <mergeCell ref="K80:L80"/>
    <mergeCell ref="C81:D81"/>
    <mergeCell ref="G81:H81"/>
    <mergeCell ref="I81:J81"/>
    <mergeCell ref="K81:L81"/>
    <mergeCell ref="C86:D86"/>
    <mergeCell ref="G86:H86"/>
    <mergeCell ref="I86:J86"/>
    <mergeCell ref="K86:L86"/>
    <mergeCell ref="C87:D87"/>
    <mergeCell ref="G87:H87"/>
    <mergeCell ref="I87:J87"/>
    <mergeCell ref="K87:L87"/>
    <mergeCell ref="C84:D84"/>
    <mergeCell ref="G84:H84"/>
    <mergeCell ref="I84:J84"/>
    <mergeCell ref="K84:L84"/>
    <mergeCell ref="C85:D85"/>
    <mergeCell ref="G85:H85"/>
    <mergeCell ref="I85:J85"/>
    <mergeCell ref="K85:L85"/>
    <mergeCell ref="C90:D90"/>
    <mergeCell ref="G90:H90"/>
    <mergeCell ref="I90:J90"/>
    <mergeCell ref="K90:L90"/>
    <mergeCell ref="C91:D91"/>
    <mergeCell ref="G91:H91"/>
    <mergeCell ref="I91:J91"/>
    <mergeCell ref="K91:L91"/>
    <mergeCell ref="C88:D88"/>
    <mergeCell ref="G88:H88"/>
    <mergeCell ref="I88:J88"/>
    <mergeCell ref="K88:L88"/>
    <mergeCell ref="C89:D89"/>
    <mergeCell ref="G89:H89"/>
    <mergeCell ref="I89:J89"/>
    <mergeCell ref="K89:L89"/>
    <mergeCell ref="C94:D94"/>
    <mergeCell ref="G94:H94"/>
    <mergeCell ref="I94:J94"/>
    <mergeCell ref="K94:L94"/>
    <mergeCell ref="C95:D95"/>
    <mergeCell ref="G95:H95"/>
    <mergeCell ref="I95:J95"/>
    <mergeCell ref="K95:L95"/>
    <mergeCell ref="C92:D92"/>
    <mergeCell ref="G92:H92"/>
    <mergeCell ref="I92:J92"/>
    <mergeCell ref="K92:L92"/>
    <mergeCell ref="C93:D93"/>
    <mergeCell ref="G93:H93"/>
    <mergeCell ref="I93:J93"/>
    <mergeCell ref="K93:L93"/>
    <mergeCell ref="C98:D98"/>
    <mergeCell ref="G98:H98"/>
    <mergeCell ref="I98:J98"/>
    <mergeCell ref="K98:L98"/>
    <mergeCell ref="C99:D99"/>
    <mergeCell ref="G99:H99"/>
    <mergeCell ref="I99:J99"/>
    <mergeCell ref="K99:L99"/>
    <mergeCell ref="C96:D96"/>
    <mergeCell ref="G96:H96"/>
    <mergeCell ref="I96:J96"/>
    <mergeCell ref="K96:L96"/>
    <mergeCell ref="C97:D97"/>
    <mergeCell ref="G97:H97"/>
    <mergeCell ref="I97:J97"/>
    <mergeCell ref="K97:L97"/>
    <mergeCell ref="C102:D102"/>
    <mergeCell ref="G102:H102"/>
    <mergeCell ref="I102:J102"/>
    <mergeCell ref="K102:L102"/>
    <mergeCell ref="C103:D103"/>
    <mergeCell ref="G103:H103"/>
    <mergeCell ref="I103:J103"/>
    <mergeCell ref="K103:L103"/>
    <mergeCell ref="C100:D100"/>
    <mergeCell ref="G100:H100"/>
    <mergeCell ref="I100:J100"/>
    <mergeCell ref="K100:L100"/>
    <mergeCell ref="C101:D101"/>
    <mergeCell ref="G101:H101"/>
    <mergeCell ref="I101:J101"/>
    <mergeCell ref="K101:L101"/>
    <mergeCell ref="C106:D106"/>
    <mergeCell ref="G106:H106"/>
    <mergeCell ref="I106:J106"/>
    <mergeCell ref="K106:L106"/>
    <mergeCell ref="C107:D107"/>
    <mergeCell ref="G107:H107"/>
    <mergeCell ref="I107:J107"/>
    <mergeCell ref="K107:L107"/>
    <mergeCell ref="C104:D104"/>
    <mergeCell ref="G104:H104"/>
    <mergeCell ref="I104:J104"/>
    <mergeCell ref="K104:L104"/>
    <mergeCell ref="C105:D105"/>
    <mergeCell ref="G105:H105"/>
    <mergeCell ref="I105:J105"/>
    <mergeCell ref="K105:L105"/>
    <mergeCell ref="C110:D110"/>
    <mergeCell ref="G110:H110"/>
    <mergeCell ref="I110:J110"/>
    <mergeCell ref="K110:L110"/>
    <mergeCell ref="C111:D111"/>
    <mergeCell ref="G111:H111"/>
    <mergeCell ref="I111:J111"/>
    <mergeCell ref="K111:L111"/>
    <mergeCell ref="C108:D108"/>
    <mergeCell ref="G108:H108"/>
    <mergeCell ref="I108:J108"/>
    <mergeCell ref="K108:L108"/>
    <mergeCell ref="C109:D109"/>
    <mergeCell ref="G109:H109"/>
    <mergeCell ref="I109:J109"/>
    <mergeCell ref="K109:L109"/>
    <mergeCell ref="C114:D114"/>
    <mergeCell ref="G114:H114"/>
    <mergeCell ref="I114:J114"/>
    <mergeCell ref="K114:L114"/>
    <mergeCell ref="C115:D115"/>
    <mergeCell ref="G115:H115"/>
    <mergeCell ref="I115:J115"/>
    <mergeCell ref="K115:L115"/>
    <mergeCell ref="C112:D112"/>
    <mergeCell ref="G112:H112"/>
    <mergeCell ref="I112:J112"/>
    <mergeCell ref="K112:L112"/>
    <mergeCell ref="C113:D113"/>
    <mergeCell ref="G113:H113"/>
    <mergeCell ref="I113:J113"/>
    <mergeCell ref="K113:L113"/>
    <mergeCell ref="C118:D118"/>
    <mergeCell ref="G118:H118"/>
    <mergeCell ref="I118:J118"/>
    <mergeCell ref="K118:L118"/>
    <mergeCell ref="C119:D119"/>
    <mergeCell ref="G119:H119"/>
    <mergeCell ref="I119:J119"/>
    <mergeCell ref="K119:L119"/>
    <mergeCell ref="C116:D116"/>
    <mergeCell ref="G116:H116"/>
    <mergeCell ref="I116:J116"/>
    <mergeCell ref="K116:L116"/>
    <mergeCell ref="C117:D117"/>
    <mergeCell ref="G117:H117"/>
    <mergeCell ref="I117:J117"/>
    <mergeCell ref="K117:L117"/>
    <mergeCell ref="C122:D122"/>
    <mergeCell ref="G122:H122"/>
    <mergeCell ref="I122:J122"/>
    <mergeCell ref="K122:L122"/>
    <mergeCell ref="C123:D123"/>
    <mergeCell ref="G123:H123"/>
    <mergeCell ref="I123:J123"/>
    <mergeCell ref="K123:L123"/>
    <mergeCell ref="C120:D120"/>
    <mergeCell ref="G120:H120"/>
    <mergeCell ref="I120:J120"/>
    <mergeCell ref="K120:L120"/>
    <mergeCell ref="C121:D121"/>
    <mergeCell ref="G121:H121"/>
    <mergeCell ref="I121:J121"/>
    <mergeCell ref="K121:L121"/>
    <mergeCell ref="C126:D126"/>
    <mergeCell ref="G126:H126"/>
    <mergeCell ref="I126:J126"/>
    <mergeCell ref="K126:L126"/>
    <mergeCell ref="C127:D127"/>
    <mergeCell ref="G127:H127"/>
    <mergeCell ref="I127:J127"/>
    <mergeCell ref="K127:L127"/>
    <mergeCell ref="C124:D124"/>
    <mergeCell ref="G124:H124"/>
    <mergeCell ref="I124:J124"/>
    <mergeCell ref="K124:L124"/>
    <mergeCell ref="C125:D125"/>
    <mergeCell ref="G125:H125"/>
    <mergeCell ref="I125:J125"/>
    <mergeCell ref="K125:L125"/>
    <mergeCell ref="C130:D130"/>
    <mergeCell ref="G130:H130"/>
    <mergeCell ref="I130:J130"/>
    <mergeCell ref="K130:L130"/>
    <mergeCell ref="C131:D131"/>
    <mergeCell ref="G131:H131"/>
    <mergeCell ref="I131:J131"/>
    <mergeCell ref="K131:L131"/>
    <mergeCell ref="C128:D128"/>
    <mergeCell ref="G128:H128"/>
    <mergeCell ref="I128:J128"/>
    <mergeCell ref="K128:L128"/>
    <mergeCell ref="C129:D129"/>
    <mergeCell ref="G129:H129"/>
    <mergeCell ref="I129:J129"/>
    <mergeCell ref="K129:L129"/>
    <mergeCell ref="C132:D132"/>
    <mergeCell ref="G132:H132"/>
    <mergeCell ref="I132:J132"/>
    <mergeCell ref="K132:L132"/>
    <mergeCell ref="A134:AA134"/>
    <mergeCell ref="C135:D135"/>
    <mergeCell ref="G135:H135"/>
    <mergeCell ref="I135:J135"/>
    <mergeCell ref="K135:L135"/>
    <mergeCell ref="C136:D136"/>
    <mergeCell ref="G136:H136"/>
    <mergeCell ref="I136:J136"/>
    <mergeCell ref="K136:L136"/>
    <mergeCell ref="A138:AA138"/>
    <mergeCell ref="C139:D139"/>
    <mergeCell ref="G139:H139"/>
    <mergeCell ref="I139:J139"/>
    <mergeCell ref="K139:L139"/>
    <mergeCell ref="C142:D142"/>
    <mergeCell ref="G142:H142"/>
    <mergeCell ref="I142:J142"/>
    <mergeCell ref="K142:L142"/>
    <mergeCell ref="C143:D143"/>
    <mergeCell ref="G143:H143"/>
    <mergeCell ref="I143:J143"/>
    <mergeCell ref="K143:L143"/>
    <mergeCell ref="C140:D140"/>
    <mergeCell ref="G140:H140"/>
    <mergeCell ref="I140:J140"/>
    <mergeCell ref="K140:L140"/>
    <mergeCell ref="C141:D141"/>
    <mergeCell ref="G141:H141"/>
    <mergeCell ref="I141:J141"/>
    <mergeCell ref="K141:L141"/>
    <mergeCell ref="C146:D146"/>
    <mergeCell ref="G146:H146"/>
    <mergeCell ref="I146:J146"/>
    <mergeCell ref="K146:L146"/>
    <mergeCell ref="C147:D147"/>
    <mergeCell ref="G147:H147"/>
    <mergeCell ref="I147:J147"/>
    <mergeCell ref="K147:L147"/>
    <mergeCell ref="C144:D144"/>
    <mergeCell ref="G144:H144"/>
    <mergeCell ref="I144:J144"/>
    <mergeCell ref="K144:L144"/>
    <mergeCell ref="C145:D145"/>
    <mergeCell ref="G145:H145"/>
    <mergeCell ref="I145:J145"/>
    <mergeCell ref="K145:L145"/>
    <mergeCell ref="C150:D150"/>
    <mergeCell ref="G150:H150"/>
    <mergeCell ref="I150:J150"/>
    <mergeCell ref="K150:L150"/>
    <mergeCell ref="C151:D151"/>
    <mergeCell ref="G151:H151"/>
    <mergeCell ref="I151:J151"/>
    <mergeCell ref="K151:L151"/>
    <mergeCell ref="C148:D148"/>
    <mergeCell ref="G148:H148"/>
    <mergeCell ref="I148:J148"/>
    <mergeCell ref="K148:L148"/>
    <mergeCell ref="C149:D149"/>
    <mergeCell ref="G149:H149"/>
    <mergeCell ref="I149:J149"/>
    <mergeCell ref="K149:L149"/>
    <mergeCell ref="C154:D154"/>
    <mergeCell ref="G154:H154"/>
    <mergeCell ref="I154:J154"/>
    <mergeCell ref="K154:L154"/>
    <mergeCell ref="C155:D155"/>
    <mergeCell ref="G155:H155"/>
    <mergeCell ref="I155:J155"/>
    <mergeCell ref="K155:L155"/>
    <mergeCell ref="C152:D152"/>
    <mergeCell ref="G152:H152"/>
    <mergeCell ref="I152:J152"/>
    <mergeCell ref="K152:L152"/>
    <mergeCell ref="C153:D153"/>
    <mergeCell ref="G153:H153"/>
    <mergeCell ref="I153:J153"/>
    <mergeCell ref="K153:L153"/>
    <mergeCell ref="C158:D158"/>
    <mergeCell ref="G158:H158"/>
    <mergeCell ref="I158:J158"/>
    <mergeCell ref="K158:L158"/>
    <mergeCell ref="C159:D159"/>
    <mergeCell ref="G159:H159"/>
    <mergeCell ref="I159:J159"/>
    <mergeCell ref="K159:L159"/>
    <mergeCell ref="C156:D156"/>
    <mergeCell ref="G156:H156"/>
    <mergeCell ref="I156:J156"/>
    <mergeCell ref="K156:L156"/>
    <mergeCell ref="C157:D157"/>
    <mergeCell ref="G157:H157"/>
    <mergeCell ref="I157:J157"/>
    <mergeCell ref="K157:L157"/>
    <mergeCell ref="C162:D162"/>
    <mergeCell ref="G162:H162"/>
    <mergeCell ref="I162:J162"/>
    <mergeCell ref="K162:L162"/>
    <mergeCell ref="C163:D163"/>
    <mergeCell ref="G163:H163"/>
    <mergeCell ref="I163:J163"/>
    <mergeCell ref="K163:L163"/>
    <mergeCell ref="C160:D160"/>
    <mergeCell ref="G160:H160"/>
    <mergeCell ref="I160:J160"/>
    <mergeCell ref="K160:L160"/>
    <mergeCell ref="C161:D161"/>
    <mergeCell ref="G161:H161"/>
    <mergeCell ref="I161:J161"/>
    <mergeCell ref="K161:L161"/>
    <mergeCell ref="C166:D166"/>
    <mergeCell ref="G166:H166"/>
    <mergeCell ref="I166:J166"/>
    <mergeCell ref="K166:L166"/>
    <mergeCell ref="C167:D167"/>
    <mergeCell ref="G167:H167"/>
    <mergeCell ref="I167:J167"/>
    <mergeCell ref="K167:L167"/>
    <mergeCell ref="C164:D164"/>
    <mergeCell ref="G164:H164"/>
    <mergeCell ref="I164:J164"/>
    <mergeCell ref="K164:L164"/>
    <mergeCell ref="C165:D165"/>
    <mergeCell ref="G165:H165"/>
    <mergeCell ref="I165:J165"/>
    <mergeCell ref="K165:L16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6280-669E-2E4E-BA15-4D621E6BE1AE}">
  <sheetPr filterMode="1"/>
  <dimension ref="A1:W80"/>
  <sheetViews>
    <sheetView workbookViewId="0"/>
    <sheetView workbookViewId="1"/>
  </sheetViews>
  <sheetFormatPr defaultColWidth="8.85546875" defaultRowHeight="12.95"/>
  <cols>
    <col min="1" max="1" width="36" customWidth="1"/>
    <col min="2" max="2" width="9.42578125" customWidth="1"/>
    <col min="3" max="3" width="7.42578125" customWidth="1"/>
    <col min="4" max="4" width="7" customWidth="1"/>
    <col min="5" max="5" width="44.42578125" customWidth="1"/>
    <col min="6" max="6" width="30.85546875" customWidth="1"/>
    <col min="7" max="7" width="12.7109375" customWidth="1"/>
    <col min="8" max="8" width="13.85546875" customWidth="1"/>
    <col min="9" max="9" width="10.710937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7024</v>
      </c>
      <c r="C3" s="1" t="s">
        <v>42</v>
      </c>
      <c r="D3" s="1" t="s">
        <v>7025</v>
      </c>
      <c r="E3" s="2" t="s">
        <v>922</v>
      </c>
      <c r="F3" s="2" t="s">
        <v>923</v>
      </c>
      <c r="G3" s="2" t="s">
        <v>82</v>
      </c>
      <c r="H3" s="2" t="s">
        <v>83</v>
      </c>
      <c r="I3" s="9">
        <v>2</v>
      </c>
      <c r="J3" s="4">
        <v>20.440000000000001</v>
      </c>
    </row>
    <row r="4" spans="1:23">
      <c r="A4" s="2" t="s">
        <v>40</v>
      </c>
      <c r="B4" s="3" t="s">
        <v>7024</v>
      </c>
      <c r="C4" s="1" t="s">
        <v>42</v>
      </c>
      <c r="D4" s="1" t="s">
        <v>7026</v>
      </c>
      <c r="E4" s="2" t="s">
        <v>480</v>
      </c>
      <c r="F4" s="2" t="s">
        <v>481</v>
      </c>
      <c r="G4" s="2" t="s">
        <v>82</v>
      </c>
      <c r="H4" s="2" t="s">
        <v>83</v>
      </c>
      <c r="I4" s="9">
        <v>20</v>
      </c>
      <c r="J4" s="4">
        <v>204.4</v>
      </c>
    </row>
    <row r="5" spans="1:23">
      <c r="A5" s="2" t="s">
        <v>40</v>
      </c>
      <c r="B5" s="3" t="s">
        <v>7024</v>
      </c>
      <c r="C5" s="1" t="s">
        <v>42</v>
      </c>
      <c r="D5" s="1" t="s">
        <v>7027</v>
      </c>
      <c r="E5" s="2" t="s">
        <v>3651</v>
      </c>
      <c r="F5" s="2" t="s">
        <v>3652</v>
      </c>
      <c r="G5" s="2" t="s">
        <v>82</v>
      </c>
      <c r="H5" s="2" t="s">
        <v>83</v>
      </c>
      <c r="I5" s="9">
        <v>5</v>
      </c>
      <c r="J5" s="4">
        <v>51.1</v>
      </c>
    </row>
    <row r="6" spans="1:23">
      <c r="A6" s="2" t="s">
        <v>40</v>
      </c>
      <c r="B6" s="3" t="s">
        <v>7024</v>
      </c>
      <c r="C6" s="1" t="s">
        <v>42</v>
      </c>
      <c r="D6" s="1" t="s">
        <v>7028</v>
      </c>
      <c r="E6" s="2" t="s">
        <v>70</v>
      </c>
      <c r="F6" s="2" t="s">
        <v>71</v>
      </c>
      <c r="G6" s="2" t="s">
        <v>72</v>
      </c>
      <c r="H6" s="2" t="s">
        <v>73</v>
      </c>
      <c r="I6" s="9">
        <v>10</v>
      </c>
      <c r="J6" s="4">
        <v>102.2</v>
      </c>
    </row>
    <row r="7" spans="1:23">
      <c r="A7" s="2" t="s">
        <v>40</v>
      </c>
      <c r="B7" s="3" t="s">
        <v>7024</v>
      </c>
      <c r="C7" s="1" t="s">
        <v>42</v>
      </c>
      <c r="D7" s="1" t="s">
        <v>7029</v>
      </c>
      <c r="E7" s="2" t="s">
        <v>1512</v>
      </c>
      <c r="F7" s="2" t="s">
        <v>1513</v>
      </c>
      <c r="G7" s="2" t="s">
        <v>82</v>
      </c>
      <c r="H7" s="2" t="s">
        <v>83</v>
      </c>
      <c r="I7" s="9">
        <v>3</v>
      </c>
      <c r="J7" s="4">
        <v>30.66</v>
      </c>
    </row>
    <row r="8" spans="1:23">
      <c r="A8" s="2" t="s">
        <v>40</v>
      </c>
      <c r="B8" s="3" t="s">
        <v>7024</v>
      </c>
      <c r="C8" s="1" t="s">
        <v>42</v>
      </c>
      <c r="D8" s="1" t="s">
        <v>7030</v>
      </c>
      <c r="E8" s="2" t="s">
        <v>480</v>
      </c>
      <c r="F8" s="2" t="s">
        <v>481</v>
      </c>
      <c r="G8" s="2" t="s">
        <v>82</v>
      </c>
      <c r="H8" s="2" t="s">
        <v>83</v>
      </c>
      <c r="I8" s="9">
        <v>5</v>
      </c>
      <c r="J8" s="4">
        <v>51.1</v>
      </c>
    </row>
    <row r="9" spans="1:23">
      <c r="A9" s="2" t="s">
        <v>40</v>
      </c>
      <c r="B9" s="3" t="s">
        <v>7024</v>
      </c>
      <c r="C9" s="1" t="s">
        <v>42</v>
      </c>
      <c r="D9" s="1" t="s">
        <v>7031</v>
      </c>
      <c r="E9" s="2" t="s">
        <v>509</v>
      </c>
      <c r="F9" s="2" t="s">
        <v>510</v>
      </c>
      <c r="G9" s="2" t="s">
        <v>82</v>
      </c>
      <c r="H9" s="2" t="s">
        <v>83</v>
      </c>
      <c r="I9" s="9">
        <v>10</v>
      </c>
      <c r="J9" s="4">
        <v>102.2</v>
      </c>
    </row>
    <row r="10" spans="1:23">
      <c r="A10" s="2" t="s">
        <v>40</v>
      </c>
      <c r="B10" s="3" t="s">
        <v>7024</v>
      </c>
      <c r="C10" s="1" t="s">
        <v>42</v>
      </c>
      <c r="D10" s="1" t="s">
        <v>7032</v>
      </c>
      <c r="E10" s="2" t="s">
        <v>2358</v>
      </c>
      <c r="F10" s="2" t="s">
        <v>2359</v>
      </c>
      <c r="G10" s="2" t="s">
        <v>82</v>
      </c>
      <c r="H10" s="2" t="s">
        <v>83</v>
      </c>
      <c r="I10" s="9">
        <v>1</v>
      </c>
      <c r="J10" s="4">
        <v>10.220000000000001</v>
      </c>
    </row>
    <row r="11" spans="1:23" hidden="1">
      <c r="A11" s="2" t="s">
        <v>48</v>
      </c>
      <c r="B11" s="3" t="s">
        <v>7024</v>
      </c>
      <c r="C11" s="1" t="s">
        <v>1225</v>
      </c>
      <c r="D11" s="1" t="s">
        <v>6463</v>
      </c>
      <c r="E11" s="2" t="s">
        <v>2174</v>
      </c>
      <c r="F11" s="2" t="s">
        <v>2175</v>
      </c>
      <c r="G11" s="2" t="s">
        <v>82</v>
      </c>
      <c r="H11" s="2" t="s">
        <v>83</v>
      </c>
      <c r="I11" s="9">
        <v>-30</v>
      </c>
      <c r="J11" s="4">
        <v>-345.6</v>
      </c>
    </row>
    <row r="12" spans="1:23" hidden="1">
      <c r="A12" s="2" t="s">
        <v>48</v>
      </c>
      <c r="B12" s="3" t="s">
        <v>7024</v>
      </c>
      <c r="C12" s="1" t="s">
        <v>42</v>
      </c>
      <c r="D12" s="1" t="s">
        <v>7033</v>
      </c>
      <c r="E12" s="2" t="s">
        <v>646</v>
      </c>
      <c r="F12" s="2" t="s">
        <v>647</v>
      </c>
      <c r="G12" s="2" t="s">
        <v>82</v>
      </c>
      <c r="H12" s="2" t="s">
        <v>83</v>
      </c>
      <c r="I12" s="9">
        <v>5</v>
      </c>
      <c r="J12" s="4">
        <v>61.85</v>
      </c>
    </row>
    <row r="13" spans="1:23" hidden="1">
      <c r="A13" s="2" t="s">
        <v>48</v>
      </c>
      <c r="B13" s="3" t="s">
        <v>7024</v>
      </c>
      <c r="C13" s="1" t="s">
        <v>42</v>
      </c>
      <c r="D13" s="1" t="s">
        <v>7034</v>
      </c>
      <c r="E13" s="2" t="s">
        <v>2174</v>
      </c>
      <c r="F13" s="2" t="s">
        <v>2175</v>
      </c>
      <c r="G13" s="2" t="s">
        <v>82</v>
      </c>
      <c r="H13" s="2" t="s">
        <v>83</v>
      </c>
      <c r="I13" s="9">
        <v>30</v>
      </c>
      <c r="J13" s="4">
        <v>345.6</v>
      </c>
    </row>
    <row r="14" spans="1:23" hidden="1">
      <c r="A14" s="2" t="s">
        <v>48</v>
      </c>
      <c r="B14" s="3" t="s">
        <v>7035</v>
      </c>
      <c r="C14" s="1" t="s">
        <v>42</v>
      </c>
      <c r="D14" s="1" t="s">
        <v>7036</v>
      </c>
      <c r="E14" s="2" t="s">
        <v>670</v>
      </c>
      <c r="F14" s="2" t="s">
        <v>671</v>
      </c>
      <c r="G14" s="2" t="s">
        <v>177</v>
      </c>
      <c r="H14" s="2" t="s">
        <v>178</v>
      </c>
      <c r="I14" s="9">
        <v>5</v>
      </c>
      <c r="J14" s="4">
        <v>57.6</v>
      </c>
    </row>
    <row r="15" spans="1:23" hidden="1">
      <c r="A15" s="2" t="s">
        <v>205</v>
      </c>
      <c r="B15" s="3" t="s">
        <v>7024</v>
      </c>
      <c r="C15" s="1" t="s">
        <v>42</v>
      </c>
      <c r="D15" s="1" t="s">
        <v>7026</v>
      </c>
      <c r="E15" s="2" t="s">
        <v>480</v>
      </c>
      <c r="F15" s="2" t="s">
        <v>481</v>
      </c>
      <c r="G15" s="2" t="s">
        <v>82</v>
      </c>
      <c r="H15" s="2" t="s">
        <v>83</v>
      </c>
      <c r="I15" s="9">
        <v>2</v>
      </c>
      <c r="J15" s="4">
        <v>19.100000000000001</v>
      </c>
    </row>
    <row r="16" spans="1:23" hidden="1">
      <c r="J16" s="5">
        <f>SUM(J3:J15)</f>
        <v>710.87000000000012</v>
      </c>
    </row>
    <row r="17" spans="1:23" hidden="1">
      <c r="A17" s="72" t="s">
        <v>141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</row>
    <row r="18" spans="1:23">
      <c r="A18" s="2" t="s">
        <v>40</v>
      </c>
      <c r="B18" s="3" t="s">
        <v>7035</v>
      </c>
      <c r="C18" s="1" t="s">
        <v>42</v>
      </c>
      <c r="D18" s="1" t="s">
        <v>7037</v>
      </c>
      <c r="E18" s="2" t="s">
        <v>957</v>
      </c>
      <c r="F18" s="2" t="s">
        <v>958</v>
      </c>
      <c r="G18" s="2" t="s">
        <v>150</v>
      </c>
      <c r="H18" s="2" t="s">
        <v>151</v>
      </c>
      <c r="I18" s="9">
        <v>3</v>
      </c>
      <c r="J18" s="4">
        <v>30.66</v>
      </c>
    </row>
    <row r="19" spans="1:23">
      <c r="A19" s="2" t="s">
        <v>40</v>
      </c>
      <c r="B19" s="3" t="s">
        <v>7035</v>
      </c>
      <c r="C19" s="1" t="s">
        <v>42</v>
      </c>
      <c r="D19" s="1" t="s">
        <v>7038</v>
      </c>
      <c r="E19" s="2" t="s">
        <v>541</v>
      </c>
      <c r="F19" s="2" t="s">
        <v>542</v>
      </c>
      <c r="G19" s="2" t="s">
        <v>150</v>
      </c>
      <c r="H19" s="2" t="s">
        <v>151</v>
      </c>
      <c r="I19" s="9">
        <v>3</v>
      </c>
      <c r="J19" s="4">
        <v>30.66</v>
      </c>
    </row>
    <row r="20" spans="1:23" hidden="1">
      <c r="A20" s="2" t="s">
        <v>48</v>
      </c>
      <c r="B20" s="3" t="s">
        <v>7035</v>
      </c>
      <c r="C20" s="1" t="s">
        <v>42</v>
      </c>
      <c r="D20" s="1" t="s">
        <v>7037</v>
      </c>
      <c r="E20" s="2" t="s">
        <v>957</v>
      </c>
      <c r="F20" s="2" t="s">
        <v>958</v>
      </c>
      <c r="G20" s="2" t="s">
        <v>150</v>
      </c>
      <c r="H20" s="2" t="s">
        <v>151</v>
      </c>
      <c r="I20" s="9">
        <v>5</v>
      </c>
      <c r="J20" s="4">
        <v>57.6</v>
      </c>
    </row>
    <row r="21" spans="1:23" hidden="1">
      <c r="A21" s="2" t="s">
        <v>48</v>
      </c>
      <c r="B21" s="3" t="s">
        <v>7035</v>
      </c>
      <c r="C21" s="1" t="s">
        <v>42</v>
      </c>
      <c r="D21" s="1" t="s">
        <v>7039</v>
      </c>
      <c r="E21" s="2" t="s">
        <v>541</v>
      </c>
      <c r="F21" s="2" t="s">
        <v>542</v>
      </c>
      <c r="G21" s="2" t="s">
        <v>150</v>
      </c>
      <c r="H21" s="2" t="s">
        <v>151</v>
      </c>
      <c r="I21" s="9">
        <v>10</v>
      </c>
      <c r="J21" s="4">
        <v>115.2</v>
      </c>
    </row>
    <row r="22" spans="1:23" hidden="1">
      <c r="A22" s="2" t="s">
        <v>48</v>
      </c>
      <c r="B22" s="3" t="s">
        <v>7035</v>
      </c>
      <c r="C22" s="1" t="s">
        <v>42</v>
      </c>
      <c r="D22" s="1" t="s">
        <v>7040</v>
      </c>
      <c r="E22" s="2" t="s">
        <v>148</v>
      </c>
      <c r="F22" s="2" t="s">
        <v>149</v>
      </c>
      <c r="G22" s="2" t="s">
        <v>150</v>
      </c>
      <c r="H22" s="2" t="s">
        <v>151</v>
      </c>
      <c r="I22" s="9">
        <v>20</v>
      </c>
      <c r="J22" s="4">
        <v>230.4</v>
      </c>
    </row>
    <row r="23" spans="1:23" hidden="1">
      <c r="A23" s="2" t="s">
        <v>48</v>
      </c>
      <c r="B23" s="3" t="s">
        <v>7035</v>
      </c>
      <c r="C23" s="1" t="s">
        <v>42</v>
      </c>
      <c r="D23" s="1" t="s">
        <v>7041</v>
      </c>
      <c r="E23" s="2" t="s">
        <v>165</v>
      </c>
      <c r="F23" s="2" t="s">
        <v>166</v>
      </c>
      <c r="G23" s="2" t="s">
        <v>167</v>
      </c>
      <c r="H23" s="2" t="s">
        <v>168</v>
      </c>
      <c r="I23" s="9">
        <v>5</v>
      </c>
      <c r="J23" s="4">
        <v>57.6</v>
      </c>
    </row>
    <row r="24" spans="1:23" hidden="1">
      <c r="A24" s="2" t="s">
        <v>48</v>
      </c>
      <c r="B24" s="3" t="s">
        <v>7035</v>
      </c>
      <c r="C24" s="1" t="s">
        <v>42</v>
      </c>
      <c r="D24" s="1" t="s">
        <v>7042</v>
      </c>
      <c r="E24" s="2" t="s">
        <v>936</v>
      </c>
      <c r="F24" s="2" t="s">
        <v>937</v>
      </c>
      <c r="G24" s="2" t="s">
        <v>150</v>
      </c>
      <c r="H24" s="2" t="s">
        <v>151</v>
      </c>
      <c r="I24" s="9">
        <v>5</v>
      </c>
      <c r="J24" s="4">
        <v>57.6</v>
      </c>
    </row>
    <row r="25" spans="1:23" hidden="1">
      <c r="A25" s="2" t="s">
        <v>205</v>
      </c>
      <c r="B25" s="3" t="s">
        <v>7035</v>
      </c>
      <c r="C25" s="1" t="s">
        <v>42</v>
      </c>
      <c r="D25" s="1" t="s">
        <v>7037</v>
      </c>
      <c r="E25" s="2" t="s">
        <v>957</v>
      </c>
      <c r="F25" s="2" t="s">
        <v>958</v>
      </c>
      <c r="G25" s="2" t="s">
        <v>150</v>
      </c>
      <c r="H25" s="2" t="s">
        <v>151</v>
      </c>
      <c r="I25" s="9">
        <v>2</v>
      </c>
      <c r="J25" s="4">
        <v>19.100000000000001</v>
      </c>
    </row>
    <row r="26" spans="1:23" hidden="1">
      <c r="A26" s="2" t="s">
        <v>205</v>
      </c>
      <c r="B26" s="3" t="s">
        <v>7035</v>
      </c>
      <c r="C26" s="1" t="s">
        <v>42</v>
      </c>
      <c r="D26" s="1" t="s">
        <v>7043</v>
      </c>
      <c r="E26" s="2" t="s">
        <v>936</v>
      </c>
      <c r="F26" s="2" t="s">
        <v>937</v>
      </c>
      <c r="G26" s="2" t="s">
        <v>150</v>
      </c>
      <c r="H26" s="2" t="s">
        <v>151</v>
      </c>
      <c r="I26" s="9">
        <v>2</v>
      </c>
      <c r="J26" s="4">
        <v>19.100000000000001</v>
      </c>
    </row>
    <row r="27" spans="1:23" hidden="1">
      <c r="J27" s="5">
        <v>617.91999999999996</v>
      </c>
    </row>
    <row r="28" spans="1:23" hidden="1">
      <c r="A28" s="72" t="s">
        <v>183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</row>
    <row r="29" spans="1:23">
      <c r="A29" s="2" t="s">
        <v>40</v>
      </c>
      <c r="B29" s="3" t="s">
        <v>7024</v>
      </c>
      <c r="C29" s="1" t="s">
        <v>42</v>
      </c>
      <c r="D29" s="1" t="s">
        <v>7044</v>
      </c>
      <c r="E29" s="2" t="s">
        <v>702</v>
      </c>
      <c r="F29" s="2" t="s">
        <v>703</v>
      </c>
      <c r="G29" s="2" t="s">
        <v>187</v>
      </c>
      <c r="H29" s="2" t="s">
        <v>188</v>
      </c>
      <c r="I29" s="9">
        <v>1</v>
      </c>
      <c r="J29" s="4">
        <v>10.220000000000001</v>
      </c>
    </row>
    <row r="30" spans="1:23" hidden="1">
      <c r="J30" s="5">
        <v>10.220000000000001</v>
      </c>
    </row>
    <row r="31" spans="1:23" hidden="1">
      <c r="A31" s="72" t="s">
        <v>189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</row>
    <row r="32" spans="1:23">
      <c r="A32" s="2" t="s">
        <v>40</v>
      </c>
      <c r="B32" s="3" t="s">
        <v>7045</v>
      </c>
      <c r="C32" s="1" t="s">
        <v>42</v>
      </c>
      <c r="D32" s="1" t="s">
        <v>7046</v>
      </c>
      <c r="E32" s="2" t="s">
        <v>2815</v>
      </c>
      <c r="F32" s="2" t="s">
        <v>2816</v>
      </c>
      <c r="G32" s="2" t="s">
        <v>198</v>
      </c>
      <c r="H32" s="2" t="s">
        <v>199</v>
      </c>
      <c r="I32" s="9">
        <v>10</v>
      </c>
      <c r="J32" s="4">
        <v>102.2</v>
      </c>
    </row>
    <row r="33" spans="1:23" hidden="1">
      <c r="J33" s="5">
        <v>102.2</v>
      </c>
    </row>
    <row r="34" spans="1:23" hidden="1">
      <c r="A34" s="72" t="s">
        <v>212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</row>
    <row r="35" spans="1:23">
      <c r="A35" s="2" t="s">
        <v>40</v>
      </c>
      <c r="B35" s="3" t="s">
        <v>7035</v>
      </c>
      <c r="C35" s="1" t="s">
        <v>42</v>
      </c>
      <c r="D35" s="1" t="s">
        <v>7047</v>
      </c>
      <c r="E35" s="2" t="s">
        <v>2392</v>
      </c>
      <c r="F35" s="2" t="s">
        <v>2393</v>
      </c>
      <c r="G35" s="2" t="s">
        <v>232</v>
      </c>
      <c r="H35" s="2" t="s">
        <v>233</v>
      </c>
      <c r="I35" s="9">
        <v>3</v>
      </c>
      <c r="J35" s="4">
        <v>30.66</v>
      </c>
    </row>
    <row r="36" spans="1:23" hidden="1">
      <c r="A36" s="2" t="s">
        <v>48</v>
      </c>
      <c r="B36" s="3" t="s">
        <v>7035</v>
      </c>
      <c r="C36" s="1" t="s">
        <v>42</v>
      </c>
      <c r="D36" s="1" t="s">
        <v>7047</v>
      </c>
      <c r="E36" s="2" t="s">
        <v>2392</v>
      </c>
      <c r="F36" s="2" t="s">
        <v>2393</v>
      </c>
      <c r="G36" s="2" t="s">
        <v>232</v>
      </c>
      <c r="H36" s="2" t="s">
        <v>233</v>
      </c>
      <c r="I36" s="9">
        <v>3</v>
      </c>
      <c r="J36" s="4">
        <v>37.11</v>
      </c>
    </row>
    <row r="37" spans="1:23" hidden="1">
      <c r="A37" s="2" t="s">
        <v>48</v>
      </c>
      <c r="B37" s="3" t="s">
        <v>7024</v>
      </c>
      <c r="C37" s="1" t="s">
        <v>42</v>
      </c>
      <c r="D37" s="1" t="s">
        <v>7048</v>
      </c>
      <c r="E37" s="2" t="s">
        <v>219</v>
      </c>
      <c r="F37" s="2" t="s">
        <v>220</v>
      </c>
      <c r="G37" s="2" t="s">
        <v>221</v>
      </c>
      <c r="H37" s="2" t="s">
        <v>222</v>
      </c>
      <c r="I37" s="9">
        <v>5</v>
      </c>
      <c r="J37" s="4">
        <v>61.85</v>
      </c>
    </row>
    <row r="38" spans="1:23" hidden="1">
      <c r="J38" s="5">
        <v>129.62</v>
      </c>
    </row>
    <row r="39" spans="1:23" hidden="1">
      <c r="A39" s="72" t="s">
        <v>309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</row>
    <row r="40" spans="1:23">
      <c r="A40" s="2" t="s">
        <v>40</v>
      </c>
      <c r="B40" s="3" t="s">
        <v>7024</v>
      </c>
      <c r="C40" s="1" t="s">
        <v>42</v>
      </c>
      <c r="D40" s="1" t="s">
        <v>7049</v>
      </c>
      <c r="E40" s="2" t="s">
        <v>1002</v>
      </c>
      <c r="F40" s="2" t="s">
        <v>1003</v>
      </c>
      <c r="G40" s="2" t="s">
        <v>313</v>
      </c>
      <c r="H40" s="2" t="s">
        <v>314</v>
      </c>
      <c r="I40" s="9">
        <v>6</v>
      </c>
      <c r="J40" s="4">
        <v>61.32</v>
      </c>
    </row>
    <row r="41" spans="1:23">
      <c r="A41" s="2" t="s">
        <v>40</v>
      </c>
      <c r="B41" s="3" t="s">
        <v>7024</v>
      </c>
      <c r="C41" s="1" t="s">
        <v>42</v>
      </c>
      <c r="D41" s="1" t="s">
        <v>7050</v>
      </c>
      <c r="E41" s="2" t="s">
        <v>311</v>
      </c>
      <c r="F41" s="2" t="s">
        <v>312</v>
      </c>
      <c r="G41" s="2" t="s">
        <v>313</v>
      </c>
      <c r="H41" s="2" t="s">
        <v>314</v>
      </c>
      <c r="I41" s="9">
        <v>50</v>
      </c>
      <c r="J41" s="4">
        <v>511</v>
      </c>
    </row>
    <row r="42" spans="1:23">
      <c r="A42" s="2" t="s">
        <v>40</v>
      </c>
      <c r="B42" s="3" t="s">
        <v>7045</v>
      </c>
      <c r="C42" s="1" t="s">
        <v>42</v>
      </c>
      <c r="D42" s="1" t="s">
        <v>7051</v>
      </c>
      <c r="E42" s="2" t="s">
        <v>792</v>
      </c>
      <c r="F42" s="2" t="s">
        <v>793</v>
      </c>
      <c r="G42" s="2" t="s">
        <v>313</v>
      </c>
      <c r="H42" s="2" t="s">
        <v>314</v>
      </c>
      <c r="I42" s="9">
        <v>5</v>
      </c>
      <c r="J42" s="4">
        <v>51.1</v>
      </c>
    </row>
    <row r="43" spans="1:23">
      <c r="A43" s="2" t="s">
        <v>40</v>
      </c>
      <c r="B43" s="3" t="s">
        <v>7045</v>
      </c>
      <c r="C43" s="1" t="s">
        <v>42</v>
      </c>
      <c r="D43" s="1" t="s">
        <v>7052</v>
      </c>
      <c r="E43" s="2" t="s">
        <v>558</v>
      </c>
      <c r="F43" s="2" t="s">
        <v>559</v>
      </c>
      <c r="G43" s="2" t="s">
        <v>367</v>
      </c>
      <c r="H43" s="2" t="s">
        <v>368</v>
      </c>
      <c r="I43" s="9">
        <v>13</v>
      </c>
      <c r="J43" s="4">
        <v>132.86000000000001</v>
      </c>
    </row>
    <row r="44" spans="1:23">
      <c r="A44" s="2" t="s">
        <v>40</v>
      </c>
      <c r="B44" s="3" t="s">
        <v>7045</v>
      </c>
      <c r="C44" s="1" t="s">
        <v>42</v>
      </c>
      <c r="D44" s="1" t="s">
        <v>7053</v>
      </c>
      <c r="E44" s="2" t="s">
        <v>1011</v>
      </c>
      <c r="F44" s="2" t="s">
        <v>1012</v>
      </c>
      <c r="G44" s="2" t="s">
        <v>313</v>
      </c>
      <c r="H44" s="2" t="s">
        <v>314</v>
      </c>
      <c r="I44" s="9">
        <v>5</v>
      </c>
      <c r="J44" s="4">
        <v>51.1</v>
      </c>
    </row>
    <row r="45" spans="1:23">
      <c r="A45" s="2" t="s">
        <v>40</v>
      </c>
      <c r="B45" s="3" t="s">
        <v>7045</v>
      </c>
      <c r="C45" s="1" t="s">
        <v>42</v>
      </c>
      <c r="D45" s="1" t="s">
        <v>7054</v>
      </c>
      <c r="E45" s="2" t="s">
        <v>404</v>
      </c>
      <c r="F45" s="2" t="s">
        <v>405</v>
      </c>
      <c r="G45" s="2" t="s">
        <v>351</v>
      </c>
      <c r="H45" s="2" t="s">
        <v>352</v>
      </c>
      <c r="I45" s="9">
        <v>5</v>
      </c>
      <c r="J45" s="4">
        <v>51.1</v>
      </c>
    </row>
    <row r="46" spans="1:23">
      <c r="A46" s="2" t="s">
        <v>40</v>
      </c>
      <c r="B46" s="3" t="s">
        <v>7045</v>
      </c>
      <c r="C46" s="1" t="s">
        <v>42</v>
      </c>
      <c r="D46" s="1" t="s">
        <v>7055</v>
      </c>
      <c r="E46" s="2" t="s">
        <v>1598</v>
      </c>
      <c r="F46" s="2" t="s">
        <v>1599</v>
      </c>
      <c r="G46" s="2" t="s">
        <v>198</v>
      </c>
      <c r="H46" s="2" t="s">
        <v>199</v>
      </c>
      <c r="I46" s="9">
        <v>3</v>
      </c>
      <c r="J46" s="4">
        <v>30.66</v>
      </c>
    </row>
    <row r="47" spans="1:23">
      <c r="A47" s="2" t="s">
        <v>40</v>
      </c>
      <c r="B47" s="3" t="s">
        <v>7024</v>
      </c>
      <c r="C47" s="1" t="s">
        <v>42</v>
      </c>
      <c r="D47" s="1" t="s">
        <v>7056</v>
      </c>
      <c r="E47" s="2" t="s">
        <v>322</v>
      </c>
      <c r="F47" s="2" t="s">
        <v>323</v>
      </c>
      <c r="G47" s="2" t="s">
        <v>313</v>
      </c>
      <c r="H47" s="2" t="s">
        <v>314</v>
      </c>
      <c r="I47" s="9">
        <v>20</v>
      </c>
      <c r="J47" s="4">
        <v>204.4</v>
      </c>
    </row>
    <row r="48" spans="1:23">
      <c r="A48" s="2" t="s">
        <v>40</v>
      </c>
      <c r="B48" s="3" t="s">
        <v>7024</v>
      </c>
      <c r="C48" s="1" t="s">
        <v>42</v>
      </c>
      <c r="D48" s="1" t="s">
        <v>7057</v>
      </c>
      <c r="E48" s="2" t="s">
        <v>773</v>
      </c>
      <c r="F48" s="2" t="s">
        <v>774</v>
      </c>
      <c r="G48" s="2" t="s">
        <v>313</v>
      </c>
      <c r="H48" s="2" t="s">
        <v>314</v>
      </c>
      <c r="I48" s="9">
        <v>3</v>
      </c>
      <c r="J48" s="4">
        <v>30.66</v>
      </c>
    </row>
    <row r="49" spans="1:10">
      <c r="A49" s="2" t="s">
        <v>40</v>
      </c>
      <c r="B49" s="3" t="s">
        <v>7024</v>
      </c>
      <c r="C49" s="1" t="s">
        <v>42</v>
      </c>
      <c r="D49" s="1" t="s">
        <v>7058</v>
      </c>
      <c r="E49" s="2" t="s">
        <v>390</v>
      </c>
      <c r="F49" s="2" t="s">
        <v>391</v>
      </c>
      <c r="G49" s="2" t="s">
        <v>313</v>
      </c>
      <c r="H49" s="2" t="s">
        <v>314</v>
      </c>
      <c r="I49" s="9">
        <v>10</v>
      </c>
      <c r="J49" s="4">
        <v>102.2</v>
      </c>
    </row>
    <row r="50" spans="1:10">
      <c r="A50" s="2" t="s">
        <v>40</v>
      </c>
      <c r="B50" s="3" t="s">
        <v>7045</v>
      </c>
      <c r="C50" s="1" t="s">
        <v>42</v>
      </c>
      <c r="D50" s="1" t="s">
        <v>7059</v>
      </c>
      <c r="E50" s="2" t="s">
        <v>816</v>
      </c>
      <c r="F50" s="2" t="s">
        <v>817</v>
      </c>
      <c r="G50" s="2" t="s">
        <v>313</v>
      </c>
      <c r="H50" s="2" t="s">
        <v>314</v>
      </c>
      <c r="I50" s="9">
        <v>10</v>
      </c>
      <c r="J50" s="4">
        <v>102.2</v>
      </c>
    </row>
    <row r="51" spans="1:10">
      <c r="A51" s="2" t="s">
        <v>40</v>
      </c>
      <c r="B51" s="3" t="s">
        <v>7045</v>
      </c>
      <c r="C51" s="1" t="s">
        <v>42</v>
      </c>
      <c r="D51" s="1" t="s">
        <v>7060</v>
      </c>
      <c r="E51" s="2" t="s">
        <v>763</v>
      </c>
      <c r="F51" s="2" t="s">
        <v>764</v>
      </c>
      <c r="G51" s="2" t="s">
        <v>313</v>
      </c>
      <c r="H51" s="2" t="s">
        <v>314</v>
      </c>
      <c r="I51" s="9">
        <v>10</v>
      </c>
      <c r="J51" s="4">
        <v>102.2</v>
      </c>
    </row>
    <row r="52" spans="1:10">
      <c r="A52" s="2" t="s">
        <v>40</v>
      </c>
      <c r="B52" s="3" t="s">
        <v>7035</v>
      </c>
      <c r="C52" s="1" t="s">
        <v>42</v>
      </c>
      <c r="D52" s="1" t="s">
        <v>7061</v>
      </c>
      <c r="E52" s="2" t="s">
        <v>2117</v>
      </c>
      <c r="F52" s="2" t="s">
        <v>2118</v>
      </c>
      <c r="G52" s="2" t="s">
        <v>313</v>
      </c>
      <c r="H52" s="2" t="s">
        <v>314</v>
      </c>
      <c r="I52" s="9">
        <v>10</v>
      </c>
      <c r="J52" s="4">
        <v>102.2</v>
      </c>
    </row>
    <row r="53" spans="1:10">
      <c r="A53" s="2" t="s">
        <v>40</v>
      </c>
      <c r="B53" s="3" t="s">
        <v>7045</v>
      </c>
      <c r="C53" s="1" t="s">
        <v>42</v>
      </c>
      <c r="D53" s="1" t="s">
        <v>7062</v>
      </c>
      <c r="E53" s="2" t="s">
        <v>1790</v>
      </c>
      <c r="F53" s="2" t="s">
        <v>1791</v>
      </c>
      <c r="G53" s="2" t="s">
        <v>313</v>
      </c>
      <c r="H53" s="2" t="s">
        <v>314</v>
      </c>
      <c r="I53" s="9">
        <v>10</v>
      </c>
      <c r="J53" s="4">
        <v>102.2</v>
      </c>
    </row>
    <row r="54" spans="1:10">
      <c r="A54" s="2" t="s">
        <v>40</v>
      </c>
      <c r="B54" s="3" t="s">
        <v>7035</v>
      </c>
      <c r="C54" s="1" t="s">
        <v>42</v>
      </c>
      <c r="D54" s="1" t="s">
        <v>7063</v>
      </c>
      <c r="E54" s="2" t="s">
        <v>1199</v>
      </c>
      <c r="F54" s="2" t="s">
        <v>1200</v>
      </c>
      <c r="G54" s="2" t="s">
        <v>367</v>
      </c>
      <c r="H54" s="2" t="s">
        <v>368</v>
      </c>
      <c r="I54" s="9">
        <v>20</v>
      </c>
      <c r="J54" s="4">
        <v>204.4</v>
      </c>
    </row>
    <row r="55" spans="1:10">
      <c r="A55" s="2" t="s">
        <v>40</v>
      </c>
      <c r="B55" s="3" t="s">
        <v>7035</v>
      </c>
      <c r="C55" s="1" t="s">
        <v>42</v>
      </c>
      <c r="D55" s="1" t="s">
        <v>7064</v>
      </c>
      <c r="E55" s="2" t="s">
        <v>1209</v>
      </c>
      <c r="F55" s="2" t="s">
        <v>1210</v>
      </c>
      <c r="G55" s="2" t="s">
        <v>313</v>
      </c>
      <c r="H55" s="2" t="s">
        <v>314</v>
      </c>
      <c r="I55" s="9">
        <v>20</v>
      </c>
      <c r="J55" s="4">
        <v>204.4</v>
      </c>
    </row>
    <row r="56" spans="1:10">
      <c r="A56" s="2" t="s">
        <v>40</v>
      </c>
      <c r="B56" s="3" t="s">
        <v>7035</v>
      </c>
      <c r="C56" s="1" t="s">
        <v>42</v>
      </c>
      <c r="D56" s="1" t="s">
        <v>7065</v>
      </c>
      <c r="E56" s="2" t="s">
        <v>341</v>
      </c>
      <c r="F56" s="2" t="s">
        <v>342</v>
      </c>
      <c r="G56" s="2" t="s">
        <v>343</v>
      </c>
      <c r="H56" s="2" t="s">
        <v>344</v>
      </c>
      <c r="I56" s="9">
        <v>10</v>
      </c>
      <c r="J56" s="4">
        <v>102.2</v>
      </c>
    </row>
    <row r="57" spans="1:10">
      <c r="A57" s="2" t="s">
        <v>40</v>
      </c>
      <c r="B57" s="3" t="s">
        <v>7024</v>
      </c>
      <c r="C57" s="1" t="s">
        <v>42</v>
      </c>
      <c r="D57" s="1" t="s">
        <v>7066</v>
      </c>
      <c r="E57" s="2" t="s">
        <v>1028</v>
      </c>
      <c r="F57" s="2" t="s">
        <v>1029</v>
      </c>
      <c r="G57" s="2" t="s">
        <v>1030</v>
      </c>
      <c r="H57" s="2" t="s">
        <v>1031</v>
      </c>
      <c r="I57" s="9">
        <v>10</v>
      </c>
      <c r="J57" s="4">
        <v>102.2</v>
      </c>
    </row>
    <row r="58" spans="1:10">
      <c r="A58" s="2" t="s">
        <v>40</v>
      </c>
      <c r="B58" s="3" t="s">
        <v>7024</v>
      </c>
      <c r="C58" s="1" t="s">
        <v>42</v>
      </c>
      <c r="D58" s="1" t="s">
        <v>7067</v>
      </c>
      <c r="E58" s="2" t="s">
        <v>1452</v>
      </c>
      <c r="F58" s="2" t="s">
        <v>1453</v>
      </c>
      <c r="G58" s="2" t="s">
        <v>313</v>
      </c>
      <c r="H58" s="2" t="s">
        <v>314</v>
      </c>
      <c r="I58" s="9">
        <v>30</v>
      </c>
      <c r="J58" s="4">
        <v>306.60000000000002</v>
      </c>
    </row>
    <row r="59" spans="1:10">
      <c r="A59" s="2" t="s">
        <v>40</v>
      </c>
      <c r="B59" s="3" t="s">
        <v>7024</v>
      </c>
      <c r="C59" s="1" t="s">
        <v>42</v>
      </c>
      <c r="D59" s="1" t="s">
        <v>7068</v>
      </c>
      <c r="E59" s="2" t="s">
        <v>754</v>
      </c>
      <c r="F59" s="2" t="s">
        <v>755</v>
      </c>
      <c r="G59" s="2" t="s">
        <v>313</v>
      </c>
      <c r="H59" s="2" t="s">
        <v>314</v>
      </c>
      <c r="I59" s="9">
        <v>20</v>
      </c>
      <c r="J59" s="4">
        <v>204.4</v>
      </c>
    </row>
    <row r="60" spans="1:10">
      <c r="A60" s="2" t="s">
        <v>40</v>
      </c>
      <c r="B60" s="3" t="s">
        <v>7024</v>
      </c>
      <c r="C60" s="1" t="s">
        <v>42</v>
      </c>
      <c r="D60" s="1" t="s">
        <v>7069</v>
      </c>
      <c r="E60" s="2" t="s">
        <v>325</v>
      </c>
      <c r="F60" s="2" t="s">
        <v>326</v>
      </c>
      <c r="G60" s="2" t="s">
        <v>313</v>
      </c>
      <c r="H60" s="2" t="s">
        <v>314</v>
      </c>
      <c r="I60" s="9">
        <v>20</v>
      </c>
      <c r="J60" s="4">
        <v>204.4</v>
      </c>
    </row>
    <row r="61" spans="1:10" hidden="1">
      <c r="A61" s="2" t="s">
        <v>48</v>
      </c>
      <c r="B61" s="3" t="s">
        <v>7035</v>
      </c>
      <c r="C61" s="1" t="s">
        <v>42</v>
      </c>
      <c r="D61" s="1" t="s">
        <v>7064</v>
      </c>
      <c r="E61" s="2" t="s">
        <v>1209</v>
      </c>
      <c r="F61" s="2" t="s">
        <v>1210</v>
      </c>
      <c r="G61" s="2" t="s">
        <v>313</v>
      </c>
      <c r="H61" s="2" t="s">
        <v>314</v>
      </c>
      <c r="I61" s="9">
        <v>5</v>
      </c>
      <c r="J61" s="4">
        <v>57.6</v>
      </c>
    </row>
    <row r="62" spans="1:10" hidden="1">
      <c r="A62" s="2" t="s">
        <v>48</v>
      </c>
      <c r="B62" s="3" t="s">
        <v>7035</v>
      </c>
      <c r="C62" s="1" t="s">
        <v>42</v>
      </c>
      <c r="D62" s="1" t="s">
        <v>7070</v>
      </c>
      <c r="E62" s="2" t="s">
        <v>773</v>
      </c>
      <c r="F62" s="2" t="s">
        <v>774</v>
      </c>
      <c r="G62" s="2" t="s">
        <v>313</v>
      </c>
      <c r="H62" s="2" t="s">
        <v>314</v>
      </c>
      <c r="I62" s="9">
        <v>1</v>
      </c>
      <c r="J62" s="4">
        <v>12.37</v>
      </c>
    </row>
    <row r="63" spans="1:10" hidden="1">
      <c r="A63" s="2" t="s">
        <v>48</v>
      </c>
      <c r="B63" s="3" t="s">
        <v>7035</v>
      </c>
      <c r="C63" s="1" t="s">
        <v>42</v>
      </c>
      <c r="D63" s="1" t="s">
        <v>7071</v>
      </c>
      <c r="E63" s="2" t="s">
        <v>1247</v>
      </c>
      <c r="F63" s="2" t="s">
        <v>1248</v>
      </c>
      <c r="G63" s="2" t="s">
        <v>313</v>
      </c>
      <c r="H63" s="2" t="s">
        <v>314</v>
      </c>
      <c r="I63" s="9">
        <v>5</v>
      </c>
      <c r="J63" s="4">
        <v>57.6</v>
      </c>
    </row>
    <row r="64" spans="1:10" hidden="1">
      <c r="A64" s="2" t="s">
        <v>205</v>
      </c>
      <c r="B64" s="3" t="s">
        <v>7035</v>
      </c>
      <c r="C64" s="1" t="s">
        <v>42</v>
      </c>
      <c r="D64" s="1" t="s">
        <v>7072</v>
      </c>
      <c r="E64" s="2" t="s">
        <v>1421</v>
      </c>
      <c r="F64" s="2" t="s">
        <v>1422</v>
      </c>
      <c r="G64" s="2" t="s">
        <v>362</v>
      </c>
      <c r="H64" s="2" t="s">
        <v>363</v>
      </c>
      <c r="I64" s="9">
        <v>10</v>
      </c>
      <c r="J64" s="4">
        <v>95.5</v>
      </c>
    </row>
    <row r="65" spans="1:23" hidden="1">
      <c r="J65" s="5">
        <v>3186.87</v>
      </c>
    </row>
    <row r="66" spans="1:23" hidden="1">
      <c r="A66" s="72" t="s">
        <v>435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1:23">
      <c r="A67" s="2" t="s">
        <v>40</v>
      </c>
      <c r="B67" s="3" t="s">
        <v>7024</v>
      </c>
      <c r="C67" s="1" t="s">
        <v>42</v>
      </c>
      <c r="D67" s="1" t="s">
        <v>7073</v>
      </c>
      <c r="E67" s="2" t="s">
        <v>442</v>
      </c>
      <c r="F67" s="2" t="s">
        <v>443</v>
      </c>
      <c r="G67" s="2" t="s">
        <v>439</v>
      </c>
      <c r="H67" s="2" t="s">
        <v>440</v>
      </c>
      <c r="I67" s="9">
        <v>6</v>
      </c>
      <c r="J67" s="4">
        <v>61.32</v>
      </c>
    </row>
    <row r="68" spans="1:23" hidden="1">
      <c r="J68" s="5">
        <v>61.32</v>
      </c>
    </row>
    <row r="69" spans="1:23" hidden="1">
      <c r="A69" s="72" t="s">
        <v>444</v>
      </c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</row>
    <row r="70" spans="1:23">
      <c r="A70" s="2" t="s">
        <v>40</v>
      </c>
      <c r="B70" s="3" t="s">
        <v>7045</v>
      </c>
      <c r="C70" s="1" t="s">
        <v>42</v>
      </c>
      <c r="D70" s="1" t="s">
        <v>7074</v>
      </c>
      <c r="E70" s="2" t="s">
        <v>3526</v>
      </c>
      <c r="F70" s="2" t="s">
        <v>3527</v>
      </c>
      <c r="G70" s="2" t="s">
        <v>468</v>
      </c>
      <c r="H70" s="2" t="s">
        <v>469</v>
      </c>
      <c r="I70" s="9">
        <v>50</v>
      </c>
      <c r="J70" s="4">
        <v>511</v>
      </c>
    </row>
    <row r="71" spans="1:23">
      <c r="A71" s="2" t="s">
        <v>40</v>
      </c>
      <c r="B71" s="3" t="s">
        <v>7035</v>
      </c>
      <c r="C71" s="1" t="s">
        <v>42</v>
      </c>
      <c r="D71" s="1" t="s">
        <v>7075</v>
      </c>
      <c r="E71" s="2" t="s">
        <v>5326</v>
      </c>
      <c r="F71" s="2" t="s">
        <v>5327</v>
      </c>
      <c r="G71" s="2" t="s">
        <v>468</v>
      </c>
      <c r="H71" s="2" t="s">
        <v>469</v>
      </c>
      <c r="I71" s="9">
        <v>20</v>
      </c>
      <c r="J71" s="4">
        <v>204.4</v>
      </c>
    </row>
    <row r="72" spans="1:23">
      <c r="A72" s="2" t="s">
        <v>40</v>
      </c>
      <c r="B72" s="3" t="s">
        <v>7035</v>
      </c>
      <c r="C72" s="1" t="s">
        <v>42</v>
      </c>
      <c r="D72" s="1" t="s">
        <v>7076</v>
      </c>
      <c r="E72" s="2" t="s">
        <v>1473</v>
      </c>
      <c r="F72" s="2" t="s">
        <v>1474</v>
      </c>
      <c r="G72" s="2" t="s">
        <v>1475</v>
      </c>
      <c r="H72" s="2" t="s">
        <v>1476</v>
      </c>
      <c r="I72" s="9">
        <v>20</v>
      </c>
      <c r="J72" s="4">
        <v>204.4</v>
      </c>
    </row>
    <row r="73" spans="1:23">
      <c r="A73" s="2" t="s">
        <v>40</v>
      </c>
      <c r="B73" s="3" t="s">
        <v>7035</v>
      </c>
      <c r="C73" s="1" t="s">
        <v>42</v>
      </c>
      <c r="D73" s="1" t="s">
        <v>7077</v>
      </c>
      <c r="E73" s="2" t="s">
        <v>3957</v>
      </c>
      <c r="F73" s="2" t="s">
        <v>3958</v>
      </c>
      <c r="G73" s="2" t="s">
        <v>3959</v>
      </c>
      <c r="H73" s="2" t="s">
        <v>852</v>
      </c>
      <c r="I73" s="9">
        <v>20</v>
      </c>
      <c r="J73" s="4">
        <v>204.4</v>
      </c>
    </row>
    <row r="74" spans="1:23">
      <c r="A74" s="2" t="s">
        <v>40</v>
      </c>
      <c r="B74" s="3" t="s">
        <v>7024</v>
      </c>
      <c r="C74" s="1" t="s">
        <v>42</v>
      </c>
      <c r="D74" s="1" t="s">
        <v>7078</v>
      </c>
      <c r="E74" s="2" t="s">
        <v>7079</v>
      </c>
      <c r="F74" s="2" t="s">
        <v>5304</v>
      </c>
      <c r="G74" s="2" t="s">
        <v>468</v>
      </c>
      <c r="H74" s="2" t="s">
        <v>469</v>
      </c>
      <c r="I74" s="9">
        <v>10</v>
      </c>
      <c r="J74" s="4">
        <v>102.2</v>
      </c>
    </row>
    <row r="75" spans="1:23">
      <c r="A75" s="2" t="s">
        <v>40</v>
      </c>
      <c r="B75" s="3" t="s">
        <v>7045</v>
      </c>
      <c r="C75" s="1" t="s">
        <v>42</v>
      </c>
      <c r="D75" s="1" t="s">
        <v>7080</v>
      </c>
      <c r="E75" s="2" t="s">
        <v>607</v>
      </c>
      <c r="F75" s="2" t="s">
        <v>608</v>
      </c>
      <c r="G75" s="2" t="s">
        <v>609</v>
      </c>
      <c r="H75" s="2" t="s">
        <v>610</v>
      </c>
      <c r="I75" s="9">
        <v>425</v>
      </c>
      <c r="J75" s="4">
        <v>4343.5</v>
      </c>
    </row>
    <row r="76" spans="1:23">
      <c r="A76" s="2" t="s">
        <v>40</v>
      </c>
      <c r="B76" s="3" t="s">
        <v>7035</v>
      </c>
      <c r="C76" s="1" t="s">
        <v>42</v>
      </c>
      <c r="D76" s="1" t="s">
        <v>7081</v>
      </c>
      <c r="E76" s="2" t="s">
        <v>2857</v>
      </c>
      <c r="F76" s="2" t="s">
        <v>2858</v>
      </c>
      <c r="G76" s="2" t="s">
        <v>851</v>
      </c>
      <c r="H76" s="2" t="s">
        <v>852</v>
      </c>
      <c r="I76" s="9">
        <v>5</v>
      </c>
      <c r="J76" s="4">
        <v>51.1</v>
      </c>
    </row>
    <row r="77" spans="1:23">
      <c r="A77" s="2" t="s">
        <v>40</v>
      </c>
      <c r="B77" s="3" t="s">
        <v>7024</v>
      </c>
      <c r="C77" s="1" t="s">
        <v>42</v>
      </c>
      <c r="D77" s="1" t="s">
        <v>7082</v>
      </c>
      <c r="E77" s="2" t="s">
        <v>4282</v>
      </c>
      <c r="F77" s="2" t="s">
        <v>4283</v>
      </c>
      <c r="G77" s="2" t="s">
        <v>468</v>
      </c>
      <c r="H77" s="2" t="s">
        <v>469</v>
      </c>
      <c r="I77" s="9">
        <v>4</v>
      </c>
      <c r="J77" s="4">
        <v>40.880000000000003</v>
      </c>
    </row>
    <row r="78" spans="1:23" hidden="1">
      <c r="A78" s="2" t="s">
        <v>48</v>
      </c>
      <c r="B78" s="3" t="s">
        <v>7035</v>
      </c>
      <c r="C78" s="1" t="s">
        <v>42</v>
      </c>
      <c r="D78" s="1" t="s">
        <v>7081</v>
      </c>
      <c r="E78" s="2" t="s">
        <v>2857</v>
      </c>
      <c r="F78" s="2" t="s">
        <v>2858</v>
      </c>
      <c r="G78" s="2" t="s">
        <v>851</v>
      </c>
      <c r="H78" s="2" t="s">
        <v>852</v>
      </c>
      <c r="I78" s="9">
        <v>9</v>
      </c>
      <c r="J78" s="4">
        <v>111.33</v>
      </c>
    </row>
    <row r="79" spans="1:23" hidden="1">
      <c r="J79" s="5">
        <v>5773.21</v>
      </c>
    </row>
    <row r="80" spans="1:23" hidden="1">
      <c r="J80" s="5">
        <v>10592.23</v>
      </c>
    </row>
  </sheetData>
  <autoFilter ref="A1:W80" xr:uid="{2C806280-669E-2E4E-BA15-4D621E6BE1AE}">
    <filterColumn colId="0">
      <filters>
        <filter val="Dorzol 20mg/ml kapi za oči 5ml"/>
      </filters>
    </filterColumn>
  </autoFilter>
  <mergeCells count="8">
    <mergeCell ref="A66:W66"/>
    <mergeCell ref="A69:W69"/>
    <mergeCell ref="A2:W2"/>
    <mergeCell ref="A17:W17"/>
    <mergeCell ref="A28:W28"/>
    <mergeCell ref="A31:W31"/>
    <mergeCell ref="A34:W34"/>
    <mergeCell ref="A39:W3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C90E-31CB-2644-8F89-532D1749BB22}">
  <dimension ref="A1:W180"/>
  <sheetViews>
    <sheetView workbookViewId="0"/>
    <sheetView workbookViewId="1"/>
  </sheetViews>
  <sheetFormatPr defaultColWidth="8.85546875" defaultRowHeight="12.95"/>
  <cols>
    <col min="1" max="1" width="40.28515625" customWidth="1"/>
    <col min="2" max="2" width="8.42578125" customWidth="1"/>
    <col min="3" max="3" width="9.42578125" customWidth="1"/>
    <col min="4" max="4" width="7" customWidth="1"/>
    <col min="5" max="5" width="40.140625" customWidth="1"/>
    <col min="6" max="6" width="31.42578125" customWidth="1"/>
    <col min="7" max="7" width="14.140625" customWidth="1"/>
    <col min="8" max="8" width="22.140625" customWidth="1"/>
    <col min="9" max="9" width="8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7083</v>
      </c>
      <c r="C3" s="1" t="s">
        <v>42</v>
      </c>
      <c r="D3" s="1" t="s">
        <v>7084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2</v>
      </c>
      <c r="J3" s="4">
        <v>20.440000000000001</v>
      </c>
    </row>
    <row r="4" spans="1:23">
      <c r="A4" s="2" t="s">
        <v>48</v>
      </c>
      <c r="B4" s="3" t="s">
        <v>7083</v>
      </c>
      <c r="C4" s="1" t="s">
        <v>42</v>
      </c>
      <c r="D4" s="1" t="s">
        <v>7085</v>
      </c>
      <c r="E4" s="2" t="s">
        <v>1058</v>
      </c>
      <c r="F4" s="2" t="s">
        <v>1059</v>
      </c>
      <c r="G4" s="2" t="s">
        <v>46</v>
      </c>
      <c r="H4" s="2" t="s">
        <v>47</v>
      </c>
      <c r="I4" s="9">
        <v>5</v>
      </c>
      <c r="J4" s="4">
        <v>61.85</v>
      </c>
    </row>
    <row r="5" spans="1:23">
      <c r="A5" s="2" t="s">
        <v>48</v>
      </c>
      <c r="B5" s="3" t="s">
        <v>7083</v>
      </c>
      <c r="C5" s="1" t="s">
        <v>42</v>
      </c>
      <c r="D5" s="1" t="s">
        <v>7086</v>
      </c>
      <c r="E5" s="2" t="s">
        <v>890</v>
      </c>
      <c r="F5" s="2" t="s">
        <v>891</v>
      </c>
      <c r="G5" s="2" t="s">
        <v>46</v>
      </c>
      <c r="H5" s="2" t="s">
        <v>47</v>
      </c>
      <c r="I5" s="9">
        <v>3</v>
      </c>
      <c r="J5" s="4">
        <v>37.11</v>
      </c>
    </row>
    <row r="6" spans="1:23">
      <c r="A6" s="2" t="s">
        <v>48</v>
      </c>
      <c r="B6" s="3" t="s">
        <v>7083</v>
      </c>
      <c r="C6" s="1" t="s">
        <v>42</v>
      </c>
      <c r="D6" s="1" t="s">
        <v>7087</v>
      </c>
      <c r="E6" s="2" t="s">
        <v>877</v>
      </c>
      <c r="F6" s="2" t="s">
        <v>878</v>
      </c>
      <c r="G6" s="2" t="s">
        <v>622</v>
      </c>
      <c r="H6" s="2" t="s">
        <v>623</v>
      </c>
      <c r="I6" s="9">
        <v>3</v>
      </c>
      <c r="J6" s="4">
        <v>37.11</v>
      </c>
    </row>
    <row r="7" spans="1:23">
      <c r="J7" s="5">
        <v>156.51</v>
      </c>
    </row>
    <row r="8" spans="1:23">
      <c r="A8" s="72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</row>
    <row r="9" spans="1:23">
      <c r="A9" s="2" t="s">
        <v>40</v>
      </c>
      <c r="B9" s="3" t="s">
        <v>7088</v>
      </c>
      <c r="C9" s="1" t="s">
        <v>42</v>
      </c>
      <c r="D9" s="1" t="s">
        <v>7089</v>
      </c>
      <c r="E9" s="2" t="s">
        <v>1121</v>
      </c>
      <c r="F9" s="2" t="s">
        <v>1122</v>
      </c>
      <c r="G9" s="2" t="s">
        <v>82</v>
      </c>
      <c r="H9" s="2" t="s">
        <v>83</v>
      </c>
      <c r="I9" s="9">
        <v>1</v>
      </c>
      <c r="J9" s="4">
        <v>10.220000000000001</v>
      </c>
    </row>
    <row r="10" spans="1:23">
      <c r="A10" s="2" t="s">
        <v>40</v>
      </c>
      <c r="B10" s="3" t="s">
        <v>7088</v>
      </c>
      <c r="C10" s="1" t="s">
        <v>42</v>
      </c>
      <c r="D10" s="1" t="s">
        <v>7090</v>
      </c>
      <c r="E10" s="2" t="s">
        <v>117</v>
      </c>
      <c r="F10" s="2" t="s">
        <v>118</v>
      </c>
      <c r="G10" s="2" t="s">
        <v>119</v>
      </c>
      <c r="H10" s="2" t="s">
        <v>120</v>
      </c>
      <c r="I10" s="9">
        <v>5</v>
      </c>
      <c r="J10" s="4">
        <v>51.1</v>
      </c>
    </row>
    <row r="11" spans="1:23">
      <c r="A11" s="2" t="s">
        <v>40</v>
      </c>
      <c r="B11" s="3" t="s">
        <v>7088</v>
      </c>
      <c r="C11" s="1" t="s">
        <v>42</v>
      </c>
      <c r="D11" s="1" t="s">
        <v>7091</v>
      </c>
      <c r="E11" s="2" t="s">
        <v>679</v>
      </c>
      <c r="F11" s="2" t="s">
        <v>680</v>
      </c>
      <c r="G11" s="2" t="s">
        <v>82</v>
      </c>
      <c r="H11" s="2" t="s">
        <v>83</v>
      </c>
      <c r="I11" s="9">
        <v>3</v>
      </c>
      <c r="J11" s="4">
        <v>30.66</v>
      </c>
    </row>
    <row r="12" spans="1:23">
      <c r="A12" s="2" t="s">
        <v>40</v>
      </c>
      <c r="B12" s="3" t="s">
        <v>7088</v>
      </c>
      <c r="C12" s="1" t="s">
        <v>42</v>
      </c>
      <c r="D12" s="1" t="s">
        <v>7092</v>
      </c>
      <c r="E12" s="2" t="s">
        <v>512</v>
      </c>
      <c r="F12" s="2" t="s">
        <v>513</v>
      </c>
      <c r="G12" s="2" t="s">
        <v>514</v>
      </c>
      <c r="H12" s="2" t="s">
        <v>515</v>
      </c>
      <c r="I12" s="9">
        <v>3</v>
      </c>
      <c r="J12" s="4">
        <v>30.66</v>
      </c>
    </row>
    <row r="13" spans="1:23">
      <c r="A13" s="2" t="s">
        <v>40</v>
      </c>
      <c r="B13" s="3" t="s">
        <v>7088</v>
      </c>
      <c r="C13" s="1" t="s">
        <v>42</v>
      </c>
      <c r="D13" s="1" t="s">
        <v>7093</v>
      </c>
      <c r="E13" s="2" t="s">
        <v>643</v>
      </c>
      <c r="F13" s="2" t="s">
        <v>644</v>
      </c>
      <c r="G13" s="2" t="s">
        <v>82</v>
      </c>
      <c r="H13" s="2" t="s">
        <v>83</v>
      </c>
      <c r="I13" s="9">
        <v>5</v>
      </c>
      <c r="J13" s="4">
        <v>51.1</v>
      </c>
    </row>
    <row r="14" spans="1:23">
      <c r="A14" s="2" t="s">
        <v>40</v>
      </c>
      <c r="B14" s="3" t="s">
        <v>7088</v>
      </c>
      <c r="C14" s="1" t="s">
        <v>42</v>
      </c>
      <c r="D14" s="1" t="s">
        <v>7094</v>
      </c>
      <c r="E14" s="2" t="s">
        <v>509</v>
      </c>
      <c r="F14" s="2" t="s">
        <v>510</v>
      </c>
      <c r="G14" s="2" t="s">
        <v>82</v>
      </c>
      <c r="H14" s="2" t="s">
        <v>83</v>
      </c>
      <c r="I14" s="9">
        <v>10</v>
      </c>
      <c r="J14" s="4">
        <v>102.2</v>
      </c>
    </row>
    <row r="15" spans="1:23">
      <c r="A15" s="2" t="s">
        <v>40</v>
      </c>
      <c r="B15" s="3" t="s">
        <v>7088</v>
      </c>
      <c r="C15" s="1" t="s">
        <v>42</v>
      </c>
      <c r="D15" s="1" t="s">
        <v>7095</v>
      </c>
      <c r="E15" s="2" t="s">
        <v>660</v>
      </c>
      <c r="F15" s="2" t="s">
        <v>661</v>
      </c>
      <c r="G15" s="2" t="s">
        <v>77</v>
      </c>
      <c r="H15" s="2" t="s">
        <v>78</v>
      </c>
      <c r="I15" s="9">
        <v>5</v>
      </c>
      <c r="J15" s="4">
        <v>51.1</v>
      </c>
    </row>
    <row r="16" spans="1:23">
      <c r="A16" s="2" t="s">
        <v>40</v>
      </c>
      <c r="B16" s="3" t="s">
        <v>7088</v>
      </c>
      <c r="C16" s="1" t="s">
        <v>42</v>
      </c>
      <c r="D16" s="1" t="s">
        <v>7096</v>
      </c>
      <c r="E16" s="2" t="s">
        <v>486</v>
      </c>
      <c r="F16" s="2" t="s">
        <v>487</v>
      </c>
      <c r="G16" s="2" t="s">
        <v>102</v>
      </c>
      <c r="H16" s="2" t="s">
        <v>103</v>
      </c>
      <c r="I16" s="9">
        <v>10</v>
      </c>
      <c r="J16" s="4">
        <v>102.2</v>
      </c>
    </row>
    <row r="17" spans="1:10">
      <c r="A17" s="2" t="s">
        <v>40</v>
      </c>
      <c r="B17" s="3" t="s">
        <v>7088</v>
      </c>
      <c r="C17" s="1" t="s">
        <v>42</v>
      </c>
      <c r="D17" s="1" t="s">
        <v>7097</v>
      </c>
      <c r="E17" s="2" t="s">
        <v>1113</v>
      </c>
      <c r="F17" s="2" t="s">
        <v>1114</v>
      </c>
      <c r="G17" s="2" t="s">
        <v>93</v>
      </c>
      <c r="H17" s="2" t="s">
        <v>94</v>
      </c>
      <c r="I17" s="9">
        <v>1</v>
      </c>
      <c r="J17" s="4">
        <v>10.220000000000001</v>
      </c>
    </row>
    <row r="18" spans="1:10">
      <c r="A18" s="2" t="s">
        <v>40</v>
      </c>
      <c r="B18" s="3" t="s">
        <v>7088</v>
      </c>
      <c r="C18" s="1" t="s">
        <v>42</v>
      </c>
      <c r="D18" s="1" t="s">
        <v>7098</v>
      </c>
      <c r="E18" s="2" t="s">
        <v>673</v>
      </c>
      <c r="F18" s="2" t="s">
        <v>674</v>
      </c>
      <c r="G18" s="2" t="s">
        <v>675</v>
      </c>
      <c r="H18" s="2" t="s">
        <v>676</v>
      </c>
      <c r="I18" s="9">
        <v>2</v>
      </c>
      <c r="J18" s="4">
        <v>20.440000000000001</v>
      </c>
    </row>
    <row r="19" spans="1:10">
      <c r="A19" s="2" t="s">
        <v>48</v>
      </c>
      <c r="B19" s="3" t="s">
        <v>7088</v>
      </c>
      <c r="C19" s="1" t="s">
        <v>42</v>
      </c>
      <c r="D19" s="1" t="s">
        <v>7099</v>
      </c>
      <c r="E19" s="2" t="s">
        <v>139</v>
      </c>
      <c r="F19" s="2" t="s">
        <v>140</v>
      </c>
      <c r="G19" s="2" t="s">
        <v>72</v>
      </c>
      <c r="H19" s="2" t="s">
        <v>73</v>
      </c>
      <c r="I19" s="9">
        <v>2</v>
      </c>
      <c r="J19" s="4">
        <v>23.04</v>
      </c>
    </row>
    <row r="20" spans="1:10">
      <c r="A20" s="2" t="s">
        <v>48</v>
      </c>
      <c r="B20" s="3" t="s">
        <v>7088</v>
      </c>
      <c r="C20" s="1" t="s">
        <v>42</v>
      </c>
      <c r="D20" s="1" t="s">
        <v>7100</v>
      </c>
      <c r="E20" s="2" t="s">
        <v>2358</v>
      </c>
      <c r="F20" s="2" t="s">
        <v>2359</v>
      </c>
      <c r="G20" s="2" t="s">
        <v>82</v>
      </c>
      <c r="H20" s="2" t="s">
        <v>83</v>
      </c>
      <c r="I20" s="9">
        <v>3</v>
      </c>
      <c r="J20" s="4">
        <v>34.56</v>
      </c>
    </row>
    <row r="21" spans="1:10">
      <c r="A21" s="2" t="s">
        <v>48</v>
      </c>
      <c r="B21" s="3" t="s">
        <v>7088</v>
      </c>
      <c r="C21" s="1" t="s">
        <v>42</v>
      </c>
      <c r="D21" s="1" t="s">
        <v>7101</v>
      </c>
      <c r="E21" s="2" t="s">
        <v>634</v>
      </c>
      <c r="F21" s="2" t="s">
        <v>635</v>
      </c>
      <c r="G21" s="2" t="s">
        <v>72</v>
      </c>
      <c r="H21" s="2" t="s">
        <v>73</v>
      </c>
      <c r="I21" s="9">
        <v>3</v>
      </c>
      <c r="J21" s="4">
        <v>34.56</v>
      </c>
    </row>
    <row r="22" spans="1:10">
      <c r="A22" s="2" t="s">
        <v>48</v>
      </c>
      <c r="B22" s="3" t="s">
        <v>7088</v>
      </c>
      <c r="C22" s="1" t="s">
        <v>42</v>
      </c>
      <c r="D22" s="1" t="s">
        <v>7102</v>
      </c>
      <c r="E22" s="2" t="s">
        <v>70</v>
      </c>
      <c r="F22" s="2" t="s">
        <v>71</v>
      </c>
      <c r="G22" s="2" t="s">
        <v>72</v>
      </c>
      <c r="H22" s="2" t="s">
        <v>73</v>
      </c>
      <c r="I22" s="9">
        <v>20</v>
      </c>
      <c r="J22" s="4">
        <v>247.4</v>
      </c>
    </row>
    <row r="23" spans="1:10">
      <c r="A23" s="2" t="s">
        <v>48</v>
      </c>
      <c r="B23" s="3" t="s">
        <v>7088</v>
      </c>
      <c r="C23" s="1" t="s">
        <v>42</v>
      </c>
      <c r="D23" s="1" t="s">
        <v>7103</v>
      </c>
      <c r="E23" s="2" t="s">
        <v>525</v>
      </c>
      <c r="F23" s="2" t="s">
        <v>526</v>
      </c>
      <c r="G23" s="2" t="s">
        <v>82</v>
      </c>
      <c r="H23" s="2" t="s">
        <v>83</v>
      </c>
      <c r="I23" s="9">
        <v>5</v>
      </c>
      <c r="J23" s="4">
        <v>61.85</v>
      </c>
    </row>
    <row r="24" spans="1:10">
      <c r="A24" s="2" t="s">
        <v>48</v>
      </c>
      <c r="B24" s="3" t="s">
        <v>7088</v>
      </c>
      <c r="C24" s="1" t="s">
        <v>42</v>
      </c>
      <c r="D24" s="1" t="s">
        <v>7104</v>
      </c>
      <c r="E24" s="2" t="s">
        <v>91</v>
      </c>
      <c r="F24" s="2" t="s">
        <v>92</v>
      </c>
      <c r="G24" s="2" t="s">
        <v>93</v>
      </c>
      <c r="H24" s="2" t="s">
        <v>94</v>
      </c>
      <c r="I24" s="9">
        <v>3</v>
      </c>
      <c r="J24" s="4">
        <v>34.56</v>
      </c>
    </row>
    <row r="25" spans="1:10">
      <c r="A25" s="2" t="s">
        <v>48</v>
      </c>
      <c r="B25" s="3" t="s">
        <v>7088</v>
      </c>
      <c r="C25" s="1" t="s">
        <v>42</v>
      </c>
      <c r="D25" s="1" t="s">
        <v>7105</v>
      </c>
      <c r="E25" s="2" t="s">
        <v>91</v>
      </c>
      <c r="F25" s="2" t="s">
        <v>92</v>
      </c>
      <c r="G25" s="2" t="s">
        <v>93</v>
      </c>
      <c r="H25" s="2" t="s">
        <v>94</v>
      </c>
      <c r="I25" s="9">
        <v>3</v>
      </c>
      <c r="J25" s="4">
        <v>34.56</v>
      </c>
    </row>
    <row r="26" spans="1:10">
      <c r="A26" s="2" t="s">
        <v>48</v>
      </c>
      <c r="B26" s="3" t="s">
        <v>7088</v>
      </c>
      <c r="C26" s="1" t="s">
        <v>42</v>
      </c>
      <c r="D26" s="1" t="s">
        <v>7106</v>
      </c>
      <c r="E26" s="2" t="s">
        <v>650</v>
      </c>
      <c r="F26" s="2" t="s">
        <v>651</v>
      </c>
      <c r="G26" s="2" t="s">
        <v>72</v>
      </c>
      <c r="H26" s="2" t="s">
        <v>73</v>
      </c>
      <c r="I26" s="9">
        <v>20</v>
      </c>
      <c r="J26" s="4">
        <v>247.4</v>
      </c>
    </row>
    <row r="27" spans="1:10">
      <c r="A27" s="2" t="s">
        <v>48</v>
      </c>
      <c r="B27" s="3" t="s">
        <v>7088</v>
      </c>
      <c r="C27" s="1" t="s">
        <v>42</v>
      </c>
      <c r="D27" s="1" t="s">
        <v>7107</v>
      </c>
      <c r="E27" s="2" t="s">
        <v>630</v>
      </c>
      <c r="F27" s="2" t="s">
        <v>631</v>
      </c>
      <c r="G27" s="2" t="s">
        <v>82</v>
      </c>
      <c r="H27" s="2" t="s">
        <v>83</v>
      </c>
      <c r="I27" s="9">
        <v>10</v>
      </c>
      <c r="J27" s="4">
        <v>123.7</v>
      </c>
    </row>
    <row r="28" spans="1:10">
      <c r="A28" s="2" t="s">
        <v>48</v>
      </c>
      <c r="B28" s="3" t="s">
        <v>7088</v>
      </c>
      <c r="C28" s="1" t="s">
        <v>42</v>
      </c>
      <c r="D28" s="1" t="s">
        <v>7108</v>
      </c>
      <c r="E28" s="2" t="s">
        <v>75</v>
      </c>
      <c r="F28" s="2" t="s">
        <v>76</v>
      </c>
      <c r="G28" s="2" t="s">
        <v>77</v>
      </c>
      <c r="H28" s="2" t="s">
        <v>78</v>
      </c>
      <c r="I28" s="9">
        <v>100</v>
      </c>
      <c r="J28" s="4">
        <v>1237</v>
      </c>
    </row>
    <row r="29" spans="1:10">
      <c r="A29" s="2" t="s">
        <v>48</v>
      </c>
      <c r="B29" s="3" t="s">
        <v>7088</v>
      </c>
      <c r="C29" s="1" t="s">
        <v>42</v>
      </c>
      <c r="D29" s="1" t="s">
        <v>7109</v>
      </c>
      <c r="E29" s="2" t="s">
        <v>689</v>
      </c>
      <c r="F29" s="2" t="s">
        <v>690</v>
      </c>
      <c r="G29" s="2" t="s">
        <v>93</v>
      </c>
      <c r="H29" s="2" t="s">
        <v>94</v>
      </c>
      <c r="I29" s="9">
        <v>20</v>
      </c>
      <c r="J29" s="4">
        <v>247.4</v>
      </c>
    </row>
    <row r="30" spans="1:10">
      <c r="A30" s="2" t="s">
        <v>48</v>
      </c>
      <c r="B30" s="3" t="s">
        <v>7088</v>
      </c>
      <c r="C30" s="1" t="s">
        <v>42</v>
      </c>
      <c r="D30" s="1" t="s">
        <v>7090</v>
      </c>
      <c r="E30" s="2" t="s">
        <v>117</v>
      </c>
      <c r="F30" s="2" t="s">
        <v>118</v>
      </c>
      <c r="G30" s="2" t="s">
        <v>119</v>
      </c>
      <c r="H30" s="2" t="s">
        <v>120</v>
      </c>
      <c r="I30" s="9">
        <v>20</v>
      </c>
      <c r="J30" s="4">
        <v>247.4</v>
      </c>
    </row>
    <row r="31" spans="1:10">
      <c r="A31" s="2" t="s">
        <v>48</v>
      </c>
      <c r="B31" s="3" t="s">
        <v>7088</v>
      </c>
      <c r="C31" s="1" t="s">
        <v>42</v>
      </c>
      <c r="D31" s="1" t="s">
        <v>7110</v>
      </c>
      <c r="E31" s="2" t="s">
        <v>916</v>
      </c>
      <c r="F31" s="2" t="s">
        <v>917</v>
      </c>
      <c r="G31" s="2" t="s">
        <v>82</v>
      </c>
      <c r="H31" s="2" t="s">
        <v>83</v>
      </c>
      <c r="I31" s="9">
        <v>30</v>
      </c>
      <c r="J31" s="4">
        <v>371.1</v>
      </c>
    </row>
    <row r="32" spans="1:10">
      <c r="A32" s="2" t="s">
        <v>48</v>
      </c>
      <c r="B32" s="3" t="s">
        <v>7088</v>
      </c>
      <c r="C32" s="1" t="s">
        <v>42</v>
      </c>
      <c r="D32" s="1" t="s">
        <v>7089</v>
      </c>
      <c r="E32" s="2" t="s">
        <v>1121</v>
      </c>
      <c r="F32" s="2" t="s">
        <v>1122</v>
      </c>
      <c r="G32" s="2" t="s">
        <v>82</v>
      </c>
      <c r="H32" s="2" t="s">
        <v>83</v>
      </c>
      <c r="I32" s="9">
        <v>1</v>
      </c>
      <c r="J32" s="4">
        <v>12.37</v>
      </c>
    </row>
    <row r="33" spans="1:10">
      <c r="A33" s="2" t="s">
        <v>48</v>
      </c>
      <c r="B33" s="3" t="s">
        <v>7088</v>
      </c>
      <c r="C33" s="1" t="s">
        <v>42</v>
      </c>
      <c r="D33" s="1" t="s">
        <v>7111</v>
      </c>
      <c r="E33" s="2" t="s">
        <v>502</v>
      </c>
      <c r="F33" s="2" t="s">
        <v>503</v>
      </c>
      <c r="G33" s="2" t="s">
        <v>72</v>
      </c>
      <c r="H33" s="2" t="s">
        <v>73</v>
      </c>
      <c r="I33" s="9">
        <v>1</v>
      </c>
      <c r="J33" s="4">
        <v>11.52</v>
      </c>
    </row>
    <row r="34" spans="1:10">
      <c r="A34" s="2" t="s">
        <v>48</v>
      </c>
      <c r="B34" s="3" t="s">
        <v>7088</v>
      </c>
      <c r="C34" s="1" t="s">
        <v>42</v>
      </c>
      <c r="D34" s="1" t="s">
        <v>7112</v>
      </c>
      <c r="E34" s="2" t="s">
        <v>480</v>
      </c>
      <c r="F34" s="2" t="s">
        <v>481</v>
      </c>
      <c r="G34" s="2" t="s">
        <v>82</v>
      </c>
      <c r="H34" s="2" t="s">
        <v>83</v>
      </c>
      <c r="I34" s="9">
        <v>20</v>
      </c>
      <c r="J34" s="4">
        <v>247.4</v>
      </c>
    </row>
    <row r="35" spans="1:10">
      <c r="A35" s="2" t="s">
        <v>48</v>
      </c>
      <c r="B35" s="3" t="s">
        <v>7088</v>
      </c>
      <c r="C35" s="1" t="s">
        <v>42</v>
      </c>
      <c r="D35" s="1" t="s">
        <v>7113</v>
      </c>
      <c r="E35" s="2" t="s">
        <v>1512</v>
      </c>
      <c r="F35" s="2" t="s">
        <v>1513</v>
      </c>
      <c r="G35" s="2" t="s">
        <v>82</v>
      </c>
      <c r="H35" s="2" t="s">
        <v>83</v>
      </c>
      <c r="I35" s="9">
        <v>5</v>
      </c>
      <c r="J35" s="4">
        <v>57.6</v>
      </c>
    </row>
    <row r="36" spans="1:10">
      <c r="A36" s="2" t="s">
        <v>48</v>
      </c>
      <c r="B36" s="3" t="s">
        <v>7088</v>
      </c>
      <c r="C36" s="1" t="s">
        <v>42</v>
      </c>
      <c r="D36" s="1" t="s">
        <v>7114</v>
      </c>
      <c r="E36" s="2" t="s">
        <v>493</v>
      </c>
      <c r="F36" s="2" t="s">
        <v>494</v>
      </c>
      <c r="G36" s="2" t="s">
        <v>82</v>
      </c>
      <c r="H36" s="2" t="s">
        <v>83</v>
      </c>
      <c r="I36" s="9">
        <v>10</v>
      </c>
      <c r="J36" s="4">
        <v>115.2</v>
      </c>
    </row>
    <row r="37" spans="1:10">
      <c r="A37" s="2" t="s">
        <v>48</v>
      </c>
      <c r="B37" s="3" t="s">
        <v>7088</v>
      </c>
      <c r="C37" s="1" t="s">
        <v>42</v>
      </c>
      <c r="D37" s="1" t="s">
        <v>7115</v>
      </c>
      <c r="E37" s="2" t="s">
        <v>1126</v>
      </c>
      <c r="F37" s="2" t="s">
        <v>1127</v>
      </c>
      <c r="G37" s="2" t="s">
        <v>82</v>
      </c>
      <c r="H37" s="2" t="s">
        <v>83</v>
      </c>
      <c r="I37" s="9">
        <v>10</v>
      </c>
      <c r="J37" s="4">
        <v>115.2</v>
      </c>
    </row>
    <row r="38" spans="1:10">
      <c r="A38" s="2" t="s">
        <v>48</v>
      </c>
      <c r="B38" s="3" t="s">
        <v>7088</v>
      </c>
      <c r="C38" s="1" t="s">
        <v>42</v>
      </c>
      <c r="D38" s="1" t="s">
        <v>7116</v>
      </c>
      <c r="E38" s="2" t="s">
        <v>7117</v>
      </c>
      <c r="F38" s="2" t="s">
        <v>7118</v>
      </c>
      <c r="G38" s="2" t="s">
        <v>82</v>
      </c>
      <c r="H38" s="2" t="s">
        <v>83</v>
      </c>
      <c r="I38" s="9">
        <v>2</v>
      </c>
      <c r="J38" s="4">
        <v>23.04</v>
      </c>
    </row>
    <row r="39" spans="1:10">
      <c r="A39" s="2" t="s">
        <v>48</v>
      </c>
      <c r="B39" s="3" t="s">
        <v>7088</v>
      </c>
      <c r="C39" s="1" t="s">
        <v>42</v>
      </c>
      <c r="D39" s="1" t="s">
        <v>7119</v>
      </c>
      <c r="E39" s="2" t="s">
        <v>105</v>
      </c>
      <c r="F39" s="2" t="s">
        <v>106</v>
      </c>
      <c r="G39" s="2" t="s">
        <v>93</v>
      </c>
      <c r="H39" s="2" t="s">
        <v>94</v>
      </c>
      <c r="I39" s="9">
        <v>5</v>
      </c>
      <c r="J39" s="4">
        <v>57.6</v>
      </c>
    </row>
    <row r="40" spans="1:10">
      <c r="A40" s="2" t="s">
        <v>48</v>
      </c>
      <c r="B40" s="3" t="s">
        <v>7088</v>
      </c>
      <c r="C40" s="1" t="s">
        <v>42</v>
      </c>
      <c r="D40" s="1" t="s">
        <v>7120</v>
      </c>
      <c r="E40" s="2" t="s">
        <v>1076</v>
      </c>
      <c r="F40" s="2" t="s">
        <v>1077</v>
      </c>
      <c r="G40" s="2" t="s">
        <v>1078</v>
      </c>
      <c r="H40" s="2" t="s">
        <v>1079</v>
      </c>
      <c r="I40" s="9">
        <v>50</v>
      </c>
      <c r="J40" s="4">
        <v>576</v>
      </c>
    </row>
    <row r="41" spans="1:10">
      <c r="A41" s="2" t="s">
        <v>48</v>
      </c>
      <c r="B41" s="3" t="s">
        <v>7088</v>
      </c>
      <c r="C41" s="1" t="s">
        <v>42</v>
      </c>
      <c r="D41" s="1" t="s">
        <v>7121</v>
      </c>
      <c r="E41" s="2" t="s">
        <v>1129</v>
      </c>
      <c r="F41" s="2" t="s">
        <v>1130</v>
      </c>
      <c r="G41" s="2" t="s">
        <v>93</v>
      </c>
      <c r="H41" s="2" t="s">
        <v>94</v>
      </c>
      <c r="I41" s="9">
        <v>5</v>
      </c>
      <c r="J41" s="4">
        <v>57.6</v>
      </c>
    </row>
    <row r="42" spans="1:10">
      <c r="A42" s="2" t="s">
        <v>48</v>
      </c>
      <c r="B42" s="3" t="s">
        <v>7088</v>
      </c>
      <c r="C42" s="1" t="s">
        <v>42</v>
      </c>
      <c r="D42" s="1" t="s">
        <v>7122</v>
      </c>
      <c r="E42" s="2" t="s">
        <v>922</v>
      </c>
      <c r="F42" s="2" t="s">
        <v>923</v>
      </c>
      <c r="G42" s="2" t="s">
        <v>82</v>
      </c>
      <c r="H42" s="2" t="s">
        <v>83</v>
      </c>
      <c r="I42" s="9">
        <v>4</v>
      </c>
      <c r="J42" s="4">
        <v>46.08</v>
      </c>
    </row>
    <row r="43" spans="1:10">
      <c r="A43" s="2" t="s">
        <v>48</v>
      </c>
      <c r="B43" s="3" t="s">
        <v>7088</v>
      </c>
      <c r="C43" s="1" t="s">
        <v>42</v>
      </c>
      <c r="D43" s="1" t="s">
        <v>7123</v>
      </c>
      <c r="E43" s="2" t="s">
        <v>505</v>
      </c>
      <c r="F43" s="2" t="s">
        <v>506</v>
      </c>
      <c r="G43" s="2" t="s">
        <v>93</v>
      </c>
      <c r="H43" s="2" t="s">
        <v>94</v>
      </c>
      <c r="I43" s="9">
        <v>3</v>
      </c>
      <c r="J43" s="4">
        <v>34.56</v>
      </c>
    </row>
    <row r="44" spans="1:10">
      <c r="A44" s="2" t="s">
        <v>48</v>
      </c>
      <c r="B44" s="3" t="s">
        <v>7088</v>
      </c>
      <c r="C44" s="1" t="s">
        <v>42</v>
      </c>
      <c r="D44" s="1" t="s">
        <v>7098</v>
      </c>
      <c r="E44" s="2" t="s">
        <v>673</v>
      </c>
      <c r="F44" s="2" t="s">
        <v>674</v>
      </c>
      <c r="G44" s="2" t="s">
        <v>675</v>
      </c>
      <c r="H44" s="2" t="s">
        <v>676</v>
      </c>
      <c r="I44" s="9">
        <v>3</v>
      </c>
      <c r="J44" s="4">
        <v>34.56</v>
      </c>
    </row>
    <row r="45" spans="1:10">
      <c r="A45" s="2" t="s">
        <v>48</v>
      </c>
      <c r="B45" s="3" t="s">
        <v>7088</v>
      </c>
      <c r="C45" s="1" t="s">
        <v>42</v>
      </c>
      <c r="D45" s="1" t="s">
        <v>7124</v>
      </c>
      <c r="E45" s="2" t="s">
        <v>1285</v>
      </c>
      <c r="F45" s="2" t="s">
        <v>1286</v>
      </c>
      <c r="G45" s="2" t="s">
        <v>82</v>
      </c>
      <c r="H45" s="2" t="s">
        <v>83</v>
      </c>
      <c r="I45" s="9">
        <v>40</v>
      </c>
      <c r="J45" s="4">
        <v>460.8</v>
      </c>
    </row>
    <row r="46" spans="1:10">
      <c r="A46" s="2" t="s">
        <v>48</v>
      </c>
      <c r="B46" s="3" t="s">
        <v>7088</v>
      </c>
      <c r="C46" s="1" t="s">
        <v>42</v>
      </c>
      <c r="D46" s="1" t="s">
        <v>7125</v>
      </c>
      <c r="E46" s="2" t="s">
        <v>1113</v>
      </c>
      <c r="F46" s="2" t="s">
        <v>1114</v>
      </c>
      <c r="G46" s="2" t="s">
        <v>93</v>
      </c>
      <c r="H46" s="2" t="s">
        <v>94</v>
      </c>
      <c r="I46" s="9">
        <v>3</v>
      </c>
      <c r="J46" s="4">
        <v>34.56</v>
      </c>
    </row>
    <row r="47" spans="1:10">
      <c r="A47" s="2" t="s">
        <v>48</v>
      </c>
      <c r="B47" s="3" t="s">
        <v>7088</v>
      </c>
      <c r="C47" s="1" t="s">
        <v>42</v>
      </c>
      <c r="D47" s="1" t="s">
        <v>7126</v>
      </c>
      <c r="E47" s="2" t="s">
        <v>932</v>
      </c>
      <c r="F47" s="2" t="s">
        <v>933</v>
      </c>
      <c r="G47" s="2" t="s">
        <v>82</v>
      </c>
      <c r="H47" s="2" t="s">
        <v>83</v>
      </c>
      <c r="I47" s="9">
        <v>20</v>
      </c>
      <c r="J47" s="4">
        <v>247.4</v>
      </c>
    </row>
    <row r="48" spans="1:10">
      <c r="A48" s="2" t="s">
        <v>48</v>
      </c>
      <c r="B48" s="3" t="s">
        <v>7088</v>
      </c>
      <c r="C48" s="1" t="s">
        <v>42</v>
      </c>
      <c r="D48" s="1" t="s">
        <v>7093</v>
      </c>
      <c r="E48" s="2" t="s">
        <v>643</v>
      </c>
      <c r="F48" s="2" t="s">
        <v>644</v>
      </c>
      <c r="G48" s="2" t="s">
        <v>82</v>
      </c>
      <c r="H48" s="2" t="s">
        <v>83</v>
      </c>
      <c r="I48" s="9">
        <v>20</v>
      </c>
      <c r="J48" s="4">
        <v>247.4</v>
      </c>
    </row>
    <row r="49" spans="1:10">
      <c r="A49" s="2" t="s">
        <v>48</v>
      </c>
      <c r="B49" s="3" t="s">
        <v>7088</v>
      </c>
      <c r="C49" s="1" t="s">
        <v>42</v>
      </c>
      <c r="D49" s="1" t="s">
        <v>7091</v>
      </c>
      <c r="E49" s="2" t="s">
        <v>679</v>
      </c>
      <c r="F49" s="2" t="s">
        <v>680</v>
      </c>
      <c r="G49" s="2" t="s">
        <v>82</v>
      </c>
      <c r="H49" s="2" t="s">
        <v>83</v>
      </c>
      <c r="I49" s="9">
        <v>15</v>
      </c>
      <c r="J49" s="4">
        <v>185.55</v>
      </c>
    </row>
    <row r="50" spans="1:10">
      <c r="A50" s="2" t="s">
        <v>48</v>
      </c>
      <c r="B50" s="3" t="s">
        <v>7088</v>
      </c>
      <c r="C50" s="1" t="s">
        <v>42</v>
      </c>
      <c r="D50" s="1" t="s">
        <v>7096</v>
      </c>
      <c r="E50" s="2" t="s">
        <v>486</v>
      </c>
      <c r="F50" s="2" t="s">
        <v>487</v>
      </c>
      <c r="G50" s="2" t="s">
        <v>102</v>
      </c>
      <c r="H50" s="2" t="s">
        <v>103</v>
      </c>
      <c r="I50" s="9">
        <v>30</v>
      </c>
      <c r="J50" s="4">
        <v>371.1</v>
      </c>
    </row>
    <row r="51" spans="1:10">
      <c r="A51" s="2" t="s">
        <v>48</v>
      </c>
      <c r="B51" s="3" t="s">
        <v>7088</v>
      </c>
      <c r="C51" s="1" t="s">
        <v>42</v>
      </c>
      <c r="D51" s="1" t="s">
        <v>7127</v>
      </c>
      <c r="E51" s="2" t="s">
        <v>522</v>
      </c>
      <c r="F51" s="2" t="s">
        <v>523</v>
      </c>
      <c r="G51" s="2" t="s">
        <v>93</v>
      </c>
      <c r="H51" s="2" t="s">
        <v>94</v>
      </c>
      <c r="I51" s="9">
        <v>5</v>
      </c>
      <c r="J51" s="4">
        <v>57.6</v>
      </c>
    </row>
    <row r="52" spans="1:10">
      <c r="A52" s="2" t="s">
        <v>48</v>
      </c>
      <c r="B52" s="3" t="s">
        <v>7088</v>
      </c>
      <c r="C52" s="1" t="s">
        <v>42</v>
      </c>
      <c r="D52" s="1" t="s">
        <v>7128</v>
      </c>
      <c r="E52" s="2" t="s">
        <v>663</v>
      </c>
      <c r="F52" s="2" t="s">
        <v>664</v>
      </c>
      <c r="G52" s="2" t="s">
        <v>82</v>
      </c>
      <c r="H52" s="2" t="s">
        <v>83</v>
      </c>
      <c r="I52" s="9">
        <v>15</v>
      </c>
      <c r="J52" s="4">
        <v>185.55</v>
      </c>
    </row>
    <row r="53" spans="1:10">
      <c r="A53" s="2" t="s">
        <v>48</v>
      </c>
      <c r="B53" s="3" t="s">
        <v>7088</v>
      </c>
      <c r="C53" s="1" t="s">
        <v>42</v>
      </c>
      <c r="D53" s="1" t="s">
        <v>7129</v>
      </c>
      <c r="E53" s="2" t="s">
        <v>1110</v>
      </c>
      <c r="F53" s="2" t="s">
        <v>1111</v>
      </c>
      <c r="G53" s="2" t="s">
        <v>93</v>
      </c>
      <c r="H53" s="2" t="s">
        <v>94</v>
      </c>
      <c r="I53" s="9">
        <v>2</v>
      </c>
      <c r="J53" s="4">
        <v>23.04</v>
      </c>
    </row>
    <row r="54" spans="1:10">
      <c r="A54" s="2" t="s">
        <v>48</v>
      </c>
      <c r="B54" s="3" t="s">
        <v>7088</v>
      </c>
      <c r="C54" s="1" t="s">
        <v>42</v>
      </c>
      <c r="D54" s="1" t="s">
        <v>7130</v>
      </c>
      <c r="E54" s="2" t="s">
        <v>1110</v>
      </c>
      <c r="F54" s="2" t="s">
        <v>1111</v>
      </c>
      <c r="G54" s="2" t="s">
        <v>93</v>
      </c>
      <c r="H54" s="2" t="s">
        <v>94</v>
      </c>
      <c r="I54" s="9">
        <v>2</v>
      </c>
      <c r="J54" s="4">
        <v>24.74</v>
      </c>
    </row>
    <row r="55" spans="1:10">
      <c r="A55" s="2" t="s">
        <v>48</v>
      </c>
      <c r="B55" s="3" t="s">
        <v>7088</v>
      </c>
      <c r="C55" s="1" t="s">
        <v>42</v>
      </c>
      <c r="D55" s="1" t="s">
        <v>7131</v>
      </c>
      <c r="E55" s="2" t="s">
        <v>7117</v>
      </c>
      <c r="F55" s="2" t="s">
        <v>7118</v>
      </c>
      <c r="G55" s="2" t="s">
        <v>82</v>
      </c>
      <c r="H55" s="2" t="s">
        <v>83</v>
      </c>
      <c r="I55" s="9">
        <v>2</v>
      </c>
      <c r="J55" s="4">
        <v>24.74</v>
      </c>
    </row>
    <row r="56" spans="1:10">
      <c r="A56" s="2" t="s">
        <v>48</v>
      </c>
      <c r="B56" s="3" t="s">
        <v>7088</v>
      </c>
      <c r="C56" s="1" t="s">
        <v>42</v>
      </c>
      <c r="D56" s="1" t="s">
        <v>7132</v>
      </c>
      <c r="E56" s="2" t="s">
        <v>2694</v>
      </c>
      <c r="F56" s="2" t="s">
        <v>2695</v>
      </c>
      <c r="G56" s="2" t="s">
        <v>77</v>
      </c>
      <c r="H56" s="2" t="s">
        <v>78</v>
      </c>
      <c r="I56" s="9">
        <v>20</v>
      </c>
      <c r="J56" s="4">
        <v>230.4</v>
      </c>
    </row>
    <row r="57" spans="1:10">
      <c r="A57" s="2" t="s">
        <v>48</v>
      </c>
      <c r="B57" s="3" t="s">
        <v>7088</v>
      </c>
      <c r="C57" s="1" t="s">
        <v>42</v>
      </c>
      <c r="D57" s="1" t="s">
        <v>7133</v>
      </c>
      <c r="E57" s="2" t="s">
        <v>909</v>
      </c>
      <c r="F57" s="2" t="s">
        <v>910</v>
      </c>
      <c r="G57" s="2" t="s">
        <v>82</v>
      </c>
      <c r="H57" s="2" t="s">
        <v>83</v>
      </c>
      <c r="I57" s="9">
        <v>30</v>
      </c>
      <c r="J57" s="4">
        <v>371.1</v>
      </c>
    </row>
    <row r="58" spans="1:10">
      <c r="A58" s="2" t="s">
        <v>48</v>
      </c>
      <c r="B58" s="3" t="s">
        <v>7088</v>
      </c>
      <c r="C58" s="1" t="s">
        <v>42</v>
      </c>
      <c r="D58" s="1" t="s">
        <v>7134</v>
      </c>
      <c r="E58" s="2" t="s">
        <v>663</v>
      </c>
      <c r="F58" s="2" t="s">
        <v>664</v>
      </c>
      <c r="G58" s="2" t="s">
        <v>82</v>
      </c>
      <c r="H58" s="2" t="s">
        <v>83</v>
      </c>
      <c r="I58" s="9">
        <v>40</v>
      </c>
      <c r="J58" s="4">
        <v>460.8</v>
      </c>
    </row>
    <row r="59" spans="1:10">
      <c r="A59" s="2" t="s">
        <v>48</v>
      </c>
      <c r="B59" s="3" t="s">
        <v>7088</v>
      </c>
      <c r="C59" s="1" t="s">
        <v>42</v>
      </c>
      <c r="D59" s="1" t="s">
        <v>7095</v>
      </c>
      <c r="E59" s="2" t="s">
        <v>660</v>
      </c>
      <c r="F59" s="2" t="s">
        <v>661</v>
      </c>
      <c r="G59" s="2" t="s">
        <v>77</v>
      </c>
      <c r="H59" s="2" t="s">
        <v>78</v>
      </c>
      <c r="I59" s="9">
        <v>10</v>
      </c>
      <c r="J59" s="4">
        <v>115.2</v>
      </c>
    </row>
    <row r="60" spans="1:10">
      <c r="A60" s="2" t="s">
        <v>48</v>
      </c>
      <c r="B60" s="3" t="s">
        <v>7088</v>
      </c>
      <c r="C60" s="1" t="s">
        <v>42</v>
      </c>
      <c r="D60" s="1" t="s">
        <v>7135</v>
      </c>
      <c r="E60" s="2" t="s">
        <v>108</v>
      </c>
      <c r="F60" s="2" t="s">
        <v>109</v>
      </c>
      <c r="G60" s="2" t="s">
        <v>72</v>
      </c>
      <c r="H60" s="2" t="s">
        <v>73</v>
      </c>
      <c r="I60" s="9">
        <v>5</v>
      </c>
      <c r="J60" s="4">
        <v>57.6</v>
      </c>
    </row>
    <row r="61" spans="1:10">
      <c r="A61" s="2" t="s">
        <v>48</v>
      </c>
      <c r="B61" s="3" t="s">
        <v>7088</v>
      </c>
      <c r="C61" s="1" t="s">
        <v>42</v>
      </c>
      <c r="D61" s="1" t="s">
        <v>7136</v>
      </c>
      <c r="E61" s="2" t="s">
        <v>660</v>
      </c>
      <c r="F61" s="2" t="s">
        <v>661</v>
      </c>
      <c r="G61" s="2" t="s">
        <v>77</v>
      </c>
      <c r="H61" s="2" t="s">
        <v>78</v>
      </c>
      <c r="I61" s="9">
        <v>10</v>
      </c>
      <c r="J61" s="4">
        <v>115.2</v>
      </c>
    </row>
    <row r="62" spans="1:10">
      <c r="A62" s="2" t="s">
        <v>48</v>
      </c>
      <c r="B62" s="3" t="s">
        <v>7088</v>
      </c>
      <c r="C62" s="1" t="s">
        <v>42</v>
      </c>
      <c r="D62" s="1" t="s">
        <v>7137</v>
      </c>
      <c r="E62" s="2" t="s">
        <v>125</v>
      </c>
      <c r="F62" s="2" t="s">
        <v>126</v>
      </c>
      <c r="G62" s="2" t="s">
        <v>127</v>
      </c>
      <c r="H62" s="2" t="s">
        <v>128</v>
      </c>
      <c r="I62" s="9">
        <v>15</v>
      </c>
      <c r="J62" s="4">
        <v>172.8</v>
      </c>
    </row>
    <row r="63" spans="1:10">
      <c r="A63" s="2" t="s">
        <v>48</v>
      </c>
      <c r="B63" s="3" t="s">
        <v>7088</v>
      </c>
      <c r="C63" s="1" t="s">
        <v>42</v>
      </c>
      <c r="D63" s="1" t="s">
        <v>7138</v>
      </c>
      <c r="E63" s="2" t="s">
        <v>125</v>
      </c>
      <c r="F63" s="2" t="s">
        <v>126</v>
      </c>
      <c r="G63" s="2" t="s">
        <v>127</v>
      </c>
      <c r="H63" s="2" t="s">
        <v>128</v>
      </c>
      <c r="I63" s="9">
        <v>5</v>
      </c>
      <c r="J63" s="4">
        <v>57.6</v>
      </c>
    </row>
    <row r="64" spans="1:10">
      <c r="A64" s="2" t="s">
        <v>48</v>
      </c>
      <c r="B64" s="3" t="s">
        <v>7088</v>
      </c>
      <c r="C64" s="1" t="s">
        <v>42</v>
      </c>
      <c r="D64" s="1" t="s">
        <v>7139</v>
      </c>
      <c r="E64" s="2" t="s">
        <v>100</v>
      </c>
      <c r="F64" s="2" t="s">
        <v>101</v>
      </c>
      <c r="G64" s="2" t="s">
        <v>102</v>
      </c>
      <c r="H64" s="2" t="s">
        <v>103</v>
      </c>
      <c r="I64" s="9">
        <v>5</v>
      </c>
      <c r="J64" s="4">
        <v>57.6</v>
      </c>
    </row>
    <row r="65" spans="1:10">
      <c r="A65" s="2" t="s">
        <v>48</v>
      </c>
      <c r="B65" s="3" t="s">
        <v>7088</v>
      </c>
      <c r="C65" s="1" t="s">
        <v>42</v>
      </c>
      <c r="D65" s="1" t="s">
        <v>7140</v>
      </c>
      <c r="E65" s="2" t="s">
        <v>646</v>
      </c>
      <c r="F65" s="2" t="s">
        <v>647</v>
      </c>
      <c r="G65" s="2" t="s">
        <v>82</v>
      </c>
      <c r="H65" s="2" t="s">
        <v>83</v>
      </c>
      <c r="I65" s="9">
        <v>10</v>
      </c>
      <c r="J65" s="4">
        <v>123.7</v>
      </c>
    </row>
    <row r="66" spans="1:10">
      <c r="A66" s="2" t="s">
        <v>48</v>
      </c>
      <c r="B66" s="3" t="s">
        <v>7141</v>
      </c>
      <c r="C66" s="1" t="s">
        <v>42</v>
      </c>
      <c r="D66" s="1" t="s">
        <v>7142</v>
      </c>
      <c r="E66" s="2" t="s">
        <v>670</v>
      </c>
      <c r="F66" s="2" t="s">
        <v>671</v>
      </c>
      <c r="G66" s="2" t="s">
        <v>177</v>
      </c>
      <c r="H66" s="2" t="s">
        <v>178</v>
      </c>
      <c r="I66" s="9">
        <v>10</v>
      </c>
      <c r="J66" s="4">
        <v>123.7</v>
      </c>
    </row>
    <row r="67" spans="1:10">
      <c r="A67" s="2" t="s">
        <v>48</v>
      </c>
      <c r="B67" s="3" t="s">
        <v>7088</v>
      </c>
      <c r="C67" s="1" t="s">
        <v>42</v>
      </c>
      <c r="D67" s="1" t="s">
        <v>7143</v>
      </c>
      <c r="E67" s="2" t="s">
        <v>894</v>
      </c>
      <c r="F67" s="2" t="s">
        <v>895</v>
      </c>
      <c r="G67" s="2" t="s">
        <v>82</v>
      </c>
      <c r="H67" s="2" t="s">
        <v>83</v>
      </c>
      <c r="I67" s="9">
        <v>30</v>
      </c>
      <c r="J67" s="4">
        <v>371.1</v>
      </c>
    </row>
    <row r="68" spans="1:10">
      <c r="A68" s="2" t="s">
        <v>48</v>
      </c>
      <c r="B68" s="3" t="s">
        <v>7088</v>
      </c>
      <c r="C68" s="1" t="s">
        <v>42</v>
      </c>
      <c r="D68" s="1" t="s">
        <v>7144</v>
      </c>
      <c r="E68" s="2" t="s">
        <v>136</v>
      </c>
      <c r="F68" s="2" t="s">
        <v>137</v>
      </c>
      <c r="G68" s="2" t="s">
        <v>72</v>
      </c>
      <c r="H68" s="2" t="s">
        <v>73</v>
      </c>
      <c r="I68" s="9">
        <v>20</v>
      </c>
      <c r="J68" s="4">
        <v>230.4</v>
      </c>
    </row>
    <row r="69" spans="1:10">
      <c r="A69" s="2" t="s">
        <v>48</v>
      </c>
      <c r="B69" s="3" t="s">
        <v>7088</v>
      </c>
      <c r="C69" s="1" t="s">
        <v>42</v>
      </c>
      <c r="D69" s="1" t="s">
        <v>7094</v>
      </c>
      <c r="E69" s="2" t="s">
        <v>509</v>
      </c>
      <c r="F69" s="2" t="s">
        <v>510</v>
      </c>
      <c r="G69" s="2" t="s">
        <v>82</v>
      </c>
      <c r="H69" s="2" t="s">
        <v>83</v>
      </c>
      <c r="I69" s="9">
        <v>20</v>
      </c>
      <c r="J69" s="4">
        <v>247.4</v>
      </c>
    </row>
    <row r="70" spans="1:10">
      <c r="A70" s="2" t="s">
        <v>48</v>
      </c>
      <c r="B70" s="3" t="s">
        <v>7088</v>
      </c>
      <c r="C70" s="1" t="s">
        <v>42</v>
      </c>
      <c r="D70" s="1" t="s">
        <v>7145</v>
      </c>
      <c r="E70" s="2" t="s">
        <v>133</v>
      </c>
      <c r="F70" s="2" t="s">
        <v>134</v>
      </c>
      <c r="G70" s="2" t="s">
        <v>119</v>
      </c>
      <c r="H70" s="2" t="s">
        <v>120</v>
      </c>
      <c r="I70" s="9">
        <v>10</v>
      </c>
      <c r="J70" s="4">
        <v>115.2</v>
      </c>
    </row>
    <row r="71" spans="1:10">
      <c r="A71" s="2" t="s">
        <v>48</v>
      </c>
      <c r="B71" s="3" t="s">
        <v>7088</v>
      </c>
      <c r="C71" s="1" t="s">
        <v>42</v>
      </c>
      <c r="D71" s="1" t="s">
        <v>7146</v>
      </c>
      <c r="E71" s="2" t="s">
        <v>2509</v>
      </c>
      <c r="F71" s="2" t="s">
        <v>2510</v>
      </c>
      <c r="G71" s="2" t="s">
        <v>119</v>
      </c>
      <c r="H71" s="2" t="s">
        <v>120</v>
      </c>
      <c r="I71" s="9">
        <v>10</v>
      </c>
      <c r="J71" s="4">
        <v>123.7</v>
      </c>
    </row>
    <row r="72" spans="1:10">
      <c r="A72" s="2" t="s">
        <v>48</v>
      </c>
      <c r="B72" s="3" t="s">
        <v>7088</v>
      </c>
      <c r="C72" s="1" t="s">
        <v>42</v>
      </c>
      <c r="D72" s="1" t="s">
        <v>7147</v>
      </c>
      <c r="E72" s="2" t="s">
        <v>133</v>
      </c>
      <c r="F72" s="2" t="s">
        <v>134</v>
      </c>
      <c r="G72" s="2" t="s">
        <v>119</v>
      </c>
      <c r="H72" s="2" t="s">
        <v>120</v>
      </c>
      <c r="I72" s="9">
        <v>5</v>
      </c>
      <c r="J72" s="4">
        <v>57.6</v>
      </c>
    </row>
    <row r="73" spans="1:10">
      <c r="A73" s="2" t="s">
        <v>48</v>
      </c>
      <c r="B73" s="3" t="s">
        <v>7088</v>
      </c>
      <c r="C73" s="1" t="s">
        <v>42</v>
      </c>
      <c r="D73" s="1" t="s">
        <v>7092</v>
      </c>
      <c r="E73" s="2" t="s">
        <v>512</v>
      </c>
      <c r="F73" s="2" t="s">
        <v>513</v>
      </c>
      <c r="G73" s="2" t="s">
        <v>514</v>
      </c>
      <c r="H73" s="2" t="s">
        <v>515</v>
      </c>
      <c r="I73" s="9">
        <v>20</v>
      </c>
      <c r="J73" s="4">
        <v>247.4</v>
      </c>
    </row>
    <row r="74" spans="1:10">
      <c r="A74" s="2" t="s">
        <v>48</v>
      </c>
      <c r="B74" s="3" t="s">
        <v>7088</v>
      </c>
      <c r="C74" s="1" t="s">
        <v>42</v>
      </c>
      <c r="D74" s="1" t="s">
        <v>7148</v>
      </c>
      <c r="E74" s="2" t="s">
        <v>1071</v>
      </c>
      <c r="F74" s="2" t="s">
        <v>1072</v>
      </c>
      <c r="G74" s="2" t="s">
        <v>82</v>
      </c>
      <c r="H74" s="2" t="s">
        <v>83</v>
      </c>
      <c r="I74" s="9">
        <v>10</v>
      </c>
      <c r="J74" s="4">
        <v>123.7</v>
      </c>
    </row>
    <row r="75" spans="1:10">
      <c r="A75" s="2" t="s">
        <v>48</v>
      </c>
      <c r="B75" s="3" t="s">
        <v>7088</v>
      </c>
      <c r="C75" s="1" t="s">
        <v>42</v>
      </c>
      <c r="D75" s="1" t="s">
        <v>7149</v>
      </c>
      <c r="E75" s="2" t="s">
        <v>114</v>
      </c>
      <c r="F75" s="2" t="s">
        <v>115</v>
      </c>
      <c r="G75" s="2" t="s">
        <v>102</v>
      </c>
      <c r="H75" s="2" t="s">
        <v>103</v>
      </c>
      <c r="I75" s="9">
        <v>3</v>
      </c>
      <c r="J75" s="4">
        <v>34.56</v>
      </c>
    </row>
    <row r="76" spans="1:10">
      <c r="A76" s="2" t="s">
        <v>48</v>
      </c>
      <c r="B76" s="3" t="s">
        <v>7088</v>
      </c>
      <c r="C76" s="1" t="s">
        <v>42</v>
      </c>
      <c r="D76" s="1" t="s">
        <v>7150</v>
      </c>
      <c r="E76" s="2" t="s">
        <v>111</v>
      </c>
      <c r="F76" s="2" t="s">
        <v>112</v>
      </c>
      <c r="G76" s="2" t="s">
        <v>72</v>
      </c>
      <c r="H76" s="2" t="s">
        <v>73</v>
      </c>
      <c r="I76" s="9">
        <v>3</v>
      </c>
      <c r="J76" s="4">
        <v>34.56</v>
      </c>
    </row>
    <row r="77" spans="1:10">
      <c r="A77" s="2" t="s">
        <v>48</v>
      </c>
      <c r="B77" s="3" t="s">
        <v>7088</v>
      </c>
      <c r="C77" s="1" t="s">
        <v>42</v>
      </c>
      <c r="D77" s="1" t="s">
        <v>7151</v>
      </c>
      <c r="E77" s="2" t="s">
        <v>85</v>
      </c>
      <c r="F77" s="2" t="s">
        <v>86</v>
      </c>
      <c r="G77" s="2" t="s">
        <v>82</v>
      </c>
      <c r="H77" s="2" t="s">
        <v>83</v>
      </c>
      <c r="I77" s="9">
        <v>5</v>
      </c>
      <c r="J77" s="4">
        <v>57.6</v>
      </c>
    </row>
    <row r="78" spans="1:10">
      <c r="A78" s="2" t="s">
        <v>48</v>
      </c>
      <c r="B78" s="3" t="s">
        <v>7088</v>
      </c>
      <c r="C78" s="1" t="s">
        <v>42</v>
      </c>
      <c r="D78" s="1" t="s">
        <v>7152</v>
      </c>
      <c r="E78" s="2" t="s">
        <v>85</v>
      </c>
      <c r="F78" s="2" t="s">
        <v>86</v>
      </c>
      <c r="G78" s="2" t="s">
        <v>82</v>
      </c>
      <c r="H78" s="2" t="s">
        <v>83</v>
      </c>
      <c r="I78" s="9">
        <v>3</v>
      </c>
      <c r="J78" s="4">
        <v>34.56</v>
      </c>
    </row>
    <row r="79" spans="1:10">
      <c r="A79" s="2" t="s">
        <v>48</v>
      </c>
      <c r="B79" s="3" t="s">
        <v>7088</v>
      </c>
      <c r="C79" s="1" t="s">
        <v>42</v>
      </c>
      <c r="D79" s="1" t="s">
        <v>7153</v>
      </c>
      <c r="E79" s="2" t="s">
        <v>111</v>
      </c>
      <c r="F79" s="2" t="s">
        <v>112</v>
      </c>
      <c r="G79" s="2" t="s">
        <v>72</v>
      </c>
      <c r="H79" s="2" t="s">
        <v>73</v>
      </c>
      <c r="I79" s="9">
        <v>5</v>
      </c>
      <c r="J79" s="4">
        <v>57.6</v>
      </c>
    </row>
    <row r="80" spans="1:10">
      <c r="A80" s="2" t="s">
        <v>48</v>
      </c>
      <c r="B80" s="3" t="s">
        <v>7088</v>
      </c>
      <c r="C80" s="1" t="s">
        <v>42</v>
      </c>
      <c r="D80" s="1" t="s">
        <v>7154</v>
      </c>
      <c r="E80" s="2" t="s">
        <v>528</v>
      </c>
      <c r="F80" s="2" t="s">
        <v>529</v>
      </c>
      <c r="G80" s="2" t="s">
        <v>93</v>
      </c>
      <c r="H80" s="2" t="s">
        <v>94</v>
      </c>
      <c r="I80" s="9">
        <v>10</v>
      </c>
      <c r="J80" s="4">
        <v>123.7</v>
      </c>
    </row>
    <row r="81" spans="1:23">
      <c r="A81" s="2" t="s">
        <v>182</v>
      </c>
      <c r="B81" s="3" t="s">
        <v>7141</v>
      </c>
      <c r="C81" s="1" t="s">
        <v>42</v>
      </c>
      <c r="D81" s="1" t="s">
        <v>7142</v>
      </c>
      <c r="E81" s="2" t="s">
        <v>670</v>
      </c>
      <c r="F81" s="2" t="s">
        <v>671</v>
      </c>
      <c r="G81" s="2" t="s">
        <v>177</v>
      </c>
      <c r="H81" s="2" t="s">
        <v>178</v>
      </c>
      <c r="I81" s="9">
        <v>1</v>
      </c>
      <c r="J81" s="4">
        <v>9.44</v>
      </c>
    </row>
    <row r="82" spans="1:23">
      <c r="J82" s="5">
        <v>10409.86</v>
      </c>
    </row>
    <row r="83" spans="1:23">
      <c r="A83" s="72" t="s">
        <v>141</v>
      </c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</row>
    <row r="84" spans="1:23">
      <c r="A84" s="2" t="s">
        <v>40</v>
      </c>
      <c r="B84" s="3" t="s">
        <v>7141</v>
      </c>
      <c r="C84" s="1" t="s">
        <v>42</v>
      </c>
      <c r="D84" s="1" t="s">
        <v>7155</v>
      </c>
      <c r="E84" s="2" t="s">
        <v>936</v>
      </c>
      <c r="F84" s="2" t="s">
        <v>937</v>
      </c>
      <c r="G84" s="2" t="s">
        <v>150</v>
      </c>
      <c r="H84" s="2" t="s">
        <v>151</v>
      </c>
      <c r="I84" s="9">
        <v>5</v>
      </c>
      <c r="J84" s="4">
        <v>51.1</v>
      </c>
    </row>
    <row r="85" spans="1:23">
      <c r="A85" s="2" t="s">
        <v>40</v>
      </c>
      <c r="B85" s="3" t="s">
        <v>7141</v>
      </c>
      <c r="C85" s="1" t="s">
        <v>42</v>
      </c>
      <c r="D85" s="1" t="s">
        <v>7156</v>
      </c>
      <c r="E85" s="2" t="s">
        <v>954</v>
      </c>
      <c r="F85" s="2" t="s">
        <v>955</v>
      </c>
      <c r="G85" s="2" t="s">
        <v>150</v>
      </c>
      <c r="H85" s="2" t="s">
        <v>151</v>
      </c>
      <c r="I85" s="9">
        <v>2</v>
      </c>
      <c r="J85" s="4">
        <v>20.440000000000001</v>
      </c>
    </row>
    <row r="86" spans="1:23">
      <c r="A86" s="2" t="s">
        <v>48</v>
      </c>
      <c r="B86" s="3" t="s">
        <v>7141</v>
      </c>
      <c r="C86" s="1" t="s">
        <v>42</v>
      </c>
      <c r="D86" s="1" t="s">
        <v>7157</v>
      </c>
      <c r="E86" s="2" t="s">
        <v>538</v>
      </c>
      <c r="F86" s="2" t="s">
        <v>539</v>
      </c>
      <c r="G86" s="2" t="s">
        <v>150</v>
      </c>
      <c r="H86" s="2" t="s">
        <v>151</v>
      </c>
      <c r="I86" s="9">
        <v>10</v>
      </c>
      <c r="J86" s="4">
        <v>115.2</v>
      </c>
    </row>
    <row r="87" spans="1:23">
      <c r="A87" s="2" t="s">
        <v>48</v>
      </c>
      <c r="B87" s="3" t="s">
        <v>7141</v>
      </c>
      <c r="C87" s="1" t="s">
        <v>42</v>
      </c>
      <c r="D87" s="1" t="s">
        <v>7158</v>
      </c>
      <c r="E87" s="2" t="s">
        <v>1141</v>
      </c>
      <c r="F87" s="2" t="s">
        <v>1142</v>
      </c>
      <c r="G87" s="2" t="s">
        <v>167</v>
      </c>
      <c r="H87" s="2" t="s">
        <v>168</v>
      </c>
      <c r="I87" s="9">
        <v>5</v>
      </c>
      <c r="J87" s="4">
        <v>57.6</v>
      </c>
    </row>
    <row r="88" spans="1:23">
      <c r="A88" s="2" t="s">
        <v>48</v>
      </c>
      <c r="B88" s="3" t="s">
        <v>7141</v>
      </c>
      <c r="C88" s="1" t="s">
        <v>42</v>
      </c>
      <c r="D88" s="1" t="s">
        <v>7159</v>
      </c>
      <c r="E88" s="2" t="s">
        <v>158</v>
      </c>
      <c r="F88" s="2" t="s">
        <v>159</v>
      </c>
      <c r="G88" s="2" t="s">
        <v>160</v>
      </c>
      <c r="H88" s="2" t="s">
        <v>161</v>
      </c>
      <c r="I88" s="9">
        <v>5</v>
      </c>
      <c r="J88" s="4">
        <v>57.6</v>
      </c>
    </row>
    <row r="89" spans="1:23">
      <c r="A89" s="2" t="s">
        <v>48</v>
      </c>
      <c r="B89" s="3" t="s">
        <v>7141</v>
      </c>
      <c r="C89" s="1" t="s">
        <v>42</v>
      </c>
      <c r="D89" s="1" t="s">
        <v>7160</v>
      </c>
      <c r="E89" s="2" t="s">
        <v>957</v>
      </c>
      <c r="F89" s="2" t="s">
        <v>958</v>
      </c>
      <c r="G89" s="2" t="s">
        <v>150</v>
      </c>
      <c r="H89" s="2" t="s">
        <v>151</v>
      </c>
      <c r="I89" s="9">
        <v>2</v>
      </c>
      <c r="J89" s="4">
        <v>23.04</v>
      </c>
    </row>
    <row r="90" spans="1:23">
      <c r="A90" s="2" t="s">
        <v>48</v>
      </c>
      <c r="B90" s="3" t="s">
        <v>7141</v>
      </c>
      <c r="C90" s="1" t="s">
        <v>42</v>
      </c>
      <c r="D90" s="1" t="s">
        <v>7161</v>
      </c>
      <c r="E90" s="2" t="s">
        <v>954</v>
      </c>
      <c r="F90" s="2" t="s">
        <v>955</v>
      </c>
      <c r="G90" s="2" t="s">
        <v>150</v>
      </c>
      <c r="H90" s="2" t="s">
        <v>151</v>
      </c>
      <c r="I90" s="9">
        <v>5</v>
      </c>
      <c r="J90" s="4">
        <v>57.6</v>
      </c>
    </row>
    <row r="91" spans="1:23">
      <c r="A91" s="2" t="s">
        <v>48</v>
      </c>
      <c r="B91" s="3" t="s">
        <v>7141</v>
      </c>
      <c r="C91" s="1" t="s">
        <v>42</v>
      </c>
      <c r="D91" s="1" t="s">
        <v>7162</v>
      </c>
      <c r="E91" s="2" t="s">
        <v>541</v>
      </c>
      <c r="F91" s="2" t="s">
        <v>542</v>
      </c>
      <c r="G91" s="2" t="s">
        <v>150</v>
      </c>
      <c r="H91" s="2" t="s">
        <v>151</v>
      </c>
      <c r="I91" s="9">
        <v>10</v>
      </c>
      <c r="J91" s="4">
        <v>115.2</v>
      </c>
    </row>
    <row r="92" spans="1:23">
      <c r="A92" s="2" t="s">
        <v>48</v>
      </c>
      <c r="B92" s="3" t="s">
        <v>7141</v>
      </c>
      <c r="C92" s="1" t="s">
        <v>42</v>
      </c>
      <c r="D92" s="1" t="s">
        <v>7163</v>
      </c>
      <c r="E92" s="2" t="s">
        <v>170</v>
      </c>
      <c r="F92" s="2" t="s">
        <v>171</v>
      </c>
      <c r="G92" s="2" t="s">
        <v>150</v>
      </c>
      <c r="H92" s="2" t="s">
        <v>151</v>
      </c>
      <c r="I92" s="9">
        <v>30</v>
      </c>
      <c r="J92" s="4">
        <v>345.6</v>
      </c>
    </row>
    <row r="93" spans="1:23">
      <c r="A93" s="2" t="s">
        <v>48</v>
      </c>
      <c r="B93" s="3" t="s">
        <v>7141</v>
      </c>
      <c r="C93" s="1" t="s">
        <v>42</v>
      </c>
      <c r="D93" s="1" t="s">
        <v>7155</v>
      </c>
      <c r="E93" s="2" t="s">
        <v>936</v>
      </c>
      <c r="F93" s="2" t="s">
        <v>937</v>
      </c>
      <c r="G93" s="2" t="s">
        <v>150</v>
      </c>
      <c r="H93" s="2" t="s">
        <v>151</v>
      </c>
      <c r="I93" s="9">
        <v>8</v>
      </c>
      <c r="J93" s="4">
        <v>98.96</v>
      </c>
    </row>
    <row r="94" spans="1:23">
      <c r="A94" s="2" t="s">
        <v>48</v>
      </c>
      <c r="B94" s="3" t="s">
        <v>7141</v>
      </c>
      <c r="C94" s="1" t="s">
        <v>42</v>
      </c>
      <c r="D94" s="1" t="s">
        <v>7164</v>
      </c>
      <c r="E94" s="2" t="s">
        <v>936</v>
      </c>
      <c r="F94" s="2" t="s">
        <v>937</v>
      </c>
      <c r="G94" s="2" t="s">
        <v>150</v>
      </c>
      <c r="H94" s="2" t="s">
        <v>151</v>
      </c>
      <c r="I94" s="9">
        <v>14</v>
      </c>
      <c r="J94" s="4">
        <v>161.28</v>
      </c>
    </row>
    <row r="95" spans="1:23">
      <c r="A95" s="2" t="s">
        <v>182</v>
      </c>
      <c r="B95" s="3" t="s">
        <v>7141</v>
      </c>
      <c r="C95" s="1" t="s">
        <v>42</v>
      </c>
      <c r="D95" s="1" t="s">
        <v>7165</v>
      </c>
      <c r="E95" s="2" t="s">
        <v>175</v>
      </c>
      <c r="F95" s="2" t="s">
        <v>2616</v>
      </c>
      <c r="G95" s="2" t="s">
        <v>177</v>
      </c>
      <c r="H95" s="2" t="s">
        <v>178</v>
      </c>
      <c r="I95" s="9">
        <v>1</v>
      </c>
      <c r="J95" s="4">
        <v>8.42</v>
      </c>
    </row>
    <row r="96" spans="1:23">
      <c r="A96" s="2" t="s">
        <v>205</v>
      </c>
      <c r="B96" s="3" t="s">
        <v>7141</v>
      </c>
      <c r="C96" s="1" t="s">
        <v>42</v>
      </c>
      <c r="D96" s="1" t="s">
        <v>7157</v>
      </c>
      <c r="E96" s="2" t="s">
        <v>538</v>
      </c>
      <c r="F96" s="2" t="s">
        <v>539</v>
      </c>
      <c r="G96" s="2" t="s">
        <v>150</v>
      </c>
      <c r="H96" s="2" t="s">
        <v>151</v>
      </c>
      <c r="I96" s="9">
        <v>1</v>
      </c>
      <c r="J96" s="4">
        <v>9.5500000000000007</v>
      </c>
    </row>
    <row r="97" spans="1:23">
      <c r="A97" s="2" t="s">
        <v>205</v>
      </c>
      <c r="B97" s="3" t="s">
        <v>7141</v>
      </c>
      <c r="C97" s="1" t="s">
        <v>42</v>
      </c>
      <c r="D97" s="1" t="s">
        <v>7166</v>
      </c>
      <c r="E97" s="2" t="s">
        <v>170</v>
      </c>
      <c r="F97" s="2" t="s">
        <v>171</v>
      </c>
      <c r="G97" s="2" t="s">
        <v>150</v>
      </c>
      <c r="H97" s="2" t="s">
        <v>151</v>
      </c>
      <c r="I97" s="9">
        <v>2</v>
      </c>
      <c r="J97" s="4">
        <v>19.100000000000001</v>
      </c>
    </row>
    <row r="98" spans="1:23">
      <c r="J98" s="5">
        <v>1140.69</v>
      </c>
    </row>
    <row r="99" spans="1:23">
      <c r="A99" s="72" t="s">
        <v>189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>
      <c r="A100" s="2" t="s">
        <v>40</v>
      </c>
      <c r="B100" s="3" t="s">
        <v>7083</v>
      </c>
      <c r="C100" s="1" t="s">
        <v>42</v>
      </c>
      <c r="D100" s="1" t="s">
        <v>7167</v>
      </c>
      <c r="E100" s="2" t="s">
        <v>191</v>
      </c>
      <c r="F100" s="2" t="s">
        <v>192</v>
      </c>
      <c r="G100" s="2" t="s">
        <v>193</v>
      </c>
      <c r="H100" s="2" t="s">
        <v>194</v>
      </c>
      <c r="I100" s="9">
        <v>3</v>
      </c>
      <c r="J100" s="4">
        <v>30.66</v>
      </c>
    </row>
    <row r="101" spans="1:23">
      <c r="A101" s="2" t="s">
        <v>40</v>
      </c>
      <c r="B101" s="3" t="s">
        <v>7083</v>
      </c>
      <c r="C101" s="1" t="s">
        <v>42</v>
      </c>
      <c r="D101" s="1" t="s">
        <v>7168</v>
      </c>
      <c r="E101" s="2" t="s">
        <v>710</v>
      </c>
      <c r="F101" s="2" t="s">
        <v>711</v>
      </c>
      <c r="G101" s="2" t="s">
        <v>712</v>
      </c>
      <c r="H101" s="2" t="s">
        <v>713</v>
      </c>
      <c r="I101" s="9">
        <v>5</v>
      </c>
      <c r="J101" s="4">
        <v>51.1</v>
      </c>
    </row>
    <row r="102" spans="1:23">
      <c r="A102" s="2" t="s">
        <v>48</v>
      </c>
      <c r="B102" s="3" t="s">
        <v>7083</v>
      </c>
      <c r="C102" s="1" t="s">
        <v>42</v>
      </c>
      <c r="D102" s="1" t="s">
        <v>7169</v>
      </c>
      <c r="E102" s="2" t="s">
        <v>1168</v>
      </c>
      <c r="F102" s="2" t="s">
        <v>1169</v>
      </c>
      <c r="G102" s="2" t="s">
        <v>712</v>
      </c>
      <c r="H102" s="2" t="s">
        <v>713</v>
      </c>
      <c r="I102" s="9">
        <v>2</v>
      </c>
      <c r="J102" s="4">
        <v>24.74</v>
      </c>
    </row>
    <row r="103" spans="1:23">
      <c r="A103" s="2" t="s">
        <v>48</v>
      </c>
      <c r="B103" s="3" t="s">
        <v>7083</v>
      </c>
      <c r="C103" s="1" t="s">
        <v>42</v>
      </c>
      <c r="D103" s="1" t="s">
        <v>7168</v>
      </c>
      <c r="E103" s="2" t="s">
        <v>710</v>
      </c>
      <c r="F103" s="2" t="s">
        <v>711</v>
      </c>
      <c r="G103" s="2" t="s">
        <v>712</v>
      </c>
      <c r="H103" s="2" t="s">
        <v>713</v>
      </c>
      <c r="I103" s="9">
        <v>5</v>
      </c>
      <c r="J103" s="4">
        <v>61.85</v>
      </c>
    </row>
    <row r="104" spans="1:23">
      <c r="A104" s="2" t="s">
        <v>48</v>
      </c>
      <c r="B104" s="3" t="s">
        <v>7083</v>
      </c>
      <c r="C104" s="1" t="s">
        <v>42</v>
      </c>
      <c r="D104" s="1" t="s">
        <v>7170</v>
      </c>
      <c r="E104" s="2" t="s">
        <v>729</v>
      </c>
      <c r="F104" s="2" t="s">
        <v>730</v>
      </c>
      <c r="G104" s="2" t="s">
        <v>726</v>
      </c>
      <c r="H104" s="2" t="s">
        <v>727</v>
      </c>
      <c r="I104" s="9">
        <v>5</v>
      </c>
      <c r="J104" s="4">
        <v>61.85</v>
      </c>
    </row>
    <row r="105" spans="1:23">
      <c r="A105" s="2" t="s">
        <v>182</v>
      </c>
      <c r="B105" s="3" t="s">
        <v>7083</v>
      </c>
      <c r="C105" s="1" t="s">
        <v>42</v>
      </c>
      <c r="D105" s="1" t="s">
        <v>7170</v>
      </c>
      <c r="E105" s="2" t="s">
        <v>729</v>
      </c>
      <c r="F105" s="2" t="s">
        <v>730</v>
      </c>
      <c r="G105" s="2" t="s">
        <v>726</v>
      </c>
      <c r="H105" s="2" t="s">
        <v>727</v>
      </c>
      <c r="I105" s="9">
        <v>3</v>
      </c>
      <c r="J105" s="4">
        <v>28.32</v>
      </c>
    </row>
    <row r="106" spans="1:23">
      <c r="J106" s="5">
        <v>258.52</v>
      </c>
    </row>
    <row r="107" spans="1:23">
      <c r="A107" s="72" t="s">
        <v>212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</row>
    <row r="108" spans="1:23">
      <c r="A108" s="2" t="s">
        <v>40</v>
      </c>
      <c r="B108" s="3" t="s">
        <v>7171</v>
      </c>
      <c r="C108" s="1" t="s">
        <v>42</v>
      </c>
      <c r="D108" s="1" t="s">
        <v>7172</v>
      </c>
      <c r="E108" s="2" t="s">
        <v>238</v>
      </c>
      <c r="F108" s="2" t="s">
        <v>239</v>
      </c>
      <c r="G108" s="2" t="s">
        <v>216</v>
      </c>
      <c r="H108" s="2" t="s">
        <v>217</v>
      </c>
      <c r="I108" s="9">
        <v>3</v>
      </c>
      <c r="J108" s="4">
        <v>30.66</v>
      </c>
    </row>
    <row r="109" spans="1:23">
      <c r="A109" s="2" t="s">
        <v>40</v>
      </c>
      <c r="B109" s="3" t="s">
        <v>7171</v>
      </c>
      <c r="C109" s="1" t="s">
        <v>42</v>
      </c>
      <c r="D109" s="1" t="s">
        <v>7173</v>
      </c>
      <c r="E109" s="2" t="s">
        <v>246</v>
      </c>
      <c r="F109" s="2" t="s">
        <v>247</v>
      </c>
      <c r="G109" s="2" t="s">
        <v>243</v>
      </c>
      <c r="H109" s="2" t="s">
        <v>244</v>
      </c>
      <c r="I109" s="9">
        <v>5</v>
      </c>
      <c r="J109" s="4">
        <v>51.1</v>
      </c>
    </row>
    <row r="110" spans="1:23">
      <c r="A110" s="2" t="s">
        <v>48</v>
      </c>
      <c r="B110" s="3" t="s">
        <v>7171</v>
      </c>
      <c r="C110" s="1" t="s">
        <v>42</v>
      </c>
      <c r="D110" s="1" t="s">
        <v>7174</v>
      </c>
      <c r="E110" s="2" t="s">
        <v>219</v>
      </c>
      <c r="F110" s="2" t="s">
        <v>220</v>
      </c>
      <c r="G110" s="2" t="s">
        <v>221</v>
      </c>
      <c r="H110" s="2" t="s">
        <v>222</v>
      </c>
      <c r="I110" s="9">
        <v>5</v>
      </c>
      <c r="J110" s="4">
        <v>61.85</v>
      </c>
    </row>
    <row r="111" spans="1:23">
      <c r="A111" s="2" t="s">
        <v>48</v>
      </c>
      <c r="B111" s="3" t="s">
        <v>7171</v>
      </c>
      <c r="C111" s="1" t="s">
        <v>42</v>
      </c>
      <c r="D111" s="1" t="s">
        <v>7172</v>
      </c>
      <c r="E111" s="2" t="s">
        <v>238</v>
      </c>
      <c r="F111" s="2" t="s">
        <v>239</v>
      </c>
      <c r="G111" s="2" t="s">
        <v>216</v>
      </c>
      <c r="H111" s="2" t="s">
        <v>217</v>
      </c>
      <c r="I111" s="9">
        <v>3</v>
      </c>
      <c r="J111" s="4">
        <v>37.11</v>
      </c>
    </row>
    <row r="112" spans="1:23">
      <c r="A112" s="2" t="s">
        <v>48</v>
      </c>
      <c r="B112" s="3" t="s">
        <v>7171</v>
      </c>
      <c r="C112" s="1" t="s">
        <v>42</v>
      </c>
      <c r="D112" s="1" t="s">
        <v>7175</v>
      </c>
      <c r="E112" s="2" t="s">
        <v>266</v>
      </c>
      <c r="F112" s="2" t="s">
        <v>267</v>
      </c>
      <c r="G112" s="2" t="s">
        <v>216</v>
      </c>
      <c r="H112" s="2" t="s">
        <v>217</v>
      </c>
      <c r="I112" s="9">
        <v>5</v>
      </c>
      <c r="J112" s="4">
        <v>61.85</v>
      </c>
    </row>
    <row r="113" spans="1:23">
      <c r="A113" s="2" t="s">
        <v>48</v>
      </c>
      <c r="B113" s="3" t="s">
        <v>7171</v>
      </c>
      <c r="C113" s="1" t="s">
        <v>42</v>
      </c>
      <c r="D113" s="1" t="s">
        <v>7176</v>
      </c>
      <c r="E113" s="2" t="s">
        <v>976</v>
      </c>
      <c r="F113" s="2" t="s">
        <v>977</v>
      </c>
      <c r="G113" s="2" t="s">
        <v>216</v>
      </c>
      <c r="H113" s="2" t="s">
        <v>217</v>
      </c>
      <c r="I113" s="9">
        <v>2</v>
      </c>
      <c r="J113" s="4">
        <v>24.74</v>
      </c>
    </row>
    <row r="114" spans="1:23">
      <c r="A114" s="2" t="s">
        <v>48</v>
      </c>
      <c r="B114" s="3" t="s">
        <v>7171</v>
      </c>
      <c r="C114" s="1" t="s">
        <v>42</v>
      </c>
      <c r="D114" s="1" t="s">
        <v>7177</v>
      </c>
      <c r="E114" s="2" t="s">
        <v>272</v>
      </c>
      <c r="F114" s="2" t="s">
        <v>273</v>
      </c>
      <c r="G114" s="2" t="s">
        <v>216</v>
      </c>
      <c r="H114" s="2" t="s">
        <v>217</v>
      </c>
      <c r="I114" s="9">
        <v>6</v>
      </c>
      <c r="J114" s="4">
        <v>74.22</v>
      </c>
    </row>
    <row r="115" spans="1:23">
      <c r="A115" s="2" t="s">
        <v>48</v>
      </c>
      <c r="B115" s="3" t="s">
        <v>7171</v>
      </c>
      <c r="C115" s="1" t="s">
        <v>42</v>
      </c>
      <c r="D115" s="1" t="s">
        <v>7178</v>
      </c>
      <c r="E115" s="2" t="s">
        <v>227</v>
      </c>
      <c r="F115" s="2" t="s">
        <v>228</v>
      </c>
      <c r="G115" s="2" t="s">
        <v>216</v>
      </c>
      <c r="H115" s="2" t="s">
        <v>217</v>
      </c>
      <c r="I115" s="9">
        <v>15</v>
      </c>
      <c r="J115" s="4">
        <v>185.55</v>
      </c>
    </row>
    <row r="116" spans="1:23">
      <c r="A116" s="2" t="s">
        <v>182</v>
      </c>
      <c r="B116" s="3" t="s">
        <v>7171</v>
      </c>
      <c r="C116" s="1" t="s">
        <v>42</v>
      </c>
      <c r="D116" s="1" t="s">
        <v>7172</v>
      </c>
      <c r="E116" s="2" t="s">
        <v>238</v>
      </c>
      <c r="F116" s="2" t="s">
        <v>239</v>
      </c>
      <c r="G116" s="2" t="s">
        <v>216</v>
      </c>
      <c r="H116" s="2" t="s">
        <v>217</v>
      </c>
      <c r="I116" s="9">
        <v>5</v>
      </c>
      <c r="J116" s="4">
        <v>47.2</v>
      </c>
    </row>
    <row r="117" spans="1:23">
      <c r="A117" s="2" t="s">
        <v>182</v>
      </c>
      <c r="B117" s="3" t="s">
        <v>7171</v>
      </c>
      <c r="C117" s="1" t="s">
        <v>42</v>
      </c>
      <c r="D117" s="1" t="s">
        <v>7175</v>
      </c>
      <c r="E117" s="2" t="s">
        <v>266</v>
      </c>
      <c r="F117" s="2" t="s">
        <v>267</v>
      </c>
      <c r="G117" s="2" t="s">
        <v>216</v>
      </c>
      <c r="H117" s="2" t="s">
        <v>217</v>
      </c>
      <c r="I117" s="9">
        <v>1</v>
      </c>
      <c r="J117" s="4">
        <v>9.44</v>
      </c>
    </row>
    <row r="118" spans="1:23">
      <c r="A118" s="2" t="s">
        <v>182</v>
      </c>
      <c r="B118" s="3" t="s">
        <v>7171</v>
      </c>
      <c r="C118" s="1" t="s">
        <v>42</v>
      </c>
      <c r="D118" s="1" t="s">
        <v>7177</v>
      </c>
      <c r="E118" s="2" t="s">
        <v>272</v>
      </c>
      <c r="F118" s="2" t="s">
        <v>273</v>
      </c>
      <c r="G118" s="2" t="s">
        <v>216</v>
      </c>
      <c r="H118" s="2" t="s">
        <v>217</v>
      </c>
      <c r="I118" s="9">
        <v>1</v>
      </c>
      <c r="J118" s="4">
        <v>9.44</v>
      </c>
    </row>
    <row r="119" spans="1:23">
      <c r="J119" s="5">
        <v>593.16</v>
      </c>
    </row>
    <row r="120" spans="1:23">
      <c r="A120" s="72" t="s">
        <v>286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>
      <c r="A121" s="2" t="s">
        <v>48</v>
      </c>
      <c r="B121" s="3" t="s">
        <v>7171</v>
      </c>
      <c r="C121" s="1" t="s">
        <v>42</v>
      </c>
      <c r="D121" s="1" t="s">
        <v>7179</v>
      </c>
      <c r="E121" s="2" t="s">
        <v>307</v>
      </c>
      <c r="F121" s="2" t="s">
        <v>308</v>
      </c>
      <c r="G121" s="2" t="s">
        <v>304</v>
      </c>
      <c r="H121" s="2" t="s">
        <v>305</v>
      </c>
      <c r="I121" s="9">
        <v>10</v>
      </c>
      <c r="J121" s="4">
        <v>123.7</v>
      </c>
    </row>
    <row r="122" spans="1:23">
      <c r="A122" s="2" t="s">
        <v>182</v>
      </c>
      <c r="B122" s="3" t="s">
        <v>7171</v>
      </c>
      <c r="C122" s="1" t="s">
        <v>42</v>
      </c>
      <c r="D122" s="1" t="s">
        <v>7179</v>
      </c>
      <c r="E122" s="2" t="s">
        <v>307</v>
      </c>
      <c r="F122" s="2" t="s">
        <v>308</v>
      </c>
      <c r="G122" s="2" t="s">
        <v>304</v>
      </c>
      <c r="H122" s="2" t="s">
        <v>305</v>
      </c>
      <c r="I122" s="9">
        <v>1</v>
      </c>
      <c r="J122" s="4">
        <v>9.44</v>
      </c>
    </row>
    <row r="123" spans="1:23">
      <c r="J123" s="5">
        <v>133.13999999999999</v>
      </c>
    </row>
    <row r="124" spans="1:23">
      <c r="A124" s="72" t="s">
        <v>309</v>
      </c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</row>
    <row r="125" spans="1:23">
      <c r="A125" s="2" t="s">
        <v>40</v>
      </c>
      <c r="B125" s="3" t="s">
        <v>7088</v>
      </c>
      <c r="C125" s="1" t="s">
        <v>42</v>
      </c>
      <c r="D125" s="1" t="s">
        <v>7180</v>
      </c>
      <c r="E125" s="2" t="s">
        <v>574</v>
      </c>
      <c r="F125" s="2" t="s">
        <v>575</v>
      </c>
      <c r="G125" s="2" t="s">
        <v>313</v>
      </c>
      <c r="H125" s="2" t="s">
        <v>314</v>
      </c>
      <c r="I125" s="9">
        <v>5</v>
      </c>
      <c r="J125" s="4">
        <v>51.1</v>
      </c>
    </row>
    <row r="126" spans="1:23">
      <c r="A126" s="2" t="s">
        <v>40</v>
      </c>
      <c r="B126" s="3" t="s">
        <v>7088</v>
      </c>
      <c r="C126" s="1" t="s">
        <v>42</v>
      </c>
      <c r="D126" s="1" t="s">
        <v>7181</v>
      </c>
      <c r="E126" s="2" t="s">
        <v>4620</v>
      </c>
      <c r="F126" s="2" t="s">
        <v>4621</v>
      </c>
      <c r="G126" s="2" t="s">
        <v>313</v>
      </c>
      <c r="H126" s="2" t="s">
        <v>314</v>
      </c>
      <c r="I126" s="9">
        <v>10</v>
      </c>
      <c r="J126" s="4">
        <v>102.2</v>
      </c>
    </row>
    <row r="127" spans="1:23">
      <c r="A127" s="2" t="s">
        <v>40</v>
      </c>
      <c r="B127" s="3" t="s">
        <v>7141</v>
      </c>
      <c r="C127" s="1" t="s">
        <v>42</v>
      </c>
      <c r="D127" s="1" t="s">
        <v>7182</v>
      </c>
      <c r="E127" s="2" t="s">
        <v>411</v>
      </c>
      <c r="F127" s="2" t="s">
        <v>412</v>
      </c>
      <c r="G127" s="2" t="s">
        <v>313</v>
      </c>
      <c r="H127" s="2" t="s">
        <v>314</v>
      </c>
      <c r="I127" s="9">
        <v>10</v>
      </c>
      <c r="J127" s="4">
        <v>102.2</v>
      </c>
    </row>
    <row r="128" spans="1:23">
      <c r="A128" s="2" t="s">
        <v>40</v>
      </c>
      <c r="B128" s="3" t="s">
        <v>7141</v>
      </c>
      <c r="C128" s="1" t="s">
        <v>42</v>
      </c>
      <c r="D128" s="1" t="s">
        <v>7183</v>
      </c>
      <c r="E128" s="2" t="s">
        <v>396</v>
      </c>
      <c r="F128" s="2" t="s">
        <v>397</v>
      </c>
      <c r="G128" s="2" t="s">
        <v>313</v>
      </c>
      <c r="H128" s="2" t="s">
        <v>314</v>
      </c>
      <c r="I128" s="9">
        <v>10</v>
      </c>
      <c r="J128" s="4">
        <v>102.2</v>
      </c>
    </row>
    <row r="129" spans="1:10">
      <c r="A129" s="2" t="s">
        <v>40</v>
      </c>
      <c r="B129" s="3" t="s">
        <v>7083</v>
      </c>
      <c r="C129" s="1" t="s">
        <v>42</v>
      </c>
      <c r="D129" s="1" t="s">
        <v>7184</v>
      </c>
      <c r="E129" s="2" t="s">
        <v>783</v>
      </c>
      <c r="F129" s="2" t="s">
        <v>784</v>
      </c>
      <c r="G129" s="2" t="s">
        <v>313</v>
      </c>
      <c r="H129" s="2" t="s">
        <v>314</v>
      </c>
      <c r="I129" s="9">
        <v>3</v>
      </c>
      <c r="J129" s="4">
        <v>30.66</v>
      </c>
    </row>
    <row r="130" spans="1:10">
      <c r="A130" s="2" t="s">
        <v>40</v>
      </c>
      <c r="B130" s="3" t="s">
        <v>7141</v>
      </c>
      <c r="C130" s="1" t="s">
        <v>42</v>
      </c>
      <c r="D130" s="1" t="s">
        <v>7185</v>
      </c>
      <c r="E130" s="2" t="s">
        <v>4485</v>
      </c>
      <c r="F130" s="2" t="s">
        <v>4486</v>
      </c>
      <c r="G130" s="2" t="s">
        <v>313</v>
      </c>
      <c r="H130" s="2" t="s">
        <v>314</v>
      </c>
      <c r="I130" s="9">
        <v>8</v>
      </c>
      <c r="J130" s="4">
        <v>81.760000000000005</v>
      </c>
    </row>
    <row r="131" spans="1:10">
      <c r="A131" s="2" t="s">
        <v>40</v>
      </c>
      <c r="B131" s="3" t="s">
        <v>7083</v>
      </c>
      <c r="C131" s="1" t="s">
        <v>42</v>
      </c>
      <c r="D131" s="1" t="s">
        <v>7186</v>
      </c>
      <c r="E131" s="2" t="s">
        <v>1323</v>
      </c>
      <c r="F131" s="2" t="s">
        <v>1324</v>
      </c>
      <c r="G131" s="2" t="s">
        <v>1325</v>
      </c>
      <c r="H131" s="2" t="s">
        <v>1326</v>
      </c>
      <c r="I131" s="9">
        <v>10</v>
      </c>
      <c r="J131" s="4">
        <v>102.2</v>
      </c>
    </row>
    <row r="132" spans="1:10">
      <c r="A132" s="2" t="s">
        <v>40</v>
      </c>
      <c r="B132" s="3" t="s">
        <v>7088</v>
      </c>
      <c r="C132" s="1" t="s">
        <v>42</v>
      </c>
      <c r="D132" s="1" t="s">
        <v>7187</v>
      </c>
      <c r="E132" s="2" t="s">
        <v>360</v>
      </c>
      <c r="F132" s="2" t="s">
        <v>361</v>
      </c>
      <c r="G132" s="2" t="s">
        <v>362</v>
      </c>
      <c r="H132" s="2" t="s">
        <v>363</v>
      </c>
      <c r="I132" s="9">
        <v>20</v>
      </c>
      <c r="J132" s="4">
        <v>204.4</v>
      </c>
    </row>
    <row r="133" spans="1:10">
      <c r="A133" s="2" t="s">
        <v>40</v>
      </c>
      <c r="B133" s="3" t="s">
        <v>7088</v>
      </c>
      <c r="C133" s="1" t="s">
        <v>42</v>
      </c>
      <c r="D133" s="1" t="s">
        <v>7188</v>
      </c>
      <c r="E133" s="2" t="s">
        <v>578</v>
      </c>
      <c r="F133" s="2" t="s">
        <v>579</v>
      </c>
      <c r="G133" s="2" t="s">
        <v>313</v>
      </c>
      <c r="H133" s="2" t="s">
        <v>314</v>
      </c>
      <c r="I133" s="9">
        <v>20</v>
      </c>
      <c r="J133" s="4">
        <v>204.4</v>
      </c>
    </row>
    <row r="134" spans="1:10">
      <c r="A134" s="2" t="s">
        <v>40</v>
      </c>
      <c r="B134" s="3" t="s">
        <v>7141</v>
      </c>
      <c r="C134" s="1" t="s">
        <v>42</v>
      </c>
      <c r="D134" s="1" t="s">
        <v>7189</v>
      </c>
      <c r="E134" s="2" t="s">
        <v>792</v>
      </c>
      <c r="F134" s="2" t="s">
        <v>793</v>
      </c>
      <c r="G134" s="2" t="s">
        <v>313</v>
      </c>
      <c r="H134" s="2" t="s">
        <v>314</v>
      </c>
      <c r="I134" s="9">
        <v>5</v>
      </c>
      <c r="J134" s="4">
        <v>51.1</v>
      </c>
    </row>
    <row r="135" spans="1:10">
      <c r="A135" s="2" t="s">
        <v>40</v>
      </c>
      <c r="B135" s="3" t="s">
        <v>7171</v>
      </c>
      <c r="C135" s="1" t="s">
        <v>42</v>
      </c>
      <c r="D135" s="1" t="s">
        <v>7190</v>
      </c>
      <c r="E135" s="2" t="s">
        <v>558</v>
      </c>
      <c r="F135" s="2" t="s">
        <v>559</v>
      </c>
      <c r="G135" s="2" t="s">
        <v>367</v>
      </c>
      <c r="H135" s="2" t="s">
        <v>368</v>
      </c>
      <c r="I135" s="9">
        <v>10</v>
      </c>
      <c r="J135" s="4">
        <v>102.2</v>
      </c>
    </row>
    <row r="136" spans="1:10">
      <c r="A136" s="2" t="s">
        <v>40</v>
      </c>
      <c r="B136" s="3" t="s">
        <v>7088</v>
      </c>
      <c r="C136" s="1" t="s">
        <v>42</v>
      </c>
      <c r="D136" s="1" t="s">
        <v>7191</v>
      </c>
      <c r="E136" s="2" t="s">
        <v>5612</v>
      </c>
      <c r="F136" s="2" t="s">
        <v>3253</v>
      </c>
      <c r="G136" s="2" t="s">
        <v>313</v>
      </c>
      <c r="H136" s="2" t="s">
        <v>314</v>
      </c>
      <c r="I136" s="9">
        <v>10</v>
      </c>
      <c r="J136" s="4">
        <v>102.2</v>
      </c>
    </row>
    <row r="137" spans="1:10">
      <c r="A137" s="2" t="s">
        <v>40</v>
      </c>
      <c r="B137" s="3" t="s">
        <v>7088</v>
      </c>
      <c r="C137" s="1" t="s">
        <v>42</v>
      </c>
      <c r="D137" s="1" t="s">
        <v>7192</v>
      </c>
      <c r="E137" s="2" t="s">
        <v>786</v>
      </c>
      <c r="F137" s="2" t="s">
        <v>787</v>
      </c>
      <c r="G137" s="2" t="s">
        <v>313</v>
      </c>
      <c r="H137" s="2" t="s">
        <v>314</v>
      </c>
      <c r="I137" s="9">
        <v>5</v>
      </c>
      <c r="J137" s="4">
        <v>51.1</v>
      </c>
    </row>
    <row r="138" spans="1:10">
      <c r="A138" s="2" t="s">
        <v>40</v>
      </c>
      <c r="B138" s="3" t="s">
        <v>7141</v>
      </c>
      <c r="C138" s="1" t="s">
        <v>42</v>
      </c>
      <c r="D138" s="1" t="s">
        <v>7193</v>
      </c>
      <c r="E138" s="2" t="s">
        <v>417</v>
      </c>
      <c r="F138" s="2" t="s">
        <v>418</v>
      </c>
      <c r="G138" s="2" t="s">
        <v>313</v>
      </c>
      <c r="H138" s="2" t="s">
        <v>314</v>
      </c>
      <c r="I138" s="9">
        <v>3</v>
      </c>
      <c r="J138" s="4">
        <v>30.66</v>
      </c>
    </row>
    <row r="139" spans="1:10">
      <c r="A139" s="2" t="s">
        <v>40</v>
      </c>
      <c r="B139" s="3" t="s">
        <v>7088</v>
      </c>
      <c r="C139" s="1" t="s">
        <v>42</v>
      </c>
      <c r="D139" s="1" t="s">
        <v>7194</v>
      </c>
      <c r="E139" s="2" t="s">
        <v>6177</v>
      </c>
      <c r="F139" s="2" t="s">
        <v>6178</v>
      </c>
      <c r="G139" s="2" t="s">
        <v>375</v>
      </c>
      <c r="H139" s="2" t="s">
        <v>376</v>
      </c>
      <c r="I139" s="9">
        <v>5</v>
      </c>
      <c r="J139" s="4">
        <v>51.1</v>
      </c>
    </row>
    <row r="140" spans="1:10">
      <c r="A140" s="2" t="s">
        <v>40</v>
      </c>
      <c r="B140" s="3" t="s">
        <v>7171</v>
      </c>
      <c r="C140" s="1" t="s">
        <v>42</v>
      </c>
      <c r="D140" s="1" t="s">
        <v>7195</v>
      </c>
      <c r="E140" s="2" t="s">
        <v>4391</v>
      </c>
      <c r="F140" s="2" t="s">
        <v>4392</v>
      </c>
      <c r="G140" s="2" t="s">
        <v>313</v>
      </c>
      <c r="H140" s="2" t="s">
        <v>314</v>
      </c>
      <c r="I140" s="9">
        <v>10</v>
      </c>
      <c r="J140" s="4">
        <v>102.2</v>
      </c>
    </row>
    <row r="141" spans="1:10">
      <c r="A141" s="2" t="s">
        <v>40</v>
      </c>
      <c r="B141" s="3" t="s">
        <v>7171</v>
      </c>
      <c r="C141" s="1" t="s">
        <v>42</v>
      </c>
      <c r="D141" s="1" t="s">
        <v>7196</v>
      </c>
      <c r="E141" s="2" t="s">
        <v>594</v>
      </c>
      <c r="F141" s="2" t="s">
        <v>595</v>
      </c>
      <c r="G141" s="2" t="s">
        <v>313</v>
      </c>
      <c r="H141" s="2" t="s">
        <v>314</v>
      </c>
      <c r="I141" s="9">
        <v>10</v>
      </c>
      <c r="J141" s="4">
        <v>102.2</v>
      </c>
    </row>
    <row r="142" spans="1:10">
      <c r="A142" s="2" t="s">
        <v>40</v>
      </c>
      <c r="B142" s="3" t="s">
        <v>7083</v>
      </c>
      <c r="C142" s="1" t="s">
        <v>42</v>
      </c>
      <c r="D142" s="1" t="s">
        <v>7197</v>
      </c>
      <c r="E142" s="2" t="s">
        <v>365</v>
      </c>
      <c r="F142" s="2" t="s">
        <v>366</v>
      </c>
      <c r="G142" s="2" t="s">
        <v>367</v>
      </c>
      <c r="H142" s="2" t="s">
        <v>368</v>
      </c>
      <c r="I142" s="9">
        <v>5</v>
      </c>
      <c r="J142" s="4">
        <v>51.1</v>
      </c>
    </row>
    <row r="143" spans="1:10">
      <c r="A143" s="2" t="s">
        <v>40</v>
      </c>
      <c r="B143" s="3" t="s">
        <v>7083</v>
      </c>
      <c r="C143" s="1" t="s">
        <v>42</v>
      </c>
      <c r="D143" s="1" t="s">
        <v>7198</v>
      </c>
      <c r="E143" s="2" t="s">
        <v>1584</v>
      </c>
      <c r="F143" s="2" t="s">
        <v>1585</v>
      </c>
      <c r="G143" s="2" t="s">
        <v>313</v>
      </c>
      <c r="H143" s="2" t="s">
        <v>314</v>
      </c>
      <c r="I143" s="9">
        <v>10</v>
      </c>
      <c r="J143" s="4">
        <v>102.2</v>
      </c>
    </row>
    <row r="144" spans="1:10">
      <c r="A144" s="2" t="s">
        <v>48</v>
      </c>
      <c r="B144" s="3" t="s">
        <v>7171</v>
      </c>
      <c r="C144" s="1" t="s">
        <v>42</v>
      </c>
      <c r="D144" s="1" t="s">
        <v>7199</v>
      </c>
      <c r="E144" s="2" t="s">
        <v>349</v>
      </c>
      <c r="F144" s="2" t="s">
        <v>350</v>
      </c>
      <c r="G144" s="2" t="s">
        <v>351</v>
      </c>
      <c r="H144" s="2" t="s">
        <v>352</v>
      </c>
      <c r="I144" s="9">
        <v>2</v>
      </c>
      <c r="J144" s="4">
        <v>23.04</v>
      </c>
    </row>
    <row r="145" spans="1:23">
      <c r="A145" s="2" t="s">
        <v>48</v>
      </c>
      <c r="B145" s="3" t="s">
        <v>7141</v>
      </c>
      <c r="C145" s="1" t="s">
        <v>42</v>
      </c>
      <c r="D145" s="1" t="s">
        <v>7189</v>
      </c>
      <c r="E145" s="2" t="s">
        <v>792</v>
      </c>
      <c r="F145" s="2" t="s">
        <v>793</v>
      </c>
      <c r="G145" s="2" t="s">
        <v>313</v>
      </c>
      <c r="H145" s="2" t="s">
        <v>314</v>
      </c>
      <c r="I145" s="9">
        <v>4</v>
      </c>
      <c r="J145" s="4">
        <v>46.08</v>
      </c>
    </row>
    <row r="146" spans="1:23">
      <c r="A146" s="2" t="s">
        <v>48</v>
      </c>
      <c r="B146" s="3" t="s">
        <v>7171</v>
      </c>
      <c r="C146" s="1" t="s">
        <v>42</v>
      </c>
      <c r="D146" s="1" t="s">
        <v>7196</v>
      </c>
      <c r="E146" s="2" t="s">
        <v>594</v>
      </c>
      <c r="F146" s="2" t="s">
        <v>595</v>
      </c>
      <c r="G146" s="2" t="s">
        <v>313</v>
      </c>
      <c r="H146" s="2" t="s">
        <v>314</v>
      </c>
      <c r="I146" s="9">
        <v>5</v>
      </c>
      <c r="J146" s="4">
        <v>57.6</v>
      </c>
    </row>
    <row r="147" spans="1:23">
      <c r="A147" s="2" t="s">
        <v>48</v>
      </c>
      <c r="B147" s="3" t="s">
        <v>7141</v>
      </c>
      <c r="C147" s="1" t="s">
        <v>42</v>
      </c>
      <c r="D147" s="1" t="s">
        <v>7200</v>
      </c>
      <c r="E147" s="2" t="s">
        <v>322</v>
      </c>
      <c r="F147" s="2" t="s">
        <v>323</v>
      </c>
      <c r="G147" s="2" t="s">
        <v>313</v>
      </c>
      <c r="H147" s="2" t="s">
        <v>314</v>
      </c>
      <c r="I147" s="9">
        <v>5</v>
      </c>
      <c r="J147" s="4">
        <v>57.6</v>
      </c>
    </row>
    <row r="148" spans="1:23">
      <c r="A148" s="2" t="s">
        <v>48</v>
      </c>
      <c r="B148" s="3" t="s">
        <v>7083</v>
      </c>
      <c r="C148" s="1" t="s">
        <v>42</v>
      </c>
      <c r="D148" s="1" t="s">
        <v>7201</v>
      </c>
      <c r="E148" s="2" t="s">
        <v>2315</v>
      </c>
      <c r="F148" s="2" t="s">
        <v>2316</v>
      </c>
      <c r="G148" s="2" t="s">
        <v>313</v>
      </c>
      <c r="H148" s="2" t="s">
        <v>314</v>
      </c>
      <c r="I148" s="9">
        <v>1</v>
      </c>
      <c r="J148" s="4">
        <v>11.52</v>
      </c>
    </row>
    <row r="149" spans="1:23">
      <c r="A149" s="2" t="s">
        <v>48</v>
      </c>
      <c r="B149" s="3" t="s">
        <v>7088</v>
      </c>
      <c r="C149" s="1" t="s">
        <v>42</v>
      </c>
      <c r="D149" s="1" t="s">
        <v>7194</v>
      </c>
      <c r="E149" s="2" t="s">
        <v>6177</v>
      </c>
      <c r="F149" s="2" t="s">
        <v>6178</v>
      </c>
      <c r="G149" s="2" t="s">
        <v>375</v>
      </c>
      <c r="H149" s="2" t="s">
        <v>376</v>
      </c>
      <c r="I149" s="9">
        <v>2</v>
      </c>
      <c r="J149" s="4">
        <v>23.04</v>
      </c>
    </row>
    <row r="150" spans="1:23">
      <c r="A150" s="2" t="s">
        <v>48</v>
      </c>
      <c r="B150" s="3" t="s">
        <v>7088</v>
      </c>
      <c r="C150" s="1" t="s">
        <v>42</v>
      </c>
      <c r="D150" s="1" t="s">
        <v>7202</v>
      </c>
      <c r="E150" s="2" t="s">
        <v>754</v>
      </c>
      <c r="F150" s="2" t="s">
        <v>755</v>
      </c>
      <c r="G150" s="2" t="s">
        <v>313</v>
      </c>
      <c r="H150" s="2" t="s">
        <v>314</v>
      </c>
      <c r="I150" s="9">
        <v>20</v>
      </c>
      <c r="J150" s="4">
        <v>247.4</v>
      </c>
    </row>
    <row r="151" spans="1:23">
      <c r="A151" s="2" t="s">
        <v>48</v>
      </c>
      <c r="B151" s="3" t="s">
        <v>7083</v>
      </c>
      <c r="C151" s="1" t="s">
        <v>42</v>
      </c>
      <c r="D151" s="1" t="s">
        <v>7203</v>
      </c>
      <c r="E151" s="2" t="s">
        <v>322</v>
      </c>
      <c r="F151" s="2" t="s">
        <v>323</v>
      </c>
      <c r="G151" s="2" t="s">
        <v>313</v>
      </c>
      <c r="H151" s="2" t="s">
        <v>314</v>
      </c>
      <c r="I151" s="9">
        <v>4</v>
      </c>
      <c r="J151" s="4">
        <v>46.08</v>
      </c>
    </row>
    <row r="152" spans="1:23">
      <c r="A152" s="2" t="s">
        <v>48</v>
      </c>
      <c r="B152" s="3" t="s">
        <v>7141</v>
      </c>
      <c r="C152" s="1" t="s">
        <v>42</v>
      </c>
      <c r="D152" s="1" t="s">
        <v>7204</v>
      </c>
      <c r="E152" s="2" t="s">
        <v>420</v>
      </c>
      <c r="F152" s="2" t="s">
        <v>421</v>
      </c>
      <c r="G152" s="2" t="s">
        <v>313</v>
      </c>
      <c r="H152" s="2" t="s">
        <v>314</v>
      </c>
      <c r="I152" s="9">
        <v>3</v>
      </c>
      <c r="J152" s="4">
        <v>34.56</v>
      </c>
    </row>
    <row r="153" spans="1:23">
      <c r="A153" s="2" t="s">
        <v>48</v>
      </c>
      <c r="B153" s="3" t="s">
        <v>7141</v>
      </c>
      <c r="C153" s="1" t="s">
        <v>42</v>
      </c>
      <c r="D153" s="1" t="s">
        <v>7205</v>
      </c>
      <c r="E153" s="2" t="s">
        <v>319</v>
      </c>
      <c r="F153" s="2" t="s">
        <v>320</v>
      </c>
      <c r="G153" s="2" t="s">
        <v>313</v>
      </c>
      <c r="H153" s="2" t="s">
        <v>314</v>
      </c>
      <c r="I153" s="9">
        <v>10</v>
      </c>
      <c r="J153" s="4">
        <v>115.2</v>
      </c>
    </row>
    <row r="154" spans="1:23">
      <c r="A154" s="2" t="s">
        <v>48</v>
      </c>
      <c r="B154" s="3" t="s">
        <v>7088</v>
      </c>
      <c r="C154" s="1" t="s">
        <v>42</v>
      </c>
      <c r="D154" s="1" t="s">
        <v>7206</v>
      </c>
      <c r="E154" s="2" t="s">
        <v>600</v>
      </c>
      <c r="F154" s="2" t="s">
        <v>601</v>
      </c>
      <c r="G154" s="2" t="s">
        <v>313</v>
      </c>
      <c r="H154" s="2" t="s">
        <v>314</v>
      </c>
      <c r="I154" s="9">
        <v>10</v>
      </c>
      <c r="J154" s="4">
        <v>123.7</v>
      </c>
    </row>
    <row r="155" spans="1:23">
      <c r="A155" s="2" t="s">
        <v>48</v>
      </c>
      <c r="B155" s="3" t="s">
        <v>7141</v>
      </c>
      <c r="C155" s="1" t="s">
        <v>42</v>
      </c>
      <c r="D155" s="1" t="s">
        <v>7207</v>
      </c>
      <c r="E155" s="2" t="s">
        <v>1240</v>
      </c>
      <c r="F155" s="2" t="s">
        <v>1241</v>
      </c>
      <c r="G155" s="2" t="s">
        <v>313</v>
      </c>
      <c r="H155" s="2" t="s">
        <v>314</v>
      </c>
      <c r="I155" s="9">
        <v>5</v>
      </c>
      <c r="J155" s="4">
        <v>57.6</v>
      </c>
    </row>
    <row r="156" spans="1:23">
      <c r="A156" s="2" t="s">
        <v>48</v>
      </c>
      <c r="B156" s="3" t="s">
        <v>7083</v>
      </c>
      <c r="C156" s="1" t="s">
        <v>42</v>
      </c>
      <c r="D156" s="1" t="s">
        <v>7186</v>
      </c>
      <c r="E156" s="2" t="s">
        <v>1323</v>
      </c>
      <c r="F156" s="2" t="s">
        <v>1324</v>
      </c>
      <c r="G156" s="2" t="s">
        <v>1325</v>
      </c>
      <c r="H156" s="2" t="s">
        <v>1326</v>
      </c>
      <c r="I156" s="9">
        <v>6</v>
      </c>
      <c r="J156" s="4">
        <v>69.12</v>
      </c>
    </row>
    <row r="157" spans="1:23">
      <c r="A157" s="2" t="s">
        <v>182</v>
      </c>
      <c r="B157" s="3" t="s">
        <v>7083</v>
      </c>
      <c r="C157" s="1" t="s">
        <v>42</v>
      </c>
      <c r="D157" s="1" t="s">
        <v>7184</v>
      </c>
      <c r="E157" s="2" t="s">
        <v>783</v>
      </c>
      <c r="F157" s="2" t="s">
        <v>784</v>
      </c>
      <c r="G157" s="2" t="s">
        <v>313</v>
      </c>
      <c r="H157" s="2" t="s">
        <v>314</v>
      </c>
      <c r="I157" s="9">
        <v>1</v>
      </c>
      <c r="J157" s="4">
        <v>9.44</v>
      </c>
    </row>
    <row r="158" spans="1:23">
      <c r="J158" s="5">
        <v>2649.16</v>
      </c>
    </row>
    <row r="159" spans="1:23">
      <c r="A159" s="72" t="s">
        <v>429</v>
      </c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</row>
    <row r="160" spans="1:23">
      <c r="A160" s="2" t="s">
        <v>48</v>
      </c>
      <c r="B160" s="3" t="s">
        <v>7171</v>
      </c>
      <c r="C160" s="1" t="s">
        <v>42</v>
      </c>
      <c r="D160" s="1" t="s">
        <v>7208</v>
      </c>
      <c r="E160" s="2" t="s">
        <v>2573</v>
      </c>
      <c r="F160" s="2" t="s">
        <v>2574</v>
      </c>
      <c r="G160" s="2" t="s">
        <v>433</v>
      </c>
      <c r="H160" s="2" t="s">
        <v>434</v>
      </c>
      <c r="I160" s="9">
        <v>10</v>
      </c>
      <c r="J160" s="4">
        <v>123.7</v>
      </c>
    </row>
    <row r="161" spans="1:23">
      <c r="A161" s="2" t="s">
        <v>182</v>
      </c>
      <c r="B161" s="3" t="s">
        <v>7171</v>
      </c>
      <c r="C161" s="1" t="s">
        <v>42</v>
      </c>
      <c r="D161" s="1" t="s">
        <v>7209</v>
      </c>
      <c r="E161" s="2" t="s">
        <v>431</v>
      </c>
      <c r="F161" s="2" t="s">
        <v>432</v>
      </c>
      <c r="G161" s="2" t="s">
        <v>433</v>
      </c>
      <c r="H161" s="2" t="s">
        <v>434</v>
      </c>
      <c r="I161" s="9">
        <v>2</v>
      </c>
      <c r="J161" s="4">
        <v>18.88</v>
      </c>
    </row>
    <row r="162" spans="1:23">
      <c r="J162" s="5">
        <v>142.58000000000001</v>
      </c>
    </row>
    <row r="163" spans="1:23">
      <c r="A163" s="72" t="s">
        <v>435</v>
      </c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</row>
    <row r="164" spans="1:23">
      <c r="A164" s="2" t="s">
        <v>40</v>
      </c>
      <c r="B164" s="3" t="s">
        <v>7088</v>
      </c>
      <c r="C164" s="1" t="s">
        <v>42</v>
      </c>
      <c r="D164" s="1" t="s">
        <v>7210</v>
      </c>
      <c r="E164" s="2" t="s">
        <v>7211</v>
      </c>
      <c r="F164" s="2" t="s">
        <v>7212</v>
      </c>
      <c r="G164" s="2" t="s">
        <v>439</v>
      </c>
      <c r="H164" s="2" t="s">
        <v>440</v>
      </c>
      <c r="I164" s="9">
        <v>3</v>
      </c>
      <c r="J164" s="4">
        <v>30.66</v>
      </c>
    </row>
    <row r="165" spans="1:23">
      <c r="A165" s="2" t="s">
        <v>48</v>
      </c>
      <c r="B165" s="3" t="s">
        <v>7088</v>
      </c>
      <c r="C165" s="1" t="s">
        <v>42</v>
      </c>
      <c r="D165" s="1" t="s">
        <v>7213</v>
      </c>
      <c r="E165" s="2" t="s">
        <v>437</v>
      </c>
      <c r="F165" s="2" t="s">
        <v>438</v>
      </c>
      <c r="G165" s="2" t="s">
        <v>439</v>
      </c>
      <c r="H165" s="2" t="s">
        <v>440</v>
      </c>
      <c r="I165" s="9">
        <v>10</v>
      </c>
      <c r="J165" s="4">
        <v>123.7</v>
      </c>
    </row>
    <row r="166" spans="1:23">
      <c r="A166" s="2" t="s">
        <v>48</v>
      </c>
      <c r="B166" s="3" t="s">
        <v>7088</v>
      </c>
      <c r="C166" s="1" t="s">
        <v>42</v>
      </c>
      <c r="D166" s="1" t="s">
        <v>7214</v>
      </c>
      <c r="E166" s="2" t="s">
        <v>1268</v>
      </c>
      <c r="F166" s="2" t="s">
        <v>1269</v>
      </c>
      <c r="G166" s="2" t="s">
        <v>1270</v>
      </c>
      <c r="H166" s="2" t="s">
        <v>1271</v>
      </c>
      <c r="I166" s="9">
        <v>3</v>
      </c>
      <c r="J166" s="4">
        <v>37.11</v>
      </c>
    </row>
    <row r="167" spans="1:23">
      <c r="A167" s="2" t="s">
        <v>48</v>
      </c>
      <c r="B167" s="3" t="s">
        <v>7088</v>
      </c>
      <c r="C167" s="1" t="s">
        <v>42</v>
      </c>
      <c r="D167" s="1" t="s">
        <v>7215</v>
      </c>
      <c r="E167" s="2" t="s">
        <v>604</v>
      </c>
      <c r="F167" s="2" t="s">
        <v>605</v>
      </c>
      <c r="G167" s="2" t="s">
        <v>439</v>
      </c>
      <c r="H167" s="2" t="s">
        <v>440</v>
      </c>
      <c r="I167" s="9">
        <v>10</v>
      </c>
      <c r="J167" s="4">
        <v>123.7</v>
      </c>
    </row>
    <row r="168" spans="1:23">
      <c r="A168" s="2" t="s">
        <v>48</v>
      </c>
      <c r="B168" s="3" t="s">
        <v>7088</v>
      </c>
      <c r="C168" s="1" t="s">
        <v>42</v>
      </c>
      <c r="D168" s="1" t="s">
        <v>7216</v>
      </c>
      <c r="E168" s="2" t="s">
        <v>822</v>
      </c>
      <c r="F168" s="2" t="s">
        <v>823</v>
      </c>
      <c r="G168" s="2" t="s">
        <v>439</v>
      </c>
      <c r="H168" s="2" t="s">
        <v>440</v>
      </c>
      <c r="I168" s="9">
        <v>10</v>
      </c>
      <c r="J168" s="4">
        <v>123.7</v>
      </c>
    </row>
    <row r="169" spans="1:23">
      <c r="J169" s="5">
        <v>438.87</v>
      </c>
    </row>
    <row r="170" spans="1:23">
      <c r="A170" s="72" t="s">
        <v>444</v>
      </c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</row>
    <row r="171" spans="1:23">
      <c r="A171" s="2" t="s">
        <v>40</v>
      </c>
      <c r="B171" s="3" t="s">
        <v>7171</v>
      </c>
      <c r="C171" s="1" t="s">
        <v>42</v>
      </c>
      <c r="D171" s="1" t="s">
        <v>7217</v>
      </c>
      <c r="E171" s="2" t="s">
        <v>1359</v>
      </c>
      <c r="F171" s="2" t="s">
        <v>1360</v>
      </c>
      <c r="G171" s="2" t="s">
        <v>1361</v>
      </c>
      <c r="H171" s="2" t="s">
        <v>1362</v>
      </c>
      <c r="I171" s="9">
        <v>30</v>
      </c>
      <c r="J171" s="4">
        <v>306.60000000000002</v>
      </c>
    </row>
    <row r="172" spans="1:23">
      <c r="A172" s="2" t="s">
        <v>40</v>
      </c>
      <c r="B172" s="3" t="s">
        <v>7171</v>
      </c>
      <c r="C172" s="1" t="s">
        <v>42</v>
      </c>
      <c r="D172" s="1" t="s">
        <v>7218</v>
      </c>
      <c r="E172" s="2" t="s">
        <v>4160</v>
      </c>
      <c r="F172" s="2" t="s">
        <v>4161</v>
      </c>
      <c r="G172" s="2" t="s">
        <v>1654</v>
      </c>
      <c r="H172" s="2" t="s">
        <v>1655</v>
      </c>
      <c r="I172" s="9">
        <v>5</v>
      </c>
      <c r="J172" s="4">
        <v>51.1</v>
      </c>
    </row>
    <row r="173" spans="1:23">
      <c r="A173" s="2" t="s">
        <v>40</v>
      </c>
      <c r="B173" s="3" t="s">
        <v>7083</v>
      </c>
      <c r="C173" s="1" t="s">
        <v>42</v>
      </c>
      <c r="D173" s="1" t="s">
        <v>7219</v>
      </c>
      <c r="E173" s="2" t="s">
        <v>7220</v>
      </c>
      <c r="F173" s="2" t="s">
        <v>7221</v>
      </c>
      <c r="G173" s="2" t="s">
        <v>468</v>
      </c>
      <c r="H173" s="2" t="s">
        <v>469</v>
      </c>
      <c r="I173" s="9">
        <v>220</v>
      </c>
      <c r="J173" s="4">
        <v>2248.4</v>
      </c>
    </row>
    <row r="174" spans="1:23">
      <c r="A174" s="2" t="s">
        <v>40</v>
      </c>
      <c r="B174" s="3" t="s">
        <v>7088</v>
      </c>
      <c r="C174" s="1" t="s">
        <v>42</v>
      </c>
      <c r="D174" s="1" t="s">
        <v>7222</v>
      </c>
      <c r="E174" s="2" t="s">
        <v>461</v>
      </c>
      <c r="F174" s="2" t="s">
        <v>462</v>
      </c>
      <c r="G174" s="2" t="s">
        <v>463</v>
      </c>
      <c r="H174" s="2" t="s">
        <v>464</v>
      </c>
      <c r="I174" s="9">
        <v>7</v>
      </c>
      <c r="J174" s="4">
        <v>71.540000000000006</v>
      </c>
    </row>
    <row r="175" spans="1:23">
      <c r="A175" s="2" t="s">
        <v>40</v>
      </c>
      <c r="B175" s="3" t="s">
        <v>7141</v>
      </c>
      <c r="C175" s="1" t="s">
        <v>42</v>
      </c>
      <c r="D175" s="1" t="s">
        <v>7223</v>
      </c>
      <c r="E175" s="2" t="s">
        <v>1359</v>
      </c>
      <c r="F175" s="2" t="s">
        <v>1360</v>
      </c>
      <c r="G175" s="2" t="s">
        <v>1361</v>
      </c>
      <c r="H175" s="2" t="s">
        <v>1362</v>
      </c>
      <c r="I175" s="9">
        <v>20</v>
      </c>
      <c r="J175" s="4">
        <v>204.4</v>
      </c>
    </row>
    <row r="176" spans="1:23">
      <c r="A176" s="2" t="s">
        <v>48</v>
      </c>
      <c r="B176" s="3" t="s">
        <v>7088</v>
      </c>
      <c r="C176" s="1" t="s">
        <v>42</v>
      </c>
      <c r="D176" s="1" t="s">
        <v>7224</v>
      </c>
      <c r="E176" s="2" t="s">
        <v>4524</v>
      </c>
      <c r="F176" s="2" t="s">
        <v>4525</v>
      </c>
      <c r="G176" s="2" t="s">
        <v>872</v>
      </c>
      <c r="H176" s="2" t="s">
        <v>873</v>
      </c>
      <c r="I176" s="9">
        <v>5</v>
      </c>
      <c r="J176" s="4">
        <v>61.85</v>
      </c>
    </row>
    <row r="177" spans="1:10">
      <c r="A177" s="2" t="s">
        <v>48</v>
      </c>
      <c r="B177" s="3" t="s">
        <v>7171</v>
      </c>
      <c r="C177" s="1" t="s">
        <v>42</v>
      </c>
      <c r="D177" s="1" t="s">
        <v>7225</v>
      </c>
      <c r="E177" s="2" t="s">
        <v>2264</v>
      </c>
      <c r="F177" s="2" t="s">
        <v>2265</v>
      </c>
      <c r="G177" s="2" t="s">
        <v>851</v>
      </c>
      <c r="H177" s="2" t="s">
        <v>852</v>
      </c>
      <c r="I177" s="9">
        <v>2</v>
      </c>
      <c r="J177" s="4">
        <v>24.74</v>
      </c>
    </row>
    <row r="178" spans="1:10">
      <c r="A178" s="2" t="s">
        <v>48</v>
      </c>
      <c r="B178" s="3" t="s">
        <v>7141</v>
      </c>
      <c r="C178" s="1" t="s">
        <v>42</v>
      </c>
      <c r="D178" s="1" t="s">
        <v>7223</v>
      </c>
      <c r="E178" s="2" t="s">
        <v>1359</v>
      </c>
      <c r="F178" s="2" t="s">
        <v>1360</v>
      </c>
      <c r="G178" s="2" t="s">
        <v>1361</v>
      </c>
      <c r="H178" s="2" t="s">
        <v>1362</v>
      </c>
      <c r="I178" s="9">
        <v>1</v>
      </c>
      <c r="J178" s="4">
        <v>12.37</v>
      </c>
    </row>
    <row r="179" spans="1:10">
      <c r="J179" s="5">
        <v>2981</v>
      </c>
    </row>
    <row r="180" spans="1:10">
      <c r="J180" s="5">
        <v>18903.490000000002</v>
      </c>
    </row>
  </sheetData>
  <autoFilter ref="A1:W180" xr:uid="{242AC90E-31CB-2644-8F89-532D1749BB22}"/>
  <mergeCells count="10">
    <mergeCell ref="A124:W124"/>
    <mergeCell ref="A159:W159"/>
    <mergeCell ref="A163:W163"/>
    <mergeCell ref="A170:W170"/>
    <mergeCell ref="A2:W2"/>
    <mergeCell ref="A8:W8"/>
    <mergeCell ref="A83:W83"/>
    <mergeCell ref="A99:W99"/>
    <mergeCell ref="A107:W107"/>
    <mergeCell ref="A120:W1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806C-4CCE-0049-A8C1-7EF0A393AD38}">
  <sheetPr filterMode="1"/>
  <dimension ref="A1:X127"/>
  <sheetViews>
    <sheetView workbookViewId="0"/>
    <sheetView workbookViewId="1"/>
  </sheetViews>
  <sheetFormatPr defaultColWidth="8.85546875" defaultRowHeight="12.95"/>
  <cols>
    <col min="1" max="1" width="34.85546875" customWidth="1"/>
    <col min="2" max="2" width="8.28515625" customWidth="1"/>
    <col min="3" max="3" width="4" customWidth="1"/>
    <col min="4" max="4" width="3.140625" customWidth="1"/>
    <col min="5" max="5" width="7" customWidth="1"/>
    <col min="6" max="6" width="44" customWidth="1"/>
    <col min="7" max="7" width="24.28515625" customWidth="1"/>
    <col min="8" max="8" width="11.42578125" customWidth="1"/>
    <col min="9" max="9" width="18.85546875" customWidth="1"/>
    <col min="10" max="10" width="8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13" customFormat="1" ht="24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2" t="s">
        <v>37</v>
      </c>
      <c r="K1" s="11" t="s">
        <v>38</v>
      </c>
    </row>
    <row r="2" spans="1:24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7226</v>
      </c>
      <c r="C3" s="76" t="s">
        <v>42</v>
      </c>
      <c r="D3" s="76"/>
      <c r="E3" s="1" t="s">
        <v>7227</v>
      </c>
      <c r="F3" s="2" t="s">
        <v>1813</v>
      </c>
      <c r="G3" s="2" t="s">
        <v>1814</v>
      </c>
      <c r="H3" s="2" t="s">
        <v>46</v>
      </c>
      <c r="I3" s="2" t="s">
        <v>47</v>
      </c>
      <c r="J3" s="9">
        <v>2</v>
      </c>
      <c r="K3" s="4">
        <v>20.440000000000001</v>
      </c>
    </row>
    <row r="4" spans="1:24" hidden="1">
      <c r="A4" s="2" t="s">
        <v>48</v>
      </c>
      <c r="B4" s="3" t="s">
        <v>7226</v>
      </c>
      <c r="C4" s="76" t="s">
        <v>42</v>
      </c>
      <c r="D4" s="76"/>
      <c r="E4" s="1" t="s">
        <v>7228</v>
      </c>
      <c r="F4" s="2" t="s">
        <v>877</v>
      </c>
      <c r="G4" s="2" t="s">
        <v>878</v>
      </c>
      <c r="H4" s="2" t="s">
        <v>622</v>
      </c>
      <c r="I4" s="2" t="s">
        <v>623</v>
      </c>
      <c r="J4" s="9">
        <v>2</v>
      </c>
      <c r="K4" s="4">
        <v>24.74</v>
      </c>
    </row>
    <row r="5" spans="1:24" hidden="1">
      <c r="K5" s="5">
        <v>45.18</v>
      </c>
    </row>
    <row r="6" spans="1:24" hidden="1">
      <c r="A6" s="72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4">
      <c r="A7" s="2" t="s">
        <v>40</v>
      </c>
      <c r="B7" s="3" t="s">
        <v>7229</v>
      </c>
      <c r="C7" s="76" t="s">
        <v>42</v>
      </c>
      <c r="D7" s="76"/>
      <c r="E7" s="1" t="s">
        <v>7230</v>
      </c>
      <c r="F7" s="2" t="s">
        <v>57</v>
      </c>
      <c r="G7" s="2" t="s">
        <v>58</v>
      </c>
      <c r="H7" s="2" t="s">
        <v>59</v>
      </c>
      <c r="I7" s="2" t="s">
        <v>60</v>
      </c>
      <c r="J7" s="9">
        <v>10</v>
      </c>
      <c r="K7" s="4">
        <v>102.2</v>
      </c>
    </row>
    <row r="8" spans="1:24" hidden="1">
      <c r="A8" s="2" t="s">
        <v>48</v>
      </c>
      <c r="B8" s="3" t="s">
        <v>7229</v>
      </c>
      <c r="C8" s="76" t="s">
        <v>42</v>
      </c>
      <c r="D8" s="76"/>
      <c r="E8" s="1" t="s">
        <v>7231</v>
      </c>
      <c r="F8" s="2" t="s">
        <v>57</v>
      </c>
      <c r="G8" s="2" t="s">
        <v>58</v>
      </c>
      <c r="H8" s="2" t="s">
        <v>59</v>
      </c>
      <c r="I8" s="2" t="s">
        <v>60</v>
      </c>
      <c r="J8" s="9">
        <v>20</v>
      </c>
      <c r="K8" s="4">
        <v>230.4</v>
      </c>
    </row>
    <row r="9" spans="1:24" hidden="1">
      <c r="A9" s="2" t="s">
        <v>48</v>
      </c>
      <c r="B9" s="3" t="s">
        <v>7229</v>
      </c>
      <c r="C9" s="76" t="s">
        <v>42</v>
      </c>
      <c r="D9" s="76"/>
      <c r="E9" s="1" t="s">
        <v>7230</v>
      </c>
      <c r="F9" s="2" t="s">
        <v>57</v>
      </c>
      <c r="G9" s="2" t="s">
        <v>58</v>
      </c>
      <c r="H9" s="2" t="s">
        <v>59</v>
      </c>
      <c r="I9" s="2" t="s">
        <v>60</v>
      </c>
      <c r="J9" s="9">
        <v>10</v>
      </c>
      <c r="K9" s="4">
        <v>123.7</v>
      </c>
    </row>
    <row r="10" spans="1:24" hidden="1">
      <c r="K10" s="5">
        <v>456.3</v>
      </c>
    </row>
    <row r="11" spans="1:24" hidden="1">
      <c r="A11" s="72" t="s">
        <v>67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 spans="1:24">
      <c r="A12" s="2" t="s">
        <v>40</v>
      </c>
      <c r="B12" s="3" t="s">
        <v>7232</v>
      </c>
      <c r="C12" s="76" t="s">
        <v>42</v>
      </c>
      <c r="D12" s="76"/>
      <c r="E12" s="1" t="s">
        <v>7233</v>
      </c>
      <c r="F12" s="2" t="s">
        <v>480</v>
      </c>
      <c r="G12" s="2" t="s">
        <v>481</v>
      </c>
      <c r="H12" s="2" t="s">
        <v>82</v>
      </c>
      <c r="I12" s="2" t="s">
        <v>83</v>
      </c>
      <c r="J12" s="9">
        <v>5</v>
      </c>
      <c r="K12" s="4">
        <v>51.1</v>
      </c>
    </row>
    <row r="13" spans="1:24">
      <c r="A13" s="2" t="s">
        <v>40</v>
      </c>
      <c r="B13" s="3" t="s">
        <v>7232</v>
      </c>
      <c r="C13" s="76" t="s">
        <v>42</v>
      </c>
      <c r="D13" s="76"/>
      <c r="E13" s="1" t="s">
        <v>7234</v>
      </c>
      <c r="F13" s="2" t="s">
        <v>505</v>
      </c>
      <c r="G13" s="2" t="s">
        <v>506</v>
      </c>
      <c r="H13" s="2" t="s">
        <v>93</v>
      </c>
      <c r="I13" s="2" t="s">
        <v>94</v>
      </c>
      <c r="J13" s="9">
        <v>1</v>
      </c>
      <c r="K13" s="4">
        <v>10.220000000000001</v>
      </c>
    </row>
    <row r="14" spans="1:24">
      <c r="A14" s="2" t="s">
        <v>40</v>
      </c>
      <c r="B14" s="3" t="s">
        <v>7232</v>
      </c>
      <c r="C14" s="76" t="s">
        <v>42</v>
      </c>
      <c r="D14" s="76"/>
      <c r="E14" s="1" t="s">
        <v>7235</v>
      </c>
      <c r="F14" s="2" t="s">
        <v>522</v>
      </c>
      <c r="G14" s="2" t="s">
        <v>523</v>
      </c>
      <c r="H14" s="2" t="s">
        <v>93</v>
      </c>
      <c r="I14" s="2" t="s">
        <v>94</v>
      </c>
      <c r="J14" s="9">
        <v>2</v>
      </c>
      <c r="K14" s="4">
        <v>20.440000000000001</v>
      </c>
    </row>
    <row r="15" spans="1:24">
      <c r="A15" s="2" t="s">
        <v>40</v>
      </c>
      <c r="B15" s="3" t="s">
        <v>7232</v>
      </c>
      <c r="C15" s="76" t="s">
        <v>42</v>
      </c>
      <c r="D15" s="76"/>
      <c r="E15" s="1" t="s">
        <v>7236</v>
      </c>
      <c r="F15" s="2" t="s">
        <v>663</v>
      </c>
      <c r="G15" s="2" t="s">
        <v>664</v>
      </c>
      <c r="H15" s="2" t="s">
        <v>82</v>
      </c>
      <c r="I15" s="2" t="s">
        <v>83</v>
      </c>
      <c r="J15" s="9">
        <v>2</v>
      </c>
      <c r="K15" s="4">
        <v>20.440000000000001</v>
      </c>
    </row>
    <row r="16" spans="1:24">
      <c r="A16" s="2" t="s">
        <v>40</v>
      </c>
      <c r="B16" s="3" t="s">
        <v>7232</v>
      </c>
      <c r="C16" s="76" t="s">
        <v>42</v>
      </c>
      <c r="D16" s="76"/>
      <c r="E16" s="1" t="s">
        <v>7237</v>
      </c>
      <c r="F16" s="2" t="s">
        <v>1955</v>
      </c>
      <c r="G16" s="2" t="s">
        <v>1956</v>
      </c>
      <c r="H16" s="2" t="s">
        <v>82</v>
      </c>
      <c r="I16" s="2" t="s">
        <v>83</v>
      </c>
      <c r="J16" s="9">
        <v>1</v>
      </c>
      <c r="K16" s="4">
        <v>10.220000000000001</v>
      </c>
    </row>
    <row r="17" spans="1:24">
      <c r="A17" s="2" t="s">
        <v>40</v>
      </c>
      <c r="B17" s="3" t="s">
        <v>7232</v>
      </c>
      <c r="C17" s="76" t="s">
        <v>42</v>
      </c>
      <c r="D17" s="76"/>
      <c r="E17" s="1" t="s">
        <v>7238</v>
      </c>
      <c r="F17" s="2" t="s">
        <v>2790</v>
      </c>
      <c r="G17" s="2" t="s">
        <v>2791</v>
      </c>
      <c r="H17" s="2" t="s">
        <v>82</v>
      </c>
      <c r="I17" s="2" t="s">
        <v>83</v>
      </c>
      <c r="J17" s="9">
        <v>10</v>
      </c>
      <c r="K17" s="4">
        <v>102.2</v>
      </c>
    </row>
    <row r="18" spans="1:24">
      <c r="A18" s="2" t="s">
        <v>40</v>
      </c>
      <c r="B18" s="3" t="s">
        <v>7232</v>
      </c>
      <c r="C18" s="76" t="s">
        <v>42</v>
      </c>
      <c r="D18" s="76"/>
      <c r="E18" s="1" t="s">
        <v>7239</v>
      </c>
      <c r="F18" s="2" t="s">
        <v>650</v>
      </c>
      <c r="G18" s="2" t="s">
        <v>651</v>
      </c>
      <c r="H18" s="2" t="s">
        <v>72</v>
      </c>
      <c r="I18" s="2" t="s">
        <v>73</v>
      </c>
      <c r="J18" s="9">
        <v>15</v>
      </c>
      <c r="K18" s="4">
        <v>153.30000000000001</v>
      </c>
    </row>
    <row r="19" spans="1:24">
      <c r="A19" s="2" t="s">
        <v>40</v>
      </c>
      <c r="B19" s="3" t="s">
        <v>7232</v>
      </c>
      <c r="C19" s="76" t="s">
        <v>42</v>
      </c>
      <c r="D19" s="76"/>
      <c r="E19" s="1" t="s">
        <v>7240</v>
      </c>
      <c r="F19" s="2" t="s">
        <v>916</v>
      </c>
      <c r="G19" s="2" t="s">
        <v>917</v>
      </c>
      <c r="H19" s="2" t="s">
        <v>82</v>
      </c>
      <c r="I19" s="2" t="s">
        <v>83</v>
      </c>
      <c r="J19" s="9">
        <v>10</v>
      </c>
      <c r="K19" s="4">
        <v>102.2</v>
      </c>
    </row>
    <row r="20" spans="1:24">
      <c r="A20" s="2" t="s">
        <v>40</v>
      </c>
      <c r="B20" s="3" t="s">
        <v>7232</v>
      </c>
      <c r="C20" s="76" t="s">
        <v>42</v>
      </c>
      <c r="D20" s="76"/>
      <c r="E20" s="1" t="s">
        <v>7241</v>
      </c>
      <c r="F20" s="2" t="s">
        <v>3651</v>
      </c>
      <c r="G20" s="2" t="s">
        <v>3652</v>
      </c>
      <c r="H20" s="2" t="s">
        <v>82</v>
      </c>
      <c r="I20" s="2" t="s">
        <v>83</v>
      </c>
      <c r="J20" s="9">
        <v>5</v>
      </c>
      <c r="K20" s="4">
        <v>51.1</v>
      </c>
    </row>
    <row r="21" spans="1:24" hidden="1">
      <c r="A21" s="2" t="s">
        <v>205</v>
      </c>
      <c r="B21" s="3" t="s">
        <v>7232</v>
      </c>
      <c r="C21" s="76" t="s">
        <v>42</v>
      </c>
      <c r="D21" s="76"/>
      <c r="E21" s="1" t="s">
        <v>7242</v>
      </c>
      <c r="F21" s="2" t="s">
        <v>519</v>
      </c>
      <c r="G21" s="2" t="s">
        <v>520</v>
      </c>
      <c r="H21" s="2" t="s">
        <v>93</v>
      </c>
      <c r="I21" s="2" t="s">
        <v>94</v>
      </c>
      <c r="J21" s="9">
        <v>1</v>
      </c>
      <c r="K21" s="4">
        <v>9.5500000000000007</v>
      </c>
    </row>
    <row r="22" spans="1:24" hidden="1">
      <c r="K22" s="5">
        <v>530.77</v>
      </c>
    </row>
    <row r="23" spans="1:24" hidden="1">
      <c r="A23" s="72" t="s">
        <v>141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spans="1:24">
      <c r="A24" s="2" t="s">
        <v>40</v>
      </c>
      <c r="B24" s="3" t="s">
        <v>7243</v>
      </c>
      <c r="C24" s="76" t="s">
        <v>42</v>
      </c>
      <c r="D24" s="76"/>
      <c r="E24" s="1" t="s">
        <v>7244</v>
      </c>
      <c r="F24" s="2" t="s">
        <v>541</v>
      </c>
      <c r="G24" s="2" t="s">
        <v>542</v>
      </c>
      <c r="H24" s="2" t="s">
        <v>150</v>
      </c>
      <c r="I24" s="2" t="s">
        <v>151</v>
      </c>
      <c r="J24" s="9">
        <v>5</v>
      </c>
      <c r="K24" s="4">
        <v>51.1</v>
      </c>
    </row>
    <row r="25" spans="1:24" hidden="1">
      <c r="A25" s="2" t="s">
        <v>48</v>
      </c>
      <c r="B25" s="3" t="s">
        <v>7229</v>
      </c>
      <c r="C25" s="76" t="s">
        <v>42</v>
      </c>
      <c r="D25" s="76"/>
      <c r="E25" s="1" t="s">
        <v>7245</v>
      </c>
      <c r="F25" s="2" t="s">
        <v>148</v>
      </c>
      <c r="G25" s="2" t="s">
        <v>149</v>
      </c>
      <c r="H25" s="2" t="s">
        <v>150</v>
      </c>
      <c r="I25" s="2" t="s">
        <v>151</v>
      </c>
      <c r="J25" s="9">
        <v>20</v>
      </c>
      <c r="K25" s="4">
        <v>230.4</v>
      </c>
    </row>
    <row r="26" spans="1:24" hidden="1">
      <c r="A26" s="2" t="s">
        <v>48</v>
      </c>
      <c r="B26" s="3" t="s">
        <v>7229</v>
      </c>
      <c r="C26" s="76" t="s">
        <v>42</v>
      </c>
      <c r="D26" s="76"/>
      <c r="E26" s="1" t="s">
        <v>7246</v>
      </c>
      <c r="F26" s="2" t="s">
        <v>170</v>
      </c>
      <c r="G26" s="2" t="s">
        <v>171</v>
      </c>
      <c r="H26" s="2" t="s">
        <v>150</v>
      </c>
      <c r="I26" s="2" t="s">
        <v>151</v>
      </c>
      <c r="J26" s="9">
        <v>10</v>
      </c>
      <c r="K26" s="4">
        <v>115.2</v>
      </c>
    </row>
    <row r="27" spans="1:24" hidden="1">
      <c r="K27" s="5">
        <v>396.7</v>
      </c>
    </row>
    <row r="28" spans="1:24" hidden="1">
      <c r="A28" s="72" t="s">
        <v>189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spans="1:24">
      <c r="A29" s="2" t="s">
        <v>40</v>
      </c>
      <c r="B29" s="3" t="s">
        <v>7229</v>
      </c>
      <c r="C29" s="76" t="s">
        <v>42</v>
      </c>
      <c r="D29" s="76"/>
      <c r="E29" s="1" t="s">
        <v>7247</v>
      </c>
      <c r="F29" s="2" t="s">
        <v>2383</v>
      </c>
      <c r="G29" s="2" t="s">
        <v>2384</v>
      </c>
      <c r="H29" s="2" t="s">
        <v>210</v>
      </c>
      <c r="I29" s="2" t="s">
        <v>211</v>
      </c>
      <c r="J29" s="9">
        <v>2</v>
      </c>
      <c r="K29" s="4">
        <v>20.440000000000001</v>
      </c>
    </row>
    <row r="30" spans="1:24" hidden="1">
      <c r="A30" s="2" t="s">
        <v>48</v>
      </c>
      <c r="B30" s="3" t="s">
        <v>7229</v>
      </c>
      <c r="C30" s="76" t="s">
        <v>42</v>
      </c>
      <c r="D30" s="76"/>
      <c r="E30" s="1" t="s">
        <v>7247</v>
      </c>
      <c r="F30" s="2" t="s">
        <v>2383</v>
      </c>
      <c r="G30" s="2" t="s">
        <v>2384</v>
      </c>
      <c r="H30" s="2" t="s">
        <v>210</v>
      </c>
      <c r="I30" s="2" t="s">
        <v>211</v>
      </c>
      <c r="J30" s="9">
        <v>2</v>
      </c>
      <c r="K30" s="4">
        <v>24.74</v>
      </c>
    </row>
    <row r="31" spans="1:24" hidden="1">
      <c r="K31" s="5">
        <v>45.18</v>
      </c>
    </row>
    <row r="32" spans="1:24" hidden="1">
      <c r="A32" s="72" t="s">
        <v>212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</row>
    <row r="33" spans="1:24">
      <c r="A33" s="2" t="s">
        <v>40</v>
      </c>
      <c r="B33" s="3" t="s">
        <v>7226</v>
      </c>
      <c r="C33" s="76" t="s">
        <v>42</v>
      </c>
      <c r="D33" s="76"/>
      <c r="E33" s="1" t="s">
        <v>7248</v>
      </c>
      <c r="F33" s="2" t="s">
        <v>738</v>
      </c>
      <c r="G33" s="2" t="s">
        <v>739</v>
      </c>
      <c r="H33" s="2" t="s">
        <v>251</v>
      </c>
      <c r="I33" s="2" t="s">
        <v>252</v>
      </c>
      <c r="J33" s="9">
        <v>10</v>
      </c>
      <c r="K33" s="4">
        <v>102.2</v>
      </c>
    </row>
    <row r="34" spans="1:24" hidden="1">
      <c r="A34" s="2" t="s">
        <v>48</v>
      </c>
      <c r="B34" s="3" t="s">
        <v>7229</v>
      </c>
      <c r="C34" s="76" t="s">
        <v>42</v>
      </c>
      <c r="D34" s="76"/>
      <c r="E34" s="1" t="s">
        <v>7249</v>
      </c>
      <c r="F34" s="2" t="s">
        <v>238</v>
      </c>
      <c r="G34" s="2" t="s">
        <v>239</v>
      </c>
      <c r="H34" s="2" t="s">
        <v>216</v>
      </c>
      <c r="I34" s="2" t="s">
        <v>217</v>
      </c>
      <c r="J34" s="9">
        <v>10</v>
      </c>
      <c r="K34" s="4">
        <v>123.7</v>
      </c>
    </row>
    <row r="35" spans="1:24" hidden="1">
      <c r="A35" s="2" t="s">
        <v>48</v>
      </c>
      <c r="B35" s="3" t="s">
        <v>7229</v>
      </c>
      <c r="C35" s="76" t="s">
        <v>42</v>
      </c>
      <c r="D35" s="76"/>
      <c r="E35" s="1" t="s">
        <v>7250</v>
      </c>
      <c r="F35" s="2" t="s">
        <v>263</v>
      </c>
      <c r="G35" s="2" t="s">
        <v>264</v>
      </c>
      <c r="H35" s="2" t="s">
        <v>216</v>
      </c>
      <c r="I35" s="2" t="s">
        <v>217</v>
      </c>
      <c r="J35" s="9">
        <v>10</v>
      </c>
      <c r="K35" s="4">
        <v>123.7</v>
      </c>
    </row>
    <row r="36" spans="1:24" hidden="1">
      <c r="A36" s="2" t="s">
        <v>48</v>
      </c>
      <c r="B36" s="3" t="s">
        <v>7229</v>
      </c>
      <c r="C36" s="76" t="s">
        <v>42</v>
      </c>
      <c r="D36" s="76"/>
      <c r="E36" s="1" t="s">
        <v>7251</v>
      </c>
      <c r="F36" s="2" t="s">
        <v>235</v>
      </c>
      <c r="G36" s="2" t="s">
        <v>236</v>
      </c>
      <c r="H36" s="2" t="s">
        <v>216</v>
      </c>
      <c r="I36" s="2" t="s">
        <v>217</v>
      </c>
      <c r="J36" s="9">
        <v>5</v>
      </c>
      <c r="K36" s="4">
        <v>61.85</v>
      </c>
    </row>
    <row r="37" spans="1:24" ht="24" hidden="1">
      <c r="A37" s="2" t="s">
        <v>48</v>
      </c>
      <c r="B37" s="3" t="s">
        <v>7229</v>
      </c>
      <c r="C37" s="76" t="s">
        <v>42</v>
      </c>
      <c r="D37" s="76"/>
      <c r="E37" s="1" t="s">
        <v>7252</v>
      </c>
      <c r="F37" s="2" t="s">
        <v>275</v>
      </c>
      <c r="G37" s="2" t="s">
        <v>276</v>
      </c>
      <c r="H37" s="2" t="s">
        <v>277</v>
      </c>
      <c r="I37" s="2" t="s">
        <v>278</v>
      </c>
      <c r="J37" s="9">
        <v>5</v>
      </c>
      <c r="K37" s="4">
        <v>61.85</v>
      </c>
    </row>
    <row r="38" spans="1:24" hidden="1">
      <c r="A38" s="2" t="s">
        <v>48</v>
      </c>
      <c r="B38" s="3" t="s">
        <v>7229</v>
      </c>
      <c r="C38" s="76" t="s">
        <v>42</v>
      </c>
      <c r="D38" s="76"/>
      <c r="E38" s="1" t="s">
        <v>7253</v>
      </c>
      <c r="F38" s="2" t="s">
        <v>219</v>
      </c>
      <c r="G38" s="2" t="s">
        <v>220</v>
      </c>
      <c r="H38" s="2" t="s">
        <v>221</v>
      </c>
      <c r="I38" s="2" t="s">
        <v>222</v>
      </c>
      <c r="J38" s="9">
        <v>5</v>
      </c>
      <c r="K38" s="4">
        <v>61.85</v>
      </c>
    </row>
    <row r="39" spans="1:24" hidden="1">
      <c r="A39" s="2" t="s">
        <v>48</v>
      </c>
      <c r="B39" s="3" t="s">
        <v>7229</v>
      </c>
      <c r="C39" s="76" t="s">
        <v>42</v>
      </c>
      <c r="D39" s="76"/>
      <c r="E39" s="1" t="s">
        <v>7254</v>
      </c>
      <c r="F39" s="2" t="s">
        <v>1173</v>
      </c>
      <c r="G39" s="2" t="s">
        <v>1174</v>
      </c>
      <c r="H39" s="2" t="s">
        <v>216</v>
      </c>
      <c r="I39" s="2" t="s">
        <v>217</v>
      </c>
      <c r="J39" s="9">
        <v>4</v>
      </c>
      <c r="K39" s="4">
        <v>49.48</v>
      </c>
    </row>
    <row r="40" spans="1:24" hidden="1">
      <c r="A40" s="2" t="s">
        <v>48</v>
      </c>
      <c r="B40" s="3" t="s">
        <v>7229</v>
      </c>
      <c r="C40" s="76" t="s">
        <v>42</v>
      </c>
      <c r="D40" s="76"/>
      <c r="E40" s="1" t="s">
        <v>7255</v>
      </c>
      <c r="F40" s="2" t="s">
        <v>976</v>
      </c>
      <c r="G40" s="2" t="s">
        <v>977</v>
      </c>
      <c r="H40" s="2" t="s">
        <v>216</v>
      </c>
      <c r="I40" s="2" t="s">
        <v>217</v>
      </c>
      <c r="J40" s="9">
        <v>5</v>
      </c>
      <c r="K40" s="4">
        <v>61.85</v>
      </c>
    </row>
    <row r="41" spans="1:24" hidden="1">
      <c r="A41" s="2" t="s">
        <v>48</v>
      </c>
      <c r="B41" s="3" t="s">
        <v>7229</v>
      </c>
      <c r="C41" s="76" t="s">
        <v>42</v>
      </c>
      <c r="D41" s="76"/>
      <c r="E41" s="1" t="s">
        <v>7256</v>
      </c>
      <c r="F41" s="2" t="s">
        <v>214</v>
      </c>
      <c r="G41" s="2" t="s">
        <v>215</v>
      </c>
      <c r="H41" s="2" t="s">
        <v>216</v>
      </c>
      <c r="I41" s="2" t="s">
        <v>217</v>
      </c>
      <c r="J41" s="9">
        <v>6</v>
      </c>
      <c r="K41" s="4">
        <v>74.22</v>
      </c>
    </row>
    <row r="42" spans="1:24" hidden="1">
      <c r="A42" s="2" t="s">
        <v>48</v>
      </c>
      <c r="B42" s="3" t="s">
        <v>7229</v>
      </c>
      <c r="C42" s="76" t="s">
        <v>42</v>
      </c>
      <c r="D42" s="76"/>
      <c r="E42" s="1" t="s">
        <v>7257</v>
      </c>
      <c r="F42" s="2" t="s">
        <v>3701</v>
      </c>
      <c r="G42" s="2" t="s">
        <v>261</v>
      </c>
      <c r="H42" s="2" t="s">
        <v>216</v>
      </c>
      <c r="I42" s="2" t="s">
        <v>217</v>
      </c>
      <c r="J42" s="9">
        <v>5</v>
      </c>
      <c r="K42" s="4">
        <v>61.85</v>
      </c>
    </row>
    <row r="43" spans="1:24" hidden="1">
      <c r="A43" s="2" t="s">
        <v>48</v>
      </c>
      <c r="B43" s="3" t="s">
        <v>7226</v>
      </c>
      <c r="C43" s="76" t="s">
        <v>42</v>
      </c>
      <c r="D43" s="76"/>
      <c r="E43" s="1" t="s">
        <v>7248</v>
      </c>
      <c r="F43" s="2" t="s">
        <v>738</v>
      </c>
      <c r="G43" s="2" t="s">
        <v>739</v>
      </c>
      <c r="H43" s="2" t="s">
        <v>251</v>
      </c>
      <c r="I43" s="2" t="s">
        <v>252</v>
      </c>
      <c r="J43" s="9">
        <v>10</v>
      </c>
      <c r="K43" s="4">
        <v>123.7</v>
      </c>
    </row>
    <row r="44" spans="1:24" hidden="1">
      <c r="A44" s="2" t="s">
        <v>182</v>
      </c>
      <c r="B44" s="3" t="s">
        <v>7229</v>
      </c>
      <c r="C44" s="76" t="s">
        <v>42</v>
      </c>
      <c r="D44" s="76"/>
      <c r="E44" s="1" t="s">
        <v>7258</v>
      </c>
      <c r="F44" s="2" t="s">
        <v>266</v>
      </c>
      <c r="G44" s="2" t="s">
        <v>267</v>
      </c>
      <c r="H44" s="2" t="s">
        <v>216</v>
      </c>
      <c r="I44" s="2" t="s">
        <v>217</v>
      </c>
      <c r="J44" s="9">
        <v>1</v>
      </c>
      <c r="K44" s="4">
        <v>9.44</v>
      </c>
    </row>
    <row r="45" spans="1:24" hidden="1">
      <c r="A45" s="2" t="s">
        <v>182</v>
      </c>
      <c r="B45" s="3" t="s">
        <v>7229</v>
      </c>
      <c r="C45" s="76" t="s">
        <v>42</v>
      </c>
      <c r="D45" s="76"/>
      <c r="E45" s="1" t="s">
        <v>7253</v>
      </c>
      <c r="F45" s="2" t="s">
        <v>219</v>
      </c>
      <c r="G45" s="2" t="s">
        <v>220</v>
      </c>
      <c r="H45" s="2" t="s">
        <v>221</v>
      </c>
      <c r="I45" s="2" t="s">
        <v>222</v>
      </c>
      <c r="J45" s="9">
        <v>2</v>
      </c>
      <c r="K45" s="4">
        <v>18.88</v>
      </c>
    </row>
    <row r="46" spans="1:24" hidden="1">
      <c r="A46" s="2" t="s">
        <v>182</v>
      </c>
      <c r="B46" s="3" t="s">
        <v>7229</v>
      </c>
      <c r="C46" s="76" t="s">
        <v>42</v>
      </c>
      <c r="D46" s="76"/>
      <c r="E46" s="1" t="s">
        <v>7249</v>
      </c>
      <c r="F46" s="2" t="s">
        <v>238</v>
      </c>
      <c r="G46" s="2" t="s">
        <v>239</v>
      </c>
      <c r="H46" s="2" t="s">
        <v>216</v>
      </c>
      <c r="I46" s="2" t="s">
        <v>217</v>
      </c>
      <c r="J46" s="9">
        <v>2</v>
      </c>
      <c r="K46" s="4">
        <v>18.88</v>
      </c>
    </row>
    <row r="47" spans="1:24" hidden="1">
      <c r="K47" s="5">
        <v>953.45</v>
      </c>
    </row>
    <row r="48" spans="1:24" hidden="1">
      <c r="A48" s="72" t="s">
        <v>286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</row>
    <row r="49" spans="1:24" hidden="1">
      <c r="A49" s="2" t="s">
        <v>48</v>
      </c>
      <c r="B49" s="3" t="s">
        <v>7229</v>
      </c>
      <c r="C49" s="76" t="s">
        <v>42</v>
      </c>
      <c r="D49" s="76"/>
      <c r="E49" s="1" t="s">
        <v>7259</v>
      </c>
      <c r="F49" s="2" t="s">
        <v>981</v>
      </c>
      <c r="G49" s="2" t="s">
        <v>982</v>
      </c>
      <c r="H49" s="2" t="s">
        <v>296</v>
      </c>
      <c r="I49" s="2" t="s">
        <v>297</v>
      </c>
      <c r="J49" s="9">
        <v>7</v>
      </c>
      <c r="K49" s="4">
        <v>80.64</v>
      </c>
    </row>
    <row r="50" spans="1:24" hidden="1">
      <c r="A50" s="2" t="s">
        <v>48</v>
      </c>
      <c r="B50" s="3" t="s">
        <v>7229</v>
      </c>
      <c r="C50" s="76" t="s">
        <v>42</v>
      </c>
      <c r="D50" s="76"/>
      <c r="E50" s="1" t="s">
        <v>7260</v>
      </c>
      <c r="F50" s="2" t="s">
        <v>288</v>
      </c>
      <c r="G50" s="2" t="s">
        <v>1928</v>
      </c>
      <c r="H50" s="2" t="s">
        <v>290</v>
      </c>
      <c r="I50" s="2" t="s">
        <v>291</v>
      </c>
      <c r="J50" s="9">
        <v>10</v>
      </c>
      <c r="K50" s="4">
        <v>123.7</v>
      </c>
    </row>
    <row r="51" spans="1:24" hidden="1">
      <c r="K51" s="5">
        <v>204.34</v>
      </c>
    </row>
    <row r="52" spans="1:24" hidden="1">
      <c r="A52" s="72" t="s">
        <v>309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</row>
    <row r="53" spans="1:24">
      <c r="A53" s="2" t="s">
        <v>40</v>
      </c>
      <c r="B53" s="3" t="s">
        <v>7243</v>
      </c>
      <c r="C53" s="76" t="s">
        <v>42</v>
      </c>
      <c r="D53" s="76"/>
      <c r="E53" s="1" t="s">
        <v>7261</v>
      </c>
      <c r="F53" s="2" t="s">
        <v>322</v>
      </c>
      <c r="G53" s="2" t="s">
        <v>323</v>
      </c>
      <c r="H53" s="2" t="s">
        <v>313</v>
      </c>
      <c r="I53" s="2" t="s">
        <v>314</v>
      </c>
      <c r="J53" s="9">
        <v>10</v>
      </c>
      <c r="K53" s="4">
        <v>102.2</v>
      </c>
    </row>
    <row r="54" spans="1:24">
      <c r="A54" s="2" t="s">
        <v>40</v>
      </c>
      <c r="B54" s="3" t="s">
        <v>7229</v>
      </c>
      <c r="C54" s="76" t="s">
        <v>42</v>
      </c>
      <c r="D54" s="76"/>
      <c r="E54" s="1" t="s">
        <v>7262</v>
      </c>
      <c r="F54" s="2" t="s">
        <v>5785</v>
      </c>
      <c r="G54" s="2" t="s">
        <v>5786</v>
      </c>
      <c r="H54" s="2" t="s">
        <v>313</v>
      </c>
      <c r="I54" s="2" t="s">
        <v>314</v>
      </c>
      <c r="J54" s="9">
        <v>10</v>
      </c>
      <c r="K54" s="4">
        <v>102.2</v>
      </c>
    </row>
    <row r="55" spans="1:24">
      <c r="A55" s="2" t="s">
        <v>40</v>
      </c>
      <c r="B55" s="3" t="s">
        <v>7229</v>
      </c>
      <c r="C55" s="76" t="s">
        <v>42</v>
      </c>
      <c r="D55" s="76"/>
      <c r="E55" s="1" t="s">
        <v>7263</v>
      </c>
      <c r="F55" s="2" t="s">
        <v>5612</v>
      </c>
      <c r="G55" s="2" t="s">
        <v>3253</v>
      </c>
      <c r="H55" s="2" t="s">
        <v>313</v>
      </c>
      <c r="I55" s="2" t="s">
        <v>314</v>
      </c>
      <c r="J55" s="9">
        <v>5</v>
      </c>
      <c r="K55" s="4">
        <v>51.1</v>
      </c>
    </row>
    <row r="56" spans="1:24">
      <c r="A56" s="2" t="s">
        <v>40</v>
      </c>
      <c r="B56" s="3" t="s">
        <v>7229</v>
      </c>
      <c r="C56" s="76" t="s">
        <v>42</v>
      </c>
      <c r="D56" s="76"/>
      <c r="E56" s="1" t="s">
        <v>7264</v>
      </c>
      <c r="F56" s="2" t="s">
        <v>581</v>
      </c>
      <c r="G56" s="2" t="s">
        <v>582</v>
      </c>
      <c r="H56" s="2" t="s">
        <v>313</v>
      </c>
      <c r="I56" s="2" t="s">
        <v>314</v>
      </c>
      <c r="J56" s="9">
        <v>20</v>
      </c>
      <c r="K56" s="4">
        <v>204.4</v>
      </c>
    </row>
    <row r="57" spans="1:24">
      <c r="A57" s="2" t="s">
        <v>40</v>
      </c>
      <c r="B57" s="3" t="s">
        <v>7229</v>
      </c>
      <c r="C57" s="76" t="s">
        <v>42</v>
      </c>
      <c r="D57" s="76"/>
      <c r="E57" s="1" t="s">
        <v>7265</v>
      </c>
      <c r="F57" s="2" t="s">
        <v>341</v>
      </c>
      <c r="G57" s="2" t="s">
        <v>342</v>
      </c>
      <c r="H57" s="2" t="s">
        <v>343</v>
      </c>
      <c r="I57" s="2" t="s">
        <v>344</v>
      </c>
      <c r="J57" s="9">
        <v>10</v>
      </c>
      <c r="K57" s="4">
        <v>102.2</v>
      </c>
    </row>
    <row r="58" spans="1:24">
      <c r="A58" s="2" t="s">
        <v>40</v>
      </c>
      <c r="B58" s="3" t="s">
        <v>7229</v>
      </c>
      <c r="C58" s="76" t="s">
        <v>42</v>
      </c>
      <c r="D58" s="76"/>
      <c r="E58" s="1" t="s">
        <v>7266</v>
      </c>
      <c r="F58" s="2" t="s">
        <v>411</v>
      </c>
      <c r="G58" s="2" t="s">
        <v>412</v>
      </c>
      <c r="H58" s="2" t="s">
        <v>313</v>
      </c>
      <c r="I58" s="2" t="s">
        <v>314</v>
      </c>
      <c r="J58" s="9">
        <v>5</v>
      </c>
      <c r="K58" s="4">
        <v>51.1</v>
      </c>
    </row>
    <row r="59" spans="1:24">
      <c r="A59" s="2" t="s">
        <v>40</v>
      </c>
      <c r="B59" s="3" t="s">
        <v>7229</v>
      </c>
      <c r="C59" s="76" t="s">
        <v>42</v>
      </c>
      <c r="D59" s="76"/>
      <c r="E59" s="1" t="s">
        <v>7267</v>
      </c>
      <c r="F59" s="2" t="s">
        <v>420</v>
      </c>
      <c r="G59" s="2" t="s">
        <v>421</v>
      </c>
      <c r="H59" s="2" t="s">
        <v>313</v>
      </c>
      <c r="I59" s="2" t="s">
        <v>314</v>
      </c>
      <c r="J59" s="9">
        <v>15</v>
      </c>
      <c r="K59" s="4">
        <v>153.30000000000001</v>
      </c>
    </row>
    <row r="60" spans="1:24">
      <c r="A60" s="2" t="s">
        <v>40</v>
      </c>
      <c r="B60" s="3" t="s">
        <v>7229</v>
      </c>
      <c r="C60" s="76" t="s">
        <v>42</v>
      </c>
      <c r="D60" s="76"/>
      <c r="E60" s="1" t="s">
        <v>7268</v>
      </c>
      <c r="F60" s="2" t="s">
        <v>331</v>
      </c>
      <c r="G60" s="2" t="s">
        <v>332</v>
      </c>
      <c r="H60" s="2" t="s">
        <v>313</v>
      </c>
      <c r="I60" s="2" t="s">
        <v>314</v>
      </c>
      <c r="J60" s="9">
        <v>10</v>
      </c>
      <c r="K60" s="4">
        <v>102.2</v>
      </c>
    </row>
    <row r="61" spans="1:24">
      <c r="A61" s="2" t="s">
        <v>40</v>
      </c>
      <c r="B61" s="3" t="s">
        <v>7232</v>
      </c>
      <c r="C61" s="76" t="s">
        <v>42</v>
      </c>
      <c r="D61" s="76"/>
      <c r="E61" s="1" t="s">
        <v>7269</v>
      </c>
      <c r="F61" s="2" t="s">
        <v>786</v>
      </c>
      <c r="G61" s="2" t="s">
        <v>787</v>
      </c>
      <c r="H61" s="2" t="s">
        <v>313</v>
      </c>
      <c r="I61" s="2" t="s">
        <v>314</v>
      </c>
      <c r="J61" s="9">
        <v>4</v>
      </c>
      <c r="K61" s="4">
        <v>40.880000000000003</v>
      </c>
    </row>
    <row r="62" spans="1:24">
      <c r="A62" s="2" t="s">
        <v>40</v>
      </c>
      <c r="B62" s="3" t="s">
        <v>7232</v>
      </c>
      <c r="C62" s="76" t="s">
        <v>42</v>
      </c>
      <c r="D62" s="76"/>
      <c r="E62" s="1" t="s">
        <v>7270</v>
      </c>
      <c r="F62" s="2" t="s">
        <v>3589</v>
      </c>
      <c r="G62" s="2" t="s">
        <v>3590</v>
      </c>
      <c r="H62" s="2" t="s">
        <v>313</v>
      </c>
      <c r="I62" s="2" t="s">
        <v>314</v>
      </c>
      <c r="J62" s="9">
        <v>10</v>
      </c>
      <c r="K62" s="4">
        <v>102.2</v>
      </c>
    </row>
    <row r="63" spans="1:24">
      <c r="A63" s="2" t="s">
        <v>40</v>
      </c>
      <c r="B63" s="3" t="s">
        <v>7232</v>
      </c>
      <c r="C63" s="76" t="s">
        <v>42</v>
      </c>
      <c r="D63" s="76"/>
      <c r="E63" s="1" t="s">
        <v>7271</v>
      </c>
      <c r="F63" s="2" t="s">
        <v>1452</v>
      </c>
      <c r="G63" s="2" t="s">
        <v>1453</v>
      </c>
      <c r="H63" s="2" t="s">
        <v>313</v>
      </c>
      <c r="I63" s="2" t="s">
        <v>314</v>
      </c>
      <c r="J63" s="9">
        <v>30</v>
      </c>
      <c r="K63" s="4">
        <v>306.60000000000002</v>
      </c>
    </row>
    <row r="64" spans="1:24">
      <c r="A64" s="2" t="s">
        <v>40</v>
      </c>
      <c r="B64" s="3" t="s">
        <v>7232</v>
      </c>
      <c r="C64" s="76" t="s">
        <v>42</v>
      </c>
      <c r="D64" s="76"/>
      <c r="E64" s="1" t="s">
        <v>7272</v>
      </c>
      <c r="F64" s="2" t="s">
        <v>754</v>
      </c>
      <c r="G64" s="2" t="s">
        <v>755</v>
      </c>
      <c r="H64" s="2" t="s">
        <v>313</v>
      </c>
      <c r="I64" s="2" t="s">
        <v>314</v>
      </c>
      <c r="J64" s="9">
        <v>30</v>
      </c>
      <c r="K64" s="4">
        <v>306.60000000000002</v>
      </c>
    </row>
    <row r="65" spans="1:11">
      <c r="A65" s="2" t="s">
        <v>40</v>
      </c>
      <c r="B65" s="3" t="s">
        <v>7273</v>
      </c>
      <c r="C65" s="76" t="s">
        <v>42</v>
      </c>
      <c r="D65" s="76"/>
      <c r="E65" s="1" t="s">
        <v>7274</v>
      </c>
      <c r="F65" s="2" t="s">
        <v>1436</v>
      </c>
      <c r="G65" s="2" t="s">
        <v>1437</v>
      </c>
      <c r="H65" s="2" t="s">
        <v>313</v>
      </c>
      <c r="I65" s="2" t="s">
        <v>314</v>
      </c>
      <c r="J65" s="9">
        <v>10</v>
      </c>
      <c r="K65" s="4">
        <v>102.2</v>
      </c>
    </row>
    <row r="66" spans="1:11">
      <c r="A66" s="2" t="s">
        <v>40</v>
      </c>
      <c r="B66" s="3" t="s">
        <v>7232</v>
      </c>
      <c r="C66" s="76" t="s">
        <v>42</v>
      </c>
      <c r="D66" s="76"/>
      <c r="E66" s="1" t="s">
        <v>7275</v>
      </c>
      <c r="F66" s="2" t="s">
        <v>5404</v>
      </c>
      <c r="G66" s="2" t="s">
        <v>5405</v>
      </c>
      <c r="H66" s="2" t="s">
        <v>313</v>
      </c>
      <c r="I66" s="2" t="s">
        <v>314</v>
      </c>
      <c r="J66" s="9">
        <v>10</v>
      </c>
      <c r="K66" s="4">
        <v>102.2</v>
      </c>
    </row>
    <row r="67" spans="1:11">
      <c r="A67" s="2" t="s">
        <v>40</v>
      </c>
      <c r="B67" s="3" t="s">
        <v>7232</v>
      </c>
      <c r="C67" s="76" t="s">
        <v>42</v>
      </c>
      <c r="D67" s="76"/>
      <c r="E67" s="1" t="s">
        <v>7276</v>
      </c>
      <c r="F67" s="2" t="s">
        <v>789</v>
      </c>
      <c r="G67" s="2" t="s">
        <v>790</v>
      </c>
      <c r="H67" s="2" t="s">
        <v>313</v>
      </c>
      <c r="I67" s="2" t="s">
        <v>314</v>
      </c>
      <c r="J67" s="9">
        <v>10</v>
      </c>
      <c r="K67" s="4">
        <v>102.2</v>
      </c>
    </row>
    <row r="68" spans="1:11">
      <c r="A68" s="2" t="s">
        <v>40</v>
      </c>
      <c r="B68" s="3" t="s">
        <v>7232</v>
      </c>
      <c r="C68" s="76" t="s">
        <v>42</v>
      </c>
      <c r="D68" s="76"/>
      <c r="E68" s="1" t="s">
        <v>7277</v>
      </c>
      <c r="F68" s="2" t="s">
        <v>998</v>
      </c>
      <c r="G68" s="2" t="s">
        <v>999</v>
      </c>
      <c r="H68" s="2" t="s">
        <v>313</v>
      </c>
      <c r="I68" s="2" t="s">
        <v>314</v>
      </c>
      <c r="J68" s="9">
        <v>5</v>
      </c>
      <c r="K68" s="4">
        <v>51.1</v>
      </c>
    </row>
    <row r="69" spans="1:11">
      <c r="A69" s="2" t="s">
        <v>40</v>
      </c>
      <c r="B69" s="3" t="s">
        <v>7232</v>
      </c>
      <c r="C69" s="76" t="s">
        <v>42</v>
      </c>
      <c r="D69" s="76"/>
      <c r="E69" s="1" t="s">
        <v>7278</v>
      </c>
      <c r="F69" s="2" t="s">
        <v>411</v>
      </c>
      <c r="G69" s="2" t="s">
        <v>412</v>
      </c>
      <c r="H69" s="2" t="s">
        <v>313</v>
      </c>
      <c r="I69" s="2" t="s">
        <v>314</v>
      </c>
      <c r="J69" s="9">
        <v>5</v>
      </c>
      <c r="K69" s="4">
        <v>51.1</v>
      </c>
    </row>
    <row r="70" spans="1:11">
      <c r="A70" s="2" t="s">
        <v>40</v>
      </c>
      <c r="B70" s="3" t="s">
        <v>7243</v>
      </c>
      <c r="C70" s="76" t="s">
        <v>42</v>
      </c>
      <c r="D70" s="76"/>
      <c r="E70" s="1" t="s">
        <v>7279</v>
      </c>
      <c r="F70" s="2" t="s">
        <v>1424</v>
      </c>
      <c r="G70" s="2" t="s">
        <v>1425</v>
      </c>
      <c r="H70" s="2" t="s">
        <v>313</v>
      </c>
      <c r="I70" s="2" t="s">
        <v>314</v>
      </c>
      <c r="J70" s="9">
        <v>10</v>
      </c>
      <c r="K70" s="4">
        <v>102.2</v>
      </c>
    </row>
    <row r="71" spans="1:11">
      <c r="A71" s="2" t="s">
        <v>40</v>
      </c>
      <c r="B71" s="3" t="s">
        <v>7243</v>
      </c>
      <c r="C71" s="76" t="s">
        <v>42</v>
      </c>
      <c r="D71" s="76"/>
      <c r="E71" s="1" t="s">
        <v>7280</v>
      </c>
      <c r="F71" s="2" t="s">
        <v>584</v>
      </c>
      <c r="G71" s="2" t="s">
        <v>585</v>
      </c>
      <c r="H71" s="2" t="s">
        <v>586</v>
      </c>
      <c r="I71" s="2" t="s">
        <v>587</v>
      </c>
      <c r="J71" s="9">
        <v>12</v>
      </c>
      <c r="K71" s="4">
        <v>122.64</v>
      </c>
    </row>
    <row r="72" spans="1:11">
      <c r="A72" s="2" t="s">
        <v>40</v>
      </c>
      <c r="B72" s="3" t="s">
        <v>7243</v>
      </c>
      <c r="C72" s="76" t="s">
        <v>42</v>
      </c>
      <c r="D72" s="76"/>
      <c r="E72" s="1" t="s">
        <v>7281</v>
      </c>
      <c r="F72" s="2" t="s">
        <v>597</v>
      </c>
      <c r="G72" s="2" t="s">
        <v>598</v>
      </c>
      <c r="H72" s="2" t="s">
        <v>313</v>
      </c>
      <c r="I72" s="2" t="s">
        <v>314</v>
      </c>
      <c r="J72" s="9">
        <v>10</v>
      </c>
      <c r="K72" s="4">
        <v>102.2</v>
      </c>
    </row>
    <row r="73" spans="1:11">
      <c r="A73" s="2" t="s">
        <v>40</v>
      </c>
      <c r="B73" s="3" t="s">
        <v>7243</v>
      </c>
      <c r="C73" s="76" t="s">
        <v>42</v>
      </c>
      <c r="D73" s="76"/>
      <c r="E73" s="1" t="s">
        <v>7282</v>
      </c>
      <c r="F73" s="2" t="s">
        <v>766</v>
      </c>
      <c r="G73" s="2" t="s">
        <v>767</v>
      </c>
      <c r="H73" s="2" t="s">
        <v>362</v>
      </c>
      <c r="I73" s="2" t="s">
        <v>363</v>
      </c>
      <c r="J73" s="9">
        <v>5</v>
      </c>
      <c r="K73" s="4">
        <v>51.1</v>
      </c>
    </row>
    <row r="74" spans="1:11">
      <c r="A74" s="2" t="s">
        <v>40</v>
      </c>
      <c r="B74" s="3" t="s">
        <v>7232</v>
      </c>
      <c r="C74" s="76" t="s">
        <v>42</v>
      </c>
      <c r="D74" s="76"/>
      <c r="E74" s="1" t="s">
        <v>7283</v>
      </c>
      <c r="F74" s="2" t="s">
        <v>423</v>
      </c>
      <c r="G74" s="2" t="s">
        <v>424</v>
      </c>
      <c r="H74" s="2" t="s">
        <v>313</v>
      </c>
      <c r="I74" s="2" t="s">
        <v>314</v>
      </c>
      <c r="J74" s="9">
        <v>20</v>
      </c>
      <c r="K74" s="4">
        <v>204.4</v>
      </c>
    </row>
    <row r="75" spans="1:11">
      <c r="A75" s="2" t="s">
        <v>40</v>
      </c>
      <c r="B75" s="3" t="s">
        <v>7232</v>
      </c>
      <c r="C75" s="76" t="s">
        <v>42</v>
      </c>
      <c r="D75" s="76"/>
      <c r="E75" s="1" t="s">
        <v>7284</v>
      </c>
      <c r="F75" s="2" t="s">
        <v>589</v>
      </c>
      <c r="G75" s="2" t="s">
        <v>590</v>
      </c>
      <c r="H75" s="2" t="s">
        <v>313</v>
      </c>
      <c r="I75" s="2" t="s">
        <v>314</v>
      </c>
      <c r="J75" s="9">
        <v>5</v>
      </c>
      <c r="K75" s="4">
        <v>51.1</v>
      </c>
    </row>
    <row r="76" spans="1:11">
      <c r="A76" s="2" t="s">
        <v>40</v>
      </c>
      <c r="B76" s="3" t="s">
        <v>7243</v>
      </c>
      <c r="C76" s="76" t="s">
        <v>42</v>
      </c>
      <c r="D76" s="76"/>
      <c r="E76" s="1" t="s">
        <v>7285</v>
      </c>
      <c r="F76" s="2" t="s">
        <v>1340</v>
      </c>
      <c r="G76" s="2" t="s">
        <v>1341</v>
      </c>
      <c r="H76" s="2" t="s">
        <v>313</v>
      </c>
      <c r="I76" s="2" t="s">
        <v>314</v>
      </c>
      <c r="J76" s="9">
        <v>20</v>
      </c>
      <c r="K76" s="4">
        <v>204.4</v>
      </c>
    </row>
    <row r="77" spans="1:11">
      <c r="A77" s="2" t="s">
        <v>40</v>
      </c>
      <c r="B77" s="3" t="s">
        <v>7243</v>
      </c>
      <c r="C77" s="76" t="s">
        <v>42</v>
      </c>
      <c r="D77" s="76"/>
      <c r="E77" s="1" t="s">
        <v>7286</v>
      </c>
      <c r="F77" s="2" t="s">
        <v>1006</v>
      </c>
      <c r="G77" s="2" t="s">
        <v>1007</v>
      </c>
      <c r="H77" s="2" t="s">
        <v>313</v>
      </c>
      <c r="I77" s="2" t="s">
        <v>314</v>
      </c>
      <c r="J77" s="9">
        <v>20</v>
      </c>
      <c r="K77" s="4">
        <v>204.4</v>
      </c>
    </row>
    <row r="78" spans="1:11">
      <c r="A78" s="2" t="s">
        <v>40</v>
      </c>
      <c r="B78" s="3" t="s">
        <v>7226</v>
      </c>
      <c r="C78" s="76" t="s">
        <v>42</v>
      </c>
      <c r="D78" s="76"/>
      <c r="E78" s="1" t="s">
        <v>7287</v>
      </c>
      <c r="F78" s="2" t="s">
        <v>399</v>
      </c>
      <c r="G78" s="2" t="s">
        <v>400</v>
      </c>
      <c r="H78" s="2" t="s">
        <v>401</v>
      </c>
      <c r="I78" s="2" t="s">
        <v>402</v>
      </c>
      <c r="J78" s="9">
        <v>5</v>
      </c>
      <c r="K78" s="4">
        <v>51.1</v>
      </c>
    </row>
    <row r="79" spans="1:11">
      <c r="A79" s="2" t="s">
        <v>40</v>
      </c>
      <c r="B79" s="3" t="s">
        <v>7226</v>
      </c>
      <c r="C79" s="76" t="s">
        <v>42</v>
      </c>
      <c r="D79" s="76"/>
      <c r="E79" s="1" t="s">
        <v>7288</v>
      </c>
      <c r="F79" s="2" t="s">
        <v>1214</v>
      </c>
      <c r="G79" s="2" t="s">
        <v>1215</v>
      </c>
      <c r="H79" s="2" t="s">
        <v>313</v>
      </c>
      <c r="I79" s="2" t="s">
        <v>314</v>
      </c>
      <c r="J79" s="9">
        <v>10</v>
      </c>
      <c r="K79" s="4">
        <v>102.2</v>
      </c>
    </row>
    <row r="80" spans="1:11">
      <c r="A80" s="2" t="s">
        <v>40</v>
      </c>
      <c r="B80" s="3" t="s">
        <v>7226</v>
      </c>
      <c r="C80" s="76" t="s">
        <v>42</v>
      </c>
      <c r="D80" s="76"/>
      <c r="E80" s="1" t="s">
        <v>7289</v>
      </c>
      <c r="F80" s="2" t="s">
        <v>1222</v>
      </c>
      <c r="G80" s="2" t="s">
        <v>1223</v>
      </c>
      <c r="H80" s="2" t="s">
        <v>313</v>
      </c>
      <c r="I80" s="2" t="s">
        <v>314</v>
      </c>
      <c r="J80" s="9">
        <v>10</v>
      </c>
      <c r="K80" s="4">
        <v>102.2</v>
      </c>
    </row>
    <row r="81" spans="1:24">
      <c r="A81" s="2" t="s">
        <v>40</v>
      </c>
      <c r="B81" s="3" t="s">
        <v>7226</v>
      </c>
      <c r="C81" s="76" t="s">
        <v>42</v>
      </c>
      <c r="D81" s="76"/>
      <c r="E81" s="1" t="s">
        <v>7290</v>
      </c>
      <c r="F81" s="2" t="s">
        <v>1247</v>
      </c>
      <c r="G81" s="2" t="s">
        <v>1248</v>
      </c>
      <c r="H81" s="2" t="s">
        <v>313</v>
      </c>
      <c r="I81" s="2" t="s">
        <v>314</v>
      </c>
      <c r="J81" s="9">
        <v>10</v>
      </c>
      <c r="K81" s="4">
        <v>102.2</v>
      </c>
    </row>
    <row r="82" spans="1:24">
      <c r="A82" s="2" t="s">
        <v>40</v>
      </c>
      <c r="B82" s="3" t="s">
        <v>7226</v>
      </c>
      <c r="C82" s="76" t="s">
        <v>42</v>
      </c>
      <c r="D82" s="76"/>
      <c r="E82" s="1" t="s">
        <v>7291</v>
      </c>
      <c r="F82" s="2" t="s">
        <v>766</v>
      </c>
      <c r="G82" s="2" t="s">
        <v>767</v>
      </c>
      <c r="H82" s="2" t="s">
        <v>362</v>
      </c>
      <c r="I82" s="2" t="s">
        <v>363</v>
      </c>
      <c r="J82" s="9">
        <v>5</v>
      </c>
      <c r="K82" s="4">
        <v>51.1</v>
      </c>
    </row>
    <row r="83" spans="1:24">
      <c r="A83" s="2" t="s">
        <v>40</v>
      </c>
      <c r="B83" s="3" t="s">
        <v>7232</v>
      </c>
      <c r="C83" s="76" t="s">
        <v>42</v>
      </c>
      <c r="D83" s="76"/>
      <c r="E83" s="1" t="s">
        <v>7292</v>
      </c>
      <c r="F83" s="2" t="s">
        <v>773</v>
      </c>
      <c r="G83" s="2" t="s">
        <v>774</v>
      </c>
      <c r="H83" s="2" t="s">
        <v>313</v>
      </c>
      <c r="I83" s="2" t="s">
        <v>314</v>
      </c>
      <c r="J83" s="9">
        <v>5</v>
      </c>
      <c r="K83" s="4">
        <v>51.1</v>
      </c>
    </row>
    <row r="84" spans="1:24">
      <c r="A84" s="2" t="s">
        <v>40</v>
      </c>
      <c r="B84" s="3" t="s">
        <v>7273</v>
      </c>
      <c r="C84" s="76" t="s">
        <v>42</v>
      </c>
      <c r="D84" s="76"/>
      <c r="E84" s="1" t="s">
        <v>7293</v>
      </c>
      <c r="F84" s="2" t="s">
        <v>357</v>
      </c>
      <c r="G84" s="2" t="s">
        <v>358</v>
      </c>
      <c r="H84" s="2" t="s">
        <v>313</v>
      </c>
      <c r="I84" s="2" t="s">
        <v>314</v>
      </c>
      <c r="J84" s="9">
        <v>20</v>
      </c>
      <c r="K84" s="4">
        <v>204.4</v>
      </c>
    </row>
    <row r="85" spans="1:24">
      <c r="A85" s="2" t="s">
        <v>40</v>
      </c>
      <c r="B85" s="3" t="s">
        <v>7273</v>
      </c>
      <c r="C85" s="76" t="s">
        <v>42</v>
      </c>
      <c r="D85" s="76"/>
      <c r="E85" s="1" t="s">
        <v>7294</v>
      </c>
      <c r="F85" s="2" t="s">
        <v>378</v>
      </c>
      <c r="G85" s="2" t="s">
        <v>379</v>
      </c>
      <c r="H85" s="2" t="s">
        <v>313</v>
      </c>
      <c r="I85" s="2" t="s">
        <v>314</v>
      </c>
      <c r="J85" s="9">
        <v>30</v>
      </c>
      <c r="K85" s="4">
        <v>306.60000000000002</v>
      </c>
    </row>
    <row r="86" spans="1:24">
      <c r="A86" s="2" t="s">
        <v>40</v>
      </c>
      <c r="B86" s="3" t="s">
        <v>7229</v>
      </c>
      <c r="C86" s="76" t="s">
        <v>42</v>
      </c>
      <c r="D86" s="76"/>
      <c r="E86" s="1" t="s">
        <v>7295</v>
      </c>
      <c r="F86" s="2" t="s">
        <v>6154</v>
      </c>
      <c r="G86" s="2" t="s">
        <v>6155</v>
      </c>
      <c r="H86" s="2" t="s">
        <v>313</v>
      </c>
      <c r="I86" s="2" t="s">
        <v>314</v>
      </c>
      <c r="J86" s="9">
        <v>5</v>
      </c>
      <c r="K86" s="4">
        <v>51.1</v>
      </c>
    </row>
    <row r="87" spans="1:24" hidden="1">
      <c r="A87" s="2" t="s">
        <v>48</v>
      </c>
      <c r="B87" s="3" t="s">
        <v>7229</v>
      </c>
      <c r="C87" s="76" t="s">
        <v>42</v>
      </c>
      <c r="D87" s="76"/>
      <c r="E87" s="1" t="s">
        <v>7295</v>
      </c>
      <c r="F87" s="2" t="s">
        <v>6154</v>
      </c>
      <c r="G87" s="2" t="s">
        <v>6155</v>
      </c>
      <c r="H87" s="2" t="s">
        <v>313</v>
      </c>
      <c r="I87" s="2" t="s">
        <v>314</v>
      </c>
      <c r="J87" s="9">
        <v>5</v>
      </c>
      <c r="K87" s="4">
        <v>57.6</v>
      </c>
    </row>
    <row r="88" spans="1:24" hidden="1">
      <c r="A88" s="2" t="s">
        <v>48</v>
      </c>
      <c r="B88" s="3" t="s">
        <v>7229</v>
      </c>
      <c r="C88" s="76" t="s">
        <v>42</v>
      </c>
      <c r="D88" s="76"/>
      <c r="E88" s="1" t="s">
        <v>7264</v>
      </c>
      <c r="F88" s="2" t="s">
        <v>581</v>
      </c>
      <c r="G88" s="2" t="s">
        <v>582</v>
      </c>
      <c r="H88" s="2" t="s">
        <v>313</v>
      </c>
      <c r="I88" s="2" t="s">
        <v>314</v>
      </c>
      <c r="J88" s="9">
        <v>7</v>
      </c>
      <c r="K88" s="4">
        <v>80.64</v>
      </c>
    </row>
    <row r="89" spans="1:24" hidden="1">
      <c r="A89" s="2" t="s">
        <v>48</v>
      </c>
      <c r="B89" s="3" t="s">
        <v>7226</v>
      </c>
      <c r="C89" s="76" t="s">
        <v>42</v>
      </c>
      <c r="D89" s="76"/>
      <c r="E89" s="1" t="s">
        <v>7290</v>
      </c>
      <c r="F89" s="2" t="s">
        <v>1247</v>
      </c>
      <c r="G89" s="2" t="s">
        <v>1248</v>
      </c>
      <c r="H89" s="2" t="s">
        <v>313</v>
      </c>
      <c r="I89" s="2" t="s">
        <v>314</v>
      </c>
      <c r="J89" s="9">
        <v>5</v>
      </c>
      <c r="K89" s="4">
        <v>57.6</v>
      </c>
    </row>
    <row r="90" spans="1:24" hidden="1">
      <c r="A90" s="2" t="s">
        <v>48</v>
      </c>
      <c r="B90" s="3" t="s">
        <v>7229</v>
      </c>
      <c r="C90" s="76" t="s">
        <v>42</v>
      </c>
      <c r="D90" s="76"/>
      <c r="E90" s="1" t="s">
        <v>7262</v>
      </c>
      <c r="F90" s="2" t="s">
        <v>5785</v>
      </c>
      <c r="G90" s="2" t="s">
        <v>5786</v>
      </c>
      <c r="H90" s="2" t="s">
        <v>313</v>
      </c>
      <c r="I90" s="2" t="s">
        <v>314</v>
      </c>
      <c r="J90" s="9">
        <v>5</v>
      </c>
      <c r="K90" s="4">
        <v>57.6</v>
      </c>
    </row>
    <row r="91" spans="1:24" hidden="1">
      <c r="A91" s="2" t="s">
        <v>48</v>
      </c>
      <c r="B91" s="3" t="s">
        <v>7229</v>
      </c>
      <c r="C91" s="76" t="s">
        <v>42</v>
      </c>
      <c r="D91" s="76"/>
      <c r="E91" s="1" t="s">
        <v>7296</v>
      </c>
      <c r="F91" s="2" t="s">
        <v>5404</v>
      </c>
      <c r="G91" s="2" t="s">
        <v>5405</v>
      </c>
      <c r="H91" s="2" t="s">
        <v>313</v>
      </c>
      <c r="I91" s="2" t="s">
        <v>314</v>
      </c>
      <c r="J91" s="9">
        <v>2</v>
      </c>
      <c r="K91" s="4">
        <v>23.04</v>
      </c>
    </row>
    <row r="92" spans="1:24" hidden="1">
      <c r="A92" s="2" t="s">
        <v>48</v>
      </c>
      <c r="B92" s="3" t="s">
        <v>7229</v>
      </c>
      <c r="C92" s="76" t="s">
        <v>42</v>
      </c>
      <c r="D92" s="76"/>
      <c r="E92" s="1" t="s">
        <v>7297</v>
      </c>
      <c r="F92" s="2" t="s">
        <v>404</v>
      </c>
      <c r="G92" s="2" t="s">
        <v>405</v>
      </c>
      <c r="H92" s="2" t="s">
        <v>351</v>
      </c>
      <c r="I92" s="2" t="s">
        <v>352</v>
      </c>
      <c r="J92" s="9">
        <v>2</v>
      </c>
      <c r="K92" s="4">
        <v>23.04</v>
      </c>
    </row>
    <row r="93" spans="1:24" hidden="1">
      <c r="A93" s="2" t="s">
        <v>48</v>
      </c>
      <c r="B93" s="3" t="s">
        <v>7229</v>
      </c>
      <c r="C93" s="76" t="s">
        <v>42</v>
      </c>
      <c r="D93" s="76"/>
      <c r="E93" s="1" t="s">
        <v>7298</v>
      </c>
      <c r="F93" s="2" t="s">
        <v>1564</v>
      </c>
      <c r="G93" s="2" t="s">
        <v>1565</v>
      </c>
      <c r="H93" s="2" t="s">
        <v>313</v>
      </c>
      <c r="I93" s="2" t="s">
        <v>314</v>
      </c>
      <c r="J93" s="9">
        <v>10</v>
      </c>
      <c r="K93" s="4">
        <v>115.2</v>
      </c>
    </row>
    <row r="94" spans="1:24" hidden="1">
      <c r="A94" s="2" t="s">
        <v>48</v>
      </c>
      <c r="B94" s="3" t="s">
        <v>7229</v>
      </c>
      <c r="C94" s="76" t="s">
        <v>42</v>
      </c>
      <c r="D94" s="76"/>
      <c r="E94" s="1" t="s">
        <v>7299</v>
      </c>
      <c r="F94" s="2" t="s">
        <v>2315</v>
      </c>
      <c r="G94" s="2" t="s">
        <v>2316</v>
      </c>
      <c r="H94" s="2" t="s">
        <v>313</v>
      </c>
      <c r="I94" s="2" t="s">
        <v>314</v>
      </c>
      <c r="J94" s="9">
        <v>2</v>
      </c>
      <c r="K94" s="4">
        <v>23.04</v>
      </c>
    </row>
    <row r="95" spans="1:24" hidden="1">
      <c r="K95" s="5">
        <f>SUM(K53:K94)</f>
        <v>4535.9800000000005</v>
      </c>
    </row>
    <row r="96" spans="1:24" hidden="1">
      <c r="A96" s="72" t="s">
        <v>429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</row>
    <row r="97" spans="1:24" hidden="1">
      <c r="A97" s="2" t="s">
        <v>48</v>
      </c>
      <c r="B97" s="3" t="s">
        <v>7229</v>
      </c>
      <c r="C97" s="76" t="s">
        <v>42</v>
      </c>
      <c r="D97" s="76"/>
      <c r="E97" s="1" t="s">
        <v>7300</v>
      </c>
      <c r="F97" s="2" t="s">
        <v>2573</v>
      </c>
      <c r="G97" s="2" t="s">
        <v>2574</v>
      </c>
      <c r="H97" s="2" t="s">
        <v>433</v>
      </c>
      <c r="I97" s="2" t="s">
        <v>434</v>
      </c>
      <c r="J97" s="9">
        <v>10</v>
      </c>
      <c r="K97" s="4">
        <v>115.2</v>
      </c>
    </row>
    <row r="98" spans="1:24" hidden="1">
      <c r="A98" s="2" t="s">
        <v>182</v>
      </c>
      <c r="B98" s="3" t="s">
        <v>7229</v>
      </c>
      <c r="C98" s="76" t="s">
        <v>42</v>
      </c>
      <c r="D98" s="76"/>
      <c r="E98" s="1" t="s">
        <v>7301</v>
      </c>
      <c r="F98" s="2" t="s">
        <v>1043</v>
      </c>
      <c r="G98" s="2" t="s">
        <v>1044</v>
      </c>
      <c r="H98" s="2" t="s">
        <v>433</v>
      </c>
      <c r="I98" s="2" t="s">
        <v>434</v>
      </c>
      <c r="J98" s="9">
        <v>1</v>
      </c>
      <c r="K98" s="4">
        <v>8.42</v>
      </c>
    </row>
    <row r="99" spans="1:24" hidden="1">
      <c r="K99" s="5">
        <v>123.62</v>
      </c>
    </row>
    <row r="100" spans="1:24" hidden="1">
      <c r="A100" s="72" t="s">
        <v>435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</row>
    <row r="101" spans="1:24">
      <c r="A101" s="2" t="s">
        <v>40</v>
      </c>
      <c r="B101" s="3" t="s">
        <v>7232</v>
      </c>
      <c r="C101" s="76" t="s">
        <v>42</v>
      </c>
      <c r="D101" s="76"/>
      <c r="E101" s="1" t="s">
        <v>7302</v>
      </c>
      <c r="F101" s="2" t="s">
        <v>1262</v>
      </c>
      <c r="G101" s="2" t="s">
        <v>1263</v>
      </c>
      <c r="H101" s="2" t="s">
        <v>439</v>
      </c>
      <c r="I101" s="2" t="s">
        <v>440</v>
      </c>
      <c r="J101" s="9">
        <v>5</v>
      </c>
      <c r="K101" s="4">
        <v>51.1</v>
      </c>
    </row>
    <row r="102" spans="1:24" ht="24">
      <c r="A102" s="2" t="s">
        <v>40</v>
      </c>
      <c r="B102" s="3" t="s">
        <v>7232</v>
      </c>
      <c r="C102" s="76" t="s">
        <v>42</v>
      </c>
      <c r="D102" s="76"/>
      <c r="E102" s="1" t="s">
        <v>7303</v>
      </c>
      <c r="F102" s="2" t="s">
        <v>437</v>
      </c>
      <c r="G102" s="2" t="s">
        <v>438</v>
      </c>
      <c r="H102" s="2" t="s">
        <v>439</v>
      </c>
      <c r="I102" s="2" t="s">
        <v>440</v>
      </c>
      <c r="J102" s="9">
        <v>20</v>
      </c>
      <c r="K102" s="4">
        <v>204.4</v>
      </c>
    </row>
    <row r="103" spans="1:24" hidden="1">
      <c r="K103" s="5">
        <v>255.5</v>
      </c>
    </row>
    <row r="104" spans="1:24" hidden="1">
      <c r="A104" s="72" t="s">
        <v>444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</row>
    <row r="105" spans="1:24">
      <c r="A105" s="2" t="s">
        <v>40</v>
      </c>
      <c r="B105" s="3" t="s">
        <v>7229</v>
      </c>
      <c r="C105" s="76" t="s">
        <v>42</v>
      </c>
      <c r="D105" s="76"/>
      <c r="E105" s="1" t="s">
        <v>7304</v>
      </c>
      <c r="F105" s="2" t="s">
        <v>1652</v>
      </c>
      <c r="G105" s="2" t="s">
        <v>1653</v>
      </c>
      <c r="H105" s="2" t="s">
        <v>1654</v>
      </c>
      <c r="I105" s="2" t="s">
        <v>1655</v>
      </c>
      <c r="J105" s="9">
        <v>15</v>
      </c>
      <c r="K105" s="4">
        <v>153.30000000000001</v>
      </c>
    </row>
    <row r="106" spans="1:24">
      <c r="A106" s="2" t="s">
        <v>40</v>
      </c>
      <c r="B106" s="3" t="s">
        <v>7229</v>
      </c>
      <c r="C106" s="76" t="s">
        <v>42</v>
      </c>
      <c r="D106" s="76"/>
      <c r="E106" s="1" t="s">
        <v>7305</v>
      </c>
      <c r="F106" s="2" t="s">
        <v>2264</v>
      </c>
      <c r="G106" s="2" t="s">
        <v>2265</v>
      </c>
      <c r="H106" s="2" t="s">
        <v>851</v>
      </c>
      <c r="I106" s="2" t="s">
        <v>852</v>
      </c>
      <c r="J106" s="9">
        <v>5</v>
      </c>
      <c r="K106" s="4">
        <v>51.1</v>
      </c>
    </row>
    <row r="107" spans="1:24">
      <c r="A107" s="2" t="s">
        <v>40</v>
      </c>
      <c r="B107" s="3" t="s">
        <v>7273</v>
      </c>
      <c r="C107" s="76" t="s">
        <v>42</v>
      </c>
      <c r="D107" s="76"/>
      <c r="E107" s="1" t="s">
        <v>7306</v>
      </c>
      <c r="F107" s="2" t="s">
        <v>4282</v>
      </c>
      <c r="G107" s="2" t="s">
        <v>4283</v>
      </c>
      <c r="H107" s="2" t="s">
        <v>468</v>
      </c>
      <c r="I107" s="2" t="s">
        <v>469</v>
      </c>
      <c r="J107" s="9">
        <v>6</v>
      </c>
      <c r="K107" s="4">
        <v>61.32</v>
      </c>
    </row>
    <row r="108" spans="1:24" ht="24">
      <c r="A108" s="2" t="s">
        <v>40</v>
      </c>
      <c r="B108" s="3" t="s">
        <v>7273</v>
      </c>
      <c r="C108" s="76" t="s">
        <v>42</v>
      </c>
      <c r="D108" s="76"/>
      <c r="E108" s="1" t="s">
        <v>7307</v>
      </c>
      <c r="F108" s="2" t="s">
        <v>7308</v>
      </c>
      <c r="G108" s="2" t="s">
        <v>3451</v>
      </c>
      <c r="H108" s="2" t="s">
        <v>463</v>
      </c>
      <c r="I108" s="2" t="s">
        <v>464</v>
      </c>
      <c r="J108" s="9">
        <v>20</v>
      </c>
      <c r="K108" s="4">
        <v>204.4</v>
      </c>
    </row>
    <row r="109" spans="1:24">
      <c r="A109" s="2" t="s">
        <v>40</v>
      </c>
      <c r="B109" s="3" t="s">
        <v>7226</v>
      </c>
      <c r="C109" s="76" t="s">
        <v>42</v>
      </c>
      <c r="D109" s="76"/>
      <c r="E109" s="1" t="s">
        <v>7309</v>
      </c>
      <c r="F109" s="2" t="s">
        <v>2854</v>
      </c>
      <c r="G109" s="2" t="s">
        <v>2855</v>
      </c>
      <c r="H109" s="2" t="s">
        <v>851</v>
      </c>
      <c r="I109" s="2" t="s">
        <v>852</v>
      </c>
      <c r="J109" s="9">
        <v>10</v>
      </c>
      <c r="K109" s="4">
        <v>102.2</v>
      </c>
    </row>
    <row r="110" spans="1:24" ht="24">
      <c r="A110" s="2" t="s">
        <v>40</v>
      </c>
      <c r="B110" s="3" t="s">
        <v>7243</v>
      </c>
      <c r="C110" s="76" t="s">
        <v>42</v>
      </c>
      <c r="D110" s="76"/>
      <c r="E110" s="1" t="s">
        <v>7310</v>
      </c>
      <c r="F110" s="2" t="s">
        <v>3966</v>
      </c>
      <c r="G110" s="2" t="s">
        <v>3967</v>
      </c>
      <c r="H110" s="2" t="s">
        <v>463</v>
      </c>
      <c r="I110" s="2" t="s">
        <v>464</v>
      </c>
      <c r="J110" s="9">
        <v>10</v>
      </c>
      <c r="K110" s="4">
        <v>102.2</v>
      </c>
    </row>
    <row r="111" spans="1:24">
      <c r="A111" s="2" t="s">
        <v>40</v>
      </c>
      <c r="B111" s="3" t="s">
        <v>7229</v>
      </c>
      <c r="C111" s="76" t="s">
        <v>42</v>
      </c>
      <c r="D111" s="76"/>
      <c r="E111" s="1" t="s">
        <v>7311</v>
      </c>
      <c r="F111" s="2" t="s">
        <v>1356</v>
      </c>
      <c r="G111" s="2" t="s">
        <v>1357</v>
      </c>
      <c r="H111" s="2" t="s">
        <v>468</v>
      </c>
      <c r="I111" s="2" t="s">
        <v>469</v>
      </c>
      <c r="J111" s="9">
        <v>20</v>
      </c>
      <c r="K111" s="4">
        <v>204.4</v>
      </c>
    </row>
    <row r="112" spans="1:24">
      <c r="A112" s="2" t="s">
        <v>40</v>
      </c>
      <c r="B112" s="3" t="s">
        <v>7243</v>
      </c>
      <c r="C112" s="76" t="s">
        <v>42</v>
      </c>
      <c r="D112" s="76"/>
      <c r="E112" s="1" t="s">
        <v>7312</v>
      </c>
      <c r="F112" s="2" t="s">
        <v>2494</v>
      </c>
      <c r="G112" s="2" t="s">
        <v>2495</v>
      </c>
      <c r="H112" s="2" t="s">
        <v>851</v>
      </c>
      <c r="I112" s="2" t="s">
        <v>852</v>
      </c>
      <c r="J112" s="9">
        <v>30</v>
      </c>
      <c r="K112" s="4">
        <v>306.60000000000002</v>
      </c>
    </row>
    <row r="113" spans="1:11">
      <c r="A113" s="2" t="s">
        <v>40</v>
      </c>
      <c r="B113" s="3" t="s">
        <v>7232</v>
      </c>
      <c r="C113" s="76" t="s">
        <v>42</v>
      </c>
      <c r="D113" s="76"/>
      <c r="E113" s="1" t="s">
        <v>7313</v>
      </c>
      <c r="F113" s="2" t="s">
        <v>1467</v>
      </c>
      <c r="G113" s="2" t="s">
        <v>1468</v>
      </c>
      <c r="H113" s="2" t="s">
        <v>851</v>
      </c>
      <c r="I113" s="2" t="s">
        <v>852</v>
      </c>
      <c r="J113" s="9">
        <v>20</v>
      </c>
      <c r="K113" s="4">
        <v>204.4</v>
      </c>
    </row>
    <row r="114" spans="1:11">
      <c r="A114" s="2" t="s">
        <v>40</v>
      </c>
      <c r="B114" s="3" t="s">
        <v>7226</v>
      </c>
      <c r="C114" s="76" t="s">
        <v>42</v>
      </c>
      <c r="D114" s="76"/>
      <c r="E114" s="1" t="s">
        <v>7314</v>
      </c>
      <c r="F114" s="2" t="s">
        <v>466</v>
      </c>
      <c r="G114" s="2" t="s">
        <v>467</v>
      </c>
      <c r="H114" s="2" t="s">
        <v>468</v>
      </c>
      <c r="I114" s="2" t="s">
        <v>469</v>
      </c>
      <c r="J114" s="9">
        <v>40</v>
      </c>
      <c r="K114" s="4">
        <v>408.8</v>
      </c>
    </row>
    <row r="115" spans="1:11">
      <c r="A115" s="2" t="s">
        <v>40</v>
      </c>
      <c r="B115" s="3" t="s">
        <v>7226</v>
      </c>
      <c r="C115" s="76" t="s">
        <v>42</v>
      </c>
      <c r="D115" s="76"/>
      <c r="E115" s="1" t="s">
        <v>7315</v>
      </c>
      <c r="F115" s="2" t="s">
        <v>1639</v>
      </c>
      <c r="G115" s="2" t="s">
        <v>1640</v>
      </c>
      <c r="H115" s="2" t="s">
        <v>468</v>
      </c>
      <c r="I115" s="2" t="s">
        <v>469</v>
      </c>
      <c r="J115" s="9">
        <v>40</v>
      </c>
      <c r="K115" s="4">
        <v>408.8</v>
      </c>
    </row>
    <row r="116" spans="1:11">
      <c r="A116" s="2" t="s">
        <v>40</v>
      </c>
      <c r="B116" s="3" t="s">
        <v>7229</v>
      </c>
      <c r="C116" s="76" t="s">
        <v>42</v>
      </c>
      <c r="D116" s="76"/>
      <c r="E116" s="1" t="s">
        <v>7316</v>
      </c>
      <c r="F116" s="2" t="s">
        <v>4148</v>
      </c>
      <c r="G116" s="2" t="s">
        <v>860</v>
      </c>
      <c r="H116" s="2" t="s">
        <v>3617</v>
      </c>
      <c r="I116" s="2" t="s">
        <v>3618</v>
      </c>
      <c r="J116" s="9">
        <v>40</v>
      </c>
      <c r="K116" s="4">
        <v>408.8</v>
      </c>
    </row>
    <row r="117" spans="1:11">
      <c r="A117" s="2" t="s">
        <v>40</v>
      </c>
      <c r="B117" s="3" t="s">
        <v>7229</v>
      </c>
      <c r="C117" s="76" t="s">
        <v>42</v>
      </c>
      <c r="D117" s="76"/>
      <c r="E117" s="1" t="s">
        <v>7317</v>
      </c>
      <c r="F117" s="2" t="s">
        <v>7318</v>
      </c>
      <c r="G117" s="2" t="s">
        <v>2767</v>
      </c>
      <c r="H117" s="2" t="s">
        <v>468</v>
      </c>
      <c r="I117" s="2" t="s">
        <v>469</v>
      </c>
      <c r="J117" s="9">
        <v>20</v>
      </c>
      <c r="K117" s="4">
        <v>204.4</v>
      </c>
    </row>
    <row r="118" spans="1:11">
      <c r="A118" s="2" t="s">
        <v>40</v>
      </c>
      <c r="B118" s="3" t="s">
        <v>7229</v>
      </c>
      <c r="C118" s="76" t="s">
        <v>42</v>
      </c>
      <c r="D118" s="76"/>
      <c r="E118" s="1" t="s">
        <v>7319</v>
      </c>
      <c r="F118" s="2" t="s">
        <v>1662</v>
      </c>
      <c r="G118" s="2" t="s">
        <v>1663</v>
      </c>
      <c r="H118" s="2" t="s">
        <v>468</v>
      </c>
      <c r="I118" s="2" t="s">
        <v>469</v>
      </c>
      <c r="J118" s="9">
        <v>30</v>
      </c>
      <c r="K118" s="4">
        <v>306.60000000000002</v>
      </c>
    </row>
    <row r="119" spans="1:11">
      <c r="A119" s="2" t="s">
        <v>40</v>
      </c>
      <c r="B119" s="3" t="s">
        <v>7232</v>
      </c>
      <c r="C119" s="76" t="s">
        <v>42</v>
      </c>
      <c r="D119" s="76"/>
      <c r="E119" s="1" t="s">
        <v>7320</v>
      </c>
      <c r="F119" s="2" t="s">
        <v>3812</v>
      </c>
      <c r="G119" s="2" t="s">
        <v>3813</v>
      </c>
      <c r="H119" s="2" t="s">
        <v>468</v>
      </c>
      <c r="I119" s="2" t="s">
        <v>469</v>
      </c>
      <c r="J119" s="9">
        <v>30</v>
      </c>
      <c r="K119" s="4">
        <v>306.60000000000002</v>
      </c>
    </row>
    <row r="120" spans="1:11" hidden="1">
      <c r="A120" s="2" t="s">
        <v>48</v>
      </c>
      <c r="B120" s="3" t="s">
        <v>7229</v>
      </c>
      <c r="C120" s="76" t="s">
        <v>42</v>
      </c>
      <c r="D120" s="76"/>
      <c r="E120" s="1" t="s">
        <v>7317</v>
      </c>
      <c r="F120" s="2" t="s">
        <v>7318</v>
      </c>
      <c r="G120" s="2" t="s">
        <v>2767</v>
      </c>
      <c r="H120" s="2" t="s">
        <v>468</v>
      </c>
      <c r="I120" s="2" t="s">
        <v>469</v>
      </c>
      <c r="J120" s="9">
        <v>30</v>
      </c>
      <c r="K120" s="4">
        <v>371.1</v>
      </c>
    </row>
    <row r="121" spans="1:11" hidden="1">
      <c r="A121" s="2" t="s">
        <v>48</v>
      </c>
      <c r="B121" s="3" t="s">
        <v>7273</v>
      </c>
      <c r="C121" s="76" t="s">
        <v>42</v>
      </c>
      <c r="D121" s="76"/>
      <c r="E121" s="1" t="s">
        <v>7306</v>
      </c>
      <c r="F121" s="2" t="s">
        <v>4282</v>
      </c>
      <c r="G121" s="2" t="s">
        <v>4283</v>
      </c>
      <c r="H121" s="2" t="s">
        <v>468</v>
      </c>
      <c r="I121" s="2" t="s">
        <v>469</v>
      </c>
      <c r="J121" s="9">
        <v>6</v>
      </c>
      <c r="K121" s="4">
        <v>74.22</v>
      </c>
    </row>
    <row r="122" spans="1:11" hidden="1">
      <c r="A122" s="2" t="s">
        <v>48</v>
      </c>
      <c r="B122" s="3" t="s">
        <v>7229</v>
      </c>
      <c r="C122" s="76" t="s">
        <v>42</v>
      </c>
      <c r="D122" s="76"/>
      <c r="E122" s="1" t="s">
        <v>7304</v>
      </c>
      <c r="F122" s="2" t="s">
        <v>1652</v>
      </c>
      <c r="G122" s="2" t="s">
        <v>1653</v>
      </c>
      <c r="H122" s="2" t="s">
        <v>1654</v>
      </c>
      <c r="I122" s="2" t="s">
        <v>1655</v>
      </c>
      <c r="J122" s="9">
        <v>5</v>
      </c>
      <c r="K122" s="4">
        <v>61.85</v>
      </c>
    </row>
    <row r="123" spans="1:11" hidden="1">
      <c r="A123" s="2" t="s">
        <v>48</v>
      </c>
      <c r="B123" s="3" t="s">
        <v>7226</v>
      </c>
      <c r="C123" s="76" t="s">
        <v>42</v>
      </c>
      <c r="D123" s="76"/>
      <c r="E123" s="1" t="s">
        <v>7309</v>
      </c>
      <c r="F123" s="2" t="s">
        <v>2854</v>
      </c>
      <c r="G123" s="2" t="s">
        <v>2855</v>
      </c>
      <c r="H123" s="2" t="s">
        <v>851</v>
      </c>
      <c r="I123" s="2" t="s">
        <v>852</v>
      </c>
      <c r="J123" s="9">
        <v>2</v>
      </c>
      <c r="K123" s="4">
        <v>24.74</v>
      </c>
    </row>
    <row r="124" spans="1:11" hidden="1">
      <c r="A124" s="2" t="s">
        <v>48</v>
      </c>
      <c r="B124" s="3" t="s">
        <v>7229</v>
      </c>
      <c r="C124" s="76" t="s">
        <v>42</v>
      </c>
      <c r="D124" s="76"/>
      <c r="E124" s="1" t="s">
        <v>7311</v>
      </c>
      <c r="F124" s="2" t="s">
        <v>1356</v>
      </c>
      <c r="G124" s="2" t="s">
        <v>1357</v>
      </c>
      <c r="H124" s="2" t="s">
        <v>468</v>
      </c>
      <c r="I124" s="2" t="s">
        <v>469</v>
      </c>
      <c r="J124" s="9">
        <v>2</v>
      </c>
      <c r="K124" s="4">
        <v>24.74</v>
      </c>
    </row>
    <row r="125" spans="1:11" hidden="1">
      <c r="A125" s="2" t="s">
        <v>48</v>
      </c>
      <c r="B125" s="3" t="s">
        <v>7273</v>
      </c>
      <c r="C125" s="76" t="s">
        <v>42</v>
      </c>
      <c r="D125" s="76"/>
      <c r="E125" s="1" t="s">
        <v>7321</v>
      </c>
      <c r="F125" s="2" t="s">
        <v>1277</v>
      </c>
      <c r="G125" s="2" t="s">
        <v>1278</v>
      </c>
      <c r="H125" s="2" t="s">
        <v>851</v>
      </c>
      <c r="I125" s="2" t="s">
        <v>852</v>
      </c>
      <c r="J125" s="9">
        <v>5</v>
      </c>
      <c r="K125" s="4">
        <v>61.85</v>
      </c>
    </row>
    <row r="126" spans="1:11" hidden="1">
      <c r="K126" s="5">
        <f>SUM(K105:K125)</f>
        <v>4052.4199999999992</v>
      </c>
    </row>
    <row r="127" spans="1:11" hidden="1">
      <c r="K127" s="5">
        <v>11599.44</v>
      </c>
    </row>
  </sheetData>
  <autoFilter ref="A1:X127" xr:uid="{3EE0806C-4CCE-0049-A8C1-7EF0A393AD38}">
    <filterColumn colId="0">
      <filters>
        <filter val="Dorzol 20mg/ml kapi za oči 5ml"/>
      </filters>
    </filterColumn>
    <filterColumn colId="2" showButton="0"/>
  </autoFilter>
  <mergeCells count="115">
    <mergeCell ref="C1:D1"/>
    <mergeCell ref="A2:X2"/>
    <mergeCell ref="C3:D3"/>
    <mergeCell ref="C4:D4"/>
    <mergeCell ref="A6:X6"/>
    <mergeCell ref="C7:D7"/>
    <mergeCell ref="C15:D15"/>
    <mergeCell ref="C16:D16"/>
    <mergeCell ref="C17:D17"/>
    <mergeCell ref="C18:D18"/>
    <mergeCell ref="C19:D19"/>
    <mergeCell ref="C20:D20"/>
    <mergeCell ref="C8:D8"/>
    <mergeCell ref="C9:D9"/>
    <mergeCell ref="A11:X11"/>
    <mergeCell ref="C12:D12"/>
    <mergeCell ref="C13:D13"/>
    <mergeCell ref="C14:D14"/>
    <mergeCell ref="C29:D29"/>
    <mergeCell ref="C30:D30"/>
    <mergeCell ref="A32:X32"/>
    <mergeCell ref="C33:D33"/>
    <mergeCell ref="C34:D34"/>
    <mergeCell ref="C35:D35"/>
    <mergeCell ref="C21:D21"/>
    <mergeCell ref="A23:X23"/>
    <mergeCell ref="C24:D24"/>
    <mergeCell ref="C25:D25"/>
    <mergeCell ref="C26:D26"/>
    <mergeCell ref="A28:X28"/>
    <mergeCell ref="C42:D42"/>
    <mergeCell ref="C43:D43"/>
    <mergeCell ref="C44:D44"/>
    <mergeCell ref="C45:D45"/>
    <mergeCell ref="C46:D46"/>
    <mergeCell ref="A48:X48"/>
    <mergeCell ref="C36:D36"/>
    <mergeCell ref="C37:D37"/>
    <mergeCell ref="C38:D38"/>
    <mergeCell ref="C39:D39"/>
    <mergeCell ref="C40:D40"/>
    <mergeCell ref="C41:D41"/>
    <mergeCell ref="C56:D56"/>
    <mergeCell ref="C57:D57"/>
    <mergeCell ref="C58:D58"/>
    <mergeCell ref="C59:D59"/>
    <mergeCell ref="C60:D60"/>
    <mergeCell ref="C61:D61"/>
    <mergeCell ref="C49:D49"/>
    <mergeCell ref="C50:D50"/>
    <mergeCell ref="A52:X52"/>
    <mergeCell ref="C53:D53"/>
    <mergeCell ref="C54:D54"/>
    <mergeCell ref="C55:D55"/>
    <mergeCell ref="C68:D68"/>
    <mergeCell ref="C69:D69"/>
    <mergeCell ref="C70:D70"/>
    <mergeCell ref="C71:D71"/>
    <mergeCell ref="C72:D72"/>
    <mergeCell ref="C73:D73"/>
    <mergeCell ref="C62:D62"/>
    <mergeCell ref="C63:D63"/>
    <mergeCell ref="C64:D64"/>
    <mergeCell ref="C65:D65"/>
    <mergeCell ref="C66:D66"/>
    <mergeCell ref="C67:D67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92:D92"/>
    <mergeCell ref="C93:D93"/>
    <mergeCell ref="C94:D94"/>
    <mergeCell ref="A96:X96"/>
    <mergeCell ref="C97:D97"/>
    <mergeCell ref="C98:D98"/>
    <mergeCell ref="C86:D86"/>
    <mergeCell ref="C87:D87"/>
    <mergeCell ref="C88:D88"/>
    <mergeCell ref="C89:D89"/>
    <mergeCell ref="C90:D90"/>
    <mergeCell ref="C91:D91"/>
    <mergeCell ref="C107:D107"/>
    <mergeCell ref="C108:D108"/>
    <mergeCell ref="C109:D109"/>
    <mergeCell ref="C110:D110"/>
    <mergeCell ref="C111:D111"/>
    <mergeCell ref="C112:D112"/>
    <mergeCell ref="A100:X100"/>
    <mergeCell ref="C101:D101"/>
    <mergeCell ref="C102:D102"/>
    <mergeCell ref="A104:X104"/>
    <mergeCell ref="C105:D105"/>
    <mergeCell ref="C106:D106"/>
    <mergeCell ref="C125:D125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A6FC-F883-0A4A-A861-A174DFD85671}">
  <dimension ref="A1:X98"/>
  <sheetViews>
    <sheetView workbookViewId="0"/>
    <sheetView workbookViewId="1"/>
  </sheetViews>
  <sheetFormatPr defaultColWidth="8.85546875" defaultRowHeight="12.95"/>
  <cols>
    <col min="1" max="1" width="33.28515625" customWidth="1"/>
    <col min="2" max="2" width="9.42578125" customWidth="1"/>
    <col min="3" max="3" width="4" customWidth="1"/>
    <col min="4" max="4" width="3.140625" customWidth="1"/>
    <col min="5" max="5" width="7" customWidth="1"/>
    <col min="6" max="6" width="42.140625" customWidth="1"/>
    <col min="7" max="7" width="27.28515625" customWidth="1"/>
    <col min="8" max="8" width="12" customWidth="1"/>
    <col min="9" max="9" width="16.42578125" customWidth="1"/>
    <col min="10" max="10" width="8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8" t="s">
        <v>37</v>
      </c>
      <c r="K1" s="6" t="s">
        <v>38</v>
      </c>
    </row>
    <row r="2" spans="1:24">
      <c r="A2" s="72" t="s">
        <v>54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7322</v>
      </c>
      <c r="C3" s="76" t="s">
        <v>42</v>
      </c>
      <c r="D3" s="76"/>
      <c r="E3" s="1" t="s">
        <v>1373</v>
      </c>
      <c r="F3" s="2" t="s">
        <v>4042</v>
      </c>
      <c r="G3" s="2" t="s">
        <v>58</v>
      </c>
      <c r="H3" s="2" t="s">
        <v>59</v>
      </c>
      <c r="I3" s="2" t="s">
        <v>60</v>
      </c>
      <c r="J3" s="9">
        <v>5</v>
      </c>
      <c r="K3" s="4">
        <v>51.1</v>
      </c>
    </row>
    <row r="4" spans="1:24">
      <c r="K4" s="5">
        <v>51.1</v>
      </c>
    </row>
    <row r="5" spans="1:24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>
      <c r="A6" s="2" t="s">
        <v>40</v>
      </c>
      <c r="B6" s="3" t="s">
        <v>7322</v>
      </c>
      <c r="C6" s="76" t="s">
        <v>42</v>
      </c>
      <c r="D6" s="76"/>
      <c r="E6" s="1" t="s">
        <v>7323</v>
      </c>
      <c r="F6" s="2" t="s">
        <v>136</v>
      </c>
      <c r="G6" s="2" t="s">
        <v>137</v>
      </c>
      <c r="H6" s="2" t="s">
        <v>72</v>
      </c>
      <c r="I6" s="2" t="s">
        <v>73</v>
      </c>
      <c r="J6" s="9">
        <v>5</v>
      </c>
      <c r="K6" s="4">
        <v>51.1</v>
      </c>
    </row>
    <row r="7" spans="1:24">
      <c r="A7" s="2" t="s">
        <v>40</v>
      </c>
      <c r="B7" s="3" t="s">
        <v>7322</v>
      </c>
      <c r="C7" s="76" t="s">
        <v>42</v>
      </c>
      <c r="D7" s="76"/>
      <c r="E7" s="1" t="s">
        <v>7324</v>
      </c>
      <c r="F7" s="2" t="s">
        <v>634</v>
      </c>
      <c r="G7" s="2" t="s">
        <v>635</v>
      </c>
      <c r="H7" s="2" t="s">
        <v>72</v>
      </c>
      <c r="I7" s="2" t="s">
        <v>73</v>
      </c>
      <c r="J7" s="9">
        <v>2</v>
      </c>
      <c r="K7" s="4">
        <v>20.440000000000001</v>
      </c>
    </row>
    <row r="8" spans="1:24">
      <c r="A8" s="2" t="s">
        <v>40</v>
      </c>
      <c r="B8" s="3" t="s">
        <v>7322</v>
      </c>
      <c r="C8" s="76" t="s">
        <v>42</v>
      </c>
      <c r="D8" s="76"/>
      <c r="E8" s="1" t="s">
        <v>1395</v>
      </c>
      <c r="F8" s="2" t="s">
        <v>130</v>
      </c>
      <c r="G8" s="2" t="s">
        <v>131</v>
      </c>
      <c r="H8" s="2" t="s">
        <v>72</v>
      </c>
      <c r="I8" s="2" t="s">
        <v>73</v>
      </c>
      <c r="J8" s="9">
        <v>5</v>
      </c>
      <c r="K8" s="4">
        <v>51.1</v>
      </c>
    </row>
    <row r="9" spans="1:24">
      <c r="A9" s="2" t="s">
        <v>40</v>
      </c>
      <c r="B9" s="3" t="s">
        <v>7322</v>
      </c>
      <c r="C9" s="76" t="s">
        <v>42</v>
      </c>
      <c r="D9" s="76"/>
      <c r="E9" s="1" t="s">
        <v>7325</v>
      </c>
      <c r="F9" s="2" t="s">
        <v>480</v>
      </c>
      <c r="G9" s="2" t="s">
        <v>481</v>
      </c>
      <c r="H9" s="2" t="s">
        <v>82</v>
      </c>
      <c r="I9" s="2" t="s">
        <v>83</v>
      </c>
      <c r="J9" s="9">
        <v>10</v>
      </c>
      <c r="K9" s="4">
        <v>102.2</v>
      </c>
    </row>
    <row r="10" spans="1:24">
      <c r="A10" s="2" t="s">
        <v>40</v>
      </c>
      <c r="B10" s="3" t="s">
        <v>7322</v>
      </c>
      <c r="C10" s="76" t="s">
        <v>42</v>
      </c>
      <c r="D10" s="76"/>
      <c r="E10" s="1" t="s">
        <v>7325</v>
      </c>
      <c r="F10" s="2" t="s">
        <v>480</v>
      </c>
      <c r="G10" s="2" t="s">
        <v>481</v>
      </c>
      <c r="H10" s="2" t="s">
        <v>82</v>
      </c>
      <c r="I10" s="2" t="s">
        <v>83</v>
      </c>
      <c r="J10" s="9">
        <v>5</v>
      </c>
      <c r="K10" s="4">
        <v>51.1</v>
      </c>
    </row>
    <row r="11" spans="1:24">
      <c r="A11" s="2" t="s">
        <v>40</v>
      </c>
      <c r="B11" s="3" t="s">
        <v>7322</v>
      </c>
      <c r="C11" s="76" t="s">
        <v>42</v>
      </c>
      <c r="D11" s="76"/>
      <c r="E11" s="1" t="s">
        <v>1432</v>
      </c>
      <c r="F11" s="2" t="s">
        <v>122</v>
      </c>
      <c r="G11" s="2" t="s">
        <v>123</v>
      </c>
      <c r="H11" s="2" t="s">
        <v>82</v>
      </c>
      <c r="I11" s="2" t="s">
        <v>83</v>
      </c>
      <c r="J11" s="9">
        <v>10</v>
      </c>
      <c r="K11" s="4">
        <v>102.2</v>
      </c>
    </row>
    <row r="12" spans="1:24">
      <c r="A12" s="2" t="s">
        <v>40</v>
      </c>
      <c r="B12" s="3" t="s">
        <v>7322</v>
      </c>
      <c r="C12" s="76" t="s">
        <v>42</v>
      </c>
      <c r="D12" s="76"/>
      <c r="E12" s="1" t="s">
        <v>1386</v>
      </c>
      <c r="F12" s="2" t="s">
        <v>1121</v>
      </c>
      <c r="G12" s="2" t="s">
        <v>1122</v>
      </c>
      <c r="H12" s="2" t="s">
        <v>82</v>
      </c>
      <c r="I12" s="2" t="s">
        <v>83</v>
      </c>
      <c r="J12" s="9">
        <v>2</v>
      </c>
      <c r="K12" s="4">
        <v>20.440000000000001</v>
      </c>
    </row>
    <row r="13" spans="1:24">
      <c r="A13" s="2" t="s">
        <v>40</v>
      </c>
      <c r="B13" s="3" t="s">
        <v>7322</v>
      </c>
      <c r="C13" s="76" t="s">
        <v>42</v>
      </c>
      <c r="D13" s="76"/>
      <c r="E13" s="1" t="s">
        <v>7326</v>
      </c>
      <c r="F13" s="2" t="s">
        <v>522</v>
      </c>
      <c r="G13" s="2" t="s">
        <v>523</v>
      </c>
      <c r="H13" s="2" t="s">
        <v>93</v>
      </c>
      <c r="I13" s="2" t="s">
        <v>94</v>
      </c>
      <c r="J13" s="9">
        <v>2</v>
      </c>
      <c r="K13" s="4">
        <v>20.440000000000001</v>
      </c>
    </row>
    <row r="14" spans="1:24">
      <c r="A14" s="2" t="s">
        <v>40</v>
      </c>
      <c r="B14" s="3" t="s">
        <v>7327</v>
      </c>
      <c r="C14" s="76" t="s">
        <v>42</v>
      </c>
      <c r="D14" s="76"/>
      <c r="E14" s="1" t="s">
        <v>7328</v>
      </c>
      <c r="F14" s="2" t="s">
        <v>6495</v>
      </c>
      <c r="G14" s="2" t="s">
        <v>6496</v>
      </c>
      <c r="H14" s="2" t="s">
        <v>102</v>
      </c>
      <c r="I14" s="2" t="s">
        <v>103</v>
      </c>
      <c r="J14" s="9">
        <v>6</v>
      </c>
      <c r="K14" s="4">
        <v>61.32</v>
      </c>
    </row>
    <row r="15" spans="1:24">
      <c r="A15" s="2" t="s">
        <v>40</v>
      </c>
      <c r="B15" s="3" t="s">
        <v>7322</v>
      </c>
      <c r="C15" s="76" t="s">
        <v>42</v>
      </c>
      <c r="D15" s="76"/>
      <c r="E15" s="1" t="s">
        <v>7329</v>
      </c>
      <c r="F15" s="2" t="s">
        <v>1129</v>
      </c>
      <c r="G15" s="2" t="s">
        <v>1130</v>
      </c>
      <c r="H15" s="2" t="s">
        <v>93</v>
      </c>
      <c r="I15" s="2" t="s">
        <v>94</v>
      </c>
      <c r="J15" s="9">
        <v>5</v>
      </c>
      <c r="K15" s="4">
        <v>51.1</v>
      </c>
    </row>
    <row r="16" spans="1:24">
      <c r="A16" s="2" t="s">
        <v>40</v>
      </c>
      <c r="B16" s="3" t="s">
        <v>7322</v>
      </c>
      <c r="C16" s="76" t="s">
        <v>42</v>
      </c>
      <c r="D16" s="76"/>
      <c r="E16" s="1" t="s">
        <v>7330</v>
      </c>
      <c r="F16" s="2" t="s">
        <v>1076</v>
      </c>
      <c r="G16" s="2" t="s">
        <v>1077</v>
      </c>
      <c r="H16" s="2" t="s">
        <v>1078</v>
      </c>
      <c r="I16" s="2" t="s">
        <v>1079</v>
      </c>
      <c r="J16" s="9">
        <v>2</v>
      </c>
      <c r="K16" s="4">
        <v>20.440000000000001</v>
      </c>
    </row>
    <row r="17" spans="1:24">
      <c r="A17" s="2" t="s">
        <v>40</v>
      </c>
      <c r="B17" s="3" t="s">
        <v>7322</v>
      </c>
      <c r="C17" s="76" t="s">
        <v>42</v>
      </c>
      <c r="D17" s="76"/>
      <c r="E17" s="1" t="s">
        <v>7331</v>
      </c>
      <c r="F17" s="2" t="s">
        <v>4537</v>
      </c>
      <c r="G17" s="2" t="s">
        <v>4538</v>
      </c>
      <c r="H17" s="2" t="s">
        <v>498</v>
      </c>
      <c r="I17" s="2" t="s">
        <v>499</v>
      </c>
      <c r="J17" s="9">
        <v>4</v>
      </c>
      <c r="K17" s="4">
        <v>40.880000000000003</v>
      </c>
    </row>
    <row r="18" spans="1:24">
      <c r="A18" s="2" t="s">
        <v>40</v>
      </c>
      <c r="B18" s="3" t="s">
        <v>7322</v>
      </c>
      <c r="C18" s="76" t="s">
        <v>42</v>
      </c>
      <c r="D18" s="76"/>
      <c r="E18" s="1" t="s">
        <v>7332</v>
      </c>
      <c r="F18" s="2" t="s">
        <v>1512</v>
      </c>
      <c r="G18" s="2" t="s">
        <v>1513</v>
      </c>
      <c r="H18" s="2" t="s">
        <v>82</v>
      </c>
      <c r="I18" s="2" t="s">
        <v>83</v>
      </c>
      <c r="J18" s="9">
        <v>3</v>
      </c>
      <c r="K18" s="4">
        <v>30.66</v>
      </c>
    </row>
    <row r="19" spans="1:24">
      <c r="A19" s="2" t="s">
        <v>40</v>
      </c>
      <c r="B19" s="3" t="s">
        <v>7322</v>
      </c>
      <c r="C19" s="76" t="s">
        <v>42</v>
      </c>
      <c r="D19" s="76"/>
      <c r="E19" s="1" t="s">
        <v>7333</v>
      </c>
      <c r="F19" s="2" t="s">
        <v>525</v>
      </c>
      <c r="G19" s="2" t="s">
        <v>526</v>
      </c>
      <c r="H19" s="2" t="s">
        <v>82</v>
      </c>
      <c r="I19" s="2" t="s">
        <v>83</v>
      </c>
      <c r="J19" s="9">
        <v>5</v>
      </c>
      <c r="K19" s="4">
        <v>51.1</v>
      </c>
    </row>
    <row r="20" spans="1:24">
      <c r="A20" s="2" t="s">
        <v>40</v>
      </c>
      <c r="B20" s="3" t="s">
        <v>7322</v>
      </c>
      <c r="C20" s="76" t="s">
        <v>42</v>
      </c>
      <c r="D20" s="76"/>
      <c r="E20" s="1" t="s">
        <v>7334</v>
      </c>
      <c r="F20" s="2" t="s">
        <v>894</v>
      </c>
      <c r="G20" s="2" t="s">
        <v>895</v>
      </c>
      <c r="H20" s="2" t="s">
        <v>82</v>
      </c>
      <c r="I20" s="2" t="s">
        <v>83</v>
      </c>
      <c r="J20" s="9">
        <v>20</v>
      </c>
      <c r="K20" s="4">
        <v>204.4</v>
      </c>
    </row>
    <row r="21" spans="1:24">
      <c r="A21" s="2" t="s">
        <v>40</v>
      </c>
      <c r="B21" s="3" t="s">
        <v>7322</v>
      </c>
      <c r="C21" s="76" t="s">
        <v>42</v>
      </c>
      <c r="D21" s="76"/>
      <c r="E21" s="1" t="s">
        <v>7335</v>
      </c>
      <c r="F21" s="2" t="s">
        <v>88</v>
      </c>
      <c r="G21" s="2" t="s">
        <v>89</v>
      </c>
      <c r="H21" s="2" t="s">
        <v>82</v>
      </c>
      <c r="I21" s="2" t="s">
        <v>83</v>
      </c>
      <c r="J21" s="9">
        <v>3</v>
      </c>
      <c r="K21" s="4">
        <v>30.66</v>
      </c>
    </row>
    <row r="22" spans="1:24">
      <c r="A22" s="2" t="s">
        <v>40</v>
      </c>
      <c r="B22" s="3" t="s">
        <v>7322</v>
      </c>
      <c r="C22" s="76" t="s">
        <v>42</v>
      </c>
      <c r="D22" s="76"/>
      <c r="E22" s="1" t="s">
        <v>7336</v>
      </c>
      <c r="F22" s="2" t="s">
        <v>689</v>
      </c>
      <c r="G22" s="2" t="s">
        <v>690</v>
      </c>
      <c r="H22" s="2" t="s">
        <v>93</v>
      </c>
      <c r="I22" s="2" t="s">
        <v>94</v>
      </c>
      <c r="J22" s="9">
        <v>10</v>
      </c>
      <c r="K22" s="4">
        <v>102.2</v>
      </c>
    </row>
    <row r="23" spans="1:24">
      <c r="K23" s="5">
        <v>1011.78</v>
      </c>
    </row>
    <row r="24" spans="1:24">
      <c r="A24" s="72" t="s">
        <v>141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spans="1:24">
      <c r="A25" s="2" t="s">
        <v>40</v>
      </c>
      <c r="B25" s="3" t="s">
        <v>7337</v>
      </c>
      <c r="C25" s="76" t="s">
        <v>42</v>
      </c>
      <c r="D25" s="76"/>
      <c r="E25" s="1" t="s">
        <v>1661</v>
      </c>
      <c r="F25" s="2" t="s">
        <v>532</v>
      </c>
      <c r="G25" s="2" t="s">
        <v>533</v>
      </c>
      <c r="H25" s="2" t="s">
        <v>534</v>
      </c>
      <c r="I25" s="2" t="s">
        <v>535</v>
      </c>
      <c r="J25" s="9">
        <v>1</v>
      </c>
      <c r="K25" s="4">
        <v>10.220000000000001</v>
      </c>
    </row>
    <row r="26" spans="1:24">
      <c r="A26" s="2" t="s">
        <v>40</v>
      </c>
      <c r="B26" s="3" t="s">
        <v>7337</v>
      </c>
      <c r="C26" s="76" t="s">
        <v>42</v>
      </c>
      <c r="D26" s="76"/>
      <c r="E26" s="1" t="s">
        <v>7338</v>
      </c>
      <c r="F26" s="2" t="s">
        <v>158</v>
      </c>
      <c r="G26" s="2" t="s">
        <v>159</v>
      </c>
      <c r="H26" s="2" t="s">
        <v>160</v>
      </c>
      <c r="I26" s="2" t="s">
        <v>161</v>
      </c>
      <c r="J26" s="9">
        <v>5</v>
      </c>
      <c r="K26" s="4">
        <v>51.1</v>
      </c>
    </row>
    <row r="27" spans="1:24">
      <c r="K27" s="5">
        <v>61.32</v>
      </c>
    </row>
    <row r="28" spans="1:24">
      <c r="A28" s="72" t="s">
        <v>189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spans="1:24">
      <c r="A29" s="2" t="s">
        <v>40</v>
      </c>
      <c r="B29" s="3" t="s">
        <v>7339</v>
      </c>
      <c r="C29" s="76" t="s">
        <v>42</v>
      </c>
      <c r="D29" s="76"/>
      <c r="E29" s="1" t="s">
        <v>7340</v>
      </c>
      <c r="F29" s="2" t="s">
        <v>191</v>
      </c>
      <c r="G29" s="2" t="s">
        <v>192</v>
      </c>
      <c r="H29" s="2" t="s">
        <v>193</v>
      </c>
      <c r="I29" s="2" t="s">
        <v>194</v>
      </c>
      <c r="J29" s="9">
        <v>6</v>
      </c>
      <c r="K29" s="4">
        <v>61.32</v>
      </c>
    </row>
    <row r="30" spans="1:24">
      <c r="K30" s="5">
        <v>61.32</v>
      </c>
    </row>
    <row r="31" spans="1:24">
      <c r="A31" s="72" t="s">
        <v>212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</row>
    <row r="32" spans="1:24">
      <c r="A32" s="2" t="s">
        <v>40</v>
      </c>
      <c r="B32" s="3" t="s">
        <v>7327</v>
      </c>
      <c r="C32" s="76" t="s">
        <v>42</v>
      </c>
      <c r="D32" s="76"/>
      <c r="E32" s="1" t="s">
        <v>7341</v>
      </c>
      <c r="F32" s="2" t="s">
        <v>238</v>
      </c>
      <c r="G32" s="2" t="s">
        <v>239</v>
      </c>
      <c r="H32" s="2" t="s">
        <v>216</v>
      </c>
      <c r="I32" s="2" t="s">
        <v>217</v>
      </c>
      <c r="J32" s="9">
        <v>5</v>
      </c>
      <c r="K32" s="4">
        <v>51.1</v>
      </c>
    </row>
    <row r="33" spans="1:24">
      <c r="A33" s="2" t="s">
        <v>40</v>
      </c>
      <c r="B33" s="3" t="s">
        <v>7327</v>
      </c>
      <c r="C33" s="76" t="s">
        <v>42</v>
      </c>
      <c r="D33" s="76"/>
      <c r="E33" s="1" t="s">
        <v>7342</v>
      </c>
      <c r="F33" s="2" t="s">
        <v>227</v>
      </c>
      <c r="G33" s="2" t="s">
        <v>228</v>
      </c>
      <c r="H33" s="2" t="s">
        <v>216</v>
      </c>
      <c r="I33" s="2" t="s">
        <v>217</v>
      </c>
      <c r="J33" s="9">
        <v>15</v>
      </c>
      <c r="K33" s="4">
        <v>153.30000000000001</v>
      </c>
    </row>
    <row r="34" spans="1:24">
      <c r="A34" s="2" t="s">
        <v>40</v>
      </c>
      <c r="B34" s="3" t="s">
        <v>7327</v>
      </c>
      <c r="C34" s="76" t="s">
        <v>42</v>
      </c>
      <c r="D34" s="76"/>
      <c r="E34" s="1" t="s">
        <v>7343</v>
      </c>
      <c r="F34" s="2" t="s">
        <v>230</v>
      </c>
      <c r="G34" s="2" t="s">
        <v>231</v>
      </c>
      <c r="H34" s="2" t="s">
        <v>232</v>
      </c>
      <c r="I34" s="2" t="s">
        <v>233</v>
      </c>
      <c r="J34" s="9">
        <v>5</v>
      </c>
      <c r="K34" s="4">
        <v>51.1</v>
      </c>
    </row>
    <row r="35" spans="1:24">
      <c r="A35" s="2" t="s">
        <v>182</v>
      </c>
      <c r="B35" s="3" t="s">
        <v>7327</v>
      </c>
      <c r="C35" s="76" t="s">
        <v>42</v>
      </c>
      <c r="D35" s="76"/>
      <c r="E35" s="1" t="s">
        <v>7342</v>
      </c>
      <c r="F35" s="2" t="s">
        <v>227</v>
      </c>
      <c r="G35" s="2" t="s">
        <v>228</v>
      </c>
      <c r="H35" s="2" t="s">
        <v>216</v>
      </c>
      <c r="I35" s="2" t="s">
        <v>217</v>
      </c>
      <c r="J35" s="9">
        <v>5</v>
      </c>
      <c r="K35" s="4">
        <v>47.2</v>
      </c>
    </row>
    <row r="36" spans="1:24">
      <c r="A36" s="2" t="s">
        <v>182</v>
      </c>
      <c r="B36" s="3" t="s">
        <v>7327</v>
      </c>
      <c r="C36" s="76" t="s">
        <v>42</v>
      </c>
      <c r="D36" s="76"/>
      <c r="E36" s="1" t="s">
        <v>7343</v>
      </c>
      <c r="F36" s="2" t="s">
        <v>230</v>
      </c>
      <c r="G36" s="2" t="s">
        <v>231</v>
      </c>
      <c r="H36" s="2" t="s">
        <v>232</v>
      </c>
      <c r="I36" s="2" t="s">
        <v>233</v>
      </c>
      <c r="J36" s="9">
        <v>5</v>
      </c>
      <c r="K36" s="4">
        <v>47.2</v>
      </c>
    </row>
    <row r="37" spans="1:24">
      <c r="A37" s="2" t="s">
        <v>182</v>
      </c>
      <c r="B37" s="3" t="s">
        <v>7327</v>
      </c>
      <c r="C37" s="76" t="s">
        <v>42</v>
      </c>
      <c r="D37" s="76"/>
      <c r="E37" s="1" t="s">
        <v>7344</v>
      </c>
      <c r="F37" s="2" t="s">
        <v>2392</v>
      </c>
      <c r="G37" s="2" t="s">
        <v>2393</v>
      </c>
      <c r="H37" s="2" t="s">
        <v>232</v>
      </c>
      <c r="I37" s="2" t="s">
        <v>233</v>
      </c>
      <c r="J37" s="9">
        <v>1</v>
      </c>
      <c r="K37" s="4">
        <v>9.44</v>
      </c>
    </row>
    <row r="38" spans="1:24">
      <c r="A38" s="2" t="s">
        <v>182</v>
      </c>
      <c r="B38" s="3" t="s">
        <v>7327</v>
      </c>
      <c r="C38" s="76" t="s">
        <v>42</v>
      </c>
      <c r="D38" s="76"/>
      <c r="E38" s="1" t="s">
        <v>7341</v>
      </c>
      <c r="F38" s="2" t="s">
        <v>238</v>
      </c>
      <c r="G38" s="2" t="s">
        <v>239</v>
      </c>
      <c r="H38" s="2" t="s">
        <v>216</v>
      </c>
      <c r="I38" s="2" t="s">
        <v>217</v>
      </c>
      <c r="J38" s="9">
        <v>3</v>
      </c>
      <c r="K38" s="4">
        <v>28.32</v>
      </c>
    </row>
    <row r="39" spans="1:24">
      <c r="A39" s="2" t="s">
        <v>205</v>
      </c>
      <c r="B39" s="3" t="s">
        <v>7327</v>
      </c>
      <c r="C39" s="76" t="s">
        <v>42</v>
      </c>
      <c r="D39" s="76"/>
      <c r="E39" s="1" t="s">
        <v>7341</v>
      </c>
      <c r="F39" s="2" t="s">
        <v>238</v>
      </c>
      <c r="G39" s="2" t="s">
        <v>239</v>
      </c>
      <c r="H39" s="2" t="s">
        <v>216</v>
      </c>
      <c r="I39" s="2" t="s">
        <v>217</v>
      </c>
      <c r="J39" s="9">
        <v>3</v>
      </c>
      <c r="K39" s="4">
        <v>28.65</v>
      </c>
    </row>
    <row r="40" spans="1:24">
      <c r="K40" s="5">
        <v>416.31</v>
      </c>
    </row>
    <row r="41" spans="1:24">
      <c r="A41" s="72" t="s">
        <v>286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</row>
    <row r="42" spans="1:24">
      <c r="A42" s="2" t="s">
        <v>182</v>
      </c>
      <c r="B42" s="3" t="s">
        <v>7327</v>
      </c>
      <c r="C42" s="76" t="s">
        <v>42</v>
      </c>
      <c r="D42" s="76"/>
      <c r="E42" s="1" t="s">
        <v>7345</v>
      </c>
      <c r="F42" s="2" t="s">
        <v>288</v>
      </c>
      <c r="G42" s="2" t="s">
        <v>1928</v>
      </c>
      <c r="H42" s="2" t="s">
        <v>290</v>
      </c>
      <c r="I42" s="2" t="s">
        <v>291</v>
      </c>
      <c r="J42" s="9">
        <v>10</v>
      </c>
      <c r="K42" s="4">
        <v>84.2</v>
      </c>
    </row>
    <row r="43" spans="1:24">
      <c r="A43" s="2" t="s">
        <v>182</v>
      </c>
      <c r="B43" s="3" t="s">
        <v>7327</v>
      </c>
      <c r="C43" s="76" t="s">
        <v>42</v>
      </c>
      <c r="D43" s="76"/>
      <c r="E43" s="1" t="s">
        <v>1419</v>
      </c>
      <c r="F43" s="2" t="s">
        <v>302</v>
      </c>
      <c r="G43" s="2" t="s">
        <v>303</v>
      </c>
      <c r="H43" s="2" t="s">
        <v>304</v>
      </c>
      <c r="I43" s="2" t="s">
        <v>305</v>
      </c>
      <c r="J43" s="9">
        <v>10</v>
      </c>
      <c r="K43" s="4">
        <v>84.2</v>
      </c>
    </row>
    <row r="44" spans="1:24">
      <c r="K44" s="5">
        <v>168.4</v>
      </c>
    </row>
    <row r="45" spans="1:24">
      <c r="A45" s="72" t="s">
        <v>309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</row>
    <row r="46" spans="1:24">
      <c r="A46" s="2" t="s">
        <v>40</v>
      </c>
      <c r="B46" s="3" t="s">
        <v>7339</v>
      </c>
      <c r="C46" s="76" t="s">
        <v>42</v>
      </c>
      <c r="D46" s="76"/>
      <c r="E46" s="1" t="s">
        <v>7346</v>
      </c>
      <c r="F46" s="2" t="s">
        <v>396</v>
      </c>
      <c r="G46" s="2" t="s">
        <v>397</v>
      </c>
      <c r="H46" s="2" t="s">
        <v>313</v>
      </c>
      <c r="I46" s="2" t="s">
        <v>314</v>
      </c>
      <c r="J46" s="9">
        <v>20</v>
      </c>
      <c r="K46" s="4">
        <v>204.4</v>
      </c>
    </row>
    <row r="47" spans="1:24">
      <c r="A47" s="2" t="s">
        <v>40</v>
      </c>
      <c r="B47" s="3" t="s">
        <v>7327</v>
      </c>
      <c r="C47" s="76" t="s">
        <v>42</v>
      </c>
      <c r="D47" s="76"/>
      <c r="E47" s="1" t="s">
        <v>7347</v>
      </c>
      <c r="F47" s="2" t="s">
        <v>1331</v>
      </c>
      <c r="G47" s="2" t="s">
        <v>1332</v>
      </c>
      <c r="H47" s="2" t="s">
        <v>313</v>
      </c>
      <c r="I47" s="2" t="s">
        <v>314</v>
      </c>
      <c r="J47" s="9">
        <v>10</v>
      </c>
      <c r="K47" s="4">
        <v>102.2</v>
      </c>
    </row>
    <row r="48" spans="1:24">
      <c r="A48" s="2" t="s">
        <v>40</v>
      </c>
      <c r="B48" s="3" t="s">
        <v>7348</v>
      </c>
      <c r="C48" s="76" t="s">
        <v>42</v>
      </c>
      <c r="D48" s="76"/>
      <c r="E48" s="1" t="s">
        <v>7349</v>
      </c>
      <c r="F48" s="2" t="s">
        <v>393</v>
      </c>
      <c r="G48" s="2" t="s">
        <v>394</v>
      </c>
      <c r="H48" s="2" t="s">
        <v>375</v>
      </c>
      <c r="I48" s="2" t="s">
        <v>376</v>
      </c>
      <c r="J48" s="9">
        <v>8</v>
      </c>
      <c r="K48" s="4">
        <v>81.760000000000005</v>
      </c>
    </row>
    <row r="49" spans="1:11">
      <c r="A49" s="2" t="s">
        <v>40</v>
      </c>
      <c r="B49" s="3" t="s">
        <v>7327</v>
      </c>
      <c r="C49" s="76" t="s">
        <v>42</v>
      </c>
      <c r="D49" s="76"/>
      <c r="E49" s="1" t="s">
        <v>7350</v>
      </c>
      <c r="F49" s="2" t="s">
        <v>995</v>
      </c>
      <c r="G49" s="2" t="s">
        <v>996</v>
      </c>
      <c r="H49" s="2" t="s">
        <v>313</v>
      </c>
      <c r="I49" s="2" t="s">
        <v>314</v>
      </c>
      <c r="J49" s="9">
        <v>10</v>
      </c>
      <c r="K49" s="4">
        <v>102.2</v>
      </c>
    </row>
    <row r="50" spans="1:11">
      <c r="A50" s="2" t="s">
        <v>40</v>
      </c>
      <c r="B50" s="3" t="s">
        <v>7339</v>
      </c>
      <c r="C50" s="76" t="s">
        <v>42</v>
      </c>
      <c r="D50" s="76"/>
      <c r="E50" s="1" t="s">
        <v>7351</v>
      </c>
      <c r="F50" s="2" t="s">
        <v>589</v>
      </c>
      <c r="G50" s="2" t="s">
        <v>590</v>
      </c>
      <c r="H50" s="2" t="s">
        <v>313</v>
      </c>
      <c r="I50" s="2" t="s">
        <v>314</v>
      </c>
      <c r="J50" s="9">
        <v>5</v>
      </c>
      <c r="K50" s="4">
        <v>51.1</v>
      </c>
    </row>
    <row r="51" spans="1:11">
      <c r="A51" s="2" t="s">
        <v>40</v>
      </c>
      <c r="B51" s="3" t="s">
        <v>7348</v>
      </c>
      <c r="C51" s="76" t="s">
        <v>42</v>
      </c>
      <c r="D51" s="76"/>
      <c r="E51" s="1" t="s">
        <v>7352</v>
      </c>
      <c r="F51" s="2" t="s">
        <v>2117</v>
      </c>
      <c r="G51" s="2" t="s">
        <v>2118</v>
      </c>
      <c r="H51" s="2" t="s">
        <v>313</v>
      </c>
      <c r="I51" s="2" t="s">
        <v>314</v>
      </c>
      <c r="J51" s="9">
        <v>20</v>
      </c>
      <c r="K51" s="4">
        <v>204.4</v>
      </c>
    </row>
    <row r="52" spans="1:11">
      <c r="A52" s="2" t="s">
        <v>40</v>
      </c>
      <c r="B52" s="3" t="s">
        <v>7327</v>
      </c>
      <c r="C52" s="76" t="s">
        <v>42</v>
      </c>
      <c r="D52" s="76"/>
      <c r="E52" s="1" t="s">
        <v>7353</v>
      </c>
      <c r="F52" s="2" t="s">
        <v>1564</v>
      </c>
      <c r="G52" s="2" t="s">
        <v>1565</v>
      </c>
      <c r="H52" s="2" t="s">
        <v>313</v>
      </c>
      <c r="I52" s="2" t="s">
        <v>314</v>
      </c>
      <c r="J52" s="9">
        <v>15</v>
      </c>
      <c r="K52" s="4">
        <v>153.30000000000001</v>
      </c>
    </row>
    <row r="53" spans="1:11">
      <c r="A53" s="2" t="s">
        <v>40</v>
      </c>
      <c r="B53" s="3" t="s">
        <v>7327</v>
      </c>
      <c r="C53" s="76" t="s">
        <v>42</v>
      </c>
      <c r="D53" s="76"/>
      <c r="E53" s="1" t="s">
        <v>7354</v>
      </c>
      <c r="F53" s="2" t="s">
        <v>757</v>
      </c>
      <c r="G53" s="2" t="s">
        <v>758</v>
      </c>
      <c r="H53" s="2" t="s">
        <v>313</v>
      </c>
      <c r="I53" s="2" t="s">
        <v>314</v>
      </c>
      <c r="J53" s="9">
        <v>6</v>
      </c>
      <c r="K53" s="4">
        <v>61.32</v>
      </c>
    </row>
    <row r="54" spans="1:11">
      <c r="A54" s="2" t="s">
        <v>40</v>
      </c>
      <c r="B54" s="3" t="s">
        <v>7327</v>
      </c>
      <c r="C54" s="76" t="s">
        <v>42</v>
      </c>
      <c r="D54" s="76"/>
      <c r="E54" s="1" t="s">
        <v>7355</v>
      </c>
      <c r="F54" s="2" t="s">
        <v>387</v>
      </c>
      <c r="G54" s="2" t="s">
        <v>388</v>
      </c>
      <c r="H54" s="2" t="s">
        <v>313</v>
      </c>
      <c r="I54" s="2" t="s">
        <v>314</v>
      </c>
      <c r="J54" s="9">
        <v>4</v>
      </c>
      <c r="K54" s="4">
        <v>40.880000000000003</v>
      </c>
    </row>
    <row r="55" spans="1:11">
      <c r="A55" s="2" t="s">
        <v>40</v>
      </c>
      <c r="B55" s="3" t="s">
        <v>7348</v>
      </c>
      <c r="C55" s="76" t="s">
        <v>42</v>
      </c>
      <c r="D55" s="76"/>
      <c r="E55" s="1" t="s">
        <v>7356</v>
      </c>
      <c r="F55" s="2" t="s">
        <v>570</v>
      </c>
      <c r="G55" s="2" t="s">
        <v>571</v>
      </c>
      <c r="H55" s="2" t="s">
        <v>313</v>
      </c>
      <c r="I55" s="2" t="s">
        <v>314</v>
      </c>
      <c r="J55" s="9">
        <v>5</v>
      </c>
      <c r="K55" s="4">
        <v>51.1</v>
      </c>
    </row>
    <row r="56" spans="1:11">
      <c r="A56" s="2" t="s">
        <v>40</v>
      </c>
      <c r="B56" s="3" t="s">
        <v>7327</v>
      </c>
      <c r="C56" s="76" t="s">
        <v>42</v>
      </c>
      <c r="D56" s="76"/>
      <c r="E56" s="1" t="s">
        <v>1461</v>
      </c>
      <c r="F56" s="2" t="s">
        <v>578</v>
      </c>
      <c r="G56" s="2" t="s">
        <v>579</v>
      </c>
      <c r="H56" s="2" t="s">
        <v>313</v>
      </c>
      <c r="I56" s="2" t="s">
        <v>314</v>
      </c>
      <c r="J56" s="9">
        <v>20</v>
      </c>
      <c r="K56" s="4">
        <v>204.4</v>
      </c>
    </row>
    <row r="57" spans="1:11">
      <c r="A57" s="2" t="s">
        <v>40</v>
      </c>
      <c r="B57" s="3" t="s">
        <v>7327</v>
      </c>
      <c r="C57" s="76" t="s">
        <v>42</v>
      </c>
      <c r="D57" s="76"/>
      <c r="E57" s="1" t="s">
        <v>7357</v>
      </c>
      <c r="F57" s="2" t="s">
        <v>411</v>
      </c>
      <c r="G57" s="2" t="s">
        <v>412</v>
      </c>
      <c r="H57" s="2" t="s">
        <v>313</v>
      </c>
      <c r="I57" s="2" t="s">
        <v>314</v>
      </c>
      <c r="J57" s="9">
        <v>5</v>
      </c>
      <c r="K57" s="4">
        <v>51.1</v>
      </c>
    </row>
    <row r="58" spans="1:11">
      <c r="A58" s="2" t="s">
        <v>40</v>
      </c>
      <c r="B58" s="3" t="s">
        <v>7339</v>
      </c>
      <c r="C58" s="76" t="s">
        <v>42</v>
      </c>
      <c r="D58" s="76"/>
      <c r="E58" s="1" t="s">
        <v>7358</v>
      </c>
      <c r="F58" s="2" t="s">
        <v>808</v>
      </c>
      <c r="G58" s="2" t="s">
        <v>809</v>
      </c>
      <c r="H58" s="2" t="s">
        <v>313</v>
      </c>
      <c r="I58" s="2" t="s">
        <v>314</v>
      </c>
      <c r="J58" s="9">
        <v>10</v>
      </c>
      <c r="K58" s="4">
        <v>102.2</v>
      </c>
    </row>
    <row r="59" spans="1:11">
      <c r="A59" s="2" t="s">
        <v>40</v>
      </c>
      <c r="B59" s="3" t="s">
        <v>7322</v>
      </c>
      <c r="C59" s="76" t="s">
        <v>42</v>
      </c>
      <c r="D59" s="76"/>
      <c r="E59" s="1" t="s">
        <v>1381</v>
      </c>
      <c r="F59" s="2" t="s">
        <v>1002</v>
      </c>
      <c r="G59" s="2" t="s">
        <v>1003</v>
      </c>
      <c r="H59" s="2" t="s">
        <v>313</v>
      </c>
      <c r="I59" s="2" t="s">
        <v>314</v>
      </c>
      <c r="J59" s="9">
        <v>6</v>
      </c>
      <c r="K59" s="4">
        <v>61.32</v>
      </c>
    </row>
    <row r="60" spans="1:11">
      <c r="A60" s="2" t="s">
        <v>40</v>
      </c>
      <c r="B60" s="3" t="s">
        <v>7337</v>
      </c>
      <c r="C60" s="76" t="s">
        <v>42</v>
      </c>
      <c r="D60" s="76"/>
      <c r="E60" s="1" t="s">
        <v>7359</v>
      </c>
      <c r="F60" s="2" t="s">
        <v>341</v>
      </c>
      <c r="G60" s="2" t="s">
        <v>342</v>
      </c>
      <c r="H60" s="2" t="s">
        <v>343</v>
      </c>
      <c r="I60" s="2" t="s">
        <v>344</v>
      </c>
      <c r="J60" s="9">
        <v>10</v>
      </c>
      <c r="K60" s="4">
        <v>102.2</v>
      </c>
    </row>
    <row r="61" spans="1:11">
      <c r="A61" s="2" t="s">
        <v>40</v>
      </c>
      <c r="B61" s="3" t="s">
        <v>7337</v>
      </c>
      <c r="C61" s="76" t="s">
        <v>42</v>
      </c>
      <c r="D61" s="76"/>
      <c r="E61" s="1" t="s">
        <v>1546</v>
      </c>
      <c r="F61" s="2" t="s">
        <v>365</v>
      </c>
      <c r="G61" s="2" t="s">
        <v>366</v>
      </c>
      <c r="H61" s="2" t="s">
        <v>367</v>
      </c>
      <c r="I61" s="2" t="s">
        <v>368</v>
      </c>
      <c r="J61" s="9">
        <v>20</v>
      </c>
      <c r="K61" s="4">
        <v>204.4</v>
      </c>
    </row>
    <row r="62" spans="1:11">
      <c r="A62" s="2" t="s">
        <v>40</v>
      </c>
      <c r="B62" s="3" t="s">
        <v>7337</v>
      </c>
      <c r="C62" s="76" t="s">
        <v>42</v>
      </c>
      <c r="D62" s="76"/>
      <c r="E62" s="1" t="s">
        <v>1632</v>
      </c>
      <c r="F62" s="2" t="s">
        <v>799</v>
      </c>
      <c r="G62" s="2" t="s">
        <v>5911</v>
      </c>
      <c r="H62" s="2" t="s">
        <v>313</v>
      </c>
      <c r="I62" s="2" t="s">
        <v>314</v>
      </c>
      <c r="J62" s="9">
        <v>30</v>
      </c>
      <c r="K62" s="4">
        <v>306.60000000000002</v>
      </c>
    </row>
    <row r="63" spans="1:11">
      <c r="A63" s="2" t="s">
        <v>40</v>
      </c>
      <c r="B63" s="3" t="s">
        <v>7322</v>
      </c>
      <c r="C63" s="76" t="s">
        <v>42</v>
      </c>
      <c r="D63" s="76"/>
      <c r="E63" s="1" t="s">
        <v>7360</v>
      </c>
      <c r="F63" s="2" t="s">
        <v>773</v>
      </c>
      <c r="G63" s="2" t="s">
        <v>774</v>
      </c>
      <c r="H63" s="2" t="s">
        <v>313</v>
      </c>
      <c r="I63" s="2" t="s">
        <v>314</v>
      </c>
      <c r="J63" s="9">
        <v>5</v>
      </c>
      <c r="K63" s="4">
        <v>51.1</v>
      </c>
    </row>
    <row r="64" spans="1:11">
      <c r="A64" s="2" t="s">
        <v>40</v>
      </c>
      <c r="B64" s="3" t="s">
        <v>7322</v>
      </c>
      <c r="C64" s="76" t="s">
        <v>42</v>
      </c>
      <c r="D64" s="76"/>
      <c r="E64" s="1" t="s">
        <v>1391</v>
      </c>
      <c r="F64" s="2" t="s">
        <v>420</v>
      </c>
      <c r="G64" s="2" t="s">
        <v>421</v>
      </c>
      <c r="H64" s="2" t="s">
        <v>313</v>
      </c>
      <c r="I64" s="2" t="s">
        <v>314</v>
      </c>
      <c r="J64" s="9">
        <v>10</v>
      </c>
      <c r="K64" s="4">
        <v>102.2</v>
      </c>
    </row>
    <row r="65" spans="1:24">
      <c r="A65" s="2" t="s">
        <v>40</v>
      </c>
      <c r="B65" s="3" t="s">
        <v>7322</v>
      </c>
      <c r="C65" s="76" t="s">
        <v>42</v>
      </c>
      <c r="D65" s="76"/>
      <c r="E65" s="1" t="s">
        <v>7361</v>
      </c>
      <c r="F65" s="2" t="s">
        <v>763</v>
      </c>
      <c r="G65" s="2" t="s">
        <v>764</v>
      </c>
      <c r="H65" s="2" t="s">
        <v>313</v>
      </c>
      <c r="I65" s="2" t="s">
        <v>314</v>
      </c>
      <c r="J65" s="9">
        <v>5</v>
      </c>
      <c r="K65" s="4">
        <v>51.1</v>
      </c>
    </row>
    <row r="66" spans="1:24">
      <c r="A66" s="2" t="s">
        <v>40</v>
      </c>
      <c r="B66" s="3" t="s">
        <v>7322</v>
      </c>
      <c r="C66" s="76" t="s">
        <v>42</v>
      </c>
      <c r="D66" s="76"/>
      <c r="E66" s="1" t="s">
        <v>7362</v>
      </c>
      <c r="F66" s="2" t="s">
        <v>373</v>
      </c>
      <c r="G66" s="2" t="s">
        <v>374</v>
      </c>
      <c r="H66" s="2" t="s">
        <v>375</v>
      </c>
      <c r="I66" s="2" t="s">
        <v>376</v>
      </c>
      <c r="J66" s="9">
        <v>20</v>
      </c>
      <c r="K66" s="4">
        <v>204.4</v>
      </c>
    </row>
    <row r="67" spans="1:24">
      <c r="A67" s="2" t="s">
        <v>40</v>
      </c>
      <c r="B67" s="3" t="s">
        <v>7322</v>
      </c>
      <c r="C67" s="76" t="s">
        <v>42</v>
      </c>
      <c r="D67" s="76"/>
      <c r="E67" s="1" t="s">
        <v>7363</v>
      </c>
      <c r="F67" s="2" t="s">
        <v>328</v>
      </c>
      <c r="G67" s="2" t="s">
        <v>329</v>
      </c>
      <c r="H67" s="2" t="s">
        <v>313</v>
      </c>
      <c r="I67" s="2" t="s">
        <v>314</v>
      </c>
      <c r="J67" s="9">
        <v>10</v>
      </c>
      <c r="K67" s="4">
        <v>102.2</v>
      </c>
    </row>
    <row r="68" spans="1:24">
      <c r="A68" s="2" t="s">
        <v>40</v>
      </c>
      <c r="B68" s="3" t="s">
        <v>7322</v>
      </c>
      <c r="C68" s="76" t="s">
        <v>42</v>
      </c>
      <c r="D68" s="76"/>
      <c r="E68" s="1" t="s">
        <v>1457</v>
      </c>
      <c r="F68" s="2" t="s">
        <v>322</v>
      </c>
      <c r="G68" s="2" t="s">
        <v>323</v>
      </c>
      <c r="H68" s="2" t="s">
        <v>313</v>
      </c>
      <c r="I68" s="2" t="s">
        <v>314</v>
      </c>
      <c r="J68" s="9">
        <v>10</v>
      </c>
      <c r="K68" s="4">
        <v>102.2</v>
      </c>
    </row>
    <row r="69" spans="1:24">
      <c r="A69" s="2" t="s">
        <v>40</v>
      </c>
      <c r="B69" s="3" t="s">
        <v>7337</v>
      </c>
      <c r="C69" s="76" t="s">
        <v>42</v>
      </c>
      <c r="D69" s="76"/>
      <c r="E69" s="1" t="s">
        <v>7364</v>
      </c>
      <c r="F69" s="2" t="s">
        <v>1240</v>
      </c>
      <c r="G69" s="2" t="s">
        <v>1241</v>
      </c>
      <c r="H69" s="2" t="s">
        <v>313</v>
      </c>
      <c r="I69" s="2" t="s">
        <v>314</v>
      </c>
      <c r="J69" s="9">
        <v>5</v>
      </c>
      <c r="K69" s="4">
        <v>51.1</v>
      </c>
    </row>
    <row r="70" spans="1:24">
      <c r="A70" s="2" t="s">
        <v>40</v>
      </c>
      <c r="B70" s="3" t="s">
        <v>7337</v>
      </c>
      <c r="C70" s="76" t="s">
        <v>42</v>
      </c>
      <c r="D70" s="76"/>
      <c r="E70" s="1" t="s">
        <v>7365</v>
      </c>
      <c r="F70" s="2" t="s">
        <v>349</v>
      </c>
      <c r="G70" s="2" t="s">
        <v>350</v>
      </c>
      <c r="H70" s="2" t="s">
        <v>351</v>
      </c>
      <c r="I70" s="2" t="s">
        <v>352</v>
      </c>
      <c r="J70" s="9">
        <v>20</v>
      </c>
      <c r="K70" s="4">
        <v>204.4</v>
      </c>
    </row>
    <row r="71" spans="1:24">
      <c r="A71" s="2" t="s">
        <v>40</v>
      </c>
      <c r="B71" s="3" t="s">
        <v>7337</v>
      </c>
      <c r="C71" s="76" t="s">
        <v>42</v>
      </c>
      <c r="D71" s="76"/>
      <c r="E71" s="1" t="s">
        <v>7366</v>
      </c>
      <c r="F71" s="2" t="s">
        <v>316</v>
      </c>
      <c r="G71" s="2" t="s">
        <v>317</v>
      </c>
      <c r="H71" s="2" t="s">
        <v>313</v>
      </c>
      <c r="I71" s="2" t="s">
        <v>314</v>
      </c>
      <c r="J71" s="9">
        <v>20</v>
      </c>
      <c r="K71" s="4">
        <v>204.4</v>
      </c>
    </row>
    <row r="72" spans="1:24">
      <c r="A72" s="2" t="s">
        <v>40</v>
      </c>
      <c r="B72" s="3" t="s">
        <v>7337</v>
      </c>
      <c r="C72" s="76" t="s">
        <v>42</v>
      </c>
      <c r="D72" s="76"/>
      <c r="E72" s="1" t="s">
        <v>1547</v>
      </c>
      <c r="F72" s="2" t="s">
        <v>2315</v>
      </c>
      <c r="G72" s="2" t="s">
        <v>2316</v>
      </c>
      <c r="H72" s="2" t="s">
        <v>313</v>
      </c>
      <c r="I72" s="2" t="s">
        <v>314</v>
      </c>
      <c r="J72" s="9">
        <v>10</v>
      </c>
      <c r="K72" s="4">
        <v>102.2</v>
      </c>
    </row>
    <row r="73" spans="1:24">
      <c r="A73" s="2" t="s">
        <v>40</v>
      </c>
      <c r="B73" s="3" t="s">
        <v>7337</v>
      </c>
      <c r="C73" s="76" t="s">
        <v>42</v>
      </c>
      <c r="D73" s="76"/>
      <c r="E73" s="1" t="s">
        <v>1554</v>
      </c>
      <c r="F73" s="2" t="s">
        <v>1436</v>
      </c>
      <c r="G73" s="2" t="s">
        <v>1437</v>
      </c>
      <c r="H73" s="2" t="s">
        <v>313</v>
      </c>
      <c r="I73" s="2" t="s">
        <v>314</v>
      </c>
      <c r="J73" s="9">
        <v>10</v>
      </c>
      <c r="K73" s="4">
        <v>102.2</v>
      </c>
    </row>
    <row r="74" spans="1:24">
      <c r="K74" s="5">
        <v>3362.38</v>
      </c>
    </row>
    <row r="75" spans="1:24">
      <c r="A75" s="72" t="s">
        <v>435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</row>
    <row r="76" spans="1:24">
      <c r="A76" s="2" t="s">
        <v>40</v>
      </c>
      <c r="B76" s="3" t="s">
        <v>7322</v>
      </c>
      <c r="C76" s="76" t="s">
        <v>42</v>
      </c>
      <c r="D76" s="76"/>
      <c r="E76" s="1" t="s">
        <v>7367</v>
      </c>
      <c r="F76" s="2" t="s">
        <v>1268</v>
      </c>
      <c r="G76" s="2" t="s">
        <v>1269</v>
      </c>
      <c r="H76" s="2" t="s">
        <v>1270</v>
      </c>
      <c r="I76" s="2" t="s">
        <v>1271</v>
      </c>
      <c r="J76" s="9">
        <v>2</v>
      </c>
      <c r="K76" s="4">
        <v>20.440000000000001</v>
      </c>
    </row>
    <row r="77" spans="1:24">
      <c r="K77" s="5">
        <v>20.440000000000001</v>
      </c>
    </row>
    <row r="78" spans="1:24">
      <c r="A78" s="72" t="s">
        <v>444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</row>
    <row r="79" spans="1:24">
      <c r="A79" s="2" t="s">
        <v>40</v>
      </c>
      <c r="B79" s="3" t="s">
        <v>7327</v>
      </c>
      <c r="C79" s="76" t="s">
        <v>42</v>
      </c>
      <c r="D79" s="76"/>
      <c r="E79" s="1" t="s">
        <v>7368</v>
      </c>
      <c r="F79" s="2" t="s">
        <v>3453</v>
      </c>
      <c r="G79" s="2" t="s">
        <v>3454</v>
      </c>
      <c r="H79" s="2" t="s">
        <v>1646</v>
      </c>
      <c r="I79" s="2" t="s">
        <v>1647</v>
      </c>
      <c r="J79" s="9">
        <v>25</v>
      </c>
      <c r="K79" s="4">
        <v>255.5</v>
      </c>
    </row>
    <row r="80" spans="1:24">
      <c r="A80" s="2" t="s">
        <v>40</v>
      </c>
      <c r="B80" s="3" t="s">
        <v>7339</v>
      </c>
      <c r="C80" s="76" t="s">
        <v>42</v>
      </c>
      <c r="D80" s="76"/>
      <c r="E80" s="1" t="s">
        <v>7369</v>
      </c>
      <c r="F80" s="2" t="s">
        <v>4514</v>
      </c>
      <c r="G80" s="2" t="s">
        <v>4515</v>
      </c>
      <c r="H80" s="2" t="s">
        <v>4516</v>
      </c>
      <c r="I80" s="2" t="s">
        <v>4517</v>
      </c>
      <c r="J80" s="9">
        <v>30</v>
      </c>
      <c r="K80" s="4">
        <v>306.60000000000002</v>
      </c>
    </row>
    <row r="81" spans="1:11">
      <c r="A81" s="2" t="s">
        <v>40</v>
      </c>
      <c r="B81" s="3" t="s">
        <v>7348</v>
      </c>
      <c r="C81" s="76" t="s">
        <v>42</v>
      </c>
      <c r="D81" s="76"/>
      <c r="E81" s="1" t="s">
        <v>7370</v>
      </c>
      <c r="F81" s="2" t="s">
        <v>7079</v>
      </c>
      <c r="G81" s="2" t="s">
        <v>5304</v>
      </c>
      <c r="H81" s="2" t="s">
        <v>468</v>
      </c>
      <c r="I81" s="2" t="s">
        <v>469</v>
      </c>
      <c r="J81" s="9">
        <v>10</v>
      </c>
      <c r="K81" s="4">
        <v>102.2</v>
      </c>
    </row>
    <row r="82" spans="1:11">
      <c r="A82" s="2" t="s">
        <v>40</v>
      </c>
      <c r="B82" s="3" t="s">
        <v>7348</v>
      </c>
      <c r="C82" s="76" t="s">
        <v>42</v>
      </c>
      <c r="D82" s="76"/>
      <c r="E82" s="1" t="s">
        <v>7371</v>
      </c>
      <c r="F82" s="2" t="s">
        <v>4944</v>
      </c>
      <c r="G82" s="2" t="s">
        <v>4945</v>
      </c>
      <c r="H82" s="2" t="s">
        <v>872</v>
      </c>
      <c r="I82" s="2" t="s">
        <v>873</v>
      </c>
      <c r="J82" s="9">
        <v>10</v>
      </c>
      <c r="K82" s="4">
        <v>102.2</v>
      </c>
    </row>
    <row r="83" spans="1:11">
      <c r="A83" s="2" t="s">
        <v>40</v>
      </c>
      <c r="B83" s="3" t="s">
        <v>7348</v>
      </c>
      <c r="C83" s="76" t="s">
        <v>42</v>
      </c>
      <c r="D83" s="76"/>
      <c r="E83" s="1" t="s">
        <v>7372</v>
      </c>
      <c r="F83" s="2" t="s">
        <v>1484</v>
      </c>
      <c r="G83" s="2" t="s">
        <v>1485</v>
      </c>
      <c r="H83" s="2" t="s">
        <v>837</v>
      </c>
      <c r="I83" s="2" t="s">
        <v>838</v>
      </c>
      <c r="J83" s="9">
        <v>25</v>
      </c>
      <c r="K83" s="4">
        <v>255.5</v>
      </c>
    </row>
    <row r="84" spans="1:11">
      <c r="A84" s="2" t="s">
        <v>40</v>
      </c>
      <c r="B84" s="3" t="s">
        <v>7339</v>
      </c>
      <c r="C84" s="76" t="s">
        <v>42</v>
      </c>
      <c r="D84" s="76"/>
      <c r="E84" s="1" t="s">
        <v>7373</v>
      </c>
      <c r="F84" s="2" t="s">
        <v>4434</v>
      </c>
      <c r="G84" s="2" t="s">
        <v>4435</v>
      </c>
      <c r="H84" s="2" t="s">
        <v>468</v>
      </c>
      <c r="I84" s="2" t="s">
        <v>469</v>
      </c>
      <c r="J84" s="9">
        <v>20</v>
      </c>
      <c r="K84" s="4">
        <v>204.4</v>
      </c>
    </row>
    <row r="85" spans="1:11">
      <c r="A85" s="2" t="s">
        <v>40</v>
      </c>
      <c r="B85" s="3" t="s">
        <v>7327</v>
      </c>
      <c r="C85" s="76" t="s">
        <v>42</v>
      </c>
      <c r="D85" s="76"/>
      <c r="E85" s="1" t="s">
        <v>1372</v>
      </c>
      <c r="F85" s="2" t="s">
        <v>2854</v>
      </c>
      <c r="G85" s="2" t="s">
        <v>2855</v>
      </c>
      <c r="H85" s="2" t="s">
        <v>851</v>
      </c>
      <c r="I85" s="2" t="s">
        <v>852</v>
      </c>
      <c r="J85" s="9">
        <v>20</v>
      </c>
      <c r="K85" s="4">
        <v>204.4</v>
      </c>
    </row>
    <row r="86" spans="1:11">
      <c r="A86" s="2" t="s">
        <v>40</v>
      </c>
      <c r="B86" s="3" t="s">
        <v>7327</v>
      </c>
      <c r="C86" s="76" t="s">
        <v>42</v>
      </c>
      <c r="D86" s="76"/>
      <c r="E86" s="1" t="s">
        <v>7374</v>
      </c>
      <c r="F86" s="2" t="s">
        <v>7375</v>
      </c>
      <c r="G86" s="2" t="s">
        <v>7376</v>
      </c>
      <c r="H86" s="2" t="s">
        <v>867</v>
      </c>
      <c r="I86" s="2" t="s">
        <v>868</v>
      </c>
      <c r="J86" s="9">
        <v>10</v>
      </c>
      <c r="K86" s="4">
        <v>102.2</v>
      </c>
    </row>
    <row r="87" spans="1:11">
      <c r="A87" s="2" t="s">
        <v>40</v>
      </c>
      <c r="B87" s="3" t="s">
        <v>7322</v>
      </c>
      <c r="C87" s="76" t="s">
        <v>42</v>
      </c>
      <c r="D87" s="76"/>
      <c r="E87" s="1" t="s">
        <v>7377</v>
      </c>
      <c r="F87" s="2" t="s">
        <v>1364</v>
      </c>
      <c r="G87" s="2" t="s">
        <v>1365</v>
      </c>
      <c r="H87" s="2" t="s">
        <v>468</v>
      </c>
      <c r="I87" s="2" t="s">
        <v>469</v>
      </c>
      <c r="J87" s="9">
        <v>10</v>
      </c>
      <c r="K87" s="4">
        <v>102.2</v>
      </c>
    </row>
    <row r="88" spans="1:11">
      <c r="A88" s="2" t="s">
        <v>40</v>
      </c>
      <c r="B88" s="3" t="s">
        <v>7339</v>
      </c>
      <c r="C88" s="76" t="s">
        <v>42</v>
      </c>
      <c r="D88" s="76"/>
      <c r="E88" s="1" t="s">
        <v>7378</v>
      </c>
      <c r="F88" s="2" t="s">
        <v>3787</v>
      </c>
      <c r="G88" s="2" t="s">
        <v>3788</v>
      </c>
      <c r="H88" s="2" t="s">
        <v>468</v>
      </c>
      <c r="I88" s="2" t="s">
        <v>469</v>
      </c>
      <c r="J88" s="9">
        <v>25</v>
      </c>
      <c r="K88" s="4">
        <v>255.5</v>
      </c>
    </row>
    <row r="89" spans="1:11">
      <c r="A89" s="2" t="s">
        <v>40</v>
      </c>
      <c r="B89" s="3" t="s">
        <v>7322</v>
      </c>
      <c r="C89" s="76" t="s">
        <v>42</v>
      </c>
      <c r="D89" s="76"/>
      <c r="E89" s="1" t="s">
        <v>7379</v>
      </c>
      <c r="F89" s="2" t="s">
        <v>4290</v>
      </c>
      <c r="G89" s="2" t="s">
        <v>4291</v>
      </c>
      <c r="H89" s="2" t="s">
        <v>872</v>
      </c>
      <c r="I89" s="2" t="s">
        <v>873</v>
      </c>
      <c r="J89" s="9">
        <v>10</v>
      </c>
      <c r="K89" s="4">
        <v>102.2</v>
      </c>
    </row>
    <row r="90" spans="1:11">
      <c r="A90" s="2" t="s">
        <v>40</v>
      </c>
      <c r="B90" s="3" t="s">
        <v>7322</v>
      </c>
      <c r="C90" s="76" t="s">
        <v>42</v>
      </c>
      <c r="D90" s="76"/>
      <c r="E90" s="1" t="s">
        <v>7380</v>
      </c>
      <c r="F90" s="2" t="s">
        <v>1662</v>
      </c>
      <c r="G90" s="2" t="s">
        <v>1663</v>
      </c>
      <c r="H90" s="2" t="s">
        <v>468</v>
      </c>
      <c r="I90" s="2" t="s">
        <v>469</v>
      </c>
      <c r="J90" s="9">
        <v>30</v>
      </c>
      <c r="K90" s="4">
        <v>306.60000000000002</v>
      </c>
    </row>
    <row r="91" spans="1:11">
      <c r="A91" s="2" t="s">
        <v>40</v>
      </c>
      <c r="B91" s="3" t="s">
        <v>7322</v>
      </c>
      <c r="C91" s="76" t="s">
        <v>42</v>
      </c>
      <c r="D91" s="76"/>
      <c r="E91" s="1" t="s">
        <v>7381</v>
      </c>
      <c r="F91" s="2" t="s">
        <v>4524</v>
      </c>
      <c r="G91" s="2" t="s">
        <v>4525</v>
      </c>
      <c r="H91" s="2" t="s">
        <v>872</v>
      </c>
      <c r="I91" s="2" t="s">
        <v>873</v>
      </c>
      <c r="J91" s="9">
        <v>15</v>
      </c>
      <c r="K91" s="4">
        <v>153.30000000000001</v>
      </c>
    </row>
    <row r="92" spans="1:11" ht="24">
      <c r="A92" s="2" t="s">
        <v>40</v>
      </c>
      <c r="B92" s="3" t="s">
        <v>7327</v>
      </c>
      <c r="C92" s="76" t="s">
        <v>42</v>
      </c>
      <c r="D92" s="76"/>
      <c r="E92" s="1" t="s">
        <v>7382</v>
      </c>
      <c r="F92" s="2" t="s">
        <v>461</v>
      </c>
      <c r="G92" s="2" t="s">
        <v>462</v>
      </c>
      <c r="H92" s="2" t="s">
        <v>463</v>
      </c>
      <c r="I92" s="2" t="s">
        <v>464</v>
      </c>
      <c r="J92" s="9">
        <v>28</v>
      </c>
      <c r="K92" s="4">
        <v>286.16000000000003</v>
      </c>
    </row>
    <row r="93" spans="1:11">
      <c r="A93" s="2" t="s">
        <v>40</v>
      </c>
      <c r="B93" s="3" t="s">
        <v>7322</v>
      </c>
      <c r="C93" s="76" t="s">
        <v>42</v>
      </c>
      <c r="D93" s="76"/>
      <c r="E93" s="1" t="s">
        <v>7383</v>
      </c>
      <c r="F93" s="2" t="s">
        <v>456</v>
      </c>
      <c r="G93" s="2" t="s">
        <v>457</v>
      </c>
      <c r="H93" s="2" t="s">
        <v>458</v>
      </c>
      <c r="I93" s="2" t="s">
        <v>459</v>
      </c>
      <c r="J93" s="9">
        <v>8</v>
      </c>
      <c r="K93" s="4">
        <v>81.760000000000005</v>
      </c>
    </row>
    <row r="94" spans="1:11">
      <c r="A94" s="2" t="s">
        <v>40</v>
      </c>
      <c r="B94" s="3" t="s">
        <v>7322</v>
      </c>
      <c r="C94" s="76" t="s">
        <v>42</v>
      </c>
      <c r="D94" s="76"/>
      <c r="E94" s="1" t="s">
        <v>7384</v>
      </c>
      <c r="F94" s="2" t="s">
        <v>3803</v>
      </c>
      <c r="G94" s="2" t="s">
        <v>3804</v>
      </c>
      <c r="H94" s="2" t="s">
        <v>468</v>
      </c>
      <c r="I94" s="2" t="s">
        <v>469</v>
      </c>
      <c r="J94" s="9">
        <v>30</v>
      </c>
      <c r="K94" s="4">
        <v>306.60000000000002</v>
      </c>
    </row>
    <row r="95" spans="1:11">
      <c r="A95" s="2" t="s">
        <v>40</v>
      </c>
      <c r="B95" s="3" t="s">
        <v>7327</v>
      </c>
      <c r="C95" s="76" t="s">
        <v>42</v>
      </c>
      <c r="D95" s="76"/>
      <c r="E95" s="1" t="s">
        <v>1426</v>
      </c>
      <c r="F95" s="2" t="s">
        <v>1467</v>
      </c>
      <c r="G95" s="2" t="s">
        <v>1468</v>
      </c>
      <c r="H95" s="2" t="s">
        <v>851</v>
      </c>
      <c r="I95" s="2" t="s">
        <v>852</v>
      </c>
      <c r="J95" s="9">
        <v>5</v>
      </c>
      <c r="K95" s="4">
        <v>51.1</v>
      </c>
    </row>
    <row r="96" spans="1:11">
      <c r="A96" s="2" t="s">
        <v>40</v>
      </c>
      <c r="B96" s="3" t="s">
        <v>7322</v>
      </c>
      <c r="C96" s="76" t="s">
        <v>42</v>
      </c>
      <c r="D96" s="76"/>
      <c r="E96" s="1" t="s">
        <v>7385</v>
      </c>
      <c r="F96" s="2" t="s">
        <v>446</v>
      </c>
      <c r="G96" s="2" t="s">
        <v>447</v>
      </c>
      <c r="H96" s="2" t="s">
        <v>448</v>
      </c>
      <c r="I96" s="2" t="s">
        <v>449</v>
      </c>
      <c r="J96" s="9">
        <v>30</v>
      </c>
      <c r="K96" s="4">
        <v>306.60000000000002</v>
      </c>
    </row>
    <row r="97" spans="11:11">
      <c r="K97" s="5">
        <v>3485.02</v>
      </c>
    </row>
    <row r="98" spans="11:11">
      <c r="K98" s="5">
        <v>8638.07</v>
      </c>
    </row>
  </sheetData>
  <autoFilter ref="A1:X98" xr:uid="{56CAA6FC-F883-0A4A-A861-A174DFD85671}">
    <filterColumn colId="2" showButton="0"/>
  </autoFilter>
  <mergeCells count="88">
    <mergeCell ref="C7:D7"/>
    <mergeCell ref="C1:D1"/>
    <mergeCell ref="A2:X2"/>
    <mergeCell ref="C3:D3"/>
    <mergeCell ref="A5:X5"/>
    <mergeCell ref="C6:D6"/>
    <mergeCell ref="C19:D19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34:D34"/>
    <mergeCell ref="C20:D20"/>
    <mergeCell ref="C21:D21"/>
    <mergeCell ref="C22:D22"/>
    <mergeCell ref="A24:X24"/>
    <mergeCell ref="C25:D25"/>
    <mergeCell ref="C26:D26"/>
    <mergeCell ref="A28:X28"/>
    <mergeCell ref="C29:D29"/>
    <mergeCell ref="A31:X31"/>
    <mergeCell ref="C32:D32"/>
    <mergeCell ref="C33:D33"/>
    <mergeCell ref="C48:D48"/>
    <mergeCell ref="C35:D35"/>
    <mergeCell ref="C36:D36"/>
    <mergeCell ref="C37:D37"/>
    <mergeCell ref="C38:D38"/>
    <mergeCell ref="C39:D39"/>
    <mergeCell ref="A41:X41"/>
    <mergeCell ref="C42:D42"/>
    <mergeCell ref="C43:D43"/>
    <mergeCell ref="A45:X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72:D72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86:D86"/>
    <mergeCell ref="C73:D73"/>
    <mergeCell ref="A75:X75"/>
    <mergeCell ref="C76:D76"/>
    <mergeCell ref="A78:X78"/>
    <mergeCell ref="C79:D79"/>
    <mergeCell ref="C80:D80"/>
    <mergeCell ref="C81:D81"/>
    <mergeCell ref="C82:D82"/>
    <mergeCell ref="C83:D83"/>
    <mergeCell ref="C84:D84"/>
    <mergeCell ref="C85:D85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92:D9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D01B-DA91-D843-AC85-29064C78387D}">
  <sheetPr filterMode="1"/>
  <dimension ref="A1:X72"/>
  <sheetViews>
    <sheetView workbookViewId="0"/>
    <sheetView workbookViewId="1"/>
  </sheetViews>
  <sheetFormatPr defaultColWidth="8.85546875" defaultRowHeight="12.95"/>
  <cols>
    <col min="1" max="1" width="32.140625" customWidth="1"/>
    <col min="2" max="2" width="8.42578125" customWidth="1"/>
    <col min="3" max="3" width="4" customWidth="1"/>
    <col min="4" max="4" width="3.140625" customWidth="1"/>
    <col min="5" max="5" width="7" customWidth="1"/>
    <col min="6" max="6" width="39.85546875" customWidth="1"/>
    <col min="7" max="7" width="32.85546875" customWidth="1"/>
    <col min="8" max="8" width="8.42578125" customWidth="1"/>
    <col min="9" max="9" width="16.28515625" customWidth="1"/>
    <col min="10" max="10" width="7.7109375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8" t="s">
        <v>37</v>
      </c>
      <c r="K1" s="6" t="s">
        <v>38</v>
      </c>
    </row>
    <row r="2" spans="1:24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7386</v>
      </c>
      <c r="C3" s="76" t="s">
        <v>42</v>
      </c>
      <c r="D3" s="76"/>
      <c r="E3" s="1" t="s">
        <v>7387</v>
      </c>
      <c r="F3" s="2" t="s">
        <v>505</v>
      </c>
      <c r="G3" s="2" t="s">
        <v>506</v>
      </c>
      <c r="H3" s="2" t="s">
        <v>93</v>
      </c>
      <c r="I3" s="2" t="s">
        <v>94</v>
      </c>
      <c r="J3" s="9">
        <v>3</v>
      </c>
      <c r="K3" s="4">
        <v>30.66</v>
      </c>
    </row>
    <row r="4" spans="1:24">
      <c r="A4" s="2" t="s">
        <v>40</v>
      </c>
      <c r="B4" s="3" t="s">
        <v>7386</v>
      </c>
      <c r="C4" s="76" t="s">
        <v>42</v>
      </c>
      <c r="D4" s="76"/>
      <c r="E4" s="1" t="s">
        <v>7388</v>
      </c>
      <c r="F4" s="2" t="s">
        <v>483</v>
      </c>
      <c r="G4" s="2" t="s">
        <v>484</v>
      </c>
      <c r="H4" s="2" t="s">
        <v>127</v>
      </c>
      <c r="I4" s="2" t="s">
        <v>128</v>
      </c>
      <c r="J4" s="9">
        <v>10</v>
      </c>
      <c r="K4" s="4">
        <v>102.2</v>
      </c>
    </row>
    <row r="5" spans="1:24">
      <c r="A5" s="2" t="s">
        <v>40</v>
      </c>
      <c r="B5" s="3" t="s">
        <v>7386</v>
      </c>
      <c r="C5" s="76" t="s">
        <v>42</v>
      </c>
      <c r="D5" s="76"/>
      <c r="E5" s="1" t="s">
        <v>7389</v>
      </c>
      <c r="F5" s="2" t="s">
        <v>928</v>
      </c>
      <c r="G5" s="2" t="s">
        <v>929</v>
      </c>
      <c r="H5" s="2" t="s">
        <v>93</v>
      </c>
      <c r="I5" s="2" t="s">
        <v>94</v>
      </c>
      <c r="J5" s="9">
        <v>3</v>
      </c>
      <c r="K5" s="4">
        <v>30.66</v>
      </c>
    </row>
    <row r="6" spans="1:24">
      <c r="A6" s="2" t="s">
        <v>40</v>
      </c>
      <c r="B6" s="3" t="s">
        <v>7386</v>
      </c>
      <c r="C6" s="76" t="s">
        <v>42</v>
      </c>
      <c r="D6" s="76"/>
      <c r="E6" s="1" t="s">
        <v>7390</v>
      </c>
      <c r="F6" s="2" t="s">
        <v>480</v>
      </c>
      <c r="G6" s="2" t="s">
        <v>481</v>
      </c>
      <c r="H6" s="2" t="s">
        <v>82</v>
      </c>
      <c r="I6" s="2" t="s">
        <v>83</v>
      </c>
      <c r="J6" s="9">
        <v>2</v>
      </c>
      <c r="K6" s="4">
        <v>20.440000000000001</v>
      </c>
    </row>
    <row r="7" spans="1:24">
      <c r="A7" s="2" t="s">
        <v>40</v>
      </c>
      <c r="B7" s="3" t="s">
        <v>7386</v>
      </c>
      <c r="C7" s="76" t="s">
        <v>42</v>
      </c>
      <c r="D7" s="76"/>
      <c r="E7" s="1" t="s">
        <v>7391</v>
      </c>
      <c r="F7" s="2" t="s">
        <v>1076</v>
      </c>
      <c r="G7" s="2" t="s">
        <v>1077</v>
      </c>
      <c r="H7" s="2" t="s">
        <v>1078</v>
      </c>
      <c r="I7" s="2" t="s">
        <v>1079</v>
      </c>
      <c r="J7" s="9">
        <v>4</v>
      </c>
      <c r="K7" s="4">
        <v>40.880000000000003</v>
      </c>
    </row>
    <row r="8" spans="1:24">
      <c r="A8" s="2" t="s">
        <v>40</v>
      </c>
      <c r="B8" s="3" t="s">
        <v>7386</v>
      </c>
      <c r="C8" s="76" t="s">
        <v>42</v>
      </c>
      <c r="D8" s="76"/>
      <c r="E8" s="1" t="s">
        <v>7392</v>
      </c>
      <c r="F8" s="2" t="s">
        <v>663</v>
      </c>
      <c r="G8" s="2" t="s">
        <v>664</v>
      </c>
      <c r="H8" s="2" t="s">
        <v>82</v>
      </c>
      <c r="I8" s="2" t="s">
        <v>83</v>
      </c>
      <c r="J8" s="9">
        <v>1</v>
      </c>
      <c r="K8" s="4">
        <v>10.220000000000001</v>
      </c>
    </row>
    <row r="9" spans="1:24">
      <c r="A9" s="2" t="s">
        <v>40</v>
      </c>
      <c r="B9" s="3" t="s">
        <v>7386</v>
      </c>
      <c r="C9" s="76" t="s">
        <v>42</v>
      </c>
      <c r="D9" s="76"/>
      <c r="E9" s="1" t="s">
        <v>7393</v>
      </c>
      <c r="F9" s="2" t="s">
        <v>673</v>
      </c>
      <c r="G9" s="2" t="s">
        <v>674</v>
      </c>
      <c r="H9" s="2" t="s">
        <v>675</v>
      </c>
      <c r="I9" s="2" t="s">
        <v>676</v>
      </c>
      <c r="J9" s="9">
        <v>2</v>
      </c>
      <c r="K9" s="4">
        <v>20.440000000000001</v>
      </c>
    </row>
    <row r="10" spans="1:24">
      <c r="A10" s="2" t="s">
        <v>40</v>
      </c>
      <c r="B10" s="3" t="s">
        <v>7386</v>
      </c>
      <c r="C10" s="76" t="s">
        <v>42</v>
      </c>
      <c r="D10" s="76"/>
      <c r="E10" s="1" t="s">
        <v>7394</v>
      </c>
      <c r="F10" s="2" t="s">
        <v>2509</v>
      </c>
      <c r="G10" s="2" t="s">
        <v>2510</v>
      </c>
      <c r="H10" s="2" t="s">
        <v>119</v>
      </c>
      <c r="I10" s="2" t="s">
        <v>120</v>
      </c>
      <c r="J10" s="9">
        <v>10</v>
      </c>
      <c r="K10" s="4">
        <v>102.2</v>
      </c>
    </row>
    <row r="11" spans="1:24" hidden="1">
      <c r="A11" s="2" t="s">
        <v>48</v>
      </c>
      <c r="B11" s="3" t="s">
        <v>7386</v>
      </c>
      <c r="C11" s="76" t="s">
        <v>42</v>
      </c>
      <c r="D11" s="76"/>
      <c r="E11" s="1" t="s">
        <v>7395</v>
      </c>
      <c r="F11" s="2" t="s">
        <v>646</v>
      </c>
      <c r="G11" s="2" t="s">
        <v>647</v>
      </c>
      <c r="H11" s="2" t="s">
        <v>82</v>
      </c>
      <c r="I11" s="2" t="s">
        <v>83</v>
      </c>
      <c r="J11" s="9">
        <v>2</v>
      </c>
      <c r="K11" s="4">
        <v>24.74</v>
      </c>
    </row>
    <row r="12" spans="1:24" hidden="1">
      <c r="A12" s="2" t="s">
        <v>48</v>
      </c>
      <c r="B12" s="3" t="s">
        <v>7386</v>
      </c>
      <c r="C12" s="76" t="s">
        <v>42</v>
      </c>
      <c r="D12" s="76"/>
      <c r="E12" s="1" t="s">
        <v>7388</v>
      </c>
      <c r="F12" s="2" t="s">
        <v>483</v>
      </c>
      <c r="G12" s="2" t="s">
        <v>484</v>
      </c>
      <c r="H12" s="2" t="s">
        <v>127</v>
      </c>
      <c r="I12" s="2" t="s">
        <v>128</v>
      </c>
      <c r="J12" s="9">
        <v>10</v>
      </c>
      <c r="K12" s="4">
        <v>123.7</v>
      </c>
    </row>
    <row r="13" spans="1:24" hidden="1">
      <c r="A13" s="2" t="s">
        <v>48</v>
      </c>
      <c r="B13" s="3" t="s">
        <v>7386</v>
      </c>
      <c r="C13" s="76" t="s">
        <v>42</v>
      </c>
      <c r="D13" s="76"/>
      <c r="E13" s="1" t="s">
        <v>7396</v>
      </c>
      <c r="F13" s="2" t="s">
        <v>509</v>
      </c>
      <c r="G13" s="2" t="s">
        <v>510</v>
      </c>
      <c r="H13" s="2" t="s">
        <v>82</v>
      </c>
      <c r="I13" s="2" t="s">
        <v>83</v>
      </c>
      <c r="J13" s="9">
        <v>10</v>
      </c>
      <c r="K13" s="4">
        <v>123.7</v>
      </c>
    </row>
    <row r="14" spans="1:24" hidden="1">
      <c r="A14" s="2" t="s">
        <v>48</v>
      </c>
      <c r="B14" s="3" t="s">
        <v>7386</v>
      </c>
      <c r="C14" s="76" t="s">
        <v>42</v>
      </c>
      <c r="D14" s="76"/>
      <c r="E14" s="1" t="s">
        <v>7397</v>
      </c>
      <c r="F14" s="2" t="s">
        <v>630</v>
      </c>
      <c r="G14" s="2" t="s">
        <v>631</v>
      </c>
      <c r="H14" s="2" t="s">
        <v>82</v>
      </c>
      <c r="I14" s="2" t="s">
        <v>83</v>
      </c>
      <c r="J14" s="9">
        <v>10</v>
      </c>
      <c r="K14" s="4">
        <v>123.7</v>
      </c>
    </row>
    <row r="15" spans="1:24" hidden="1">
      <c r="A15" s="2" t="s">
        <v>48</v>
      </c>
      <c r="B15" s="3" t="s">
        <v>7386</v>
      </c>
      <c r="C15" s="76" t="s">
        <v>42</v>
      </c>
      <c r="D15" s="76"/>
      <c r="E15" s="1" t="s">
        <v>7398</v>
      </c>
      <c r="F15" s="2" t="s">
        <v>525</v>
      </c>
      <c r="G15" s="2" t="s">
        <v>526</v>
      </c>
      <c r="H15" s="2" t="s">
        <v>82</v>
      </c>
      <c r="I15" s="2" t="s">
        <v>83</v>
      </c>
      <c r="J15" s="9">
        <v>10</v>
      </c>
      <c r="K15" s="4">
        <v>123.7</v>
      </c>
    </row>
    <row r="16" spans="1:24" hidden="1">
      <c r="A16" s="2" t="s">
        <v>205</v>
      </c>
      <c r="B16" s="3" t="s">
        <v>7386</v>
      </c>
      <c r="C16" s="76" t="s">
        <v>42</v>
      </c>
      <c r="D16" s="76"/>
      <c r="E16" s="1" t="s">
        <v>1707</v>
      </c>
      <c r="F16" s="2" t="s">
        <v>512</v>
      </c>
      <c r="G16" s="2" t="s">
        <v>513</v>
      </c>
      <c r="H16" s="2" t="s">
        <v>514</v>
      </c>
      <c r="I16" s="2" t="s">
        <v>515</v>
      </c>
      <c r="J16" s="9">
        <v>1</v>
      </c>
      <c r="K16" s="4">
        <v>9.5500000000000007</v>
      </c>
    </row>
    <row r="17" spans="1:24" hidden="1">
      <c r="K17" s="5">
        <v>886.79</v>
      </c>
    </row>
    <row r="18" spans="1:24" hidden="1">
      <c r="A18" s="72" t="s">
        <v>141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1:24" hidden="1">
      <c r="A19" s="2" t="s">
        <v>182</v>
      </c>
      <c r="B19" s="3" t="s">
        <v>7399</v>
      </c>
      <c r="C19" s="76" t="s">
        <v>42</v>
      </c>
      <c r="D19" s="76"/>
      <c r="E19" s="1" t="s">
        <v>7400</v>
      </c>
      <c r="F19" s="2" t="s">
        <v>148</v>
      </c>
      <c r="G19" s="2" t="s">
        <v>149</v>
      </c>
      <c r="H19" s="2" t="s">
        <v>150</v>
      </c>
      <c r="I19" s="2" t="s">
        <v>151</v>
      </c>
      <c r="J19" s="9">
        <v>1</v>
      </c>
      <c r="K19" s="4">
        <v>8.42</v>
      </c>
    </row>
    <row r="20" spans="1:24" hidden="1">
      <c r="K20" s="5">
        <v>8.42</v>
      </c>
    </row>
    <row r="21" spans="1:24" hidden="1">
      <c r="A21" s="72" t="s">
        <v>183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 spans="1:24">
      <c r="A22" s="2" t="s">
        <v>40</v>
      </c>
      <c r="B22" s="3" t="s">
        <v>7399</v>
      </c>
      <c r="C22" s="76" t="s">
        <v>42</v>
      </c>
      <c r="D22" s="76"/>
      <c r="E22" s="1" t="s">
        <v>1622</v>
      </c>
      <c r="F22" s="2" t="s">
        <v>702</v>
      </c>
      <c r="G22" s="2" t="s">
        <v>703</v>
      </c>
      <c r="H22" s="2" t="s">
        <v>187</v>
      </c>
      <c r="I22" s="2" t="s">
        <v>188</v>
      </c>
      <c r="J22" s="9">
        <v>1</v>
      </c>
      <c r="K22" s="4">
        <v>10.220000000000001</v>
      </c>
    </row>
    <row r="23" spans="1:24" hidden="1">
      <c r="K23" s="5">
        <v>10.220000000000001</v>
      </c>
    </row>
    <row r="24" spans="1:24" hidden="1">
      <c r="A24" s="72" t="s">
        <v>212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spans="1:24">
      <c r="A25" s="2" t="s">
        <v>40</v>
      </c>
      <c r="B25" s="3" t="s">
        <v>7399</v>
      </c>
      <c r="C25" s="76" t="s">
        <v>42</v>
      </c>
      <c r="D25" s="76"/>
      <c r="E25" s="1" t="s">
        <v>1510</v>
      </c>
      <c r="F25" s="2" t="s">
        <v>266</v>
      </c>
      <c r="G25" s="2" t="s">
        <v>267</v>
      </c>
      <c r="H25" s="2" t="s">
        <v>216</v>
      </c>
      <c r="I25" s="2" t="s">
        <v>217</v>
      </c>
      <c r="J25" s="9">
        <v>1</v>
      </c>
      <c r="K25" s="4">
        <v>10.220000000000001</v>
      </c>
    </row>
    <row r="26" spans="1:24" hidden="1">
      <c r="A26" s="2" t="s">
        <v>182</v>
      </c>
      <c r="B26" s="3" t="s">
        <v>7399</v>
      </c>
      <c r="C26" s="76" t="s">
        <v>42</v>
      </c>
      <c r="D26" s="76"/>
      <c r="E26" s="1" t="s">
        <v>1494</v>
      </c>
      <c r="F26" s="2" t="s">
        <v>219</v>
      </c>
      <c r="G26" s="2" t="s">
        <v>220</v>
      </c>
      <c r="H26" s="2" t="s">
        <v>221</v>
      </c>
      <c r="I26" s="2" t="s">
        <v>222</v>
      </c>
      <c r="J26" s="9">
        <v>2</v>
      </c>
      <c r="K26" s="4">
        <v>18.88</v>
      </c>
    </row>
    <row r="27" spans="1:24" hidden="1">
      <c r="A27" s="2" t="s">
        <v>182</v>
      </c>
      <c r="B27" s="3" t="s">
        <v>7399</v>
      </c>
      <c r="C27" s="76" t="s">
        <v>42</v>
      </c>
      <c r="D27" s="76"/>
      <c r="E27" s="1" t="s">
        <v>7401</v>
      </c>
      <c r="F27" s="2" t="s">
        <v>3320</v>
      </c>
      <c r="G27" s="2" t="s">
        <v>1184</v>
      </c>
      <c r="H27" s="2" t="s">
        <v>257</v>
      </c>
      <c r="I27" s="2" t="s">
        <v>258</v>
      </c>
      <c r="J27" s="9">
        <v>15</v>
      </c>
      <c r="K27" s="4">
        <v>141.30000000000001</v>
      </c>
    </row>
    <row r="28" spans="1:24" hidden="1">
      <c r="A28" s="2" t="s">
        <v>182</v>
      </c>
      <c r="B28" s="3" t="s">
        <v>7399</v>
      </c>
      <c r="C28" s="76" t="s">
        <v>42</v>
      </c>
      <c r="D28" s="76"/>
      <c r="E28" s="1" t="s">
        <v>1601</v>
      </c>
      <c r="F28" s="2" t="s">
        <v>263</v>
      </c>
      <c r="G28" s="2" t="s">
        <v>264</v>
      </c>
      <c r="H28" s="2" t="s">
        <v>216</v>
      </c>
      <c r="I28" s="2" t="s">
        <v>217</v>
      </c>
      <c r="J28" s="9">
        <v>2</v>
      </c>
      <c r="K28" s="4">
        <v>18.88</v>
      </c>
    </row>
    <row r="29" spans="1:24" hidden="1">
      <c r="K29" s="5">
        <v>189.28</v>
      </c>
    </row>
    <row r="30" spans="1:24" hidden="1">
      <c r="A30" s="72" t="s">
        <v>309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</row>
    <row r="31" spans="1:24">
      <c r="A31" s="2" t="s">
        <v>40</v>
      </c>
      <c r="B31" s="3" t="s">
        <v>7402</v>
      </c>
      <c r="C31" s="76" t="s">
        <v>42</v>
      </c>
      <c r="D31" s="76"/>
      <c r="E31" s="1" t="s">
        <v>7403</v>
      </c>
      <c r="F31" s="2" t="s">
        <v>1340</v>
      </c>
      <c r="G31" s="2" t="s">
        <v>1341</v>
      </c>
      <c r="H31" s="2" t="s">
        <v>313</v>
      </c>
      <c r="I31" s="2" t="s">
        <v>314</v>
      </c>
      <c r="J31" s="9">
        <v>50</v>
      </c>
      <c r="K31" s="4">
        <v>511</v>
      </c>
    </row>
    <row r="32" spans="1:24">
      <c r="A32" s="2" t="s">
        <v>40</v>
      </c>
      <c r="B32" s="3" t="s">
        <v>7402</v>
      </c>
      <c r="C32" s="76" t="s">
        <v>42</v>
      </c>
      <c r="D32" s="76"/>
      <c r="E32" s="1" t="s">
        <v>7404</v>
      </c>
      <c r="F32" s="2" t="s">
        <v>337</v>
      </c>
      <c r="G32" s="2" t="s">
        <v>338</v>
      </c>
      <c r="H32" s="2" t="s">
        <v>313</v>
      </c>
      <c r="I32" s="2" t="s">
        <v>314</v>
      </c>
      <c r="J32" s="9">
        <v>4</v>
      </c>
      <c r="K32" s="4">
        <v>40.880000000000003</v>
      </c>
    </row>
    <row r="33" spans="1:11">
      <c r="A33" s="2" t="s">
        <v>40</v>
      </c>
      <c r="B33" s="3" t="s">
        <v>7399</v>
      </c>
      <c r="C33" s="76" t="s">
        <v>42</v>
      </c>
      <c r="D33" s="76"/>
      <c r="E33" s="1" t="s">
        <v>1610</v>
      </c>
      <c r="F33" s="2" t="s">
        <v>773</v>
      </c>
      <c r="G33" s="2" t="s">
        <v>774</v>
      </c>
      <c r="H33" s="2" t="s">
        <v>313</v>
      </c>
      <c r="I33" s="2" t="s">
        <v>314</v>
      </c>
      <c r="J33" s="9">
        <v>1</v>
      </c>
      <c r="K33" s="4">
        <v>10.220000000000001</v>
      </c>
    </row>
    <row r="34" spans="1:11">
      <c r="A34" s="2" t="s">
        <v>40</v>
      </c>
      <c r="B34" s="3" t="s">
        <v>7405</v>
      </c>
      <c r="C34" s="76" t="s">
        <v>42</v>
      </c>
      <c r="D34" s="76"/>
      <c r="E34" s="1" t="s">
        <v>1621</v>
      </c>
      <c r="F34" s="2" t="s">
        <v>354</v>
      </c>
      <c r="G34" s="2" t="s">
        <v>355</v>
      </c>
      <c r="H34" s="2" t="s">
        <v>351</v>
      </c>
      <c r="I34" s="2" t="s">
        <v>352</v>
      </c>
      <c r="J34" s="9">
        <v>15</v>
      </c>
      <c r="K34" s="4">
        <v>153.30000000000001</v>
      </c>
    </row>
    <row r="35" spans="1:11">
      <c r="A35" s="2" t="s">
        <v>40</v>
      </c>
      <c r="B35" s="3" t="s">
        <v>7405</v>
      </c>
      <c r="C35" s="76" t="s">
        <v>42</v>
      </c>
      <c r="D35" s="76"/>
      <c r="E35" s="1" t="s">
        <v>1642</v>
      </c>
      <c r="F35" s="2" t="s">
        <v>594</v>
      </c>
      <c r="G35" s="2" t="s">
        <v>595</v>
      </c>
      <c r="H35" s="2" t="s">
        <v>313</v>
      </c>
      <c r="I35" s="2" t="s">
        <v>314</v>
      </c>
      <c r="J35" s="9">
        <v>10</v>
      </c>
      <c r="K35" s="4">
        <v>102.2</v>
      </c>
    </row>
    <row r="36" spans="1:11">
      <c r="A36" s="2" t="s">
        <v>40</v>
      </c>
      <c r="B36" s="3" t="s">
        <v>7405</v>
      </c>
      <c r="C36" s="76" t="s">
        <v>42</v>
      </c>
      <c r="D36" s="76"/>
      <c r="E36" s="1" t="s">
        <v>7406</v>
      </c>
      <c r="F36" s="2" t="s">
        <v>393</v>
      </c>
      <c r="G36" s="2" t="s">
        <v>394</v>
      </c>
      <c r="H36" s="2" t="s">
        <v>375</v>
      </c>
      <c r="I36" s="2" t="s">
        <v>376</v>
      </c>
      <c r="J36" s="9">
        <v>5</v>
      </c>
      <c r="K36" s="4">
        <v>51.1</v>
      </c>
    </row>
    <row r="37" spans="1:11">
      <c r="A37" s="2" t="s">
        <v>40</v>
      </c>
      <c r="B37" s="3" t="s">
        <v>7405</v>
      </c>
      <c r="C37" s="76" t="s">
        <v>42</v>
      </c>
      <c r="D37" s="76"/>
      <c r="E37" s="1" t="s">
        <v>1572</v>
      </c>
      <c r="F37" s="2" t="s">
        <v>3506</v>
      </c>
      <c r="G37" s="2" t="s">
        <v>3507</v>
      </c>
      <c r="H37" s="2" t="s">
        <v>313</v>
      </c>
      <c r="I37" s="2" t="s">
        <v>314</v>
      </c>
      <c r="J37" s="9">
        <v>10</v>
      </c>
      <c r="K37" s="4">
        <v>102.2</v>
      </c>
    </row>
    <row r="38" spans="1:11">
      <c r="A38" s="2" t="s">
        <v>40</v>
      </c>
      <c r="B38" s="3" t="s">
        <v>7405</v>
      </c>
      <c r="C38" s="76" t="s">
        <v>42</v>
      </c>
      <c r="D38" s="76"/>
      <c r="E38" s="1" t="s">
        <v>7407</v>
      </c>
      <c r="F38" s="2" t="s">
        <v>792</v>
      </c>
      <c r="G38" s="2" t="s">
        <v>793</v>
      </c>
      <c r="H38" s="2" t="s">
        <v>313</v>
      </c>
      <c r="I38" s="2" t="s">
        <v>314</v>
      </c>
      <c r="J38" s="9">
        <v>5</v>
      </c>
      <c r="K38" s="4">
        <v>51.1</v>
      </c>
    </row>
    <row r="39" spans="1:11">
      <c r="A39" s="2" t="s">
        <v>40</v>
      </c>
      <c r="B39" s="3" t="s">
        <v>7405</v>
      </c>
      <c r="C39" s="76" t="s">
        <v>42</v>
      </c>
      <c r="D39" s="76"/>
      <c r="E39" s="1" t="s">
        <v>7408</v>
      </c>
      <c r="F39" s="2" t="s">
        <v>1006</v>
      </c>
      <c r="G39" s="2" t="s">
        <v>1007</v>
      </c>
      <c r="H39" s="2" t="s">
        <v>313</v>
      </c>
      <c r="I39" s="2" t="s">
        <v>314</v>
      </c>
      <c r="J39" s="9">
        <v>20</v>
      </c>
      <c r="K39" s="4">
        <v>204.4</v>
      </c>
    </row>
    <row r="40" spans="1:11">
      <c r="A40" s="2" t="s">
        <v>40</v>
      </c>
      <c r="B40" s="3" t="s">
        <v>7399</v>
      </c>
      <c r="C40" s="76" t="s">
        <v>42</v>
      </c>
      <c r="D40" s="76"/>
      <c r="E40" s="1" t="s">
        <v>1594</v>
      </c>
      <c r="F40" s="2" t="s">
        <v>3715</v>
      </c>
      <c r="G40" s="2" t="s">
        <v>3716</v>
      </c>
      <c r="H40" s="2" t="s">
        <v>313</v>
      </c>
      <c r="I40" s="2" t="s">
        <v>314</v>
      </c>
      <c r="J40" s="9">
        <v>10</v>
      </c>
      <c r="K40" s="4">
        <v>102.2</v>
      </c>
    </row>
    <row r="41" spans="1:11">
      <c r="A41" s="2" t="s">
        <v>40</v>
      </c>
      <c r="B41" s="3" t="s">
        <v>7405</v>
      </c>
      <c r="C41" s="76" t="s">
        <v>42</v>
      </c>
      <c r="D41" s="76"/>
      <c r="E41" s="1" t="s">
        <v>7409</v>
      </c>
      <c r="F41" s="2" t="s">
        <v>1429</v>
      </c>
      <c r="G41" s="2" t="s">
        <v>1430</v>
      </c>
      <c r="H41" s="2" t="s">
        <v>367</v>
      </c>
      <c r="I41" s="2" t="s">
        <v>368</v>
      </c>
      <c r="J41" s="9">
        <v>20</v>
      </c>
      <c r="K41" s="4">
        <v>204.4</v>
      </c>
    </row>
    <row r="42" spans="1:11">
      <c r="A42" s="2" t="s">
        <v>40</v>
      </c>
      <c r="B42" s="3" t="s">
        <v>7405</v>
      </c>
      <c r="C42" s="76" t="s">
        <v>42</v>
      </c>
      <c r="D42" s="76"/>
      <c r="E42" s="1" t="s">
        <v>1643</v>
      </c>
      <c r="F42" s="2" t="s">
        <v>760</v>
      </c>
      <c r="G42" s="2" t="s">
        <v>761</v>
      </c>
      <c r="H42" s="2" t="s">
        <v>313</v>
      </c>
      <c r="I42" s="2" t="s">
        <v>314</v>
      </c>
      <c r="J42" s="9">
        <v>20</v>
      </c>
      <c r="K42" s="4">
        <v>204.4</v>
      </c>
    </row>
    <row r="43" spans="1:11">
      <c r="A43" s="2" t="s">
        <v>40</v>
      </c>
      <c r="B43" s="3" t="s">
        <v>7386</v>
      </c>
      <c r="C43" s="76" t="s">
        <v>42</v>
      </c>
      <c r="D43" s="76"/>
      <c r="E43" s="1" t="s">
        <v>7410</v>
      </c>
      <c r="F43" s="2" t="s">
        <v>1021</v>
      </c>
      <c r="G43" s="2" t="s">
        <v>1022</v>
      </c>
      <c r="H43" s="2" t="s">
        <v>367</v>
      </c>
      <c r="I43" s="2" t="s">
        <v>368</v>
      </c>
      <c r="J43" s="9">
        <v>5</v>
      </c>
      <c r="K43" s="4">
        <v>51.1</v>
      </c>
    </row>
    <row r="44" spans="1:11">
      <c r="A44" s="2" t="s">
        <v>40</v>
      </c>
      <c r="B44" s="3" t="s">
        <v>7386</v>
      </c>
      <c r="C44" s="76" t="s">
        <v>42</v>
      </c>
      <c r="D44" s="76"/>
      <c r="E44" s="1" t="s">
        <v>7411</v>
      </c>
      <c r="F44" s="2" t="s">
        <v>574</v>
      </c>
      <c r="G44" s="2" t="s">
        <v>575</v>
      </c>
      <c r="H44" s="2" t="s">
        <v>313</v>
      </c>
      <c r="I44" s="2" t="s">
        <v>314</v>
      </c>
      <c r="J44" s="9">
        <v>10</v>
      </c>
      <c r="K44" s="4">
        <v>102.2</v>
      </c>
    </row>
    <row r="45" spans="1:11">
      <c r="A45" s="2" t="s">
        <v>40</v>
      </c>
      <c r="B45" s="3" t="s">
        <v>7386</v>
      </c>
      <c r="C45" s="76" t="s">
        <v>42</v>
      </c>
      <c r="D45" s="76"/>
      <c r="E45" s="1" t="s">
        <v>1532</v>
      </c>
      <c r="F45" s="2" t="s">
        <v>381</v>
      </c>
      <c r="G45" s="2" t="s">
        <v>382</v>
      </c>
      <c r="H45" s="2" t="s">
        <v>313</v>
      </c>
      <c r="I45" s="2" t="s">
        <v>314</v>
      </c>
      <c r="J45" s="9">
        <v>20</v>
      </c>
      <c r="K45" s="4">
        <v>204.4</v>
      </c>
    </row>
    <row r="46" spans="1:11">
      <c r="A46" s="2" t="s">
        <v>40</v>
      </c>
      <c r="B46" s="3" t="s">
        <v>7386</v>
      </c>
      <c r="C46" s="76" t="s">
        <v>42</v>
      </c>
      <c r="D46" s="76"/>
      <c r="E46" s="1" t="s">
        <v>7412</v>
      </c>
      <c r="F46" s="2" t="s">
        <v>334</v>
      </c>
      <c r="G46" s="2" t="s">
        <v>335</v>
      </c>
      <c r="H46" s="2" t="s">
        <v>313</v>
      </c>
      <c r="I46" s="2" t="s">
        <v>314</v>
      </c>
      <c r="J46" s="9">
        <v>30</v>
      </c>
      <c r="K46" s="4">
        <v>306.60000000000002</v>
      </c>
    </row>
    <row r="47" spans="1:11">
      <c r="A47" s="2" t="s">
        <v>40</v>
      </c>
      <c r="B47" s="3" t="s">
        <v>7386</v>
      </c>
      <c r="C47" s="76" t="s">
        <v>42</v>
      </c>
      <c r="D47" s="76"/>
      <c r="E47" s="1" t="s">
        <v>7413</v>
      </c>
      <c r="F47" s="2" t="s">
        <v>795</v>
      </c>
      <c r="G47" s="2" t="s">
        <v>796</v>
      </c>
      <c r="H47" s="2" t="s">
        <v>313</v>
      </c>
      <c r="I47" s="2" t="s">
        <v>314</v>
      </c>
      <c r="J47" s="9">
        <v>10</v>
      </c>
      <c r="K47" s="4">
        <v>102.2</v>
      </c>
    </row>
    <row r="48" spans="1:11">
      <c r="A48" s="2" t="s">
        <v>40</v>
      </c>
      <c r="B48" s="3" t="s">
        <v>7386</v>
      </c>
      <c r="C48" s="76" t="s">
        <v>42</v>
      </c>
      <c r="D48" s="76"/>
      <c r="E48" s="1" t="s">
        <v>7414</v>
      </c>
      <c r="F48" s="2" t="s">
        <v>4391</v>
      </c>
      <c r="G48" s="2" t="s">
        <v>4392</v>
      </c>
      <c r="H48" s="2" t="s">
        <v>313</v>
      </c>
      <c r="I48" s="2" t="s">
        <v>314</v>
      </c>
      <c r="J48" s="9">
        <v>10</v>
      </c>
      <c r="K48" s="4">
        <v>102.2</v>
      </c>
    </row>
    <row r="49" spans="1:24">
      <c r="A49" s="2" t="s">
        <v>40</v>
      </c>
      <c r="B49" s="3" t="s">
        <v>7386</v>
      </c>
      <c r="C49" s="76" t="s">
        <v>42</v>
      </c>
      <c r="D49" s="76"/>
      <c r="E49" s="1" t="s">
        <v>7415</v>
      </c>
      <c r="F49" s="2" t="s">
        <v>4607</v>
      </c>
      <c r="G49" s="2" t="s">
        <v>4608</v>
      </c>
      <c r="H49" s="2" t="s">
        <v>313</v>
      </c>
      <c r="I49" s="2" t="s">
        <v>314</v>
      </c>
      <c r="J49" s="9">
        <v>20</v>
      </c>
      <c r="K49" s="4">
        <v>204.4</v>
      </c>
    </row>
    <row r="50" spans="1:24">
      <c r="A50" s="2" t="s">
        <v>40</v>
      </c>
      <c r="B50" s="3" t="s">
        <v>7386</v>
      </c>
      <c r="C50" s="76" t="s">
        <v>42</v>
      </c>
      <c r="D50" s="76"/>
      <c r="E50" s="1" t="s">
        <v>7416</v>
      </c>
      <c r="F50" s="2" t="s">
        <v>1323</v>
      </c>
      <c r="G50" s="2" t="s">
        <v>1324</v>
      </c>
      <c r="H50" s="2" t="s">
        <v>1325</v>
      </c>
      <c r="I50" s="2" t="s">
        <v>1326</v>
      </c>
      <c r="J50" s="9">
        <v>30</v>
      </c>
      <c r="K50" s="4">
        <v>306.60000000000002</v>
      </c>
    </row>
    <row r="51" spans="1:24">
      <c r="A51" s="2" t="s">
        <v>40</v>
      </c>
      <c r="B51" s="3" t="s">
        <v>7386</v>
      </c>
      <c r="C51" s="76" t="s">
        <v>42</v>
      </c>
      <c r="D51" s="76"/>
      <c r="E51" s="1" t="s">
        <v>7417</v>
      </c>
      <c r="F51" s="2" t="s">
        <v>1218</v>
      </c>
      <c r="G51" s="2" t="s">
        <v>1219</v>
      </c>
      <c r="H51" s="2" t="s">
        <v>367</v>
      </c>
      <c r="I51" s="2" t="s">
        <v>368</v>
      </c>
      <c r="J51" s="9">
        <v>3</v>
      </c>
      <c r="K51" s="4">
        <v>30.66</v>
      </c>
    </row>
    <row r="52" spans="1:24">
      <c r="A52" s="2" t="s">
        <v>40</v>
      </c>
      <c r="B52" s="3" t="s">
        <v>7386</v>
      </c>
      <c r="C52" s="76" t="s">
        <v>42</v>
      </c>
      <c r="D52" s="76"/>
      <c r="E52" s="1" t="s">
        <v>7418</v>
      </c>
      <c r="F52" s="2" t="s">
        <v>319</v>
      </c>
      <c r="G52" s="2" t="s">
        <v>320</v>
      </c>
      <c r="H52" s="2" t="s">
        <v>313</v>
      </c>
      <c r="I52" s="2" t="s">
        <v>314</v>
      </c>
      <c r="J52" s="9">
        <v>15</v>
      </c>
      <c r="K52" s="4">
        <v>153.30000000000001</v>
      </c>
    </row>
    <row r="53" spans="1:24">
      <c r="A53" s="2" t="s">
        <v>40</v>
      </c>
      <c r="B53" s="3" t="s">
        <v>7402</v>
      </c>
      <c r="C53" s="76" t="s">
        <v>42</v>
      </c>
      <c r="D53" s="76"/>
      <c r="E53" s="1" t="s">
        <v>7419</v>
      </c>
      <c r="F53" s="2" t="s">
        <v>337</v>
      </c>
      <c r="G53" s="2" t="s">
        <v>338</v>
      </c>
      <c r="H53" s="2" t="s">
        <v>313</v>
      </c>
      <c r="I53" s="2" t="s">
        <v>314</v>
      </c>
      <c r="J53" s="9">
        <v>155</v>
      </c>
      <c r="K53" s="4">
        <v>1584.1</v>
      </c>
    </row>
    <row r="54" spans="1:24">
      <c r="A54" s="2" t="s">
        <v>40</v>
      </c>
      <c r="B54" s="3" t="s">
        <v>7402</v>
      </c>
      <c r="C54" s="76" t="s">
        <v>42</v>
      </c>
      <c r="D54" s="76"/>
      <c r="E54" s="1" t="s">
        <v>7420</v>
      </c>
      <c r="F54" s="2" t="s">
        <v>584</v>
      </c>
      <c r="G54" s="2" t="s">
        <v>585</v>
      </c>
      <c r="H54" s="2" t="s">
        <v>586</v>
      </c>
      <c r="I54" s="2" t="s">
        <v>587</v>
      </c>
      <c r="J54" s="9">
        <v>8</v>
      </c>
      <c r="K54" s="4">
        <v>81.760000000000005</v>
      </c>
    </row>
    <row r="55" spans="1:24">
      <c r="A55" s="2" t="s">
        <v>40</v>
      </c>
      <c r="B55" s="3" t="s">
        <v>7405</v>
      </c>
      <c r="C55" s="76" t="s">
        <v>42</v>
      </c>
      <c r="D55" s="76"/>
      <c r="E55" s="1" t="s">
        <v>1563</v>
      </c>
      <c r="F55" s="2" t="s">
        <v>4465</v>
      </c>
      <c r="G55" s="2" t="s">
        <v>4466</v>
      </c>
      <c r="H55" s="2" t="s">
        <v>313</v>
      </c>
      <c r="I55" s="2" t="s">
        <v>314</v>
      </c>
      <c r="J55" s="9">
        <v>20</v>
      </c>
      <c r="K55" s="4">
        <v>204.4</v>
      </c>
    </row>
    <row r="56" spans="1:24">
      <c r="A56" s="2" t="s">
        <v>40</v>
      </c>
      <c r="B56" s="3" t="s">
        <v>7402</v>
      </c>
      <c r="C56" s="76" t="s">
        <v>42</v>
      </c>
      <c r="D56" s="76"/>
      <c r="E56" s="1" t="s">
        <v>7421</v>
      </c>
      <c r="F56" s="2" t="s">
        <v>1584</v>
      </c>
      <c r="G56" s="2" t="s">
        <v>1585</v>
      </c>
      <c r="H56" s="2" t="s">
        <v>313</v>
      </c>
      <c r="I56" s="2" t="s">
        <v>314</v>
      </c>
      <c r="J56" s="9">
        <v>10</v>
      </c>
      <c r="K56" s="4">
        <v>102.2</v>
      </c>
    </row>
    <row r="57" spans="1:24" hidden="1">
      <c r="K57" s="5">
        <v>5273.52</v>
      </c>
    </row>
    <row r="58" spans="1:24" hidden="1">
      <c r="A58" s="72" t="s">
        <v>435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</row>
    <row r="59" spans="1:24" hidden="1">
      <c r="A59" s="2" t="s">
        <v>48</v>
      </c>
      <c r="B59" s="3" t="s">
        <v>7386</v>
      </c>
      <c r="C59" s="76" t="s">
        <v>42</v>
      </c>
      <c r="D59" s="76"/>
      <c r="E59" s="1" t="s">
        <v>7422</v>
      </c>
      <c r="F59" s="2" t="s">
        <v>604</v>
      </c>
      <c r="G59" s="2" t="s">
        <v>605</v>
      </c>
      <c r="H59" s="2" t="s">
        <v>439</v>
      </c>
      <c r="I59" s="2" t="s">
        <v>440</v>
      </c>
      <c r="J59" s="9">
        <v>1</v>
      </c>
      <c r="K59" s="4">
        <v>12.37</v>
      </c>
    </row>
    <row r="60" spans="1:24" hidden="1">
      <c r="K60" s="5">
        <v>12.37</v>
      </c>
    </row>
    <row r="61" spans="1:24" hidden="1">
      <c r="A61" s="72" t="s">
        <v>444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</row>
    <row r="62" spans="1:24">
      <c r="A62" s="2" t="s">
        <v>40</v>
      </c>
      <c r="B62" s="3" t="s">
        <v>7399</v>
      </c>
      <c r="C62" s="76" t="s">
        <v>42</v>
      </c>
      <c r="D62" s="76"/>
      <c r="E62" s="1" t="s">
        <v>1576</v>
      </c>
      <c r="F62" s="2" t="s">
        <v>3791</v>
      </c>
      <c r="G62" s="2" t="s">
        <v>3792</v>
      </c>
      <c r="H62" s="2" t="s">
        <v>3793</v>
      </c>
      <c r="I62" s="2" t="s">
        <v>3794</v>
      </c>
      <c r="J62" s="9">
        <v>10</v>
      </c>
      <c r="K62" s="4">
        <v>102.2</v>
      </c>
    </row>
    <row r="63" spans="1:24">
      <c r="A63" s="2" t="s">
        <v>40</v>
      </c>
      <c r="B63" s="3" t="s">
        <v>7402</v>
      </c>
      <c r="C63" s="76" t="s">
        <v>42</v>
      </c>
      <c r="D63" s="76"/>
      <c r="E63" s="1" t="s">
        <v>1511</v>
      </c>
      <c r="F63" s="2" t="s">
        <v>4287</v>
      </c>
      <c r="G63" s="2" t="s">
        <v>4288</v>
      </c>
      <c r="H63" s="2" t="s">
        <v>468</v>
      </c>
      <c r="I63" s="2" t="s">
        <v>469</v>
      </c>
      <c r="J63" s="9">
        <v>20</v>
      </c>
      <c r="K63" s="4">
        <v>204.4</v>
      </c>
    </row>
    <row r="64" spans="1:24">
      <c r="A64" s="2" t="s">
        <v>40</v>
      </c>
      <c r="B64" s="3" t="s">
        <v>7402</v>
      </c>
      <c r="C64" s="76" t="s">
        <v>42</v>
      </c>
      <c r="D64" s="76"/>
      <c r="E64" s="1" t="s">
        <v>7423</v>
      </c>
      <c r="F64" s="2" t="s">
        <v>3453</v>
      </c>
      <c r="G64" s="2" t="s">
        <v>3454</v>
      </c>
      <c r="H64" s="2" t="s">
        <v>1646</v>
      </c>
      <c r="I64" s="2" t="s">
        <v>1647</v>
      </c>
      <c r="J64" s="9">
        <v>25</v>
      </c>
      <c r="K64" s="4">
        <v>255.5</v>
      </c>
    </row>
    <row r="65" spans="1:11">
      <c r="A65" s="2" t="s">
        <v>40</v>
      </c>
      <c r="B65" s="3" t="s">
        <v>7386</v>
      </c>
      <c r="C65" s="76" t="s">
        <v>42</v>
      </c>
      <c r="D65" s="76"/>
      <c r="E65" s="1" t="s">
        <v>7424</v>
      </c>
      <c r="F65" s="2" t="s">
        <v>1359</v>
      </c>
      <c r="G65" s="2" t="s">
        <v>1360</v>
      </c>
      <c r="H65" s="2" t="s">
        <v>1361</v>
      </c>
      <c r="I65" s="2" t="s">
        <v>1362</v>
      </c>
      <c r="J65" s="9">
        <v>5</v>
      </c>
      <c r="K65" s="4">
        <v>51.1</v>
      </c>
    </row>
    <row r="66" spans="1:11">
      <c r="A66" s="2" t="s">
        <v>40</v>
      </c>
      <c r="B66" s="3" t="s">
        <v>7405</v>
      </c>
      <c r="C66" s="76" t="s">
        <v>42</v>
      </c>
      <c r="D66" s="76"/>
      <c r="E66" s="1" t="s">
        <v>7425</v>
      </c>
      <c r="F66" s="2" t="s">
        <v>3797</v>
      </c>
      <c r="G66" s="2" t="s">
        <v>3798</v>
      </c>
      <c r="H66" s="2" t="s">
        <v>3799</v>
      </c>
      <c r="I66" s="2" t="s">
        <v>3800</v>
      </c>
      <c r="J66" s="9">
        <v>30</v>
      </c>
      <c r="K66" s="4">
        <v>306.60000000000002</v>
      </c>
    </row>
    <row r="67" spans="1:11">
      <c r="A67" s="2" t="s">
        <v>40</v>
      </c>
      <c r="B67" s="3" t="s">
        <v>7399</v>
      </c>
      <c r="C67" s="76" t="s">
        <v>42</v>
      </c>
      <c r="D67" s="76"/>
      <c r="E67" s="1" t="s">
        <v>1495</v>
      </c>
      <c r="F67" s="2" t="s">
        <v>3797</v>
      </c>
      <c r="G67" s="2" t="s">
        <v>3798</v>
      </c>
      <c r="H67" s="2" t="s">
        <v>3799</v>
      </c>
      <c r="I67" s="2" t="s">
        <v>3800</v>
      </c>
      <c r="J67" s="9">
        <v>40</v>
      </c>
      <c r="K67" s="4">
        <v>408.8</v>
      </c>
    </row>
    <row r="68" spans="1:11">
      <c r="A68" s="2" t="s">
        <v>40</v>
      </c>
      <c r="B68" s="3" t="s">
        <v>7402</v>
      </c>
      <c r="C68" s="76" t="s">
        <v>42</v>
      </c>
      <c r="D68" s="76"/>
      <c r="E68" s="1" t="s">
        <v>7426</v>
      </c>
      <c r="F68" s="2" t="s">
        <v>7427</v>
      </c>
      <c r="G68" s="2" t="s">
        <v>7428</v>
      </c>
      <c r="H68" s="2" t="s">
        <v>4155</v>
      </c>
      <c r="I68" s="2" t="s">
        <v>4156</v>
      </c>
      <c r="J68" s="9">
        <v>10</v>
      </c>
      <c r="K68" s="4">
        <v>102.2</v>
      </c>
    </row>
    <row r="69" spans="1:11">
      <c r="A69" s="2" t="s">
        <v>40</v>
      </c>
      <c r="B69" s="3" t="s">
        <v>7402</v>
      </c>
      <c r="C69" s="76" t="s">
        <v>42</v>
      </c>
      <c r="D69" s="76"/>
      <c r="E69" s="1" t="s">
        <v>7429</v>
      </c>
      <c r="F69" s="2" t="s">
        <v>7430</v>
      </c>
      <c r="G69" s="2" t="s">
        <v>7431</v>
      </c>
      <c r="H69" s="2" t="s">
        <v>872</v>
      </c>
      <c r="I69" s="2" t="s">
        <v>873</v>
      </c>
      <c r="J69" s="9">
        <v>5</v>
      </c>
      <c r="K69" s="4">
        <v>51.1</v>
      </c>
    </row>
    <row r="70" spans="1:11">
      <c r="A70" s="2" t="s">
        <v>40</v>
      </c>
      <c r="B70" s="3" t="s">
        <v>7405</v>
      </c>
      <c r="C70" s="76" t="s">
        <v>42</v>
      </c>
      <c r="D70" s="76"/>
      <c r="E70" s="1" t="s">
        <v>1641</v>
      </c>
      <c r="F70" s="2" t="s">
        <v>865</v>
      </c>
      <c r="G70" s="2" t="s">
        <v>866</v>
      </c>
      <c r="H70" s="2" t="s">
        <v>867</v>
      </c>
      <c r="I70" s="2" t="s">
        <v>868</v>
      </c>
      <c r="J70" s="9">
        <v>10</v>
      </c>
      <c r="K70" s="4">
        <v>102.2</v>
      </c>
    </row>
    <row r="71" spans="1:11" hidden="1">
      <c r="K71" s="5">
        <v>1584.1</v>
      </c>
    </row>
    <row r="72" spans="1:11" hidden="1">
      <c r="K72" s="5">
        <v>7964.7</v>
      </c>
    </row>
  </sheetData>
  <autoFilter ref="A1:X72" xr:uid="{4322D01B-DA91-D843-AC85-29064C78387D}">
    <filterColumn colId="0">
      <filters>
        <filter val="Dorzol 20mg/ml kapi za oči 5ml"/>
      </filters>
    </filterColumn>
    <filterColumn colId="2" showButton="0"/>
  </autoFilter>
  <mergeCells count="64">
    <mergeCell ref="C6:D6"/>
    <mergeCell ref="C1:D1"/>
    <mergeCell ref="A2:X2"/>
    <mergeCell ref="C3:D3"/>
    <mergeCell ref="C4:D4"/>
    <mergeCell ref="C5:D5"/>
    <mergeCell ref="C19:D19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8:X18"/>
    <mergeCell ref="C34:D34"/>
    <mergeCell ref="A21:X21"/>
    <mergeCell ref="C22:D22"/>
    <mergeCell ref="A24:X24"/>
    <mergeCell ref="C25:D25"/>
    <mergeCell ref="C26:D26"/>
    <mergeCell ref="C27:D27"/>
    <mergeCell ref="C28:D28"/>
    <mergeCell ref="A30:X30"/>
    <mergeCell ref="C31:D31"/>
    <mergeCell ref="C32:D32"/>
    <mergeCell ref="C33:D33"/>
    <mergeCell ref="C46:D46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59:D59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58:X58"/>
    <mergeCell ref="C67:D67"/>
    <mergeCell ref="C68:D68"/>
    <mergeCell ref="C69:D69"/>
    <mergeCell ref="C70:D70"/>
    <mergeCell ref="A61:X61"/>
    <mergeCell ref="C62:D62"/>
    <mergeCell ref="C63:D63"/>
    <mergeCell ref="C64:D64"/>
    <mergeCell ref="C65:D65"/>
    <mergeCell ref="C66:D6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CD3F-4BC2-1C46-86C6-5EDFAD3B5163}">
  <sheetPr filterMode="1"/>
  <dimension ref="A1:W168"/>
  <sheetViews>
    <sheetView workbookViewId="0"/>
    <sheetView workbookViewId="1"/>
  </sheetViews>
  <sheetFormatPr defaultColWidth="8.85546875" defaultRowHeight="12.95"/>
  <cols>
    <col min="1" max="1" width="29.42578125" customWidth="1"/>
    <col min="2" max="2" width="9.42578125" customWidth="1"/>
    <col min="3" max="3" width="7.42578125" customWidth="1"/>
    <col min="4" max="4" width="7" customWidth="1"/>
    <col min="5" max="5" width="39.42578125" customWidth="1"/>
    <col min="6" max="6" width="39.7109375" customWidth="1"/>
    <col min="7" max="7" width="7.42578125" customWidth="1"/>
    <col min="8" max="8" width="20.140625" customWidth="1"/>
    <col min="9" max="9" width="7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</row>
    <row r="3" spans="1:23" hidden="1">
      <c r="A3" s="30" t="s">
        <v>40</v>
      </c>
      <c r="B3" s="32" t="s">
        <v>7432</v>
      </c>
      <c r="C3" s="31" t="s">
        <v>42</v>
      </c>
      <c r="D3" s="31" t="s">
        <v>7433</v>
      </c>
      <c r="E3" s="30" t="s">
        <v>877</v>
      </c>
      <c r="F3" s="30" t="s">
        <v>878</v>
      </c>
      <c r="G3" s="30" t="s">
        <v>622</v>
      </c>
      <c r="H3" s="30" t="s">
        <v>623</v>
      </c>
      <c r="I3" s="37">
        <v>2</v>
      </c>
      <c r="J3" s="33">
        <v>20.440000000000001</v>
      </c>
    </row>
    <row r="4" spans="1:23" hidden="1">
      <c r="A4" s="30" t="s">
        <v>40</v>
      </c>
      <c r="B4" s="32" t="s">
        <v>7432</v>
      </c>
      <c r="C4" s="31" t="s">
        <v>42</v>
      </c>
      <c r="D4" s="31" t="s">
        <v>1715</v>
      </c>
      <c r="E4" s="30" t="s">
        <v>890</v>
      </c>
      <c r="F4" s="30" t="s">
        <v>891</v>
      </c>
      <c r="G4" s="30" t="s">
        <v>46</v>
      </c>
      <c r="H4" s="30" t="s">
        <v>47</v>
      </c>
      <c r="I4" s="37">
        <v>5</v>
      </c>
      <c r="J4" s="33">
        <v>51.1</v>
      </c>
    </row>
    <row r="5" spans="1:23" hidden="1">
      <c r="A5" s="30" t="s">
        <v>48</v>
      </c>
      <c r="B5" s="32" t="s">
        <v>7432</v>
      </c>
      <c r="C5" s="31" t="s">
        <v>42</v>
      </c>
      <c r="D5" s="31" t="s">
        <v>7434</v>
      </c>
      <c r="E5" s="30" t="s">
        <v>1813</v>
      </c>
      <c r="F5" s="30" t="s">
        <v>1814</v>
      </c>
      <c r="G5" s="30" t="s">
        <v>46</v>
      </c>
      <c r="H5" s="30" t="s">
        <v>47</v>
      </c>
      <c r="I5" s="37">
        <v>5</v>
      </c>
      <c r="J5" s="33">
        <v>61.85</v>
      </c>
    </row>
    <row r="6" spans="1:23" hidden="1">
      <c r="A6" s="30" t="s">
        <v>48</v>
      </c>
      <c r="B6" s="32" t="s">
        <v>7432</v>
      </c>
      <c r="C6" s="31" t="s">
        <v>42</v>
      </c>
      <c r="D6" s="31" t="s">
        <v>1780</v>
      </c>
      <c r="E6" s="30" t="s">
        <v>44</v>
      </c>
      <c r="F6" s="30" t="s">
        <v>45</v>
      </c>
      <c r="G6" s="30" t="s">
        <v>46</v>
      </c>
      <c r="H6" s="30" t="s">
        <v>47</v>
      </c>
      <c r="I6" s="37">
        <v>3</v>
      </c>
      <c r="J6" s="33">
        <v>37.11</v>
      </c>
    </row>
    <row r="7" spans="1:23" hidden="1">
      <c r="A7" s="30" t="s">
        <v>48</v>
      </c>
      <c r="B7" s="32" t="s">
        <v>7432</v>
      </c>
      <c r="C7" s="31" t="s">
        <v>42</v>
      </c>
      <c r="D7" s="31" t="s">
        <v>7433</v>
      </c>
      <c r="E7" s="30" t="s">
        <v>877</v>
      </c>
      <c r="F7" s="30" t="s">
        <v>878</v>
      </c>
      <c r="G7" s="30" t="s">
        <v>622</v>
      </c>
      <c r="H7" s="30" t="s">
        <v>623</v>
      </c>
      <c r="I7" s="37">
        <v>2</v>
      </c>
      <c r="J7" s="33">
        <v>24.74</v>
      </c>
    </row>
    <row r="8" spans="1:23" hidden="1">
      <c r="J8" s="34">
        <v>195.24</v>
      </c>
    </row>
    <row r="9" spans="1:23" hidden="1">
      <c r="A9" s="73" t="s">
        <v>67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</row>
    <row r="10" spans="1:23" hidden="1">
      <c r="A10" s="30" t="s">
        <v>40</v>
      </c>
      <c r="B10" s="32" t="s">
        <v>7435</v>
      </c>
      <c r="C10" s="31" t="s">
        <v>42</v>
      </c>
      <c r="D10" s="31" t="s">
        <v>7436</v>
      </c>
      <c r="E10" s="30" t="s">
        <v>480</v>
      </c>
      <c r="F10" s="30" t="s">
        <v>481</v>
      </c>
      <c r="G10" s="30" t="s">
        <v>82</v>
      </c>
      <c r="H10" s="30" t="s">
        <v>83</v>
      </c>
      <c r="I10" s="37">
        <v>2</v>
      </c>
      <c r="J10" s="33">
        <v>20.440000000000001</v>
      </c>
    </row>
    <row r="11" spans="1:23" hidden="1">
      <c r="A11" s="30" t="s">
        <v>40</v>
      </c>
      <c r="B11" s="32" t="s">
        <v>7435</v>
      </c>
      <c r="C11" s="31" t="s">
        <v>42</v>
      </c>
      <c r="D11" s="31" t="s">
        <v>7436</v>
      </c>
      <c r="E11" s="30" t="s">
        <v>480</v>
      </c>
      <c r="F11" s="30" t="s">
        <v>481</v>
      </c>
      <c r="G11" s="30" t="s">
        <v>82</v>
      </c>
      <c r="H11" s="30" t="s">
        <v>83</v>
      </c>
      <c r="I11" s="37">
        <v>10</v>
      </c>
      <c r="J11" s="33">
        <v>102.2</v>
      </c>
    </row>
    <row r="12" spans="1:23" hidden="1">
      <c r="A12" s="30" t="s">
        <v>40</v>
      </c>
      <c r="B12" s="32" t="s">
        <v>7435</v>
      </c>
      <c r="C12" s="31" t="s">
        <v>42</v>
      </c>
      <c r="D12" s="31" t="s">
        <v>7437</v>
      </c>
      <c r="E12" s="30" t="s">
        <v>932</v>
      </c>
      <c r="F12" s="30" t="s">
        <v>933</v>
      </c>
      <c r="G12" s="30" t="s">
        <v>82</v>
      </c>
      <c r="H12" s="30" t="s">
        <v>83</v>
      </c>
      <c r="I12" s="37">
        <v>2</v>
      </c>
      <c r="J12" s="33">
        <v>20.440000000000001</v>
      </c>
    </row>
    <row r="13" spans="1:23" hidden="1">
      <c r="A13" s="30" t="s">
        <v>40</v>
      </c>
      <c r="B13" s="32" t="s">
        <v>7435</v>
      </c>
      <c r="C13" s="31" t="s">
        <v>42</v>
      </c>
      <c r="D13" s="31" t="s">
        <v>7438</v>
      </c>
      <c r="E13" s="30" t="s">
        <v>522</v>
      </c>
      <c r="F13" s="30" t="s">
        <v>523</v>
      </c>
      <c r="G13" s="30" t="s">
        <v>93</v>
      </c>
      <c r="H13" s="30" t="s">
        <v>94</v>
      </c>
      <c r="I13" s="37">
        <v>1</v>
      </c>
      <c r="J13" s="33">
        <v>10.220000000000001</v>
      </c>
    </row>
    <row r="14" spans="1:23" hidden="1">
      <c r="A14" s="30" t="s">
        <v>40</v>
      </c>
      <c r="B14" s="32" t="s">
        <v>7435</v>
      </c>
      <c r="C14" s="31" t="s">
        <v>42</v>
      </c>
      <c r="D14" s="31" t="s">
        <v>1806</v>
      </c>
      <c r="E14" s="30" t="s">
        <v>5714</v>
      </c>
      <c r="F14" s="30" t="s">
        <v>5715</v>
      </c>
      <c r="G14" s="30" t="s">
        <v>82</v>
      </c>
      <c r="H14" s="30" t="s">
        <v>83</v>
      </c>
      <c r="I14" s="37">
        <v>2</v>
      </c>
      <c r="J14" s="33">
        <v>20.440000000000001</v>
      </c>
    </row>
    <row r="15" spans="1:23" hidden="1">
      <c r="A15" s="30" t="s">
        <v>40</v>
      </c>
      <c r="B15" s="32" t="s">
        <v>7435</v>
      </c>
      <c r="C15" s="31" t="s">
        <v>42</v>
      </c>
      <c r="D15" s="31" t="s">
        <v>7439</v>
      </c>
      <c r="E15" s="30" t="s">
        <v>136</v>
      </c>
      <c r="F15" s="30" t="s">
        <v>137</v>
      </c>
      <c r="G15" s="30" t="s">
        <v>72</v>
      </c>
      <c r="H15" s="30" t="s">
        <v>73</v>
      </c>
      <c r="I15" s="37">
        <v>5</v>
      </c>
      <c r="J15" s="33">
        <v>51.1</v>
      </c>
    </row>
    <row r="16" spans="1:23" hidden="1">
      <c r="A16" s="30" t="s">
        <v>40</v>
      </c>
      <c r="B16" s="32" t="s">
        <v>7435</v>
      </c>
      <c r="C16" s="31" t="s">
        <v>42</v>
      </c>
      <c r="D16" s="31" t="s">
        <v>7440</v>
      </c>
      <c r="E16" s="30" t="s">
        <v>2358</v>
      </c>
      <c r="F16" s="30" t="s">
        <v>2359</v>
      </c>
      <c r="G16" s="30" t="s">
        <v>82</v>
      </c>
      <c r="H16" s="30" t="s">
        <v>83</v>
      </c>
      <c r="I16" s="37">
        <v>2</v>
      </c>
      <c r="J16" s="33">
        <v>20.440000000000001</v>
      </c>
    </row>
    <row r="17" spans="1:10" hidden="1">
      <c r="A17" s="30" t="s">
        <v>40</v>
      </c>
      <c r="B17" s="32" t="s">
        <v>7435</v>
      </c>
      <c r="C17" s="31" t="s">
        <v>42</v>
      </c>
      <c r="D17" s="31" t="s">
        <v>7441</v>
      </c>
      <c r="E17" s="30" t="s">
        <v>70</v>
      </c>
      <c r="F17" s="30" t="s">
        <v>71</v>
      </c>
      <c r="G17" s="30" t="s">
        <v>72</v>
      </c>
      <c r="H17" s="30" t="s">
        <v>73</v>
      </c>
      <c r="I17" s="37">
        <v>10</v>
      </c>
      <c r="J17" s="33">
        <v>102.2</v>
      </c>
    </row>
    <row r="18" spans="1:10" hidden="1">
      <c r="A18" s="30" t="s">
        <v>40</v>
      </c>
      <c r="B18" s="32" t="s">
        <v>7435</v>
      </c>
      <c r="C18" s="31" t="s">
        <v>42</v>
      </c>
      <c r="D18" s="31" t="s">
        <v>7442</v>
      </c>
      <c r="E18" s="30" t="s">
        <v>130</v>
      </c>
      <c r="F18" s="30" t="s">
        <v>131</v>
      </c>
      <c r="G18" s="30" t="s">
        <v>72</v>
      </c>
      <c r="H18" s="30" t="s">
        <v>73</v>
      </c>
      <c r="I18" s="37">
        <v>5</v>
      </c>
      <c r="J18" s="33">
        <v>51.1</v>
      </c>
    </row>
    <row r="19" spans="1:10" hidden="1">
      <c r="A19" s="30" t="s">
        <v>40</v>
      </c>
      <c r="B19" s="32" t="s">
        <v>7435</v>
      </c>
      <c r="C19" s="31" t="s">
        <v>42</v>
      </c>
      <c r="D19" s="31" t="s">
        <v>7443</v>
      </c>
      <c r="E19" s="30" t="s">
        <v>133</v>
      </c>
      <c r="F19" s="30" t="s">
        <v>134</v>
      </c>
      <c r="G19" s="30" t="s">
        <v>119</v>
      </c>
      <c r="H19" s="30" t="s">
        <v>120</v>
      </c>
      <c r="I19" s="37">
        <v>5</v>
      </c>
      <c r="J19" s="33">
        <v>51.1</v>
      </c>
    </row>
    <row r="20" spans="1:10" hidden="1">
      <c r="A20" s="30" t="s">
        <v>40</v>
      </c>
      <c r="B20" s="32" t="s">
        <v>7435</v>
      </c>
      <c r="C20" s="31" t="s">
        <v>42</v>
      </c>
      <c r="D20" s="31" t="s">
        <v>7444</v>
      </c>
      <c r="E20" s="30" t="s">
        <v>502</v>
      </c>
      <c r="F20" s="30" t="s">
        <v>503</v>
      </c>
      <c r="G20" s="30" t="s">
        <v>72</v>
      </c>
      <c r="H20" s="30" t="s">
        <v>73</v>
      </c>
      <c r="I20" s="37">
        <v>2</v>
      </c>
      <c r="J20" s="33">
        <v>20.440000000000001</v>
      </c>
    </row>
    <row r="21" spans="1:10" hidden="1">
      <c r="A21" s="30" t="s">
        <v>48</v>
      </c>
      <c r="B21" s="32" t="s">
        <v>7435</v>
      </c>
      <c r="C21" s="31" t="s">
        <v>42</v>
      </c>
      <c r="D21" s="31" t="s">
        <v>7445</v>
      </c>
      <c r="E21" s="30" t="s">
        <v>1728</v>
      </c>
      <c r="F21" s="30" t="s">
        <v>1729</v>
      </c>
      <c r="G21" s="30" t="s">
        <v>77</v>
      </c>
      <c r="H21" s="30" t="s">
        <v>78</v>
      </c>
      <c r="I21" s="37">
        <v>5</v>
      </c>
      <c r="J21" s="33">
        <v>57.6</v>
      </c>
    </row>
    <row r="22" spans="1:10" hidden="1">
      <c r="A22" s="30" t="s">
        <v>48</v>
      </c>
      <c r="B22" s="32" t="s">
        <v>7435</v>
      </c>
      <c r="C22" s="31" t="s">
        <v>42</v>
      </c>
      <c r="D22" s="31" t="s">
        <v>7436</v>
      </c>
      <c r="E22" s="30" t="s">
        <v>480</v>
      </c>
      <c r="F22" s="30" t="s">
        <v>481</v>
      </c>
      <c r="G22" s="30" t="s">
        <v>82</v>
      </c>
      <c r="H22" s="30" t="s">
        <v>83</v>
      </c>
      <c r="I22" s="37">
        <v>5</v>
      </c>
      <c r="J22" s="33">
        <v>61.85</v>
      </c>
    </row>
    <row r="23" spans="1:10" hidden="1">
      <c r="A23" s="30" t="s">
        <v>48</v>
      </c>
      <c r="B23" s="32" t="s">
        <v>7435</v>
      </c>
      <c r="C23" s="31" t="s">
        <v>42</v>
      </c>
      <c r="D23" s="31" t="s">
        <v>7446</v>
      </c>
      <c r="E23" s="30" t="s">
        <v>136</v>
      </c>
      <c r="F23" s="30" t="s">
        <v>137</v>
      </c>
      <c r="G23" s="30" t="s">
        <v>72</v>
      </c>
      <c r="H23" s="30" t="s">
        <v>73</v>
      </c>
      <c r="I23" s="37">
        <v>5</v>
      </c>
      <c r="J23" s="33">
        <v>57.6</v>
      </c>
    </row>
    <row r="24" spans="1:10" hidden="1">
      <c r="A24" s="30" t="s">
        <v>48</v>
      </c>
      <c r="B24" s="32" t="s">
        <v>7435</v>
      </c>
      <c r="C24" s="31" t="s">
        <v>42</v>
      </c>
      <c r="D24" s="31" t="s">
        <v>7447</v>
      </c>
      <c r="E24" s="30" t="s">
        <v>111</v>
      </c>
      <c r="F24" s="30" t="s">
        <v>112</v>
      </c>
      <c r="G24" s="30" t="s">
        <v>72</v>
      </c>
      <c r="H24" s="30" t="s">
        <v>73</v>
      </c>
      <c r="I24" s="37">
        <v>3</v>
      </c>
      <c r="J24" s="33">
        <v>34.56</v>
      </c>
    </row>
    <row r="25" spans="1:10" hidden="1">
      <c r="A25" s="30" t="s">
        <v>48</v>
      </c>
      <c r="B25" s="32" t="s">
        <v>7435</v>
      </c>
      <c r="C25" s="31" t="s">
        <v>42</v>
      </c>
      <c r="D25" s="31" t="s">
        <v>1763</v>
      </c>
      <c r="E25" s="30" t="s">
        <v>111</v>
      </c>
      <c r="F25" s="30" t="s">
        <v>112</v>
      </c>
      <c r="G25" s="30" t="s">
        <v>72</v>
      </c>
      <c r="H25" s="30" t="s">
        <v>73</v>
      </c>
      <c r="I25" s="37">
        <v>3</v>
      </c>
      <c r="J25" s="33">
        <v>34.56</v>
      </c>
    </row>
    <row r="26" spans="1:10" hidden="1">
      <c r="A26" s="30" t="s">
        <v>48</v>
      </c>
      <c r="B26" s="32" t="s">
        <v>7435</v>
      </c>
      <c r="C26" s="31" t="s">
        <v>42</v>
      </c>
      <c r="D26" s="31" t="s">
        <v>1798</v>
      </c>
      <c r="E26" s="30" t="s">
        <v>133</v>
      </c>
      <c r="F26" s="30" t="s">
        <v>134</v>
      </c>
      <c r="G26" s="30" t="s">
        <v>119</v>
      </c>
      <c r="H26" s="30" t="s">
        <v>120</v>
      </c>
      <c r="I26" s="37">
        <v>5</v>
      </c>
      <c r="J26" s="33">
        <v>57.6</v>
      </c>
    </row>
    <row r="27" spans="1:10" hidden="1">
      <c r="A27" s="30" t="s">
        <v>48</v>
      </c>
      <c r="B27" s="32" t="s">
        <v>7435</v>
      </c>
      <c r="C27" s="31" t="s">
        <v>42</v>
      </c>
      <c r="D27" s="31" t="s">
        <v>7448</v>
      </c>
      <c r="E27" s="30" t="s">
        <v>922</v>
      </c>
      <c r="F27" s="30" t="s">
        <v>923</v>
      </c>
      <c r="G27" s="30" t="s">
        <v>82</v>
      </c>
      <c r="H27" s="30" t="s">
        <v>83</v>
      </c>
      <c r="I27" s="37">
        <v>3</v>
      </c>
      <c r="J27" s="33">
        <v>37.11</v>
      </c>
    </row>
    <row r="28" spans="1:10" hidden="1">
      <c r="A28" s="30" t="s">
        <v>48</v>
      </c>
      <c r="B28" s="32" t="s">
        <v>7435</v>
      </c>
      <c r="C28" s="31" t="s">
        <v>42</v>
      </c>
      <c r="D28" s="31" t="s">
        <v>7449</v>
      </c>
      <c r="E28" s="30" t="s">
        <v>522</v>
      </c>
      <c r="F28" s="30" t="s">
        <v>523</v>
      </c>
      <c r="G28" s="30" t="s">
        <v>93</v>
      </c>
      <c r="H28" s="30" t="s">
        <v>94</v>
      </c>
      <c r="I28" s="37">
        <v>3</v>
      </c>
      <c r="J28" s="33">
        <v>34.56</v>
      </c>
    </row>
    <row r="29" spans="1:10" hidden="1">
      <c r="A29" s="30" t="s">
        <v>48</v>
      </c>
      <c r="B29" s="32" t="s">
        <v>7435</v>
      </c>
      <c r="C29" s="31" t="s">
        <v>42</v>
      </c>
      <c r="D29" s="31" t="s">
        <v>7450</v>
      </c>
      <c r="E29" s="30" t="s">
        <v>1076</v>
      </c>
      <c r="F29" s="30" t="s">
        <v>1077</v>
      </c>
      <c r="G29" s="30" t="s">
        <v>1078</v>
      </c>
      <c r="H29" s="30" t="s">
        <v>1079</v>
      </c>
      <c r="I29" s="37">
        <v>10</v>
      </c>
      <c r="J29" s="33">
        <v>115.2</v>
      </c>
    </row>
    <row r="30" spans="1:10" hidden="1">
      <c r="A30" s="30" t="s">
        <v>48</v>
      </c>
      <c r="B30" s="32" t="s">
        <v>7435</v>
      </c>
      <c r="C30" s="31" t="s">
        <v>42</v>
      </c>
      <c r="D30" s="31" t="s">
        <v>7451</v>
      </c>
      <c r="E30" s="30" t="s">
        <v>1110</v>
      </c>
      <c r="F30" s="30" t="s">
        <v>1111</v>
      </c>
      <c r="G30" s="30" t="s">
        <v>93</v>
      </c>
      <c r="H30" s="30" t="s">
        <v>94</v>
      </c>
      <c r="I30" s="37">
        <v>2</v>
      </c>
      <c r="J30" s="33">
        <v>24.74</v>
      </c>
    </row>
    <row r="31" spans="1:10" hidden="1">
      <c r="A31" s="30" t="s">
        <v>48</v>
      </c>
      <c r="B31" s="32" t="s">
        <v>7452</v>
      </c>
      <c r="C31" s="31" t="s">
        <v>42</v>
      </c>
      <c r="D31" s="31" t="s">
        <v>7453</v>
      </c>
      <c r="E31" s="30" t="s">
        <v>670</v>
      </c>
      <c r="F31" s="30" t="s">
        <v>671</v>
      </c>
      <c r="G31" s="30" t="s">
        <v>177</v>
      </c>
      <c r="H31" s="30" t="s">
        <v>178</v>
      </c>
      <c r="I31" s="37">
        <v>10</v>
      </c>
      <c r="J31" s="33">
        <v>115.2</v>
      </c>
    </row>
    <row r="32" spans="1:10" hidden="1">
      <c r="A32" s="30" t="s">
        <v>48</v>
      </c>
      <c r="B32" s="32" t="s">
        <v>7435</v>
      </c>
      <c r="C32" s="31" t="s">
        <v>42</v>
      </c>
      <c r="D32" s="31" t="s">
        <v>1803</v>
      </c>
      <c r="E32" s="30" t="s">
        <v>650</v>
      </c>
      <c r="F32" s="30" t="s">
        <v>651</v>
      </c>
      <c r="G32" s="30" t="s">
        <v>72</v>
      </c>
      <c r="H32" s="30" t="s">
        <v>73</v>
      </c>
      <c r="I32" s="37">
        <v>40</v>
      </c>
      <c r="J32" s="33">
        <v>494.8</v>
      </c>
    </row>
    <row r="33" spans="1:23" hidden="1">
      <c r="A33" s="30" t="s">
        <v>48</v>
      </c>
      <c r="B33" s="32" t="s">
        <v>7435</v>
      </c>
      <c r="C33" s="31" t="s">
        <v>42</v>
      </c>
      <c r="D33" s="31" t="s">
        <v>7454</v>
      </c>
      <c r="E33" s="30" t="s">
        <v>2268</v>
      </c>
      <c r="F33" s="30" t="s">
        <v>2269</v>
      </c>
      <c r="G33" s="30" t="s">
        <v>1733</v>
      </c>
      <c r="H33" s="30" t="s">
        <v>1734</v>
      </c>
      <c r="I33" s="37">
        <v>2</v>
      </c>
      <c r="J33" s="33">
        <v>24.74</v>
      </c>
    </row>
    <row r="34" spans="1:23" hidden="1">
      <c r="A34" s="30" t="s">
        <v>48</v>
      </c>
      <c r="B34" s="32" t="s">
        <v>7435</v>
      </c>
      <c r="C34" s="31" t="s">
        <v>42</v>
      </c>
      <c r="D34" s="31" t="s">
        <v>7455</v>
      </c>
      <c r="E34" s="30" t="s">
        <v>663</v>
      </c>
      <c r="F34" s="30" t="s">
        <v>664</v>
      </c>
      <c r="G34" s="30" t="s">
        <v>82</v>
      </c>
      <c r="H34" s="30" t="s">
        <v>83</v>
      </c>
      <c r="I34" s="37">
        <v>20</v>
      </c>
      <c r="J34" s="33">
        <v>230.4</v>
      </c>
    </row>
    <row r="35" spans="1:23" hidden="1">
      <c r="A35" s="30" t="s">
        <v>48</v>
      </c>
      <c r="B35" s="32" t="s">
        <v>7435</v>
      </c>
      <c r="C35" s="31" t="s">
        <v>42</v>
      </c>
      <c r="D35" s="31" t="s">
        <v>7441</v>
      </c>
      <c r="E35" s="30" t="s">
        <v>70</v>
      </c>
      <c r="F35" s="30" t="s">
        <v>71</v>
      </c>
      <c r="G35" s="30" t="s">
        <v>72</v>
      </c>
      <c r="H35" s="30" t="s">
        <v>73</v>
      </c>
      <c r="I35" s="37">
        <v>10</v>
      </c>
      <c r="J35" s="33">
        <v>123.7</v>
      </c>
    </row>
    <row r="36" spans="1:23" hidden="1">
      <c r="A36" s="30" t="s">
        <v>48</v>
      </c>
      <c r="B36" s="32" t="s">
        <v>7435</v>
      </c>
      <c r="C36" s="31" t="s">
        <v>42</v>
      </c>
      <c r="D36" s="31" t="s">
        <v>1749</v>
      </c>
      <c r="E36" s="30" t="s">
        <v>75</v>
      </c>
      <c r="F36" s="30" t="s">
        <v>76</v>
      </c>
      <c r="G36" s="30" t="s">
        <v>77</v>
      </c>
      <c r="H36" s="30" t="s">
        <v>78</v>
      </c>
      <c r="I36" s="37">
        <v>10</v>
      </c>
      <c r="J36" s="33">
        <v>123.7</v>
      </c>
    </row>
    <row r="37" spans="1:23" hidden="1">
      <c r="A37" s="30" t="s">
        <v>48</v>
      </c>
      <c r="B37" s="32" t="s">
        <v>7435</v>
      </c>
      <c r="C37" s="31" t="s">
        <v>42</v>
      </c>
      <c r="D37" s="31" t="s">
        <v>7456</v>
      </c>
      <c r="E37" s="30" t="s">
        <v>91</v>
      </c>
      <c r="F37" s="30" t="s">
        <v>92</v>
      </c>
      <c r="G37" s="30" t="s">
        <v>93</v>
      </c>
      <c r="H37" s="30" t="s">
        <v>94</v>
      </c>
      <c r="I37" s="37">
        <v>3</v>
      </c>
      <c r="J37" s="33">
        <v>34.56</v>
      </c>
    </row>
    <row r="38" spans="1:23" hidden="1">
      <c r="A38" s="30" t="s">
        <v>48</v>
      </c>
      <c r="B38" s="32" t="s">
        <v>7435</v>
      </c>
      <c r="C38" s="31" t="s">
        <v>42</v>
      </c>
      <c r="D38" s="31" t="s">
        <v>7437</v>
      </c>
      <c r="E38" s="30" t="s">
        <v>932</v>
      </c>
      <c r="F38" s="30" t="s">
        <v>933</v>
      </c>
      <c r="G38" s="30" t="s">
        <v>82</v>
      </c>
      <c r="H38" s="30" t="s">
        <v>83</v>
      </c>
      <c r="I38" s="37">
        <v>5</v>
      </c>
      <c r="J38" s="33">
        <v>61.85</v>
      </c>
    </row>
    <row r="39" spans="1:23" hidden="1">
      <c r="A39" s="30" t="s">
        <v>48</v>
      </c>
      <c r="B39" s="32" t="s">
        <v>7435</v>
      </c>
      <c r="C39" s="31" t="s">
        <v>42</v>
      </c>
      <c r="D39" s="31" t="s">
        <v>7440</v>
      </c>
      <c r="E39" s="30" t="s">
        <v>2358</v>
      </c>
      <c r="F39" s="30" t="s">
        <v>2359</v>
      </c>
      <c r="G39" s="30" t="s">
        <v>82</v>
      </c>
      <c r="H39" s="30" t="s">
        <v>83</v>
      </c>
      <c r="I39" s="37">
        <v>1</v>
      </c>
      <c r="J39" s="33">
        <v>12.37</v>
      </c>
    </row>
    <row r="40" spans="1:23" hidden="1">
      <c r="A40" s="30" t="s">
        <v>48</v>
      </c>
      <c r="B40" s="32" t="s">
        <v>7435</v>
      </c>
      <c r="C40" s="31" t="s">
        <v>42</v>
      </c>
      <c r="D40" s="31" t="s">
        <v>7457</v>
      </c>
      <c r="E40" s="30" t="s">
        <v>1285</v>
      </c>
      <c r="F40" s="30" t="s">
        <v>1286</v>
      </c>
      <c r="G40" s="30" t="s">
        <v>82</v>
      </c>
      <c r="H40" s="30" t="s">
        <v>83</v>
      </c>
      <c r="I40" s="37">
        <v>20</v>
      </c>
      <c r="J40" s="33">
        <v>230.4</v>
      </c>
    </row>
    <row r="41" spans="1:23" hidden="1">
      <c r="A41" s="30" t="s">
        <v>48</v>
      </c>
      <c r="B41" s="32" t="s">
        <v>7435</v>
      </c>
      <c r="C41" s="31" t="s">
        <v>42</v>
      </c>
      <c r="D41" s="31" t="s">
        <v>7458</v>
      </c>
      <c r="E41" s="30" t="s">
        <v>139</v>
      </c>
      <c r="F41" s="30" t="s">
        <v>140</v>
      </c>
      <c r="G41" s="30" t="s">
        <v>72</v>
      </c>
      <c r="H41" s="30" t="s">
        <v>73</v>
      </c>
      <c r="I41" s="37">
        <v>5</v>
      </c>
      <c r="J41" s="33">
        <v>57.6</v>
      </c>
    </row>
    <row r="42" spans="1:23" hidden="1">
      <c r="A42" s="30" t="s">
        <v>48</v>
      </c>
      <c r="B42" s="32" t="s">
        <v>7435</v>
      </c>
      <c r="C42" s="31" t="s">
        <v>42</v>
      </c>
      <c r="D42" s="31" t="s">
        <v>7459</v>
      </c>
      <c r="E42" s="30" t="s">
        <v>88</v>
      </c>
      <c r="F42" s="30" t="s">
        <v>89</v>
      </c>
      <c r="G42" s="30" t="s">
        <v>82</v>
      </c>
      <c r="H42" s="30" t="s">
        <v>83</v>
      </c>
      <c r="I42" s="37">
        <v>10</v>
      </c>
      <c r="J42" s="33">
        <v>123.7</v>
      </c>
    </row>
    <row r="43" spans="1:23" hidden="1">
      <c r="J43" s="34">
        <v>2618.52</v>
      </c>
    </row>
    <row r="44" spans="1:23" hidden="1">
      <c r="A44" s="73" t="s">
        <v>141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</row>
    <row r="45" spans="1:23" hidden="1">
      <c r="A45" s="30" t="s">
        <v>40</v>
      </c>
      <c r="B45" s="32" t="s">
        <v>7460</v>
      </c>
      <c r="C45" s="31" t="s">
        <v>42</v>
      </c>
      <c r="D45" s="31" t="s">
        <v>7461</v>
      </c>
      <c r="E45" s="30" t="s">
        <v>158</v>
      </c>
      <c r="F45" s="30" t="s">
        <v>159</v>
      </c>
      <c r="G45" s="30" t="s">
        <v>160</v>
      </c>
      <c r="H45" s="30" t="s">
        <v>161</v>
      </c>
      <c r="I45" s="37">
        <v>5</v>
      </c>
      <c r="J45" s="33">
        <v>51.1</v>
      </c>
    </row>
    <row r="46" spans="1:23" hidden="1">
      <c r="A46" s="30" t="s">
        <v>40</v>
      </c>
      <c r="B46" s="32" t="s">
        <v>7460</v>
      </c>
      <c r="C46" s="31" t="s">
        <v>42</v>
      </c>
      <c r="D46" s="31" t="s">
        <v>7462</v>
      </c>
      <c r="E46" s="30" t="s">
        <v>1397</v>
      </c>
      <c r="F46" s="30" t="s">
        <v>1398</v>
      </c>
      <c r="G46" s="30" t="s">
        <v>942</v>
      </c>
      <c r="H46" s="30" t="s">
        <v>943</v>
      </c>
      <c r="I46" s="37">
        <v>5</v>
      </c>
      <c r="J46" s="33">
        <v>51.1</v>
      </c>
    </row>
    <row r="47" spans="1:23" hidden="1">
      <c r="A47" s="30" t="s">
        <v>40</v>
      </c>
      <c r="B47" s="32" t="s">
        <v>7452</v>
      </c>
      <c r="C47" s="31" t="s">
        <v>42</v>
      </c>
      <c r="D47" s="31" t="s">
        <v>7463</v>
      </c>
      <c r="E47" s="30" t="s">
        <v>175</v>
      </c>
      <c r="F47" s="30" t="s">
        <v>2616</v>
      </c>
      <c r="G47" s="30" t="s">
        <v>177</v>
      </c>
      <c r="H47" s="30" t="s">
        <v>178</v>
      </c>
      <c r="I47" s="37">
        <v>3</v>
      </c>
      <c r="J47" s="33">
        <v>30.66</v>
      </c>
    </row>
    <row r="48" spans="1:23" hidden="1">
      <c r="A48" s="30" t="s">
        <v>40</v>
      </c>
      <c r="B48" s="32" t="s">
        <v>7460</v>
      </c>
      <c r="C48" s="31" t="s">
        <v>42</v>
      </c>
      <c r="D48" s="31" t="s">
        <v>7464</v>
      </c>
      <c r="E48" s="30" t="s">
        <v>936</v>
      </c>
      <c r="F48" s="30" t="s">
        <v>937</v>
      </c>
      <c r="G48" s="30" t="s">
        <v>150</v>
      </c>
      <c r="H48" s="30" t="s">
        <v>151</v>
      </c>
      <c r="I48" s="37">
        <v>5</v>
      </c>
      <c r="J48" s="33">
        <v>51.1</v>
      </c>
    </row>
    <row r="49" spans="1:10" hidden="1">
      <c r="A49" s="30" t="s">
        <v>40</v>
      </c>
      <c r="B49" s="32" t="s">
        <v>7460</v>
      </c>
      <c r="C49" s="31" t="s">
        <v>42</v>
      </c>
      <c r="D49" s="31" t="s">
        <v>1788</v>
      </c>
      <c r="E49" s="30" t="s">
        <v>954</v>
      </c>
      <c r="F49" s="30" t="s">
        <v>955</v>
      </c>
      <c r="G49" s="30" t="s">
        <v>150</v>
      </c>
      <c r="H49" s="30" t="s">
        <v>151</v>
      </c>
      <c r="I49" s="37">
        <v>2</v>
      </c>
      <c r="J49" s="33">
        <v>20.440000000000001</v>
      </c>
    </row>
    <row r="50" spans="1:10" hidden="1">
      <c r="A50" s="30" t="s">
        <v>40</v>
      </c>
      <c r="B50" s="32" t="s">
        <v>7460</v>
      </c>
      <c r="C50" s="31" t="s">
        <v>42</v>
      </c>
      <c r="D50" s="31" t="s">
        <v>7465</v>
      </c>
      <c r="E50" s="30" t="s">
        <v>1404</v>
      </c>
      <c r="F50" s="30" t="s">
        <v>1405</v>
      </c>
      <c r="G50" s="30" t="s">
        <v>160</v>
      </c>
      <c r="H50" s="30" t="s">
        <v>161</v>
      </c>
      <c r="I50" s="37">
        <v>3</v>
      </c>
      <c r="J50" s="33">
        <v>30.66</v>
      </c>
    </row>
    <row r="51" spans="1:10" hidden="1">
      <c r="A51" s="30" t="s">
        <v>40</v>
      </c>
      <c r="B51" s="32" t="s">
        <v>7460</v>
      </c>
      <c r="C51" s="31" t="s">
        <v>42</v>
      </c>
      <c r="D51" s="31" t="s">
        <v>7466</v>
      </c>
      <c r="E51" s="30" t="s">
        <v>1141</v>
      </c>
      <c r="F51" s="30" t="s">
        <v>1142</v>
      </c>
      <c r="G51" s="30" t="s">
        <v>167</v>
      </c>
      <c r="H51" s="30" t="s">
        <v>168</v>
      </c>
      <c r="I51" s="37">
        <v>5</v>
      </c>
      <c r="J51" s="33">
        <v>51.1</v>
      </c>
    </row>
    <row r="52" spans="1:10" hidden="1">
      <c r="A52" s="30" t="s">
        <v>48</v>
      </c>
      <c r="B52" s="32" t="s">
        <v>7460</v>
      </c>
      <c r="C52" s="31" t="s">
        <v>42</v>
      </c>
      <c r="D52" s="31" t="s">
        <v>7467</v>
      </c>
      <c r="E52" s="30" t="s">
        <v>957</v>
      </c>
      <c r="F52" s="30" t="s">
        <v>958</v>
      </c>
      <c r="G52" s="30" t="s">
        <v>150</v>
      </c>
      <c r="H52" s="30" t="s">
        <v>151</v>
      </c>
      <c r="I52" s="37">
        <v>10</v>
      </c>
      <c r="J52" s="33">
        <v>115.2</v>
      </c>
    </row>
    <row r="53" spans="1:10" hidden="1">
      <c r="A53" s="30" t="s">
        <v>48</v>
      </c>
      <c r="B53" s="32" t="s">
        <v>7460</v>
      </c>
      <c r="C53" s="31" t="s">
        <v>42</v>
      </c>
      <c r="D53" s="31" t="s">
        <v>1724</v>
      </c>
      <c r="E53" s="30" t="s">
        <v>532</v>
      </c>
      <c r="F53" s="30" t="s">
        <v>533</v>
      </c>
      <c r="G53" s="30" t="s">
        <v>534</v>
      </c>
      <c r="H53" s="30" t="s">
        <v>535</v>
      </c>
      <c r="I53" s="37">
        <v>3</v>
      </c>
      <c r="J53" s="33">
        <v>34.56</v>
      </c>
    </row>
    <row r="54" spans="1:10" hidden="1">
      <c r="A54" s="30" t="s">
        <v>48</v>
      </c>
      <c r="B54" s="32" t="s">
        <v>7460</v>
      </c>
      <c r="C54" s="31" t="s">
        <v>42</v>
      </c>
      <c r="D54" s="31" t="s">
        <v>7461</v>
      </c>
      <c r="E54" s="30" t="s">
        <v>158</v>
      </c>
      <c r="F54" s="30" t="s">
        <v>159</v>
      </c>
      <c r="G54" s="30" t="s">
        <v>160</v>
      </c>
      <c r="H54" s="30" t="s">
        <v>161</v>
      </c>
      <c r="I54" s="37">
        <v>10</v>
      </c>
      <c r="J54" s="33">
        <v>115.2</v>
      </c>
    </row>
    <row r="55" spans="1:10" hidden="1">
      <c r="A55" s="30" t="s">
        <v>48</v>
      </c>
      <c r="B55" s="32" t="s">
        <v>7460</v>
      </c>
      <c r="C55" s="31" t="s">
        <v>42</v>
      </c>
      <c r="D55" s="31" t="s">
        <v>7468</v>
      </c>
      <c r="E55" s="30" t="s">
        <v>936</v>
      </c>
      <c r="F55" s="30" t="s">
        <v>937</v>
      </c>
      <c r="G55" s="30" t="s">
        <v>150</v>
      </c>
      <c r="H55" s="30" t="s">
        <v>151</v>
      </c>
      <c r="I55" s="37">
        <v>10</v>
      </c>
      <c r="J55" s="33">
        <v>115.2</v>
      </c>
    </row>
    <row r="56" spans="1:10" hidden="1">
      <c r="A56" s="30" t="s">
        <v>48</v>
      </c>
      <c r="B56" s="32" t="s">
        <v>7452</v>
      </c>
      <c r="C56" s="31" t="s">
        <v>42</v>
      </c>
      <c r="D56" s="31" t="s">
        <v>7469</v>
      </c>
      <c r="E56" s="30" t="s">
        <v>180</v>
      </c>
      <c r="F56" s="30" t="s">
        <v>181</v>
      </c>
      <c r="G56" s="30" t="s">
        <v>160</v>
      </c>
      <c r="H56" s="30" t="s">
        <v>161</v>
      </c>
      <c r="I56" s="37">
        <v>10</v>
      </c>
      <c r="J56" s="33">
        <v>115.2</v>
      </c>
    </row>
    <row r="57" spans="1:10" hidden="1">
      <c r="A57" s="30" t="s">
        <v>48</v>
      </c>
      <c r="B57" s="32" t="s">
        <v>7452</v>
      </c>
      <c r="C57" s="31" t="s">
        <v>42</v>
      </c>
      <c r="D57" s="31" t="s">
        <v>7470</v>
      </c>
      <c r="E57" s="30" t="s">
        <v>957</v>
      </c>
      <c r="F57" s="30" t="s">
        <v>958</v>
      </c>
      <c r="G57" s="30" t="s">
        <v>150</v>
      </c>
      <c r="H57" s="30" t="s">
        <v>151</v>
      </c>
      <c r="I57" s="37">
        <v>10</v>
      </c>
      <c r="J57" s="33">
        <v>115.2</v>
      </c>
    </row>
    <row r="58" spans="1:10" hidden="1">
      <c r="A58" s="30" t="s">
        <v>48</v>
      </c>
      <c r="B58" s="32" t="s">
        <v>7452</v>
      </c>
      <c r="C58" s="31" t="s">
        <v>42</v>
      </c>
      <c r="D58" s="31" t="s">
        <v>7471</v>
      </c>
      <c r="E58" s="30" t="s">
        <v>541</v>
      </c>
      <c r="F58" s="30" t="s">
        <v>542</v>
      </c>
      <c r="G58" s="30" t="s">
        <v>150</v>
      </c>
      <c r="H58" s="30" t="s">
        <v>151</v>
      </c>
      <c r="I58" s="37">
        <v>20</v>
      </c>
      <c r="J58" s="33">
        <v>230.4</v>
      </c>
    </row>
    <row r="59" spans="1:10" hidden="1">
      <c r="A59" s="30" t="s">
        <v>48</v>
      </c>
      <c r="B59" s="32" t="s">
        <v>7460</v>
      </c>
      <c r="C59" s="31" t="s">
        <v>42</v>
      </c>
      <c r="D59" s="31" t="s">
        <v>1787</v>
      </c>
      <c r="E59" s="30" t="s">
        <v>954</v>
      </c>
      <c r="F59" s="30" t="s">
        <v>955</v>
      </c>
      <c r="G59" s="30" t="s">
        <v>150</v>
      </c>
      <c r="H59" s="30" t="s">
        <v>151</v>
      </c>
      <c r="I59" s="37">
        <v>5</v>
      </c>
      <c r="J59" s="33">
        <v>57.6</v>
      </c>
    </row>
    <row r="60" spans="1:10" hidden="1">
      <c r="A60" s="30" t="s">
        <v>48</v>
      </c>
      <c r="B60" s="32" t="s">
        <v>7460</v>
      </c>
      <c r="C60" s="31" t="s">
        <v>42</v>
      </c>
      <c r="D60" s="31" t="s">
        <v>7472</v>
      </c>
      <c r="E60" s="30" t="s">
        <v>1141</v>
      </c>
      <c r="F60" s="30" t="s">
        <v>1142</v>
      </c>
      <c r="G60" s="30" t="s">
        <v>167</v>
      </c>
      <c r="H60" s="30" t="s">
        <v>168</v>
      </c>
      <c r="I60" s="37">
        <v>5</v>
      </c>
      <c r="J60" s="33">
        <v>57.6</v>
      </c>
    </row>
    <row r="61" spans="1:10" hidden="1">
      <c r="A61" s="30" t="s">
        <v>48</v>
      </c>
      <c r="B61" s="32" t="s">
        <v>7460</v>
      </c>
      <c r="C61" s="31" t="s">
        <v>42</v>
      </c>
      <c r="D61" s="31" t="s">
        <v>7473</v>
      </c>
      <c r="E61" s="30" t="s">
        <v>1148</v>
      </c>
      <c r="F61" s="30" t="s">
        <v>1149</v>
      </c>
      <c r="G61" s="30" t="s">
        <v>155</v>
      </c>
      <c r="H61" s="30" t="s">
        <v>156</v>
      </c>
      <c r="I61" s="37">
        <v>1</v>
      </c>
      <c r="J61" s="33">
        <v>12.37</v>
      </c>
    </row>
    <row r="62" spans="1:10" hidden="1">
      <c r="A62" s="30" t="s">
        <v>48</v>
      </c>
      <c r="B62" s="32" t="s">
        <v>7460</v>
      </c>
      <c r="C62" s="31" t="s">
        <v>42</v>
      </c>
      <c r="D62" s="31" t="s">
        <v>7474</v>
      </c>
      <c r="E62" s="30" t="s">
        <v>153</v>
      </c>
      <c r="F62" s="30" t="s">
        <v>154</v>
      </c>
      <c r="G62" s="30" t="s">
        <v>155</v>
      </c>
      <c r="H62" s="30" t="s">
        <v>156</v>
      </c>
      <c r="I62" s="37">
        <v>3</v>
      </c>
      <c r="J62" s="33">
        <v>37.11</v>
      </c>
    </row>
    <row r="63" spans="1:10" hidden="1">
      <c r="A63" s="30" t="s">
        <v>182</v>
      </c>
      <c r="B63" s="32" t="s">
        <v>7460</v>
      </c>
      <c r="C63" s="31" t="s">
        <v>42</v>
      </c>
      <c r="D63" s="31" t="s">
        <v>7468</v>
      </c>
      <c r="E63" s="30" t="s">
        <v>936</v>
      </c>
      <c r="F63" s="30" t="s">
        <v>937</v>
      </c>
      <c r="G63" s="30" t="s">
        <v>150</v>
      </c>
      <c r="H63" s="30" t="s">
        <v>151</v>
      </c>
      <c r="I63" s="37">
        <v>2</v>
      </c>
      <c r="J63" s="33">
        <v>16.84</v>
      </c>
    </row>
    <row r="64" spans="1:10" hidden="1">
      <c r="A64" s="30" t="s">
        <v>182</v>
      </c>
      <c r="B64" s="32" t="s">
        <v>7460</v>
      </c>
      <c r="C64" s="31" t="s">
        <v>42</v>
      </c>
      <c r="D64" s="31" t="s">
        <v>7475</v>
      </c>
      <c r="E64" s="30" t="s">
        <v>175</v>
      </c>
      <c r="F64" s="30" t="s">
        <v>2616</v>
      </c>
      <c r="G64" s="30" t="s">
        <v>177</v>
      </c>
      <c r="H64" s="30" t="s">
        <v>178</v>
      </c>
      <c r="I64" s="37">
        <v>3</v>
      </c>
      <c r="J64" s="33">
        <v>25.26</v>
      </c>
    </row>
    <row r="65" spans="1:23" hidden="1">
      <c r="A65" s="30" t="s">
        <v>182</v>
      </c>
      <c r="B65" s="32" t="s">
        <v>7460</v>
      </c>
      <c r="C65" s="31" t="s">
        <v>42</v>
      </c>
      <c r="D65" s="31" t="s">
        <v>1724</v>
      </c>
      <c r="E65" s="30" t="s">
        <v>532</v>
      </c>
      <c r="F65" s="30" t="s">
        <v>533</v>
      </c>
      <c r="G65" s="30" t="s">
        <v>534</v>
      </c>
      <c r="H65" s="30" t="s">
        <v>535</v>
      </c>
      <c r="I65" s="37">
        <v>2</v>
      </c>
      <c r="J65" s="33">
        <v>16.84</v>
      </c>
    </row>
    <row r="66" spans="1:23">
      <c r="A66" s="30" t="s">
        <v>205</v>
      </c>
      <c r="B66" s="32" t="s">
        <v>7460</v>
      </c>
      <c r="C66" s="31" t="s">
        <v>42</v>
      </c>
      <c r="D66" s="31" t="s">
        <v>7476</v>
      </c>
      <c r="E66" s="30" t="s">
        <v>170</v>
      </c>
      <c r="F66" s="30" t="s">
        <v>171</v>
      </c>
      <c r="G66" s="30" t="s">
        <v>150</v>
      </c>
      <c r="H66" s="30" t="s">
        <v>151</v>
      </c>
      <c r="I66" s="37">
        <v>2</v>
      </c>
      <c r="J66" s="33">
        <v>19.100000000000001</v>
      </c>
    </row>
    <row r="67" spans="1:23" hidden="1">
      <c r="J67" s="34">
        <v>1369.84</v>
      </c>
    </row>
    <row r="68" spans="1:23" hidden="1">
      <c r="A68" s="73" t="s">
        <v>183</v>
      </c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</row>
    <row r="69" spans="1:23" hidden="1">
      <c r="A69" s="30" t="s">
        <v>40</v>
      </c>
      <c r="B69" s="32" t="s">
        <v>7477</v>
      </c>
      <c r="C69" s="31" t="s">
        <v>42</v>
      </c>
      <c r="D69" s="31" t="s">
        <v>7478</v>
      </c>
      <c r="E69" s="30" t="s">
        <v>702</v>
      </c>
      <c r="F69" s="30" t="s">
        <v>703</v>
      </c>
      <c r="G69" s="30" t="s">
        <v>187</v>
      </c>
      <c r="H69" s="30" t="s">
        <v>188</v>
      </c>
      <c r="I69" s="37">
        <v>1</v>
      </c>
      <c r="J69" s="33">
        <v>10.220000000000001</v>
      </c>
    </row>
    <row r="70" spans="1:23" hidden="1">
      <c r="A70" s="30" t="s">
        <v>48</v>
      </c>
      <c r="B70" s="32" t="s">
        <v>7477</v>
      </c>
      <c r="C70" s="31" t="s">
        <v>42</v>
      </c>
      <c r="D70" s="31" t="s">
        <v>7478</v>
      </c>
      <c r="E70" s="30" t="s">
        <v>702</v>
      </c>
      <c r="F70" s="30" t="s">
        <v>703</v>
      </c>
      <c r="G70" s="30" t="s">
        <v>187</v>
      </c>
      <c r="H70" s="30" t="s">
        <v>188</v>
      </c>
      <c r="I70" s="37">
        <v>2</v>
      </c>
      <c r="J70" s="33">
        <v>24.74</v>
      </c>
    </row>
    <row r="71" spans="1:23" hidden="1">
      <c r="J71" s="34">
        <v>34.96</v>
      </c>
    </row>
    <row r="72" spans="1:23" hidden="1">
      <c r="A72" s="73" t="s">
        <v>189</v>
      </c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</row>
    <row r="73" spans="1:23" hidden="1">
      <c r="A73" s="30" t="s">
        <v>40</v>
      </c>
      <c r="B73" s="32" t="s">
        <v>7432</v>
      </c>
      <c r="C73" s="31" t="s">
        <v>42</v>
      </c>
      <c r="D73" s="31" t="s">
        <v>7479</v>
      </c>
      <c r="E73" s="30" t="s">
        <v>710</v>
      </c>
      <c r="F73" s="30" t="s">
        <v>711</v>
      </c>
      <c r="G73" s="30" t="s">
        <v>712</v>
      </c>
      <c r="H73" s="30" t="s">
        <v>713</v>
      </c>
      <c r="I73" s="37">
        <v>5</v>
      </c>
      <c r="J73" s="33">
        <v>51.1</v>
      </c>
    </row>
    <row r="74" spans="1:23" hidden="1">
      <c r="A74" s="30" t="s">
        <v>48</v>
      </c>
      <c r="B74" s="32" t="s">
        <v>7432</v>
      </c>
      <c r="C74" s="31" t="s">
        <v>42</v>
      </c>
      <c r="D74" s="31" t="s">
        <v>7479</v>
      </c>
      <c r="E74" s="30" t="s">
        <v>710</v>
      </c>
      <c r="F74" s="30" t="s">
        <v>711</v>
      </c>
      <c r="G74" s="30" t="s">
        <v>712</v>
      </c>
      <c r="H74" s="30" t="s">
        <v>713</v>
      </c>
      <c r="I74" s="37">
        <v>5</v>
      </c>
      <c r="J74" s="33">
        <v>61.85</v>
      </c>
    </row>
    <row r="75" spans="1:23" hidden="1">
      <c r="J75" s="34">
        <v>112.95</v>
      </c>
    </row>
    <row r="76" spans="1:23" hidden="1">
      <c r="A76" s="73" t="s">
        <v>212</v>
      </c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</row>
    <row r="77" spans="1:23" hidden="1">
      <c r="A77" s="30" t="s">
        <v>40</v>
      </c>
      <c r="B77" s="32" t="s">
        <v>7477</v>
      </c>
      <c r="C77" s="31" t="s">
        <v>42</v>
      </c>
      <c r="D77" s="31" t="s">
        <v>7480</v>
      </c>
      <c r="E77" s="30" t="s">
        <v>284</v>
      </c>
      <c r="F77" s="30" t="s">
        <v>285</v>
      </c>
      <c r="G77" s="30" t="s">
        <v>216</v>
      </c>
      <c r="H77" s="30" t="s">
        <v>217</v>
      </c>
      <c r="I77" s="37">
        <v>3</v>
      </c>
      <c r="J77" s="33">
        <v>30.66</v>
      </c>
    </row>
    <row r="78" spans="1:23" hidden="1">
      <c r="A78" s="30" t="s">
        <v>40</v>
      </c>
      <c r="B78" s="32" t="s">
        <v>7477</v>
      </c>
      <c r="C78" s="31" t="s">
        <v>42</v>
      </c>
      <c r="D78" s="31" t="s">
        <v>7481</v>
      </c>
      <c r="E78" s="30" t="s">
        <v>227</v>
      </c>
      <c r="F78" s="30" t="s">
        <v>228</v>
      </c>
      <c r="G78" s="30" t="s">
        <v>216</v>
      </c>
      <c r="H78" s="30" t="s">
        <v>217</v>
      </c>
      <c r="I78" s="37">
        <v>10</v>
      </c>
      <c r="J78" s="33">
        <v>102.2</v>
      </c>
    </row>
    <row r="79" spans="1:23" hidden="1">
      <c r="A79" s="30" t="s">
        <v>40</v>
      </c>
      <c r="B79" s="32" t="s">
        <v>7477</v>
      </c>
      <c r="C79" s="31" t="s">
        <v>42</v>
      </c>
      <c r="D79" s="31" t="s">
        <v>7482</v>
      </c>
      <c r="E79" s="30" t="s">
        <v>238</v>
      </c>
      <c r="F79" s="30" t="s">
        <v>239</v>
      </c>
      <c r="G79" s="30" t="s">
        <v>216</v>
      </c>
      <c r="H79" s="30" t="s">
        <v>217</v>
      </c>
      <c r="I79" s="37">
        <v>5</v>
      </c>
      <c r="J79" s="33">
        <v>51.1</v>
      </c>
    </row>
    <row r="80" spans="1:23" hidden="1">
      <c r="A80" s="30" t="s">
        <v>48</v>
      </c>
      <c r="B80" s="32" t="s">
        <v>7477</v>
      </c>
      <c r="C80" s="31" t="s">
        <v>42</v>
      </c>
      <c r="D80" s="31" t="s">
        <v>7483</v>
      </c>
      <c r="E80" s="30" t="s">
        <v>219</v>
      </c>
      <c r="F80" s="30" t="s">
        <v>220</v>
      </c>
      <c r="G80" s="30" t="s">
        <v>221</v>
      </c>
      <c r="H80" s="30" t="s">
        <v>222</v>
      </c>
      <c r="I80" s="37">
        <v>10</v>
      </c>
      <c r="J80" s="33">
        <v>123.7</v>
      </c>
    </row>
    <row r="81" spans="1:23" hidden="1">
      <c r="A81" s="30" t="s">
        <v>48</v>
      </c>
      <c r="B81" s="32" t="s">
        <v>7477</v>
      </c>
      <c r="C81" s="31" t="s">
        <v>42</v>
      </c>
      <c r="D81" s="31" t="s">
        <v>7484</v>
      </c>
      <c r="E81" s="30" t="s">
        <v>2392</v>
      </c>
      <c r="F81" s="30" t="s">
        <v>2393</v>
      </c>
      <c r="G81" s="30" t="s">
        <v>232</v>
      </c>
      <c r="H81" s="30" t="s">
        <v>233</v>
      </c>
      <c r="I81" s="37">
        <v>2</v>
      </c>
      <c r="J81" s="33">
        <v>24.74</v>
      </c>
    </row>
    <row r="82" spans="1:23" hidden="1">
      <c r="A82" s="30" t="s">
        <v>48</v>
      </c>
      <c r="B82" s="32" t="s">
        <v>7477</v>
      </c>
      <c r="C82" s="31" t="s">
        <v>42</v>
      </c>
      <c r="D82" s="31" t="s">
        <v>7485</v>
      </c>
      <c r="E82" s="30" t="s">
        <v>266</v>
      </c>
      <c r="F82" s="30" t="s">
        <v>267</v>
      </c>
      <c r="G82" s="30" t="s">
        <v>216</v>
      </c>
      <c r="H82" s="30" t="s">
        <v>217</v>
      </c>
      <c r="I82" s="37">
        <v>2</v>
      </c>
      <c r="J82" s="33">
        <v>24.74</v>
      </c>
    </row>
    <row r="83" spans="1:23" hidden="1">
      <c r="A83" s="30" t="s">
        <v>48</v>
      </c>
      <c r="B83" s="32" t="s">
        <v>7477</v>
      </c>
      <c r="C83" s="31" t="s">
        <v>42</v>
      </c>
      <c r="D83" s="31" t="s">
        <v>7481</v>
      </c>
      <c r="E83" s="30" t="s">
        <v>227</v>
      </c>
      <c r="F83" s="30" t="s">
        <v>228</v>
      </c>
      <c r="G83" s="30" t="s">
        <v>216</v>
      </c>
      <c r="H83" s="30" t="s">
        <v>217</v>
      </c>
      <c r="I83" s="37">
        <v>20</v>
      </c>
      <c r="J83" s="33">
        <v>247.4</v>
      </c>
    </row>
    <row r="84" spans="1:23" hidden="1">
      <c r="A84" s="30" t="s">
        <v>48</v>
      </c>
      <c r="B84" s="32" t="s">
        <v>7477</v>
      </c>
      <c r="C84" s="31" t="s">
        <v>42</v>
      </c>
      <c r="D84" s="31" t="s">
        <v>7480</v>
      </c>
      <c r="E84" s="30" t="s">
        <v>284</v>
      </c>
      <c r="F84" s="30" t="s">
        <v>285</v>
      </c>
      <c r="G84" s="30" t="s">
        <v>216</v>
      </c>
      <c r="H84" s="30" t="s">
        <v>217</v>
      </c>
      <c r="I84" s="37">
        <v>10</v>
      </c>
      <c r="J84" s="33">
        <v>123.7</v>
      </c>
    </row>
    <row r="85" spans="1:23" ht="24" hidden="1">
      <c r="A85" s="30" t="s">
        <v>48</v>
      </c>
      <c r="B85" s="32" t="s">
        <v>7477</v>
      </c>
      <c r="C85" s="31" t="s">
        <v>42</v>
      </c>
      <c r="D85" s="31" t="s">
        <v>7486</v>
      </c>
      <c r="E85" s="30" t="s">
        <v>275</v>
      </c>
      <c r="F85" s="30" t="s">
        <v>276</v>
      </c>
      <c r="G85" s="30" t="s">
        <v>277</v>
      </c>
      <c r="H85" s="30" t="s">
        <v>278</v>
      </c>
      <c r="I85" s="37">
        <v>3</v>
      </c>
      <c r="J85" s="33">
        <v>37.11</v>
      </c>
    </row>
    <row r="86" spans="1:23" hidden="1">
      <c r="A86" s="30" t="s">
        <v>48</v>
      </c>
      <c r="B86" s="32" t="s">
        <v>7477</v>
      </c>
      <c r="C86" s="31" t="s">
        <v>42</v>
      </c>
      <c r="D86" s="31" t="s">
        <v>7487</v>
      </c>
      <c r="E86" s="30" t="s">
        <v>1187</v>
      </c>
      <c r="F86" s="30" t="s">
        <v>1188</v>
      </c>
      <c r="G86" s="30" t="s">
        <v>216</v>
      </c>
      <c r="H86" s="30" t="s">
        <v>217</v>
      </c>
      <c r="I86" s="37">
        <v>5</v>
      </c>
      <c r="J86" s="33">
        <v>61.85</v>
      </c>
    </row>
    <row r="87" spans="1:23" hidden="1">
      <c r="A87" s="30" t="s">
        <v>48</v>
      </c>
      <c r="B87" s="32" t="s">
        <v>7477</v>
      </c>
      <c r="C87" s="31" t="s">
        <v>42</v>
      </c>
      <c r="D87" s="31" t="s">
        <v>1689</v>
      </c>
      <c r="E87" s="30" t="s">
        <v>235</v>
      </c>
      <c r="F87" s="30" t="s">
        <v>236</v>
      </c>
      <c r="G87" s="30" t="s">
        <v>216</v>
      </c>
      <c r="H87" s="30" t="s">
        <v>217</v>
      </c>
      <c r="I87" s="37">
        <v>5</v>
      </c>
      <c r="J87" s="33">
        <v>61.85</v>
      </c>
    </row>
    <row r="88" spans="1:23" hidden="1">
      <c r="A88" s="30" t="s">
        <v>182</v>
      </c>
      <c r="B88" s="32" t="s">
        <v>7477</v>
      </c>
      <c r="C88" s="31" t="s">
        <v>42</v>
      </c>
      <c r="D88" s="31" t="s">
        <v>7488</v>
      </c>
      <c r="E88" s="30" t="s">
        <v>263</v>
      </c>
      <c r="F88" s="30" t="s">
        <v>264</v>
      </c>
      <c r="G88" s="30" t="s">
        <v>216</v>
      </c>
      <c r="H88" s="30" t="s">
        <v>217</v>
      </c>
      <c r="I88" s="37">
        <v>2</v>
      </c>
      <c r="J88" s="33">
        <v>18.88</v>
      </c>
    </row>
    <row r="89" spans="1:23" hidden="1">
      <c r="A89" s="30" t="s">
        <v>182</v>
      </c>
      <c r="B89" s="32" t="s">
        <v>7477</v>
      </c>
      <c r="C89" s="31" t="s">
        <v>42</v>
      </c>
      <c r="D89" s="31" t="s">
        <v>7481</v>
      </c>
      <c r="E89" s="30" t="s">
        <v>227</v>
      </c>
      <c r="F89" s="30" t="s">
        <v>228</v>
      </c>
      <c r="G89" s="30" t="s">
        <v>216</v>
      </c>
      <c r="H89" s="30" t="s">
        <v>217</v>
      </c>
      <c r="I89" s="37">
        <v>2</v>
      </c>
      <c r="J89" s="33">
        <v>18.88</v>
      </c>
    </row>
    <row r="90" spans="1:23" hidden="1">
      <c r="A90" s="30" t="s">
        <v>182</v>
      </c>
      <c r="B90" s="32" t="s">
        <v>7477</v>
      </c>
      <c r="C90" s="31" t="s">
        <v>42</v>
      </c>
      <c r="D90" s="31" t="s">
        <v>7483</v>
      </c>
      <c r="E90" s="30" t="s">
        <v>219</v>
      </c>
      <c r="F90" s="30" t="s">
        <v>220</v>
      </c>
      <c r="G90" s="30" t="s">
        <v>221</v>
      </c>
      <c r="H90" s="30" t="s">
        <v>222</v>
      </c>
      <c r="I90" s="37">
        <v>2</v>
      </c>
      <c r="J90" s="33">
        <v>18.88</v>
      </c>
    </row>
    <row r="91" spans="1:23" hidden="1">
      <c r="J91" s="34">
        <v>945.69</v>
      </c>
    </row>
    <row r="92" spans="1:23" hidden="1">
      <c r="A92" s="73" t="s">
        <v>286</v>
      </c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</row>
    <row r="93" spans="1:23" hidden="1">
      <c r="A93" s="30" t="s">
        <v>48</v>
      </c>
      <c r="B93" s="32" t="s">
        <v>7477</v>
      </c>
      <c r="C93" s="31" t="s">
        <v>42</v>
      </c>
      <c r="D93" s="31" t="s">
        <v>7489</v>
      </c>
      <c r="E93" s="30" t="s">
        <v>288</v>
      </c>
      <c r="F93" s="30" t="s">
        <v>1928</v>
      </c>
      <c r="G93" s="30" t="s">
        <v>290</v>
      </c>
      <c r="H93" s="30" t="s">
        <v>291</v>
      </c>
      <c r="I93" s="37">
        <v>5</v>
      </c>
      <c r="J93" s="33">
        <v>61.85</v>
      </c>
    </row>
    <row r="94" spans="1:23" hidden="1">
      <c r="A94" s="30" t="s">
        <v>48</v>
      </c>
      <c r="B94" s="32" t="s">
        <v>7477</v>
      </c>
      <c r="C94" s="31" t="s">
        <v>42</v>
      </c>
      <c r="D94" s="31" t="s">
        <v>1676</v>
      </c>
      <c r="E94" s="30" t="s">
        <v>307</v>
      </c>
      <c r="F94" s="30" t="s">
        <v>308</v>
      </c>
      <c r="G94" s="30" t="s">
        <v>304</v>
      </c>
      <c r="H94" s="30" t="s">
        <v>305</v>
      </c>
      <c r="I94" s="37">
        <v>10</v>
      </c>
      <c r="J94" s="33">
        <v>123.7</v>
      </c>
    </row>
    <row r="95" spans="1:23" hidden="1">
      <c r="A95" s="30" t="s">
        <v>182</v>
      </c>
      <c r="B95" s="32" t="s">
        <v>7477</v>
      </c>
      <c r="C95" s="31" t="s">
        <v>42</v>
      </c>
      <c r="D95" s="31" t="s">
        <v>7490</v>
      </c>
      <c r="E95" s="30" t="s">
        <v>302</v>
      </c>
      <c r="F95" s="30" t="s">
        <v>303</v>
      </c>
      <c r="G95" s="30" t="s">
        <v>304</v>
      </c>
      <c r="H95" s="30" t="s">
        <v>305</v>
      </c>
      <c r="I95" s="37">
        <v>5</v>
      </c>
      <c r="J95" s="33">
        <v>42.1</v>
      </c>
    </row>
    <row r="96" spans="1:23" hidden="1">
      <c r="A96" s="30" t="s">
        <v>182</v>
      </c>
      <c r="B96" s="32" t="s">
        <v>7477</v>
      </c>
      <c r="C96" s="31" t="s">
        <v>42</v>
      </c>
      <c r="D96" s="31" t="s">
        <v>7489</v>
      </c>
      <c r="E96" s="30" t="s">
        <v>288</v>
      </c>
      <c r="F96" s="30" t="s">
        <v>1928</v>
      </c>
      <c r="G96" s="30" t="s">
        <v>290</v>
      </c>
      <c r="H96" s="30" t="s">
        <v>291</v>
      </c>
      <c r="I96" s="37">
        <v>5</v>
      </c>
      <c r="J96" s="33">
        <v>42.1</v>
      </c>
    </row>
    <row r="97" spans="1:23" hidden="1">
      <c r="J97" s="34">
        <v>269.75</v>
      </c>
    </row>
    <row r="98" spans="1:23" hidden="1">
      <c r="A98" s="73" t="s">
        <v>309</v>
      </c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</row>
    <row r="99" spans="1:23" hidden="1">
      <c r="A99" s="30" t="s">
        <v>40</v>
      </c>
      <c r="B99" s="32" t="s">
        <v>7491</v>
      </c>
      <c r="C99" s="31" t="s">
        <v>42</v>
      </c>
      <c r="D99" s="31" t="s">
        <v>7492</v>
      </c>
      <c r="E99" s="30" t="s">
        <v>408</v>
      </c>
      <c r="F99" s="30" t="s">
        <v>409</v>
      </c>
      <c r="G99" s="30" t="s">
        <v>313</v>
      </c>
      <c r="H99" s="30" t="s">
        <v>314</v>
      </c>
      <c r="I99" s="37">
        <v>5</v>
      </c>
      <c r="J99" s="33">
        <v>51.1</v>
      </c>
    </row>
    <row r="100" spans="1:23" hidden="1">
      <c r="A100" s="30" t="s">
        <v>40</v>
      </c>
      <c r="B100" s="32" t="s">
        <v>7460</v>
      </c>
      <c r="C100" s="31" t="s">
        <v>42</v>
      </c>
      <c r="D100" s="31" t="s">
        <v>7493</v>
      </c>
      <c r="E100" s="30" t="s">
        <v>387</v>
      </c>
      <c r="F100" s="30" t="s">
        <v>388</v>
      </c>
      <c r="G100" s="30" t="s">
        <v>313</v>
      </c>
      <c r="H100" s="30" t="s">
        <v>314</v>
      </c>
      <c r="I100" s="37">
        <v>6</v>
      </c>
      <c r="J100" s="33">
        <v>61.32</v>
      </c>
    </row>
    <row r="101" spans="1:23" hidden="1">
      <c r="A101" s="30" t="s">
        <v>40</v>
      </c>
      <c r="B101" s="32" t="s">
        <v>7435</v>
      </c>
      <c r="C101" s="31" t="s">
        <v>42</v>
      </c>
      <c r="D101" s="31" t="s">
        <v>7494</v>
      </c>
      <c r="E101" s="30" t="s">
        <v>558</v>
      </c>
      <c r="F101" s="30" t="s">
        <v>559</v>
      </c>
      <c r="G101" s="30" t="s">
        <v>367</v>
      </c>
      <c r="H101" s="30" t="s">
        <v>368</v>
      </c>
      <c r="I101" s="37">
        <v>20</v>
      </c>
      <c r="J101" s="33">
        <v>204.4</v>
      </c>
    </row>
    <row r="102" spans="1:23" hidden="1">
      <c r="A102" s="30" t="s">
        <v>40</v>
      </c>
      <c r="B102" s="32" t="s">
        <v>7435</v>
      </c>
      <c r="C102" s="31" t="s">
        <v>42</v>
      </c>
      <c r="D102" s="31" t="s">
        <v>7495</v>
      </c>
      <c r="E102" s="30" t="s">
        <v>1025</v>
      </c>
      <c r="F102" s="30" t="s">
        <v>1026</v>
      </c>
      <c r="G102" s="30" t="s">
        <v>313</v>
      </c>
      <c r="H102" s="30" t="s">
        <v>314</v>
      </c>
      <c r="I102" s="37">
        <v>12</v>
      </c>
      <c r="J102" s="33">
        <v>122.64</v>
      </c>
    </row>
    <row r="103" spans="1:23" hidden="1">
      <c r="A103" s="30" t="s">
        <v>40</v>
      </c>
      <c r="B103" s="32" t="s">
        <v>7435</v>
      </c>
      <c r="C103" s="31" t="s">
        <v>42</v>
      </c>
      <c r="D103" s="31" t="s">
        <v>7496</v>
      </c>
      <c r="E103" s="30" t="s">
        <v>578</v>
      </c>
      <c r="F103" s="30" t="s">
        <v>579</v>
      </c>
      <c r="G103" s="30" t="s">
        <v>313</v>
      </c>
      <c r="H103" s="30" t="s">
        <v>314</v>
      </c>
      <c r="I103" s="37">
        <v>20</v>
      </c>
      <c r="J103" s="33">
        <v>204.4</v>
      </c>
    </row>
    <row r="104" spans="1:23" hidden="1">
      <c r="A104" s="30" t="s">
        <v>40</v>
      </c>
      <c r="B104" s="32" t="s">
        <v>7460</v>
      </c>
      <c r="C104" s="31" t="s">
        <v>42</v>
      </c>
      <c r="D104" s="31" t="s">
        <v>7497</v>
      </c>
      <c r="E104" s="30" t="s">
        <v>396</v>
      </c>
      <c r="F104" s="30" t="s">
        <v>397</v>
      </c>
      <c r="G104" s="30" t="s">
        <v>313</v>
      </c>
      <c r="H104" s="30" t="s">
        <v>314</v>
      </c>
      <c r="I104" s="37">
        <v>15</v>
      </c>
      <c r="J104" s="33">
        <v>153.30000000000001</v>
      </c>
    </row>
    <row r="105" spans="1:23" hidden="1">
      <c r="A105" s="30" t="s">
        <v>40</v>
      </c>
      <c r="B105" s="32" t="s">
        <v>7460</v>
      </c>
      <c r="C105" s="31" t="s">
        <v>42</v>
      </c>
      <c r="D105" s="31" t="s">
        <v>7498</v>
      </c>
      <c r="E105" s="30" t="s">
        <v>4391</v>
      </c>
      <c r="F105" s="30" t="s">
        <v>4392</v>
      </c>
      <c r="G105" s="30" t="s">
        <v>313</v>
      </c>
      <c r="H105" s="30" t="s">
        <v>314</v>
      </c>
      <c r="I105" s="37">
        <v>10</v>
      </c>
      <c r="J105" s="33">
        <v>102.2</v>
      </c>
    </row>
    <row r="106" spans="1:23" hidden="1">
      <c r="A106" s="30" t="s">
        <v>40</v>
      </c>
      <c r="B106" s="32" t="s">
        <v>7460</v>
      </c>
      <c r="C106" s="31" t="s">
        <v>42</v>
      </c>
      <c r="D106" s="31" t="s">
        <v>7499</v>
      </c>
      <c r="E106" s="30" t="s">
        <v>420</v>
      </c>
      <c r="F106" s="30" t="s">
        <v>421</v>
      </c>
      <c r="G106" s="30" t="s">
        <v>313</v>
      </c>
      <c r="H106" s="30" t="s">
        <v>314</v>
      </c>
      <c r="I106" s="37">
        <v>20</v>
      </c>
      <c r="J106" s="33">
        <v>204.4</v>
      </c>
    </row>
    <row r="107" spans="1:23" hidden="1">
      <c r="A107" s="30" t="s">
        <v>40</v>
      </c>
      <c r="B107" s="32" t="s">
        <v>7460</v>
      </c>
      <c r="C107" s="31" t="s">
        <v>42</v>
      </c>
      <c r="D107" s="31" t="s">
        <v>7500</v>
      </c>
      <c r="E107" s="30" t="s">
        <v>1218</v>
      </c>
      <c r="F107" s="30" t="s">
        <v>1219</v>
      </c>
      <c r="G107" s="30" t="s">
        <v>367</v>
      </c>
      <c r="H107" s="30" t="s">
        <v>368</v>
      </c>
      <c r="I107" s="37">
        <v>5</v>
      </c>
      <c r="J107" s="33">
        <v>51.1</v>
      </c>
    </row>
    <row r="108" spans="1:23" hidden="1">
      <c r="A108" s="30" t="s">
        <v>40</v>
      </c>
      <c r="B108" s="32" t="s">
        <v>7460</v>
      </c>
      <c r="C108" s="31" t="s">
        <v>42</v>
      </c>
      <c r="D108" s="31" t="s">
        <v>1759</v>
      </c>
      <c r="E108" s="30" t="s">
        <v>1222</v>
      </c>
      <c r="F108" s="30" t="s">
        <v>1223</v>
      </c>
      <c r="G108" s="30" t="s">
        <v>313</v>
      </c>
      <c r="H108" s="30" t="s">
        <v>314</v>
      </c>
      <c r="I108" s="37">
        <v>20</v>
      </c>
      <c r="J108" s="33">
        <v>204.4</v>
      </c>
    </row>
    <row r="109" spans="1:23" hidden="1">
      <c r="A109" s="30" t="s">
        <v>40</v>
      </c>
      <c r="B109" s="32" t="s">
        <v>7460</v>
      </c>
      <c r="C109" s="31" t="s">
        <v>42</v>
      </c>
      <c r="D109" s="31" t="s">
        <v>7501</v>
      </c>
      <c r="E109" s="30" t="s">
        <v>1611</v>
      </c>
      <c r="F109" s="30" t="s">
        <v>1612</v>
      </c>
      <c r="G109" s="30" t="s">
        <v>351</v>
      </c>
      <c r="H109" s="30" t="s">
        <v>352</v>
      </c>
      <c r="I109" s="37">
        <v>10</v>
      </c>
      <c r="J109" s="33">
        <v>102.2</v>
      </c>
    </row>
    <row r="110" spans="1:23" hidden="1">
      <c r="A110" s="30" t="s">
        <v>40</v>
      </c>
      <c r="B110" s="32" t="s">
        <v>7452</v>
      </c>
      <c r="C110" s="31" t="s">
        <v>42</v>
      </c>
      <c r="D110" s="31" t="s">
        <v>7502</v>
      </c>
      <c r="E110" s="30" t="s">
        <v>589</v>
      </c>
      <c r="F110" s="30" t="s">
        <v>590</v>
      </c>
      <c r="G110" s="30" t="s">
        <v>313</v>
      </c>
      <c r="H110" s="30" t="s">
        <v>314</v>
      </c>
      <c r="I110" s="37">
        <v>5</v>
      </c>
      <c r="J110" s="33">
        <v>51.1</v>
      </c>
    </row>
    <row r="111" spans="1:23" hidden="1">
      <c r="A111" s="30" t="s">
        <v>40</v>
      </c>
      <c r="B111" s="32" t="s">
        <v>7432</v>
      </c>
      <c r="C111" s="31" t="s">
        <v>42</v>
      </c>
      <c r="D111" s="31" t="s">
        <v>7503</v>
      </c>
      <c r="E111" s="30" t="s">
        <v>411</v>
      </c>
      <c r="F111" s="30" t="s">
        <v>412</v>
      </c>
      <c r="G111" s="30" t="s">
        <v>313</v>
      </c>
      <c r="H111" s="30" t="s">
        <v>314</v>
      </c>
      <c r="I111" s="37">
        <v>10</v>
      </c>
      <c r="J111" s="33">
        <v>102.2</v>
      </c>
    </row>
    <row r="112" spans="1:23" hidden="1">
      <c r="A112" s="30" t="s">
        <v>40</v>
      </c>
      <c r="B112" s="32" t="s">
        <v>7477</v>
      </c>
      <c r="C112" s="31" t="s">
        <v>42</v>
      </c>
      <c r="D112" s="31" t="s">
        <v>1685</v>
      </c>
      <c r="E112" s="30" t="s">
        <v>808</v>
      </c>
      <c r="F112" s="30" t="s">
        <v>809</v>
      </c>
      <c r="G112" s="30" t="s">
        <v>313</v>
      </c>
      <c r="H112" s="30" t="s">
        <v>314</v>
      </c>
      <c r="I112" s="37">
        <v>5</v>
      </c>
      <c r="J112" s="33">
        <v>51.1</v>
      </c>
    </row>
    <row r="113" spans="1:10" hidden="1">
      <c r="A113" s="30" t="s">
        <v>40</v>
      </c>
      <c r="B113" s="32" t="s">
        <v>7477</v>
      </c>
      <c r="C113" s="31" t="s">
        <v>42</v>
      </c>
      <c r="D113" s="31" t="s">
        <v>7504</v>
      </c>
      <c r="E113" s="30" t="s">
        <v>3003</v>
      </c>
      <c r="F113" s="30" t="s">
        <v>3004</v>
      </c>
      <c r="G113" s="30" t="s">
        <v>313</v>
      </c>
      <c r="H113" s="30" t="s">
        <v>314</v>
      </c>
      <c r="I113" s="37">
        <v>2</v>
      </c>
      <c r="J113" s="33">
        <v>20.440000000000001</v>
      </c>
    </row>
    <row r="114" spans="1:10" hidden="1">
      <c r="A114" s="30" t="s">
        <v>40</v>
      </c>
      <c r="B114" s="32" t="s">
        <v>7432</v>
      </c>
      <c r="C114" s="31" t="s">
        <v>42</v>
      </c>
      <c r="D114" s="31" t="s">
        <v>1793</v>
      </c>
      <c r="E114" s="30" t="s">
        <v>995</v>
      </c>
      <c r="F114" s="30" t="s">
        <v>996</v>
      </c>
      <c r="G114" s="30" t="s">
        <v>313</v>
      </c>
      <c r="H114" s="30" t="s">
        <v>314</v>
      </c>
      <c r="I114" s="37">
        <v>10</v>
      </c>
      <c r="J114" s="33">
        <v>102.2</v>
      </c>
    </row>
    <row r="115" spans="1:10" hidden="1">
      <c r="A115" s="30" t="s">
        <v>40</v>
      </c>
      <c r="B115" s="32" t="s">
        <v>7452</v>
      </c>
      <c r="C115" s="31" t="s">
        <v>42</v>
      </c>
      <c r="D115" s="31" t="s">
        <v>7505</v>
      </c>
      <c r="E115" s="30" t="s">
        <v>1424</v>
      </c>
      <c r="F115" s="30" t="s">
        <v>1425</v>
      </c>
      <c r="G115" s="30" t="s">
        <v>313</v>
      </c>
      <c r="H115" s="30" t="s">
        <v>314</v>
      </c>
      <c r="I115" s="37">
        <v>15</v>
      </c>
      <c r="J115" s="33">
        <v>153.30000000000001</v>
      </c>
    </row>
    <row r="116" spans="1:10" hidden="1">
      <c r="A116" s="30" t="s">
        <v>40</v>
      </c>
      <c r="B116" s="32" t="s">
        <v>7452</v>
      </c>
      <c r="C116" s="31" t="s">
        <v>42</v>
      </c>
      <c r="D116" s="31" t="s">
        <v>7506</v>
      </c>
      <c r="E116" s="30" t="s">
        <v>773</v>
      </c>
      <c r="F116" s="30" t="s">
        <v>774</v>
      </c>
      <c r="G116" s="30" t="s">
        <v>313</v>
      </c>
      <c r="H116" s="30" t="s">
        <v>314</v>
      </c>
      <c r="I116" s="37">
        <v>5</v>
      </c>
      <c r="J116" s="33">
        <v>51.1</v>
      </c>
    </row>
    <row r="117" spans="1:10" hidden="1">
      <c r="A117" s="30" t="s">
        <v>40</v>
      </c>
      <c r="B117" s="32" t="s">
        <v>7432</v>
      </c>
      <c r="C117" s="31" t="s">
        <v>42</v>
      </c>
      <c r="D117" s="31" t="s">
        <v>7507</v>
      </c>
      <c r="E117" s="30" t="s">
        <v>597</v>
      </c>
      <c r="F117" s="30" t="s">
        <v>598</v>
      </c>
      <c r="G117" s="30" t="s">
        <v>313</v>
      </c>
      <c r="H117" s="30" t="s">
        <v>314</v>
      </c>
      <c r="I117" s="37">
        <v>20</v>
      </c>
      <c r="J117" s="33">
        <v>204.4</v>
      </c>
    </row>
    <row r="118" spans="1:10" hidden="1">
      <c r="A118" s="30" t="s">
        <v>40</v>
      </c>
      <c r="B118" s="32" t="s">
        <v>7432</v>
      </c>
      <c r="C118" s="31" t="s">
        <v>42</v>
      </c>
      <c r="D118" s="31" t="s">
        <v>7508</v>
      </c>
      <c r="E118" s="30" t="s">
        <v>567</v>
      </c>
      <c r="F118" s="30" t="s">
        <v>568</v>
      </c>
      <c r="G118" s="30" t="s">
        <v>367</v>
      </c>
      <c r="H118" s="30" t="s">
        <v>368</v>
      </c>
      <c r="I118" s="37">
        <v>10</v>
      </c>
      <c r="J118" s="33">
        <v>102.2</v>
      </c>
    </row>
    <row r="119" spans="1:10" hidden="1">
      <c r="A119" s="30" t="s">
        <v>40</v>
      </c>
      <c r="B119" s="32" t="s">
        <v>7435</v>
      </c>
      <c r="C119" s="31" t="s">
        <v>42</v>
      </c>
      <c r="D119" s="31" t="s">
        <v>7509</v>
      </c>
      <c r="E119" s="30" t="s">
        <v>786</v>
      </c>
      <c r="F119" s="30" t="s">
        <v>787</v>
      </c>
      <c r="G119" s="30" t="s">
        <v>313</v>
      </c>
      <c r="H119" s="30" t="s">
        <v>314</v>
      </c>
      <c r="I119" s="37">
        <v>5</v>
      </c>
      <c r="J119" s="33">
        <v>51.1</v>
      </c>
    </row>
    <row r="120" spans="1:10" hidden="1">
      <c r="A120" s="30" t="s">
        <v>40</v>
      </c>
      <c r="B120" s="32" t="s">
        <v>7435</v>
      </c>
      <c r="C120" s="31" t="s">
        <v>42</v>
      </c>
      <c r="D120" s="31" t="s">
        <v>7510</v>
      </c>
      <c r="E120" s="30" t="s">
        <v>322</v>
      </c>
      <c r="F120" s="30" t="s">
        <v>323</v>
      </c>
      <c r="G120" s="30" t="s">
        <v>313</v>
      </c>
      <c r="H120" s="30" t="s">
        <v>314</v>
      </c>
      <c r="I120" s="37">
        <v>20</v>
      </c>
      <c r="J120" s="33">
        <v>204.4</v>
      </c>
    </row>
    <row r="121" spans="1:10" hidden="1">
      <c r="A121" s="30" t="s">
        <v>40</v>
      </c>
      <c r="B121" s="32" t="s">
        <v>7460</v>
      </c>
      <c r="C121" s="31" t="s">
        <v>42</v>
      </c>
      <c r="D121" s="31" t="s">
        <v>7511</v>
      </c>
      <c r="E121" s="30" t="s">
        <v>404</v>
      </c>
      <c r="F121" s="30" t="s">
        <v>405</v>
      </c>
      <c r="G121" s="30" t="s">
        <v>351</v>
      </c>
      <c r="H121" s="30" t="s">
        <v>352</v>
      </c>
      <c r="I121" s="37">
        <v>5</v>
      </c>
      <c r="J121" s="33">
        <v>51.1</v>
      </c>
    </row>
    <row r="122" spans="1:10" hidden="1">
      <c r="A122" s="30" t="s">
        <v>40</v>
      </c>
      <c r="B122" s="32" t="s">
        <v>7477</v>
      </c>
      <c r="C122" s="31" t="s">
        <v>42</v>
      </c>
      <c r="D122" s="31" t="s">
        <v>7512</v>
      </c>
      <c r="E122" s="30" t="s">
        <v>341</v>
      </c>
      <c r="F122" s="30" t="s">
        <v>342</v>
      </c>
      <c r="G122" s="30" t="s">
        <v>343</v>
      </c>
      <c r="H122" s="30" t="s">
        <v>344</v>
      </c>
      <c r="I122" s="37">
        <v>10</v>
      </c>
      <c r="J122" s="33">
        <v>102.2</v>
      </c>
    </row>
    <row r="123" spans="1:10" hidden="1">
      <c r="A123" s="30" t="s">
        <v>40</v>
      </c>
      <c r="B123" s="32" t="s">
        <v>7477</v>
      </c>
      <c r="C123" s="31" t="s">
        <v>42</v>
      </c>
      <c r="D123" s="31" t="s">
        <v>7513</v>
      </c>
      <c r="E123" s="30" t="s">
        <v>414</v>
      </c>
      <c r="F123" s="30" t="s">
        <v>415</v>
      </c>
      <c r="G123" s="30" t="s">
        <v>313</v>
      </c>
      <c r="H123" s="30" t="s">
        <v>314</v>
      </c>
      <c r="I123" s="37">
        <v>5</v>
      </c>
      <c r="J123" s="33">
        <v>51.1</v>
      </c>
    </row>
    <row r="124" spans="1:10" hidden="1">
      <c r="A124" s="30" t="s">
        <v>48</v>
      </c>
      <c r="B124" s="32" t="s">
        <v>7452</v>
      </c>
      <c r="C124" s="31" t="s">
        <v>42</v>
      </c>
      <c r="D124" s="31" t="s">
        <v>7506</v>
      </c>
      <c r="E124" s="30" t="s">
        <v>773</v>
      </c>
      <c r="F124" s="30" t="s">
        <v>774</v>
      </c>
      <c r="G124" s="30" t="s">
        <v>313</v>
      </c>
      <c r="H124" s="30" t="s">
        <v>314</v>
      </c>
      <c r="I124" s="37">
        <v>1</v>
      </c>
      <c r="J124" s="33">
        <v>11.52</v>
      </c>
    </row>
    <row r="125" spans="1:10" hidden="1">
      <c r="A125" s="30" t="s">
        <v>48</v>
      </c>
      <c r="B125" s="32" t="s">
        <v>7432</v>
      </c>
      <c r="C125" s="31" t="s">
        <v>42</v>
      </c>
      <c r="D125" s="31" t="s">
        <v>7508</v>
      </c>
      <c r="E125" s="30" t="s">
        <v>567</v>
      </c>
      <c r="F125" s="30" t="s">
        <v>568</v>
      </c>
      <c r="G125" s="30" t="s">
        <v>367</v>
      </c>
      <c r="H125" s="30" t="s">
        <v>368</v>
      </c>
      <c r="I125" s="37">
        <v>3</v>
      </c>
      <c r="J125" s="33">
        <v>34.56</v>
      </c>
    </row>
    <row r="126" spans="1:10" hidden="1">
      <c r="A126" s="30" t="s">
        <v>48</v>
      </c>
      <c r="B126" s="32" t="s">
        <v>7460</v>
      </c>
      <c r="C126" s="31" t="s">
        <v>42</v>
      </c>
      <c r="D126" s="31" t="s">
        <v>7514</v>
      </c>
      <c r="E126" s="30" t="s">
        <v>987</v>
      </c>
      <c r="F126" s="30" t="s">
        <v>988</v>
      </c>
      <c r="G126" s="30" t="s">
        <v>313</v>
      </c>
      <c r="H126" s="30" t="s">
        <v>314</v>
      </c>
      <c r="I126" s="37">
        <v>5</v>
      </c>
      <c r="J126" s="33">
        <v>57.6</v>
      </c>
    </row>
    <row r="127" spans="1:10" hidden="1">
      <c r="A127" s="30" t="s">
        <v>48</v>
      </c>
      <c r="B127" s="32" t="s">
        <v>7460</v>
      </c>
      <c r="C127" s="31" t="s">
        <v>42</v>
      </c>
      <c r="D127" s="31" t="s">
        <v>7515</v>
      </c>
      <c r="E127" s="30" t="s">
        <v>4391</v>
      </c>
      <c r="F127" s="30" t="s">
        <v>4392</v>
      </c>
      <c r="G127" s="30" t="s">
        <v>313</v>
      </c>
      <c r="H127" s="30" t="s">
        <v>314</v>
      </c>
      <c r="I127" s="37">
        <v>5</v>
      </c>
      <c r="J127" s="33">
        <v>57.6</v>
      </c>
    </row>
    <row r="128" spans="1:10" hidden="1">
      <c r="A128" s="30" t="s">
        <v>48</v>
      </c>
      <c r="B128" s="32" t="s">
        <v>7452</v>
      </c>
      <c r="C128" s="31" t="s">
        <v>42</v>
      </c>
      <c r="D128" s="31" t="s">
        <v>7505</v>
      </c>
      <c r="E128" s="30" t="s">
        <v>1424</v>
      </c>
      <c r="F128" s="30" t="s">
        <v>1425</v>
      </c>
      <c r="G128" s="30" t="s">
        <v>313</v>
      </c>
      <c r="H128" s="30" t="s">
        <v>314</v>
      </c>
      <c r="I128" s="37">
        <v>15</v>
      </c>
      <c r="J128" s="33">
        <v>172.8</v>
      </c>
    </row>
    <row r="129" spans="1:23" hidden="1">
      <c r="A129" s="30" t="s">
        <v>48</v>
      </c>
      <c r="B129" s="32" t="s">
        <v>7452</v>
      </c>
      <c r="C129" s="31" t="s">
        <v>42</v>
      </c>
      <c r="D129" s="31" t="s">
        <v>7516</v>
      </c>
      <c r="E129" s="30" t="s">
        <v>420</v>
      </c>
      <c r="F129" s="30" t="s">
        <v>421</v>
      </c>
      <c r="G129" s="30" t="s">
        <v>313</v>
      </c>
      <c r="H129" s="30" t="s">
        <v>314</v>
      </c>
      <c r="I129" s="37">
        <v>5</v>
      </c>
      <c r="J129" s="33">
        <v>57.6</v>
      </c>
    </row>
    <row r="130" spans="1:23" hidden="1">
      <c r="A130" s="30" t="s">
        <v>48</v>
      </c>
      <c r="B130" s="32" t="s">
        <v>7491</v>
      </c>
      <c r="C130" s="31" t="s">
        <v>42</v>
      </c>
      <c r="D130" s="31" t="s">
        <v>7517</v>
      </c>
      <c r="E130" s="30" t="s">
        <v>408</v>
      </c>
      <c r="F130" s="30" t="s">
        <v>409</v>
      </c>
      <c r="G130" s="30" t="s">
        <v>313</v>
      </c>
      <c r="H130" s="30" t="s">
        <v>314</v>
      </c>
      <c r="I130" s="37">
        <v>5</v>
      </c>
      <c r="J130" s="33">
        <v>57.6</v>
      </c>
    </row>
    <row r="131" spans="1:23" hidden="1">
      <c r="A131" s="30" t="s">
        <v>48</v>
      </c>
      <c r="B131" s="32" t="s">
        <v>7477</v>
      </c>
      <c r="C131" s="31" t="s">
        <v>42</v>
      </c>
      <c r="D131" s="31" t="s">
        <v>7504</v>
      </c>
      <c r="E131" s="30" t="s">
        <v>3003</v>
      </c>
      <c r="F131" s="30" t="s">
        <v>3004</v>
      </c>
      <c r="G131" s="30" t="s">
        <v>313</v>
      </c>
      <c r="H131" s="30" t="s">
        <v>314</v>
      </c>
      <c r="I131" s="37">
        <v>6</v>
      </c>
      <c r="J131" s="33">
        <v>69.12</v>
      </c>
    </row>
    <row r="132" spans="1:23" hidden="1">
      <c r="A132" s="30" t="s">
        <v>48</v>
      </c>
      <c r="B132" s="32" t="s">
        <v>7477</v>
      </c>
      <c r="C132" s="31" t="s">
        <v>42</v>
      </c>
      <c r="D132" s="31" t="s">
        <v>7518</v>
      </c>
      <c r="E132" s="30" t="s">
        <v>1247</v>
      </c>
      <c r="F132" s="30" t="s">
        <v>1248</v>
      </c>
      <c r="G132" s="30" t="s">
        <v>313</v>
      </c>
      <c r="H132" s="30" t="s">
        <v>314</v>
      </c>
      <c r="I132" s="37">
        <v>2</v>
      </c>
      <c r="J132" s="33">
        <v>23.04</v>
      </c>
    </row>
    <row r="133" spans="1:23" hidden="1">
      <c r="A133" s="30" t="s">
        <v>48</v>
      </c>
      <c r="B133" s="32" t="s">
        <v>7435</v>
      </c>
      <c r="C133" s="31" t="s">
        <v>42</v>
      </c>
      <c r="D133" s="31" t="s">
        <v>7519</v>
      </c>
      <c r="E133" s="30" t="s">
        <v>1028</v>
      </c>
      <c r="F133" s="30" t="s">
        <v>1029</v>
      </c>
      <c r="G133" s="30" t="s">
        <v>1030</v>
      </c>
      <c r="H133" s="30" t="s">
        <v>1031</v>
      </c>
      <c r="I133" s="37">
        <v>5</v>
      </c>
      <c r="J133" s="33">
        <v>57.6</v>
      </c>
    </row>
    <row r="134" spans="1:23" hidden="1">
      <c r="A134" s="30" t="s">
        <v>48</v>
      </c>
      <c r="B134" s="32" t="s">
        <v>7432</v>
      </c>
      <c r="C134" s="31" t="s">
        <v>42</v>
      </c>
      <c r="D134" s="31" t="s">
        <v>7520</v>
      </c>
      <c r="E134" s="30" t="s">
        <v>1331</v>
      </c>
      <c r="F134" s="30" t="s">
        <v>1332</v>
      </c>
      <c r="G134" s="30" t="s">
        <v>313</v>
      </c>
      <c r="H134" s="30" t="s">
        <v>314</v>
      </c>
      <c r="I134" s="37">
        <v>2</v>
      </c>
      <c r="J134" s="33">
        <v>23.04</v>
      </c>
    </row>
    <row r="135" spans="1:23" hidden="1">
      <c r="A135" s="30" t="s">
        <v>48</v>
      </c>
      <c r="B135" s="32" t="s">
        <v>7435</v>
      </c>
      <c r="C135" s="31" t="s">
        <v>42</v>
      </c>
      <c r="D135" s="31" t="s">
        <v>7521</v>
      </c>
      <c r="E135" s="30" t="s">
        <v>789</v>
      </c>
      <c r="F135" s="30" t="s">
        <v>790</v>
      </c>
      <c r="G135" s="30" t="s">
        <v>313</v>
      </c>
      <c r="H135" s="30" t="s">
        <v>314</v>
      </c>
      <c r="I135" s="37">
        <v>6</v>
      </c>
      <c r="J135" s="33">
        <v>69.12</v>
      </c>
    </row>
    <row r="136" spans="1:23" hidden="1">
      <c r="J136" s="34">
        <v>3450.6</v>
      </c>
    </row>
    <row r="137" spans="1:23" hidden="1">
      <c r="A137" s="73" t="s">
        <v>429</v>
      </c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</row>
    <row r="138" spans="1:23" hidden="1">
      <c r="A138" s="30" t="s">
        <v>40</v>
      </c>
      <c r="B138" s="32" t="s">
        <v>7477</v>
      </c>
      <c r="C138" s="31" t="s">
        <v>42</v>
      </c>
      <c r="D138" s="31" t="s">
        <v>7522</v>
      </c>
      <c r="E138" s="30" t="s">
        <v>7523</v>
      </c>
      <c r="F138" s="30" t="s">
        <v>7524</v>
      </c>
      <c r="G138" s="30" t="s">
        <v>433</v>
      </c>
      <c r="H138" s="30" t="s">
        <v>434</v>
      </c>
      <c r="I138" s="37">
        <v>2</v>
      </c>
      <c r="J138" s="33">
        <v>20.440000000000001</v>
      </c>
    </row>
    <row r="139" spans="1:23" hidden="1">
      <c r="A139" s="30" t="s">
        <v>48</v>
      </c>
      <c r="B139" s="32" t="s">
        <v>7477</v>
      </c>
      <c r="C139" s="31" t="s">
        <v>42</v>
      </c>
      <c r="D139" s="31" t="s">
        <v>1675</v>
      </c>
      <c r="E139" s="30" t="s">
        <v>431</v>
      </c>
      <c r="F139" s="30" t="s">
        <v>432</v>
      </c>
      <c r="G139" s="30" t="s">
        <v>433</v>
      </c>
      <c r="H139" s="30" t="s">
        <v>434</v>
      </c>
      <c r="I139" s="37">
        <v>3</v>
      </c>
      <c r="J139" s="33">
        <v>34.56</v>
      </c>
    </row>
    <row r="140" spans="1:23" hidden="1">
      <c r="J140" s="34">
        <v>55</v>
      </c>
    </row>
    <row r="141" spans="1:23" hidden="1">
      <c r="A141" s="73" t="s">
        <v>435</v>
      </c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</row>
    <row r="142" spans="1:23" hidden="1">
      <c r="A142" s="30" t="s">
        <v>40</v>
      </c>
      <c r="B142" s="32" t="s">
        <v>7435</v>
      </c>
      <c r="C142" s="31" t="s">
        <v>42</v>
      </c>
      <c r="D142" s="31" t="s">
        <v>7525</v>
      </c>
      <c r="E142" s="30" t="s">
        <v>1268</v>
      </c>
      <c r="F142" s="30" t="s">
        <v>1269</v>
      </c>
      <c r="G142" s="30" t="s">
        <v>1270</v>
      </c>
      <c r="H142" s="30" t="s">
        <v>1271</v>
      </c>
      <c r="I142" s="37">
        <v>2</v>
      </c>
      <c r="J142" s="33">
        <v>20.440000000000001</v>
      </c>
    </row>
    <row r="143" spans="1:23" hidden="1">
      <c r="J143" s="34">
        <v>20.440000000000001</v>
      </c>
    </row>
    <row r="144" spans="1:23" hidden="1">
      <c r="A144" s="73" t="s">
        <v>444</v>
      </c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</row>
    <row r="145" spans="1:10" hidden="1">
      <c r="A145" s="30" t="s">
        <v>40</v>
      </c>
      <c r="B145" s="32" t="s">
        <v>7435</v>
      </c>
      <c r="C145" s="31" t="s">
        <v>42</v>
      </c>
      <c r="D145" s="31" t="s">
        <v>7526</v>
      </c>
      <c r="E145" s="30" t="s">
        <v>7527</v>
      </c>
      <c r="F145" s="30" t="s">
        <v>5332</v>
      </c>
      <c r="G145" s="30" t="s">
        <v>867</v>
      </c>
      <c r="H145" s="30" t="s">
        <v>868</v>
      </c>
      <c r="I145" s="37">
        <v>3</v>
      </c>
      <c r="J145" s="33">
        <v>30.66</v>
      </c>
    </row>
    <row r="146" spans="1:10" hidden="1">
      <c r="A146" s="30" t="s">
        <v>40</v>
      </c>
      <c r="B146" s="32" t="s">
        <v>7432</v>
      </c>
      <c r="C146" s="31" t="s">
        <v>42</v>
      </c>
      <c r="D146" s="31" t="s">
        <v>1771</v>
      </c>
      <c r="E146" s="30" t="s">
        <v>7528</v>
      </c>
      <c r="F146" s="30" t="s">
        <v>7529</v>
      </c>
      <c r="G146" s="30" t="s">
        <v>4956</v>
      </c>
      <c r="H146" s="30" t="s">
        <v>4957</v>
      </c>
      <c r="I146" s="37">
        <v>10</v>
      </c>
      <c r="J146" s="33">
        <v>102.2</v>
      </c>
    </row>
    <row r="147" spans="1:10" hidden="1">
      <c r="A147" s="30" t="s">
        <v>40</v>
      </c>
      <c r="B147" s="32" t="s">
        <v>7432</v>
      </c>
      <c r="C147" s="31" t="s">
        <v>42</v>
      </c>
      <c r="D147" s="31" t="s">
        <v>7530</v>
      </c>
      <c r="E147" s="30" t="s">
        <v>7531</v>
      </c>
      <c r="F147" s="30" t="s">
        <v>7532</v>
      </c>
      <c r="G147" s="30" t="s">
        <v>468</v>
      </c>
      <c r="H147" s="30" t="s">
        <v>469</v>
      </c>
      <c r="I147" s="37">
        <v>16</v>
      </c>
      <c r="J147" s="33">
        <v>163.52000000000001</v>
      </c>
    </row>
    <row r="148" spans="1:10" hidden="1">
      <c r="A148" s="30" t="s">
        <v>40</v>
      </c>
      <c r="B148" s="32" t="s">
        <v>7477</v>
      </c>
      <c r="C148" s="31" t="s">
        <v>42</v>
      </c>
      <c r="D148" s="31" t="s">
        <v>1714</v>
      </c>
      <c r="E148" s="30" t="s">
        <v>4282</v>
      </c>
      <c r="F148" s="30" t="s">
        <v>4283</v>
      </c>
      <c r="G148" s="30" t="s">
        <v>468</v>
      </c>
      <c r="H148" s="30" t="s">
        <v>469</v>
      </c>
      <c r="I148" s="37">
        <v>10</v>
      </c>
      <c r="J148" s="33">
        <v>102.2</v>
      </c>
    </row>
    <row r="149" spans="1:10" ht="24" hidden="1">
      <c r="A149" s="30" t="s">
        <v>40</v>
      </c>
      <c r="B149" s="32" t="s">
        <v>7460</v>
      </c>
      <c r="C149" s="31" t="s">
        <v>42</v>
      </c>
      <c r="D149" s="31" t="s">
        <v>7533</v>
      </c>
      <c r="E149" s="30" t="s">
        <v>7534</v>
      </c>
      <c r="F149" s="30" t="s">
        <v>4639</v>
      </c>
      <c r="G149" s="30" t="s">
        <v>4166</v>
      </c>
      <c r="H149" s="30" t="s">
        <v>4167</v>
      </c>
      <c r="I149" s="37">
        <v>15</v>
      </c>
      <c r="J149" s="33">
        <v>153.30000000000001</v>
      </c>
    </row>
    <row r="150" spans="1:10" hidden="1">
      <c r="A150" s="30" t="s">
        <v>40</v>
      </c>
      <c r="B150" s="32" t="s">
        <v>7460</v>
      </c>
      <c r="C150" s="31" t="s">
        <v>42</v>
      </c>
      <c r="D150" s="31" t="s">
        <v>7535</v>
      </c>
      <c r="E150" s="30" t="s">
        <v>4287</v>
      </c>
      <c r="F150" s="30" t="s">
        <v>4288</v>
      </c>
      <c r="G150" s="30" t="s">
        <v>468</v>
      </c>
      <c r="H150" s="30" t="s">
        <v>469</v>
      </c>
      <c r="I150" s="37">
        <v>25</v>
      </c>
      <c r="J150" s="33">
        <v>255.5</v>
      </c>
    </row>
    <row r="151" spans="1:10" ht="24" hidden="1">
      <c r="A151" s="30" t="s">
        <v>40</v>
      </c>
      <c r="B151" s="32" t="s">
        <v>7432</v>
      </c>
      <c r="C151" s="31" t="s">
        <v>42</v>
      </c>
      <c r="D151" s="31" t="s">
        <v>7536</v>
      </c>
      <c r="E151" s="30" t="s">
        <v>461</v>
      </c>
      <c r="F151" s="30" t="s">
        <v>462</v>
      </c>
      <c r="G151" s="30" t="s">
        <v>463</v>
      </c>
      <c r="H151" s="30" t="s">
        <v>464</v>
      </c>
      <c r="I151" s="37">
        <v>22</v>
      </c>
      <c r="J151" s="33">
        <v>224.84</v>
      </c>
    </row>
    <row r="152" spans="1:10" hidden="1">
      <c r="A152" s="30" t="s">
        <v>40</v>
      </c>
      <c r="B152" s="32" t="s">
        <v>7432</v>
      </c>
      <c r="C152" s="31" t="s">
        <v>42</v>
      </c>
      <c r="D152" s="31" t="s">
        <v>7537</v>
      </c>
      <c r="E152" s="30" t="s">
        <v>3622</v>
      </c>
      <c r="F152" s="30" t="s">
        <v>3623</v>
      </c>
      <c r="G152" s="30" t="s">
        <v>3624</v>
      </c>
      <c r="H152" s="30" t="s">
        <v>3625</v>
      </c>
      <c r="I152" s="37">
        <v>2</v>
      </c>
      <c r="J152" s="33">
        <v>20.440000000000001</v>
      </c>
    </row>
    <row r="153" spans="1:10" hidden="1">
      <c r="A153" s="30" t="s">
        <v>40</v>
      </c>
      <c r="B153" s="32" t="s">
        <v>7432</v>
      </c>
      <c r="C153" s="31" t="s">
        <v>42</v>
      </c>
      <c r="D153" s="31" t="s">
        <v>7538</v>
      </c>
      <c r="E153" s="30" t="s">
        <v>607</v>
      </c>
      <c r="F153" s="30" t="s">
        <v>608</v>
      </c>
      <c r="G153" s="30" t="s">
        <v>609</v>
      </c>
      <c r="H153" s="30" t="s">
        <v>610</v>
      </c>
      <c r="I153" s="37">
        <v>360</v>
      </c>
      <c r="J153" s="33">
        <v>3679.2</v>
      </c>
    </row>
    <row r="154" spans="1:10" hidden="1">
      <c r="A154" s="30" t="s">
        <v>40</v>
      </c>
      <c r="B154" s="32" t="s">
        <v>7452</v>
      </c>
      <c r="C154" s="31" t="s">
        <v>42</v>
      </c>
      <c r="D154" s="31" t="s">
        <v>7539</v>
      </c>
      <c r="E154" s="30" t="s">
        <v>3627</v>
      </c>
      <c r="F154" s="30" t="s">
        <v>3628</v>
      </c>
      <c r="G154" s="30" t="s">
        <v>1475</v>
      </c>
      <c r="H154" s="30" t="s">
        <v>1476</v>
      </c>
      <c r="I154" s="37">
        <v>40</v>
      </c>
      <c r="J154" s="33">
        <v>408.8</v>
      </c>
    </row>
    <row r="155" spans="1:10" hidden="1">
      <c r="A155" s="30" t="s">
        <v>40</v>
      </c>
      <c r="B155" s="32" t="s">
        <v>7432</v>
      </c>
      <c r="C155" s="31" t="s">
        <v>42</v>
      </c>
      <c r="D155" s="31" t="s">
        <v>1686</v>
      </c>
      <c r="E155" s="30" t="s">
        <v>3803</v>
      </c>
      <c r="F155" s="30" t="s">
        <v>3804</v>
      </c>
      <c r="G155" s="30" t="s">
        <v>468</v>
      </c>
      <c r="H155" s="30" t="s">
        <v>469</v>
      </c>
      <c r="I155" s="37">
        <v>30</v>
      </c>
      <c r="J155" s="33">
        <v>306.60000000000002</v>
      </c>
    </row>
    <row r="156" spans="1:10" hidden="1">
      <c r="A156" s="30" t="s">
        <v>40</v>
      </c>
      <c r="B156" s="32" t="s">
        <v>7452</v>
      </c>
      <c r="C156" s="31" t="s">
        <v>42</v>
      </c>
      <c r="D156" s="31" t="s">
        <v>1694</v>
      </c>
      <c r="E156" s="30" t="s">
        <v>2857</v>
      </c>
      <c r="F156" s="30" t="s">
        <v>2858</v>
      </c>
      <c r="G156" s="30" t="s">
        <v>851</v>
      </c>
      <c r="H156" s="30" t="s">
        <v>852</v>
      </c>
      <c r="I156" s="37">
        <v>30</v>
      </c>
      <c r="J156" s="33">
        <v>306.60000000000002</v>
      </c>
    </row>
    <row r="157" spans="1:10" hidden="1">
      <c r="A157" s="30" t="s">
        <v>40</v>
      </c>
      <c r="B157" s="32" t="s">
        <v>7477</v>
      </c>
      <c r="C157" s="31" t="s">
        <v>42</v>
      </c>
      <c r="D157" s="31" t="s">
        <v>7540</v>
      </c>
      <c r="E157" s="30" t="s">
        <v>6415</v>
      </c>
      <c r="F157" s="30" t="s">
        <v>6416</v>
      </c>
      <c r="G157" s="30" t="s">
        <v>1475</v>
      </c>
      <c r="H157" s="30" t="s">
        <v>1476</v>
      </c>
      <c r="I157" s="37">
        <v>20</v>
      </c>
      <c r="J157" s="33">
        <v>204.4</v>
      </c>
    </row>
    <row r="158" spans="1:10" ht="24" hidden="1">
      <c r="A158" s="30" t="s">
        <v>40</v>
      </c>
      <c r="B158" s="32" t="s">
        <v>7432</v>
      </c>
      <c r="C158" s="31" t="s">
        <v>42</v>
      </c>
      <c r="D158" s="31" t="s">
        <v>7541</v>
      </c>
      <c r="E158" s="30" t="s">
        <v>3458</v>
      </c>
      <c r="F158" s="30" t="s">
        <v>3459</v>
      </c>
      <c r="G158" s="30" t="s">
        <v>463</v>
      </c>
      <c r="H158" s="30" t="s">
        <v>464</v>
      </c>
      <c r="I158" s="37">
        <v>50</v>
      </c>
      <c r="J158" s="33">
        <v>511</v>
      </c>
    </row>
    <row r="159" spans="1:10" hidden="1">
      <c r="A159" s="30" t="s">
        <v>40</v>
      </c>
      <c r="B159" s="32" t="s">
        <v>7477</v>
      </c>
      <c r="C159" s="31" t="s">
        <v>42</v>
      </c>
      <c r="D159" s="31" t="s">
        <v>7542</v>
      </c>
      <c r="E159" s="30" t="s">
        <v>2264</v>
      </c>
      <c r="F159" s="30" t="s">
        <v>2265</v>
      </c>
      <c r="G159" s="30" t="s">
        <v>851</v>
      </c>
      <c r="H159" s="30" t="s">
        <v>852</v>
      </c>
      <c r="I159" s="37">
        <v>2</v>
      </c>
      <c r="J159" s="33">
        <v>20.440000000000001</v>
      </c>
    </row>
    <row r="160" spans="1:10" ht="24" hidden="1">
      <c r="A160" s="30" t="s">
        <v>40</v>
      </c>
      <c r="B160" s="32" t="s">
        <v>7432</v>
      </c>
      <c r="C160" s="31" t="s">
        <v>42</v>
      </c>
      <c r="D160" s="31" t="s">
        <v>7543</v>
      </c>
      <c r="E160" s="30" t="s">
        <v>7544</v>
      </c>
      <c r="F160" s="30" t="s">
        <v>7545</v>
      </c>
      <c r="G160" s="30" t="s">
        <v>4166</v>
      </c>
      <c r="H160" s="30" t="s">
        <v>4167</v>
      </c>
      <c r="I160" s="37">
        <v>20</v>
      </c>
      <c r="J160" s="33">
        <v>204.4</v>
      </c>
    </row>
    <row r="161" spans="1:10" hidden="1">
      <c r="A161" s="30" t="s">
        <v>40</v>
      </c>
      <c r="B161" s="32" t="s">
        <v>7435</v>
      </c>
      <c r="C161" s="31" t="s">
        <v>42</v>
      </c>
      <c r="D161" s="31" t="s">
        <v>7546</v>
      </c>
      <c r="E161" s="30" t="s">
        <v>4031</v>
      </c>
      <c r="F161" s="30" t="s">
        <v>4032</v>
      </c>
      <c r="G161" s="30" t="s">
        <v>468</v>
      </c>
      <c r="H161" s="30" t="s">
        <v>469</v>
      </c>
      <c r="I161" s="37">
        <v>20</v>
      </c>
      <c r="J161" s="33">
        <v>204.4</v>
      </c>
    </row>
    <row r="162" spans="1:10" hidden="1">
      <c r="A162" s="30" t="s">
        <v>48</v>
      </c>
      <c r="B162" s="32" t="s">
        <v>7435</v>
      </c>
      <c r="C162" s="31" t="s">
        <v>42</v>
      </c>
      <c r="D162" s="31" t="s">
        <v>7526</v>
      </c>
      <c r="E162" s="30" t="s">
        <v>7527</v>
      </c>
      <c r="F162" s="30" t="s">
        <v>5332</v>
      </c>
      <c r="G162" s="30" t="s">
        <v>867</v>
      </c>
      <c r="H162" s="30" t="s">
        <v>868</v>
      </c>
      <c r="I162" s="37">
        <v>3</v>
      </c>
      <c r="J162" s="33">
        <v>37.11</v>
      </c>
    </row>
    <row r="163" spans="1:10" hidden="1">
      <c r="A163" s="30" t="s">
        <v>48</v>
      </c>
      <c r="B163" s="32" t="s">
        <v>7432</v>
      </c>
      <c r="C163" s="31" t="s">
        <v>42</v>
      </c>
      <c r="D163" s="31" t="s">
        <v>7538</v>
      </c>
      <c r="E163" s="30" t="s">
        <v>607</v>
      </c>
      <c r="F163" s="30" t="s">
        <v>608</v>
      </c>
      <c r="G163" s="30" t="s">
        <v>609</v>
      </c>
      <c r="H163" s="30" t="s">
        <v>610</v>
      </c>
      <c r="I163" s="37">
        <v>110</v>
      </c>
      <c r="J163" s="33">
        <v>1360.7</v>
      </c>
    </row>
    <row r="164" spans="1:10" hidden="1">
      <c r="A164" s="30" t="s">
        <v>48</v>
      </c>
      <c r="B164" s="32" t="s">
        <v>7452</v>
      </c>
      <c r="C164" s="31" t="s">
        <v>42</v>
      </c>
      <c r="D164" s="31" t="s">
        <v>1694</v>
      </c>
      <c r="E164" s="30" t="s">
        <v>2857</v>
      </c>
      <c r="F164" s="30" t="s">
        <v>2858</v>
      </c>
      <c r="G164" s="30" t="s">
        <v>851</v>
      </c>
      <c r="H164" s="30" t="s">
        <v>852</v>
      </c>
      <c r="I164" s="37">
        <v>2</v>
      </c>
      <c r="J164" s="33">
        <v>24.74</v>
      </c>
    </row>
    <row r="165" spans="1:10" hidden="1">
      <c r="A165" s="30" t="s">
        <v>48</v>
      </c>
      <c r="B165" s="32" t="s">
        <v>7432</v>
      </c>
      <c r="C165" s="31" t="s">
        <v>42</v>
      </c>
      <c r="D165" s="31" t="s">
        <v>1771</v>
      </c>
      <c r="E165" s="30" t="s">
        <v>7528</v>
      </c>
      <c r="F165" s="30" t="s">
        <v>7529</v>
      </c>
      <c r="G165" s="30" t="s">
        <v>4956</v>
      </c>
      <c r="H165" s="30" t="s">
        <v>4957</v>
      </c>
      <c r="I165" s="37">
        <v>5</v>
      </c>
      <c r="J165" s="33">
        <v>61.85</v>
      </c>
    </row>
    <row r="166" spans="1:10" ht="24" hidden="1">
      <c r="A166" s="30" t="s">
        <v>48</v>
      </c>
      <c r="B166" s="32" t="s">
        <v>7432</v>
      </c>
      <c r="C166" s="31" t="s">
        <v>42</v>
      </c>
      <c r="D166" s="31" t="s">
        <v>7541</v>
      </c>
      <c r="E166" s="30" t="s">
        <v>3458</v>
      </c>
      <c r="F166" s="30" t="s">
        <v>3459</v>
      </c>
      <c r="G166" s="30" t="s">
        <v>463</v>
      </c>
      <c r="H166" s="30" t="s">
        <v>464</v>
      </c>
      <c r="I166" s="37">
        <v>9</v>
      </c>
      <c r="J166" s="33">
        <v>111.33</v>
      </c>
    </row>
    <row r="167" spans="1:10" hidden="1">
      <c r="J167" s="34">
        <f>SUM(J145:J166)</f>
        <v>8494.23</v>
      </c>
    </row>
    <row r="168" spans="1:10" hidden="1">
      <c r="J168" s="34">
        <v>17567.22</v>
      </c>
    </row>
  </sheetData>
  <autoFilter ref="A1:W168" xr:uid="{88BECD3F-4BC2-1C46-86C6-5EDFAD3B5163}">
    <filterColumn colId="0">
      <filters>
        <filter val="Moksacin 5mg/ml kapi za oko 5ml"/>
      </filters>
    </filterColumn>
  </autoFilter>
  <mergeCells count="11">
    <mergeCell ref="A92:W92"/>
    <mergeCell ref="A98:W98"/>
    <mergeCell ref="A137:W137"/>
    <mergeCell ref="A141:W141"/>
    <mergeCell ref="A144:W144"/>
    <mergeCell ref="A76:W76"/>
    <mergeCell ref="A2:W2"/>
    <mergeCell ref="A9:W9"/>
    <mergeCell ref="A44:W44"/>
    <mergeCell ref="A68:W68"/>
    <mergeCell ref="A72:W72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77C6-ADA3-EB4E-98AC-747ED25D22E1}">
  <sheetPr filterMode="1"/>
  <dimension ref="A1:W146"/>
  <sheetViews>
    <sheetView workbookViewId="0"/>
    <sheetView workbookViewId="1"/>
  </sheetViews>
  <sheetFormatPr defaultColWidth="8.85546875" defaultRowHeight="12.95"/>
  <cols>
    <col min="1" max="1" width="36.42578125" customWidth="1"/>
    <col min="2" max="2" width="9.42578125" customWidth="1"/>
    <col min="3" max="3" width="6.42578125" customWidth="1"/>
    <col min="4" max="4" width="7" customWidth="1"/>
    <col min="5" max="5" width="46" customWidth="1"/>
    <col min="6" max="6" width="29.7109375" customWidth="1"/>
    <col min="7" max="7" width="9.85546875" customWidth="1"/>
    <col min="8" max="8" width="17.28515625" customWidth="1"/>
    <col min="9" max="9" width="8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7547</v>
      </c>
      <c r="C3" s="1" t="s">
        <v>42</v>
      </c>
      <c r="D3" s="1" t="s">
        <v>7548</v>
      </c>
      <c r="E3" s="2" t="s">
        <v>890</v>
      </c>
      <c r="F3" s="2" t="s">
        <v>891</v>
      </c>
      <c r="G3" s="2" t="s">
        <v>46</v>
      </c>
      <c r="H3" s="2" t="s">
        <v>47</v>
      </c>
      <c r="I3" s="9">
        <v>3</v>
      </c>
      <c r="J3" s="4">
        <v>30.66</v>
      </c>
    </row>
    <row r="4" spans="1:23">
      <c r="A4" s="2" t="s">
        <v>40</v>
      </c>
      <c r="B4" s="3" t="s">
        <v>7547</v>
      </c>
      <c r="C4" s="1" t="s">
        <v>42</v>
      </c>
      <c r="D4" s="1" t="s">
        <v>7549</v>
      </c>
      <c r="E4" s="2" t="s">
        <v>7550</v>
      </c>
      <c r="F4" s="2" t="s">
        <v>7551</v>
      </c>
      <c r="G4" s="2" t="s">
        <v>622</v>
      </c>
      <c r="H4" s="2" t="s">
        <v>623</v>
      </c>
      <c r="I4" s="9">
        <v>10</v>
      </c>
      <c r="J4" s="4">
        <v>102.2</v>
      </c>
    </row>
    <row r="5" spans="1:23">
      <c r="A5" s="2" t="s">
        <v>40</v>
      </c>
      <c r="B5" s="3" t="s">
        <v>7547</v>
      </c>
      <c r="C5" s="1" t="s">
        <v>42</v>
      </c>
      <c r="D5" s="1" t="s">
        <v>1812</v>
      </c>
      <c r="E5" s="2" t="s">
        <v>1813</v>
      </c>
      <c r="F5" s="2" t="s">
        <v>1814</v>
      </c>
      <c r="G5" s="2" t="s">
        <v>46</v>
      </c>
      <c r="H5" s="2" t="s">
        <v>47</v>
      </c>
      <c r="I5" s="9">
        <v>3</v>
      </c>
      <c r="J5" s="4">
        <v>30.66</v>
      </c>
    </row>
    <row r="6" spans="1:23" hidden="1">
      <c r="A6" s="2" t="s">
        <v>48</v>
      </c>
      <c r="B6" s="3" t="s">
        <v>7547</v>
      </c>
      <c r="C6" s="1" t="s">
        <v>42</v>
      </c>
      <c r="D6" s="1" t="s">
        <v>7548</v>
      </c>
      <c r="E6" s="2" t="s">
        <v>890</v>
      </c>
      <c r="F6" s="2" t="s">
        <v>891</v>
      </c>
      <c r="G6" s="2" t="s">
        <v>46</v>
      </c>
      <c r="H6" s="2" t="s">
        <v>47</v>
      </c>
      <c r="I6" s="9">
        <v>5</v>
      </c>
      <c r="J6" s="4">
        <v>61.85</v>
      </c>
    </row>
    <row r="7" spans="1:23" hidden="1">
      <c r="A7" s="2" t="s">
        <v>48</v>
      </c>
      <c r="B7" s="3" t="s">
        <v>7547</v>
      </c>
      <c r="C7" s="1" t="s">
        <v>42</v>
      </c>
      <c r="D7" s="1" t="s">
        <v>7552</v>
      </c>
      <c r="E7" s="2" t="s">
        <v>885</v>
      </c>
      <c r="F7" s="2" t="s">
        <v>886</v>
      </c>
      <c r="G7" s="2" t="s">
        <v>622</v>
      </c>
      <c r="H7" s="2" t="s">
        <v>623</v>
      </c>
      <c r="I7" s="9">
        <v>3</v>
      </c>
      <c r="J7" s="4">
        <v>37.11</v>
      </c>
    </row>
    <row r="8" spans="1:23" hidden="1">
      <c r="A8" s="2" t="s">
        <v>48</v>
      </c>
      <c r="B8" s="3" t="s">
        <v>7547</v>
      </c>
      <c r="C8" s="1" t="s">
        <v>42</v>
      </c>
      <c r="D8" s="1" t="s">
        <v>7553</v>
      </c>
      <c r="E8" s="2" t="s">
        <v>877</v>
      </c>
      <c r="F8" s="2" t="s">
        <v>878</v>
      </c>
      <c r="G8" s="2" t="s">
        <v>622</v>
      </c>
      <c r="H8" s="2" t="s">
        <v>623</v>
      </c>
      <c r="I8" s="9">
        <v>2</v>
      </c>
      <c r="J8" s="4">
        <v>24.74</v>
      </c>
    </row>
    <row r="9" spans="1:23" hidden="1">
      <c r="A9" s="2" t="s">
        <v>48</v>
      </c>
      <c r="B9" s="3" t="s">
        <v>7547</v>
      </c>
      <c r="C9" s="1" t="s">
        <v>42</v>
      </c>
      <c r="D9" s="1" t="s">
        <v>7549</v>
      </c>
      <c r="E9" s="2" t="s">
        <v>7550</v>
      </c>
      <c r="F9" s="2" t="s">
        <v>7551</v>
      </c>
      <c r="G9" s="2" t="s">
        <v>622</v>
      </c>
      <c r="H9" s="2" t="s">
        <v>623</v>
      </c>
      <c r="I9" s="9">
        <v>20</v>
      </c>
      <c r="J9" s="4">
        <v>247.4</v>
      </c>
    </row>
    <row r="10" spans="1:23" hidden="1">
      <c r="A10" s="2" t="s">
        <v>48</v>
      </c>
      <c r="B10" s="3" t="s">
        <v>7547</v>
      </c>
      <c r="C10" s="1" t="s">
        <v>42</v>
      </c>
      <c r="D10" s="1" t="s">
        <v>7554</v>
      </c>
      <c r="E10" s="2" t="s">
        <v>880</v>
      </c>
      <c r="F10" s="2" t="s">
        <v>881</v>
      </c>
      <c r="G10" s="2" t="s">
        <v>882</v>
      </c>
      <c r="H10" s="2" t="s">
        <v>883</v>
      </c>
      <c r="I10" s="9">
        <v>5</v>
      </c>
      <c r="J10" s="4">
        <v>61.85</v>
      </c>
    </row>
    <row r="11" spans="1:23" hidden="1">
      <c r="J11" s="5">
        <v>596.47</v>
      </c>
    </row>
    <row r="12" spans="1:23" hidden="1">
      <c r="A12" s="72" t="s">
        <v>67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40</v>
      </c>
      <c r="B13" s="3" t="s">
        <v>7555</v>
      </c>
      <c r="C13" s="1" t="s">
        <v>42</v>
      </c>
      <c r="D13" s="1" t="s">
        <v>1818</v>
      </c>
      <c r="E13" s="2" t="s">
        <v>646</v>
      </c>
      <c r="F13" s="2" t="s">
        <v>647</v>
      </c>
      <c r="G13" s="2" t="s">
        <v>82</v>
      </c>
      <c r="H13" s="2" t="s">
        <v>83</v>
      </c>
      <c r="I13" s="9">
        <v>2</v>
      </c>
      <c r="J13" s="4">
        <v>20.440000000000001</v>
      </c>
    </row>
    <row r="14" spans="1:23">
      <c r="A14" s="2" t="s">
        <v>40</v>
      </c>
      <c r="B14" s="3" t="s">
        <v>7555</v>
      </c>
      <c r="C14" s="1" t="s">
        <v>42</v>
      </c>
      <c r="D14" s="1" t="s">
        <v>7556</v>
      </c>
      <c r="E14" s="2" t="s">
        <v>916</v>
      </c>
      <c r="F14" s="2" t="s">
        <v>917</v>
      </c>
      <c r="G14" s="2" t="s">
        <v>82</v>
      </c>
      <c r="H14" s="2" t="s">
        <v>83</v>
      </c>
      <c r="I14" s="9">
        <v>10</v>
      </c>
      <c r="J14" s="4">
        <v>102.2</v>
      </c>
    </row>
    <row r="15" spans="1:23">
      <c r="A15" s="2" t="s">
        <v>40</v>
      </c>
      <c r="B15" s="3" t="s">
        <v>7555</v>
      </c>
      <c r="C15" s="1" t="s">
        <v>42</v>
      </c>
      <c r="D15" s="1" t="s">
        <v>7557</v>
      </c>
      <c r="E15" s="2" t="s">
        <v>480</v>
      </c>
      <c r="F15" s="2" t="s">
        <v>481</v>
      </c>
      <c r="G15" s="2" t="s">
        <v>82</v>
      </c>
      <c r="H15" s="2" t="s">
        <v>83</v>
      </c>
      <c r="I15" s="9">
        <v>5</v>
      </c>
      <c r="J15" s="4">
        <v>51.1</v>
      </c>
    </row>
    <row r="16" spans="1:23">
      <c r="A16" s="2" t="s">
        <v>40</v>
      </c>
      <c r="B16" s="3" t="s">
        <v>7555</v>
      </c>
      <c r="C16" s="1" t="s">
        <v>42</v>
      </c>
      <c r="D16" s="1" t="s">
        <v>7558</v>
      </c>
      <c r="E16" s="2" t="s">
        <v>117</v>
      </c>
      <c r="F16" s="2" t="s">
        <v>118</v>
      </c>
      <c r="G16" s="2" t="s">
        <v>119</v>
      </c>
      <c r="H16" s="2" t="s">
        <v>120</v>
      </c>
      <c r="I16" s="9">
        <v>10</v>
      </c>
      <c r="J16" s="4">
        <v>102.2</v>
      </c>
    </row>
    <row r="17" spans="1:10">
      <c r="A17" s="2" t="s">
        <v>40</v>
      </c>
      <c r="B17" s="3" t="s">
        <v>7555</v>
      </c>
      <c r="C17" s="1" t="s">
        <v>42</v>
      </c>
      <c r="D17" s="1" t="s">
        <v>7559</v>
      </c>
      <c r="E17" s="2" t="s">
        <v>483</v>
      </c>
      <c r="F17" s="2" t="s">
        <v>484</v>
      </c>
      <c r="G17" s="2" t="s">
        <v>127</v>
      </c>
      <c r="H17" s="2" t="s">
        <v>128</v>
      </c>
      <c r="I17" s="9">
        <v>5</v>
      </c>
      <c r="J17" s="4">
        <v>51.1</v>
      </c>
    </row>
    <row r="18" spans="1:10">
      <c r="A18" s="2" t="s">
        <v>40</v>
      </c>
      <c r="B18" s="3" t="s">
        <v>7555</v>
      </c>
      <c r="C18" s="1" t="s">
        <v>42</v>
      </c>
      <c r="D18" s="1" t="s">
        <v>7560</v>
      </c>
      <c r="E18" s="2" t="s">
        <v>480</v>
      </c>
      <c r="F18" s="2" t="s">
        <v>481</v>
      </c>
      <c r="G18" s="2" t="s">
        <v>82</v>
      </c>
      <c r="H18" s="2" t="s">
        <v>83</v>
      </c>
      <c r="I18" s="9">
        <v>5</v>
      </c>
      <c r="J18" s="4">
        <v>51.1</v>
      </c>
    </row>
    <row r="19" spans="1:10" hidden="1">
      <c r="A19" s="2" t="s">
        <v>48</v>
      </c>
      <c r="B19" s="3" t="s">
        <v>7555</v>
      </c>
      <c r="C19" s="1" t="s">
        <v>42</v>
      </c>
      <c r="D19" s="1" t="s">
        <v>7561</v>
      </c>
      <c r="E19" s="2" t="s">
        <v>1076</v>
      </c>
      <c r="F19" s="2" t="s">
        <v>1077</v>
      </c>
      <c r="G19" s="2" t="s">
        <v>1078</v>
      </c>
      <c r="H19" s="2" t="s">
        <v>1079</v>
      </c>
      <c r="I19" s="9">
        <v>30</v>
      </c>
      <c r="J19" s="4">
        <v>345.6</v>
      </c>
    </row>
    <row r="20" spans="1:10" hidden="1">
      <c r="A20" s="2" t="s">
        <v>48</v>
      </c>
      <c r="B20" s="3" t="s">
        <v>7555</v>
      </c>
      <c r="C20" s="1" t="s">
        <v>42</v>
      </c>
      <c r="D20" s="1" t="s">
        <v>7560</v>
      </c>
      <c r="E20" s="2" t="s">
        <v>480</v>
      </c>
      <c r="F20" s="2" t="s">
        <v>481</v>
      </c>
      <c r="G20" s="2" t="s">
        <v>82</v>
      </c>
      <c r="H20" s="2" t="s">
        <v>83</v>
      </c>
      <c r="I20" s="9">
        <v>2</v>
      </c>
      <c r="J20" s="4">
        <v>24.74</v>
      </c>
    </row>
    <row r="21" spans="1:10" hidden="1">
      <c r="A21" s="2" t="s">
        <v>48</v>
      </c>
      <c r="B21" s="3" t="s">
        <v>7555</v>
      </c>
      <c r="C21" s="1" t="s">
        <v>42</v>
      </c>
      <c r="D21" s="1" t="s">
        <v>7562</v>
      </c>
      <c r="E21" s="2" t="s">
        <v>4537</v>
      </c>
      <c r="F21" s="2" t="s">
        <v>4538</v>
      </c>
      <c r="G21" s="2" t="s">
        <v>498</v>
      </c>
      <c r="H21" s="2" t="s">
        <v>499</v>
      </c>
      <c r="I21" s="9">
        <v>5</v>
      </c>
      <c r="J21" s="4">
        <v>61.85</v>
      </c>
    </row>
    <row r="22" spans="1:10" hidden="1">
      <c r="A22" s="2" t="s">
        <v>48</v>
      </c>
      <c r="B22" s="3" t="s">
        <v>7555</v>
      </c>
      <c r="C22" s="1" t="s">
        <v>42</v>
      </c>
      <c r="D22" s="1" t="s">
        <v>7563</v>
      </c>
      <c r="E22" s="2" t="s">
        <v>2358</v>
      </c>
      <c r="F22" s="2" t="s">
        <v>2359</v>
      </c>
      <c r="G22" s="2" t="s">
        <v>82</v>
      </c>
      <c r="H22" s="2" t="s">
        <v>83</v>
      </c>
      <c r="I22" s="9">
        <v>2</v>
      </c>
      <c r="J22" s="4">
        <v>23.04</v>
      </c>
    </row>
    <row r="23" spans="1:10" hidden="1">
      <c r="A23" s="2" t="s">
        <v>48</v>
      </c>
      <c r="B23" s="3" t="s">
        <v>7555</v>
      </c>
      <c r="C23" s="1" t="s">
        <v>42</v>
      </c>
      <c r="D23" s="1" t="s">
        <v>7560</v>
      </c>
      <c r="E23" s="2" t="s">
        <v>480</v>
      </c>
      <c r="F23" s="2" t="s">
        <v>481</v>
      </c>
      <c r="G23" s="2" t="s">
        <v>82</v>
      </c>
      <c r="H23" s="2" t="s">
        <v>83</v>
      </c>
      <c r="I23" s="9">
        <v>2</v>
      </c>
      <c r="J23" s="4">
        <v>24.74</v>
      </c>
    </row>
    <row r="24" spans="1:10" hidden="1">
      <c r="A24" s="2" t="s">
        <v>48</v>
      </c>
      <c r="B24" s="3" t="s">
        <v>7555</v>
      </c>
      <c r="C24" s="1" t="s">
        <v>42</v>
      </c>
      <c r="D24" s="1" t="s">
        <v>7564</v>
      </c>
      <c r="E24" s="2" t="s">
        <v>486</v>
      </c>
      <c r="F24" s="2" t="s">
        <v>487</v>
      </c>
      <c r="G24" s="2" t="s">
        <v>102</v>
      </c>
      <c r="H24" s="2" t="s">
        <v>103</v>
      </c>
      <c r="I24" s="9">
        <v>5</v>
      </c>
      <c r="J24" s="4">
        <v>61.85</v>
      </c>
    </row>
    <row r="25" spans="1:10" hidden="1">
      <c r="A25" s="2" t="s">
        <v>48</v>
      </c>
      <c r="B25" s="3" t="s">
        <v>7555</v>
      </c>
      <c r="C25" s="1" t="s">
        <v>42</v>
      </c>
      <c r="D25" s="1" t="s">
        <v>7557</v>
      </c>
      <c r="E25" s="2" t="s">
        <v>480</v>
      </c>
      <c r="F25" s="2" t="s">
        <v>481</v>
      </c>
      <c r="G25" s="2" t="s">
        <v>82</v>
      </c>
      <c r="H25" s="2" t="s">
        <v>83</v>
      </c>
      <c r="I25" s="9">
        <v>20</v>
      </c>
      <c r="J25" s="4">
        <v>247.4</v>
      </c>
    </row>
    <row r="26" spans="1:10" hidden="1">
      <c r="A26" s="2" t="s">
        <v>48</v>
      </c>
      <c r="B26" s="3" t="s">
        <v>7555</v>
      </c>
      <c r="C26" s="1" t="s">
        <v>42</v>
      </c>
      <c r="D26" s="1" t="s">
        <v>7565</v>
      </c>
      <c r="E26" s="2" t="s">
        <v>689</v>
      </c>
      <c r="F26" s="2" t="s">
        <v>690</v>
      </c>
      <c r="G26" s="2" t="s">
        <v>93</v>
      </c>
      <c r="H26" s="2" t="s">
        <v>94</v>
      </c>
      <c r="I26" s="9">
        <v>10</v>
      </c>
      <c r="J26" s="4">
        <v>123.7</v>
      </c>
    </row>
    <row r="27" spans="1:10" hidden="1">
      <c r="A27" s="2" t="s">
        <v>48</v>
      </c>
      <c r="B27" s="3" t="s">
        <v>7555</v>
      </c>
      <c r="C27" s="1" t="s">
        <v>42</v>
      </c>
      <c r="D27" s="1" t="s">
        <v>7560</v>
      </c>
      <c r="E27" s="2" t="s">
        <v>480</v>
      </c>
      <c r="F27" s="2" t="s">
        <v>481</v>
      </c>
      <c r="G27" s="2" t="s">
        <v>82</v>
      </c>
      <c r="H27" s="2" t="s">
        <v>83</v>
      </c>
      <c r="I27" s="9">
        <v>5</v>
      </c>
      <c r="J27" s="4">
        <v>61.85</v>
      </c>
    </row>
    <row r="28" spans="1:10" hidden="1">
      <c r="A28" s="2" t="s">
        <v>48</v>
      </c>
      <c r="B28" s="3" t="s">
        <v>7555</v>
      </c>
      <c r="C28" s="1" t="s">
        <v>42</v>
      </c>
      <c r="D28" s="1" t="s">
        <v>7566</v>
      </c>
      <c r="E28" s="2" t="s">
        <v>663</v>
      </c>
      <c r="F28" s="2" t="s">
        <v>664</v>
      </c>
      <c r="G28" s="2" t="s">
        <v>82</v>
      </c>
      <c r="H28" s="2" t="s">
        <v>83</v>
      </c>
      <c r="I28" s="9">
        <v>3</v>
      </c>
      <c r="J28" s="4">
        <v>37.11</v>
      </c>
    </row>
    <row r="29" spans="1:10" hidden="1">
      <c r="A29" s="2" t="s">
        <v>48</v>
      </c>
      <c r="B29" s="3" t="s">
        <v>7555</v>
      </c>
      <c r="C29" s="1" t="s">
        <v>42</v>
      </c>
      <c r="D29" s="1" t="s">
        <v>7567</v>
      </c>
      <c r="E29" s="2" t="s">
        <v>105</v>
      </c>
      <c r="F29" s="2" t="s">
        <v>106</v>
      </c>
      <c r="G29" s="2" t="s">
        <v>93</v>
      </c>
      <c r="H29" s="2" t="s">
        <v>94</v>
      </c>
      <c r="I29" s="9">
        <v>4</v>
      </c>
      <c r="J29" s="4">
        <v>46.08</v>
      </c>
    </row>
    <row r="30" spans="1:10" hidden="1">
      <c r="A30" s="2" t="s">
        <v>48</v>
      </c>
      <c r="B30" s="3" t="s">
        <v>7555</v>
      </c>
      <c r="C30" s="1" t="s">
        <v>42</v>
      </c>
      <c r="D30" s="1" t="s">
        <v>7568</v>
      </c>
      <c r="E30" s="2" t="s">
        <v>673</v>
      </c>
      <c r="F30" s="2" t="s">
        <v>674</v>
      </c>
      <c r="G30" s="2" t="s">
        <v>675</v>
      </c>
      <c r="H30" s="2" t="s">
        <v>676</v>
      </c>
      <c r="I30" s="9">
        <v>4</v>
      </c>
      <c r="J30" s="4">
        <v>46.08</v>
      </c>
    </row>
    <row r="31" spans="1:10" hidden="1">
      <c r="A31" s="2" t="s">
        <v>48</v>
      </c>
      <c r="B31" s="3" t="s">
        <v>7555</v>
      </c>
      <c r="C31" s="1" t="s">
        <v>42</v>
      </c>
      <c r="D31" s="1" t="s">
        <v>7569</v>
      </c>
      <c r="E31" s="2" t="s">
        <v>663</v>
      </c>
      <c r="F31" s="2" t="s">
        <v>664</v>
      </c>
      <c r="G31" s="2" t="s">
        <v>82</v>
      </c>
      <c r="H31" s="2" t="s">
        <v>83</v>
      </c>
      <c r="I31" s="9">
        <v>5</v>
      </c>
      <c r="J31" s="4">
        <v>57.6</v>
      </c>
    </row>
    <row r="32" spans="1:10" hidden="1">
      <c r="A32" s="2" t="s">
        <v>48</v>
      </c>
      <c r="B32" s="3" t="s">
        <v>7555</v>
      </c>
      <c r="C32" s="1" t="s">
        <v>42</v>
      </c>
      <c r="D32" s="1" t="s">
        <v>7570</v>
      </c>
      <c r="E32" s="2" t="s">
        <v>493</v>
      </c>
      <c r="F32" s="2" t="s">
        <v>494</v>
      </c>
      <c r="G32" s="2" t="s">
        <v>82</v>
      </c>
      <c r="H32" s="2" t="s">
        <v>83</v>
      </c>
      <c r="I32" s="9">
        <v>5</v>
      </c>
      <c r="J32" s="4">
        <v>57.6</v>
      </c>
    </row>
    <row r="33" spans="1:23" hidden="1">
      <c r="A33" s="2" t="s">
        <v>48</v>
      </c>
      <c r="B33" s="3" t="s">
        <v>7555</v>
      </c>
      <c r="C33" s="1" t="s">
        <v>42</v>
      </c>
      <c r="D33" s="1" t="s">
        <v>7571</v>
      </c>
      <c r="E33" s="2" t="s">
        <v>505</v>
      </c>
      <c r="F33" s="2" t="s">
        <v>506</v>
      </c>
      <c r="G33" s="2" t="s">
        <v>93</v>
      </c>
      <c r="H33" s="2" t="s">
        <v>94</v>
      </c>
      <c r="I33" s="9">
        <v>2</v>
      </c>
      <c r="J33" s="4">
        <v>24.74</v>
      </c>
    </row>
    <row r="34" spans="1:23" hidden="1">
      <c r="J34" s="5">
        <v>1622.12</v>
      </c>
    </row>
    <row r="35" spans="1:23" hidden="1">
      <c r="A35" s="72" t="s">
        <v>141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</row>
    <row r="36" spans="1:23">
      <c r="A36" s="2" t="s">
        <v>40</v>
      </c>
      <c r="B36" s="3" t="s">
        <v>7572</v>
      </c>
      <c r="C36" s="1" t="s">
        <v>42</v>
      </c>
      <c r="D36" s="1" t="s">
        <v>1830</v>
      </c>
      <c r="E36" s="2" t="s">
        <v>532</v>
      </c>
      <c r="F36" s="2" t="s">
        <v>533</v>
      </c>
      <c r="G36" s="2" t="s">
        <v>534</v>
      </c>
      <c r="H36" s="2" t="s">
        <v>535</v>
      </c>
      <c r="I36" s="9">
        <v>1</v>
      </c>
      <c r="J36" s="4">
        <v>10.220000000000001</v>
      </c>
    </row>
    <row r="37" spans="1:23">
      <c r="A37" s="2" t="s">
        <v>40</v>
      </c>
      <c r="B37" s="3" t="s">
        <v>7572</v>
      </c>
      <c r="C37" s="1" t="s">
        <v>42</v>
      </c>
      <c r="D37" s="1" t="s">
        <v>7573</v>
      </c>
      <c r="E37" s="2" t="s">
        <v>538</v>
      </c>
      <c r="F37" s="2" t="s">
        <v>539</v>
      </c>
      <c r="G37" s="2" t="s">
        <v>150</v>
      </c>
      <c r="H37" s="2" t="s">
        <v>151</v>
      </c>
      <c r="I37" s="9">
        <v>2</v>
      </c>
      <c r="J37" s="4">
        <v>20.440000000000001</v>
      </c>
    </row>
    <row r="38" spans="1:23">
      <c r="A38" s="2" t="s">
        <v>40</v>
      </c>
      <c r="B38" s="3" t="s">
        <v>7572</v>
      </c>
      <c r="C38" s="1" t="s">
        <v>42</v>
      </c>
      <c r="D38" s="1" t="s">
        <v>7574</v>
      </c>
      <c r="E38" s="2" t="s">
        <v>954</v>
      </c>
      <c r="F38" s="2" t="s">
        <v>955</v>
      </c>
      <c r="G38" s="2" t="s">
        <v>150</v>
      </c>
      <c r="H38" s="2" t="s">
        <v>151</v>
      </c>
      <c r="I38" s="9">
        <v>2</v>
      </c>
      <c r="J38" s="4">
        <v>20.440000000000001</v>
      </c>
    </row>
    <row r="39" spans="1:23">
      <c r="A39" s="2" t="s">
        <v>40</v>
      </c>
      <c r="B39" s="3" t="s">
        <v>7572</v>
      </c>
      <c r="C39" s="1" t="s">
        <v>42</v>
      </c>
      <c r="D39" s="1" t="s">
        <v>1826</v>
      </c>
      <c r="E39" s="2" t="s">
        <v>936</v>
      </c>
      <c r="F39" s="2" t="s">
        <v>937</v>
      </c>
      <c r="G39" s="2" t="s">
        <v>150</v>
      </c>
      <c r="H39" s="2" t="s">
        <v>151</v>
      </c>
      <c r="I39" s="9">
        <v>5</v>
      </c>
      <c r="J39" s="4">
        <v>51.1</v>
      </c>
    </row>
    <row r="40" spans="1:23">
      <c r="A40" s="2" t="s">
        <v>40</v>
      </c>
      <c r="B40" s="3" t="s">
        <v>7572</v>
      </c>
      <c r="C40" s="1" t="s">
        <v>42</v>
      </c>
      <c r="D40" s="1" t="s">
        <v>7575</v>
      </c>
      <c r="E40" s="2" t="s">
        <v>170</v>
      </c>
      <c r="F40" s="2" t="s">
        <v>171</v>
      </c>
      <c r="G40" s="2" t="s">
        <v>150</v>
      </c>
      <c r="H40" s="2" t="s">
        <v>151</v>
      </c>
      <c r="I40" s="9">
        <v>5</v>
      </c>
      <c r="J40" s="4">
        <v>51.1</v>
      </c>
    </row>
    <row r="41" spans="1:23">
      <c r="A41" s="2" t="s">
        <v>40</v>
      </c>
      <c r="B41" s="3" t="s">
        <v>7572</v>
      </c>
      <c r="C41" s="1" t="s">
        <v>42</v>
      </c>
      <c r="D41" s="1" t="s">
        <v>1841</v>
      </c>
      <c r="E41" s="2" t="s">
        <v>957</v>
      </c>
      <c r="F41" s="2" t="s">
        <v>958</v>
      </c>
      <c r="G41" s="2" t="s">
        <v>150</v>
      </c>
      <c r="H41" s="2" t="s">
        <v>151</v>
      </c>
      <c r="I41" s="9">
        <v>3</v>
      </c>
      <c r="J41" s="4">
        <v>30.66</v>
      </c>
    </row>
    <row r="42" spans="1:23">
      <c r="A42" s="2" t="s">
        <v>40</v>
      </c>
      <c r="B42" s="3" t="s">
        <v>7572</v>
      </c>
      <c r="C42" s="1" t="s">
        <v>42</v>
      </c>
      <c r="D42" s="1" t="s">
        <v>7576</v>
      </c>
      <c r="E42" s="2" t="s">
        <v>1404</v>
      </c>
      <c r="F42" s="2" t="s">
        <v>1405</v>
      </c>
      <c r="G42" s="2" t="s">
        <v>160</v>
      </c>
      <c r="H42" s="2" t="s">
        <v>161</v>
      </c>
      <c r="I42" s="9">
        <v>3</v>
      </c>
      <c r="J42" s="4">
        <v>30.66</v>
      </c>
    </row>
    <row r="43" spans="1:23" hidden="1">
      <c r="A43" s="2" t="s">
        <v>48</v>
      </c>
      <c r="B43" s="3" t="s">
        <v>7572</v>
      </c>
      <c r="C43" s="1" t="s">
        <v>42</v>
      </c>
      <c r="D43" s="1" t="s">
        <v>7573</v>
      </c>
      <c r="E43" s="2" t="s">
        <v>538</v>
      </c>
      <c r="F43" s="2" t="s">
        <v>539</v>
      </c>
      <c r="G43" s="2" t="s">
        <v>150</v>
      </c>
      <c r="H43" s="2" t="s">
        <v>151</v>
      </c>
      <c r="I43" s="9">
        <v>20</v>
      </c>
      <c r="J43" s="4">
        <v>230.4</v>
      </c>
    </row>
    <row r="44" spans="1:23" hidden="1">
      <c r="A44" s="2" t="s">
        <v>48</v>
      </c>
      <c r="B44" s="3" t="s">
        <v>7572</v>
      </c>
      <c r="C44" s="1" t="s">
        <v>42</v>
      </c>
      <c r="D44" s="1" t="s">
        <v>7576</v>
      </c>
      <c r="E44" s="2" t="s">
        <v>1404</v>
      </c>
      <c r="F44" s="2" t="s">
        <v>1405</v>
      </c>
      <c r="G44" s="2" t="s">
        <v>160</v>
      </c>
      <c r="H44" s="2" t="s">
        <v>161</v>
      </c>
      <c r="I44" s="9">
        <v>3</v>
      </c>
      <c r="J44" s="4">
        <v>34.56</v>
      </c>
    </row>
    <row r="45" spans="1:23" hidden="1">
      <c r="A45" s="2" t="s">
        <v>48</v>
      </c>
      <c r="B45" s="3" t="s">
        <v>7572</v>
      </c>
      <c r="C45" s="1" t="s">
        <v>42</v>
      </c>
      <c r="D45" s="1" t="s">
        <v>1831</v>
      </c>
      <c r="E45" s="2" t="s">
        <v>954</v>
      </c>
      <c r="F45" s="2" t="s">
        <v>955</v>
      </c>
      <c r="G45" s="2" t="s">
        <v>150</v>
      </c>
      <c r="H45" s="2" t="s">
        <v>151</v>
      </c>
      <c r="I45" s="9">
        <v>5</v>
      </c>
      <c r="J45" s="4">
        <v>57.6</v>
      </c>
    </row>
    <row r="46" spans="1:23" hidden="1">
      <c r="A46" s="2" t="s">
        <v>48</v>
      </c>
      <c r="B46" s="3" t="s">
        <v>7572</v>
      </c>
      <c r="C46" s="1" t="s">
        <v>42</v>
      </c>
      <c r="D46" s="1" t="s">
        <v>7575</v>
      </c>
      <c r="E46" s="2" t="s">
        <v>170</v>
      </c>
      <c r="F46" s="2" t="s">
        <v>171</v>
      </c>
      <c r="G46" s="2" t="s">
        <v>150</v>
      </c>
      <c r="H46" s="2" t="s">
        <v>151</v>
      </c>
      <c r="I46" s="9">
        <v>30</v>
      </c>
      <c r="J46" s="4">
        <v>345.6</v>
      </c>
    </row>
    <row r="47" spans="1:23" hidden="1">
      <c r="A47" s="2" t="s">
        <v>48</v>
      </c>
      <c r="B47" s="3" t="s">
        <v>7572</v>
      </c>
      <c r="C47" s="1" t="s">
        <v>42</v>
      </c>
      <c r="D47" s="1" t="s">
        <v>7577</v>
      </c>
      <c r="E47" s="2" t="s">
        <v>547</v>
      </c>
      <c r="F47" s="2" t="s">
        <v>548</v>
      </c>
      <c r="G47" s="2" t="s">
        <v>150</v>
      </c>
      <c r="H47" s="2" t="s">
        <v>151</v>
      </c>
      <c r="I47" s="9">
        <v>10</v>
      </c>
      <c r="J47" s="4">
        <v>115.2</v>
      </c>
    </row>
    <row r="48" spans="1:23" hidden="1">
      <c r="A48" s="2" t="s">
        <v>48</v>
      </c>
      <c r="B48" s="3" t="s">
        <v>7572</v>
      </c>
      <c r="C48" s="1" t="s">
        <v>42</v>
      </c>
      <c r="D48" s="1" t="s">
        <v>7578</v>
      </c>
      <c r="E48" s="2" t="s">
        <v>1141</v>
      </c>
      <c r="F48" s="2" t="s">
        <v>1142</v>
      </c>
      <c r="G48" s="2" t="s">
        <v>167</v>
      </c>
      <c r="H48" s="2" t="s">
        <v>168</v>
      </c>
      <c r="I48" s="9">
        <v>3</v>
      </c>
      <c r="J48" s="4">
        <v>34.56</v>
      </c>
    </row>
    <row r="49" spans="1:23" hidden="1">
      <c r="A49" s="2" t="s">
        <v>48</v>
      </c>
      <c r="B49" s="3" t="s">
        <v>7572</v>
      </c>
      <c r="C49" s="1" t="s">
        <v>42</v>
      </c>
      <c r="D49" s="1" t="s">
        <v>1841</v>
      </c>
      <c r="E49" s="2" t="s">
        <v>957</v>
      </c>
      <c r="F49" s="2" t="s">
        <v>958</v>
      </c>
      <c r="G49" s="2" t="s">
        <v>150</v>
      </c>
      <c r="H49" s="2" t="s">
        <v>151</v>
      </c>
      <c r="I49" s="9">
        <v>10</v>
      </c>
      <c r="J49" s="4">
        <v>115.2</v>
      </c>
    </row>
    <row r="50" spans="1:23" hidden="1">
      <c r="A50" s="2" t="s">
        <v>48</v>
      </c>
      <c r="B50" s="3" t="s">
        <v>7579</v>
      </c>
      <c r="C50" s="1" t="s">
        <v>42</v>
      </c>
      <c r="D50" s="1" t="s">
        <v>7580</v>
      </c>
      <c r="E50" s="2" t="s">
        <v>148</v>
      </c>
      <c r="F50" s="2" t="s">
        <v>149</v>
      </c>
      <c r="G50" s="2" t="s">
        <v>150</v>
      </c>
      <c r="H50" s="2" t="s">
        <v>151</v>
      </c>
      <c r="I50" s="9">
        <v>10</v>
      </c>
      <c r="J50" s="4">
        <v>115.2</v>
      </c>
    </row>
    <row r="51" spans="1:23" hidden="1">
      <c r="A51" s="2" t="s">
        <v>48</v>
      </c>
      <c r="B51" s="3" t="s">
        <v>7572</v>
      </c>
      <c r="C51" s="1" t="s">
        <v>42</v>
      </c>
      <c r="D51" s="1" t="s">
        <v>1826</v>
      </c>
      <c r="E51" s="2" t="s">
        <v>936</v>
      </c>
      <c r="F51" s="2" t="s">
        <v>937</v>
      </c>
      <c r="G51" s="2" t="s">
        <v>150</v>
      </c>
      <c r="H51" s="2" t="s">
        <v>151</v>
      </c>
      <c r="I51" s="9">
        <v>5</v>
      </c>
      <c r="J51" s="4">
        <v>61.85</v>
      </c>
    </row>
    <row r="52" spans="1:23" hidden="1">
      <c r="A52" s="2" t="s">
        <v>48</v>
      </c>
      <c r="B52" s="3" t="s">
        <v>7572</v>
      </c>
      <c r="C52" s="1" t="s">
        <v>42</v>
      </c>
      <c r="D52" s="1" t="s">
        <v>7581</v>
      </c>
      <c r="E52" s="2" t="s">
        <v>532</v>
      </c>
      <c r="F52" s="2" t="s">
        <v>533</v>
      </c>
      <c r="G52" s="2" t="s">
        <v>534</v>
      </c>
      <c r="H52" s="2" t="s">
        <v>535</v>
      </c>
      <c r="I52" s="9">
        <v>5</v>
      </c>
      <c r="J52" s="4">
        <v>57.6</v>
      </c>
    </row>
    <row r="53" spans="1:23" hidden="1">
      <c r="A53" s="2" t="s">
        <v>205</v>
      </c>
      <c r="B53" s="3" t="s">
        <v>7572</v>
      </c>
      <c r="C53" s="1" t="s">
        <v>42</v>
      </c>
      <c r="D53" s="1" t="s">
        <v>1830</v>
      </c>
      <c r="E53" s="2" t="s">
        <v>532</v>
      </c>
      <c r="F53" s="2" t="s">
        <v>533</v>
      </c>
      <c r="G53" s="2" t="s">
        <v>534</v>
      </c>
      <c r="H53" s="2" t="s">
        <v>535</v>
      </c>
      <c r="I53" s="9">
        <v>1</v>
      </c>
      <c r="J53" s="4">
        <v>9.5500000000000007</v>
      </c>
    </row>
    <row r="54" spans="1:23" hidden="1">
      <c r="A54" s="2" t="s">
        <v>205</v>
      </c>
      <c r="B54" s="3" t="s">
        <v>7572</v>
      </c>
      <c r="C54" s="1" t="s">
        <v>42</v>
      </c>
      <c r="D54" s="1" t="s">
        <v>1841</v>
      </c>
      <c r="E54" s="2" t="s">
        <v>957</v>
      </c>
      <c r="F54" s="2" t="s">
        <v>958</v>
      </c>
      <c r="G54" s="2" t="s">
        <v>150</v>
      </c>
      <c r="H54" s="2" t="s">
        <v>151</v>
      </c>
      <c r="I54" s="9">
        <v>1</v>
      </c>
      <c r="J54" s="4">
        <v>9.5500000000000007</v>
      </c>
    </row>
    <row r="55" spans="1:23" hidden="1">
      <c r="J55" s="5">
        <v>1401.49</v>
      </c>
    </row>
    <row r="56" spans="1:23" hidden="1">
      <c r="A56" s="72" t="s">
        <v>183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>
      <c r="A57" s="2" t="s">
        <v>40</v>
      </c>
      <c r="B57" s="3" t="s">
        <v>7555</v>
      </c>
      <c r="C57" s="1" t="s">
        <v>42</v>
      </c>
      <c r="D57" s="1" t="s">
        <v>7582</v>
      </c>
      <c r="E57" s="2" t="s">
        <v>185</v>
      </c>
      <c r="F57" s="2" t="s">
        <v>186</v>
      </c>
      <c r="G57" s="2" t="s">
        <v>187</v>
      </c>
      <c r="H57" s="2" t="s">
        <v>188</v>
      </c>
      <c r="I57" s="9">
        <v>3</v>
      </c>
      <c r="J57" s="4">
        <v>30.66</v>
      </c>
    </row>
    <row r="58" spans="1:23" hidden="1">
      <c r="J58" s="5">
        <v>30.66</v>
      </c>
    </row>
    <row r="59" spans="1:23" hidden="1">
      <c r="A59" s="72" t="s">
        <v>189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>
      <c r="A60" s="2" t="s">
        <v>40</v>
      </c>
      <c r="B60" s="3" t="s">
        <v>7579</v>
      </c>
      <c r="C60" s="1" t="s">
        <v>42</v>
      </c>
      <c r="D60" s="1" t="s">
        <v>7583</v>
      </c>
      <c r="E60" s="2" t="s">
        <v>2378</v>
      </c>
      <c r="F60" s="2" t="s">
        <v>2379</v>
      </c>
      <c r="G60" s="2" t="s">
        <v>375</v>
      </c>
      <c r="H60" s="2" t="s">
        <v>376</v>
      </c>
      <c r="I60" s="9">
        <v>5</v>
      </c>
      <c r="J60" s="4">
        <v>51.1</v>
      </c>
    </row>
    <row r="61" spans="1:23">
      <c r="A61" s="2" t="s">
        <v>40</v>
      </c>
      <c r="B61" s="3" t="s">
        <v>7547</v>
      </c>
      <c r="C61" s="1" t="s">
        <v>42</v>
      </c>
      <c r="D61" s="1" t="s">
        <v>7584</v>
      </c>
      <c r="E61" s="2" t="s">
        <v>729</v>
      </c>
      <c r="F61" s="2" t="s">
        <v>730</v>
      </c>
      <c r="G61" s="2" t="s">
        <v>726</v>
      </c>
      <c r="H61" s="2" t="s">
        <v>727</v>
      </c>
      <c r="I61" s="9">
        <v>4</v>
      </c>
      <c r="J61" s="4">
        <v>40.880000000000003</v>
      </c>
    </row>
    <row r="62" spans="1:23">
      <c r="A62" s="2" t="s">
        <v>40</v>
      </c>
      <c r="B62" s="3" t="s">
        <v>7572</v>
      </c>
      <c r="C62" s="1" t="s">
        <v>42</v>
      </c>
      <c r="D62" s="1" t="s">
        <v>7585</v>
      </c>
      <c r="E62" s="2" t="s">
        <v>715</v>
      </c>
      <c r="F62" s="2" t="s">
        <v>716</v>
      </c>
      <c r="G62" s="2" t="s">
        <v>717</v>
      </c>
      <c r="H62" s="2" t="s">
        <v>718</v>
      </c>
      <c r="I62" s="9">
        <v>5</v>
      </c>
      <c r="J62" s="4">
        <v>51.1</v>
      </c>
    </row>
    <row r="63" spans="1:23">
      <c r="A63" s="2" t="s">
        <v>40</v>
      </c>
      <c r="B63" s="3" t="s">
        <v>7572</v>
      </c>
      <c r="C63" s="1" t="s">
        <v>42</v>
      </c>
      <c r="D63" s="1" t="s">
        <v>7586</v>
      </c>
      <c r="E63" s="2" t="s">
        <v>2815</v>
      </c>
      <c r="F63" s="2" t="s">
        <v>2816</v>
      </c>
      <c r="G63" s="2" t="s">
        <v>198</v>
      </c>
      <c r="H63" s="2" t="s">
        <v>199</v>
      </c>
      <c r="I63" s="9">
        <v>10</v>
      </c>
      <c r="J63" s="4">
        <v>102.2</v>
      </c>
    </row>
    <row r="64" spans="1:23">
      <c r="A64" s="2" t="s">
        <v>40</v>
      </c>
      <c r="B64" s="3" t="s">
        <v>7547</v>
      </c>
      <c r="C64" s="1" t="s">
        <v>42</v>
      </c>
      <c r="D64" s="1" t="s">
        <v>7587</v>
      </c>
      <c r="E64" s="2" t="s">
        <v>552</v>
      </c>
      <c r="F64" s="2" t="s">
        <v>553</v>
      </c>
      <c r="G64" s="2" t="s">
        <v>313</v>
      </c>
      <c r="H64" s="2" t="s">
        <v>314</v>
      </c>
      <c r="I64" s="9">
        <v>30</v>
      </c>
      <c r="J64" s="4">
        <v>306.60000000000002</v>
      </c>
    </row>
    <row r="65" spans="1:23" hidden="1">
      <c r="A65" s="2" t="s">
        <v>48</v>
      </c>
      <c r="B65" s="3" t="s">
        <v>7547</v>
      </c>
      <c r="C65" s="1" t="s">
        <v>42</v>
      </c>
      <c r="D65" s="1" t="s">
        <v>7588</v>
      </c>
      <c r="E65" s="2" t="s">
        <v>724</v>
      </c>
      <c r="F65" s="2" t="s">
        <v>725</v>
      </c>
      <c r="G65" s="2" t="s">
        <v>726</v>
      </c>
      <c r="H65" s="2" t="s">
        <v>727</v>
      </c>
      <c r="I65" s="9">
        <v>10</v>
      </c>
      <c r="J65" s="4">
        <v>115.2</v>
      </c>
    </row>
    <row r="66" spans="1:23" hidden="1">
      <c r="A66" s="2" t="s">
        <v>48</v>
      </c>
      <c r="B66" s="3" t="s">
        <v>7547</v>
      </c>
      <c r="C66" s="1" t="s">
        <v>42</v>
      </c>
      <c r="D66" s="1" t="s">
        <v>7589</v>
      </c>
      <c r="E66" s="2" t="s">
        <v>555</v>
      </c>
      <c r="F66" s="2" t="s">
        <v>556</v>
      </c>
      <c r="G66" s="2" t="s">
        <v>193</v>
      </c>
      <c r="H66" s="2" t="s">
        <v>194</v>
      </c>
      <c r="I66" s="9">
        <v>1</v>
      </c>
      <c r="J66" s="4">
        <v>12.37</v>
      </c>
    </row>
    <row r="67" spans="1:23" hidden="1">
      <c r="A67" s="2" t="s">
        <v>48</v>
      </c>
      <c r="B67" s="3" t="s">
        <v>7547</v>
      </c>
      <c r="C67" s="1" t="s">
        <v>42</v>
      </c>
      <c r="D67" s="1" t="s">
        <v>7584</v>
      </c>
      <c r="E67" s="2" t="s">
        <v>729</v>
      </c>
      <c r="F67" s="2" t="s">
        <v>730</v>
      </c>
      <c r="G67" s="2" t="s">
        <v>726</v>
      </c>
      <c r="H67" s="2" t="s">
        <v>727</v>
      </c>
      <c r="I67" s="9">
        <v>6</v>
      </c>
      <c r="J67" s="4">
        <v>74.22</v>
      </c>
    </row>
    <row r="68" spans="1:23" hidden="1">
      <c r="A68" s="2" t="s">
        <v>48</v>
      </c>
      <c r="B68" s="3" t="s">
        <v>7572</v>
      </c>
      <c r="C68" s="1" t="s">
        <v>42</v>
      </c>
      <c r="D68" s="1" t="s">
        <v>7585</v>
      </c>
      <c r="E68" s="2" t="s">
        <v>715</v>
      </c>
      <c r="F68" s="2" t="s">
        <v>716</v>
      </c>
      <c r="G68" s="2" t="s">
        <v>717</v>
      </c>
      <c r="H68" s="2" t="s">
        <v>718</v>
      </c>
      <c r="I68" s="9">
        <v>5</v>
      </c>
      <c r="J68" s="4">
        <v>61.85</v>
      </c>
    </row>
    <row r="69" spans="1:23" hidden="1">
      <c r="A69" s="2" t="s">
        <v>182</v>
      </c>
      <c r="B69" s="3" t="s">
        <v>7547</v>
      </c>
      <c r="C69" s="1" t="s">
        <v>42</v>
      </c>
      <c r="D69" s="1" t="s">
        <v>7584</v>
      </c>
      <c r="E69" s="2" t="s">
        <v>729</v>
      </c>
      <c r="F69" s="2" t="s">
        <v>730</v>
      </c>
      <c r="G69" s="2" t="s">
        <v>726</v>
      </c>
      <c r="H69" s="2" t="s">
        <v>727</v>
      </c>
      <c r="I69" s="9">
        <v>2</v>
      </c>
      <c r="J69" s="4">
        <v>18.88</v>
      </c>
    </row>
    <row r="70" spans="1:23" hidden="1">
      <c r="A70" s="2" t="s">
        <v>205</v>
      </c>
      <c r="B70" s="3" t="s">
        <v>7579</v>
      </c>
      <c r="C70" s="1" t="s">
        <v>42</v>
      </c>
      <c r="D70" s="1" t="s">
        <v>7590</v>
      </c>
      <c r="E70" s="2" t="s">
        <v>2383</v>
      </c>
      <c r="F70" s="2" t="s">
        <v>2384</v>
      </c>
      <c r="G70" s="2" t="s">
        <v>210</v>
      </c>
      <c r="H70" s="2" t="s">
        <v>211</v>
      </c>
      <c r="I70" s="9">
        <v>2</v>
      </c>
      <c r="J70" s="4">
        <v>19.100000000000001</v>
      </c>
    </row>
    <row r="71" spans="1:23" hidden="1">
      <c r="J71" s="5">
        <v>853.5</v>
      </c>
    </row>
    <row r="72" spans="1:23" hidden="1">
      <c r="A72" s="72" t="s">
        <v>212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</row>
    <row r="73" spans="1:23">
      <c r="A73" s="2" t="s">
        <v>40</v>
      </c>
      <c r="B73" s="3" t="s">
        <v>7579</v>
      </c>
      <c r="C73" s="1" t="s">
        <v>42</v>
      </c>
      <c r="D73" s="1" t="s">
        <v>7591</v>
      </c>
      <c r="E73" s="2" t="s">
        <v>263</v>
      </c>
      <c r="F73" s="2" t="s">
        <v>264</v>
      </c>
      <c r="G73" s="2" t="s">
        <v>216</v>
      </c>
      <c r="H73" s="2" t="s">
        <v>217</v>
      </c>
      <c r="I73" s="9">
        <v>3</v>
      </c>
      <c r="J73" s="4">
        <v>30.66</v>
      </c>
    </row>
    <row r="74" spans="1:23">
      <c r="A74" s="2" t="s">
        <v>40</v>
      </c>
      <c r="B74" s="3" t="s">
        <v>7579</v>
      </c>
      <c r="C74" s="1" t="s">
        <v>42</v>
      </c>
      <c r="D74" s="1" t="s">
        <v>7592</v>
      </c>
      <c r="E74" s="2" t="s">
        <v>738</v>
      </c>
      <c r="F74" s="2" t="s">
        <v>739</v>
      </c>
      <c r="G74" s="2" t="s">
        <v>251</v>
      </c>
      <c r="H74" s="2" t="s">
        <v>252</v>
      </c>
      <c r="I74" s="9">
        <v>10</v>
      </c>
      <c r="J74" s="4">
        <v>102.2</v>
      </c>
    </row>
    <row r="75" spans="1:23" hidden="1">
      <c r="A75" s="2" t="s">
        <v>48</v>
      </c>
      <c r="B75" s="3" t="s">
        <v>7579</v>
      </c>
      <c r="C75" s="1" t="s">
        <v>42</v>
      </c>
      <c r="D75" s="1" t="s">
        <v>7593</v>
      </c>
      <c r="E75" s="2" t="s">
        <v>238</v>
      </c>
      <c r="F75" s="2" t="s">
        <v>239</v>
      </c>
      <c r="G75" s="2" t="s">
        <v>216</v>
      </c>
      <c r="H75" s="2" t="s">
        <v>217</v>
      </c>
      <c r="I75" s="9">
        <v>2</v>
      </c>
      <c r="J75" s="4">
        <v>24.74</v>
      </c>
    </row>
    <row r="76" spans="1:23" hidden="1">
      <c r="A76" s="2" t="s">
        <v>48</v>
      </c>
      <c r="B76" s="3" t="s">
        <v>7579</v>
      </c>
      <c r="C76" s="1" t="s">
        <v>42</v>
      </c>
      <c r="D76" s="1" t="s">
        <v>1861</v>
      </c>
      <c r="E76" s="2" t="s">
        <v>266</v>
      </c>
      <c r="F76" s="2" t="s">
        <v>267</v>
      </c>
      <c r="G76" s="2" t="s">
        <v>216</v>
      </c>
      <c r="H76" s="2" t="s">
        <v>217</v>
      </c>
      <c r="I76" s="9">
        <v>2</v>
      </c>
      <c r="J76" s="4">
        <v>24.74</v>
      </c>
    </row>
    <row r="77" spans="1:23" hidden="1">
      <c r="A77" s="2" t="s">
        <v>48</v>
      </c>
      <c r="B77" s="3" t="s">
        <v>7579</v>
      </c>
      <c r="C77" s="1" t="s">
        <v>42</v>
      </c>
      <c r="D77" s="1" t="s">
        <v>1792</v>
      </c>
      <c r="E77" s="2" t="s">
        <v>1551</v>
      </c>
      <c r="F77" s="2" t="s">
        <v>1552</v>
      </c>
      <c r="G77" s="2" t="s">
        <v>216</v>
      </c>
      <c r="H77" s="2" t="s">
        <v>217</v>
      </c>
      <c r="I77" s="9">
        <v>10</v>
      </c>
      <c r="J77" s="4">
        <v>123.7</v>
      </c>
    </row>
    <row r="78" spans="1:23" hidden="1">
      <c r="A78" s="2" t="s">
        <v>48</v>
      </c>
      <c r="B78" s="3" t="s">
        <v>7579</v>
      </c>
      <c r="C78" s="1" t="s">
        <v>42</v>
      </c>
      <c r="D78" s="1" t="s">
        <v>7592</v>
      </c>
      <c r="E78" s="2" t="s">
        <v>738</v>
      </c>
      <c r="F78" s="2" t="s">
        <v>739</v>
      </c>
      <c r="G78" s="2" t="s">
        <v>251</v>
      </c>
      <c r="H78" s="2" t="s">
        <v>252</v>
      </c>
      <c r="I78" s="9">
        <v>10</v>
      </c>
      <c r="J78" s="4">
        <v>123.7</v>
      </c>
    </row>
    <row r="79" spans="1:23" hidden="1">
      <c r="A79" s="2" t="s">
        <v>48</v>
      </c>
      <c r="B79" s="3" t="s">
        <v>7579</v>
      </c>
      <c r="C79" s="1" t="s">
        <v>42</v>
      </c>
      <c r="D79" s="1" t="s">
        <v>7591</v>
      </c>
      <c r="E79" s="2" t="s">
        <v>263</v>
      </c>
      <c r="F79" s="2" t="s">
        <v>264</v>
      </c>
      <c r="G79" s="2" t="s">
        <v>216</v>
      </c>
      <c r="H79" s="2" t="s">
        <v>217</v>
      </c>
      <c r="I79" s="9">
        <v>3</v>
      </c>
      <c r="J79" s="4">
        <v>37.11</v>
      </c>
    </row>
    <row r="80" spans="1:23" hidden="1">
      <c r="A80" s="2" t="s">
        <v>48</v>
      </c>
      <c r="B80" s="3" t="s">
        <v>7579</v>
      </c>
      <c r="C80" s="1" t="s">
        <v>42</v>
      </c>
      <c r="D80" s="1" t="s">
        <v>7594</v>
      </c>
      <c r="E80" s="2" t="s">
        <v>976</v>
      </c>
      <c r="F80" s="2" t="s">
        <v>977</v>
      </c>
      <c r="G80" s="2" t="s">
        <v>216</v>
      </c>
      <c r="H80" s="2" t="s">
        <v>217</v>
      </c>
      <c r="I80" s="9">
        <v>5</v>
      </c>
      <c r="J80" s="4">
        <v>61.85</v>
      </c>
    </row>
    <row r="81" spans="1:23" hidden="1">
      <c r="A81" s="2" t="s">
        <v>48</v>
      </c>
      <c r="B81" s="3" t="s">
        <v>7579</v>
      </c>
      <c r="C81" s="1" t="s">
        <v>42</v>
      </c>
      <c r="D81" s="1" t="s">
        <v>7595</v>
      </c>
      <c r="E81" s="2" t="s">
        <v>1173</v>
      </c>
      <c r="F81" s="2" t="s">
        <v>1174</v>
      </c>
      <c r="G81" s="2" t="s">
        <v>216</v>
      </c>
      <c r="H81" s="2" t="s">
        <v>217</v>
      </c>
      <c r="I81" s="9">
        <v>3</v>
      </c>
      <c r="J81" s="4">
        <v>37.11</v>
      </c>
    </row>
    <row r="82" spans="1:23" hidden="1">
      <c r="A82" s="2" t="s">
        <v>48</v>
      </c>
      <c r="B82" s="3" t="s">
        <v>7579</v>
      </c>
      <c r="C82" s="1" t="s">
        <v>42</v>
      </c>
      <c r="D82" s="1" t="s">
        <v>7596</v>
      </c>
      <c r="E82" s="2" t="s">
        <v>272</v>
      </c>
      <c r="F82" s="2" t="s">
        <v>273</v>
      </c>
      <c r="G82" s="2" t="s">
        <v>216</v>
      </c>
      <c r="H82" s="2" t="s">
        <v>217</v>
      </c>
      <c r="I82" s="9">
        <v>2</v>
      </c>
      <c r="J82" s="4">
        <v>24.74</v>
      </c>
    </row>
    <row r="83" spans="1:23" hidden="1">
      <c r="A83" s="2" t="s">
        <v>182</v>
      </c>
      <c r="B83" s="3" t="s">
        <v>7579</v>
      </c>
      <c r="C83" s="1" t="s">
        <v>42</v>
      </c>
      <c r="D83" s="1" t="s">
        <v>1861</v>
      </c>
      <c r="E83" s="2" t="s">
        <v>266</v>
      </c>
      <c r="F83" s="2" t="s">
        <v>267</v>
      </c>
      <c r="G83" s="2" t="s">
        <v>216</v>
      </c>
      <c r="H83" s="2" t="s">
        <v>217</v>
      </c>
      <c r="I83" s="9">
        <v>1</v>
      </c>
      <c r="J83" s="4">
        <v>9.44</v>
      </c>
    </row>
    <row r="84" spans="1:23" hidden="1">
      <c r="A84" s="2" t="s">
        <v>182</v>
      </c>
      <c r="B84" s="3" t="s">
        <v>7579</v>
      </c>
      <c r="C84" s="1" t="s">
        <v>42</v>
      </c>
      <c r="D84" s="1" t="s">
        <v>7596</v>
      </c>
      <c r="E84" s="2" t="s">
        <v>272</v>
      </c>
      <c r="F84" s="2" t="s">
        <v>273</v>
      </c>
      <c r="G84" s="2" t="s">
        <v>216</v>
      </c>
      <c r="H84" s="2" t="s">
        <v>217</v>
      </c>
      <c r="I84" s="9">
        <v>1</v>
      </c>
      <c r="J84" s="4">
        <v>9.44</v>
      </c>
    </row>
    <row r="85" spans="1:23" hidden="1">
      <c r="A85" s="2" t="s">
        <v>182</v>
      </c>
      <c r="B85" s="3" t="s">
        <v>7579</v>
      </c>
      <c r="C85" s="1" t="s">
        <v>42</v>
      </c>
      <c r="D85" s="1" t="s">
        <v>7593</v>
      </c>
      <c r="E85" s="2" t="s">
        <v>238</v>
      </c>
      <c r="F85" s="2" t="s">
        <v>239</v>
      </c>
      <c r="G85" s="2" t="s">
        <v>216</v>
      </c>
      <c r="H85" s="2" t="s">
        <v>217</v>
      </c>
      <c r="I85" s="9">
        <v>3</v>
      </c>
      <c r="J85" s="4">
        <v>28.32</v>
      </c>
    </row>
    <row r="86" spans="1:23" hidden="1">
      <c r="A86" s="2" t="s">
        <v>182</v>
      </c>
      <c r="B86" s="3" t="s">
        <v>7579</v>
      </c>
      <c r="C86" s="1" t="s">
        <v>42</v>
      </c>
      <c r="D86" s="1" t="s">
        <v>7597</v>
      </c>
      <c r="E86" s="2" t="s">
        <v>230</v>
      </c>
      <c r="F86" s="2" t="s">
        <v>231</v>
      </c>
      <c r="G86" s="2" t="s">
        <v>232</v>
      </c>
      <c r="H86" s="2" t="s">
        <v>233</v>
      </c>
      <c r="I86" s="9">
        <v>1</v>
      </c>
      <c r="J86" s="4">
        <v>9.44</v>
      </c>
    </row>
    <row r="87" spans="1:23" hidden="1">
      <c r="J87" s="5">
        <v>647.19000000000005</v>
      </c>
    </row>
    <row r="88" spans="1:23" hidden="1">
      <c r="A88" s="72" t="s">
        <v>309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</row>
    <row r="89" spans="1:23">
      <c r="A89" s="2" t="s">
        <v>40</v>
      </c>
      <c r="B89" s="3" t="s">
        <v>7598</v>
      </c>
      <c r="C89" s="1" t="s">
        <v>42</v>
      </c>
      <c r="D89" s="1" t="s">
        <v>7599</v>
      </c>
      <c r="E89" s="2" t="s">
        <v>1199</v>
      </c>
      <c r="F89" s="2" t="s">
        <v>1200</v>
      </c>
      <c r="G89" s="2" t="s">
        <v>367</v>
      </c>
      <c r="H89" s="2" t="s">
        <v>368</v>
      </c>
      <c r="I89" s="9">
        <v>20</v>
      </c>
      <c r="J89" s="4">
        <v>204.4</v>
      </c>
    </row>
    <row r="90" spans="1:23">
      <c r="A90" s="2" t="s">
        <v>40</v>
      </c>
      <c r="B90" s="3" t="s">
        <v>7579</v>
      </c>
      <c r="C90" s="1" t="s">
        <v>42</v>
      </c>
      <c r="D90" s="1" t="s">
        <v>7600</v>
      </c>
      <c r="E90" s="2" t="s">
        <v>581</v>
      </c>
      <c r="F90" s="2" t="s">
        <v>582</v>
      </c>
      <c r="G90" s="2" t="s">
        <v>313</v>
      </c>
      <c r="H90" s="2" t="s">
        <v>314</v>
      </c>
      <c r="I90" s="9">
        <v>20</v>
      </c>
      <c r="J90" s="4">
        <v>204.4</v>
      </c>
    </row>
    <row r="91" spans="1:23">
      <c r="A91" s="2" t="s">
        <v>40</v>
      </c>
      <c r="B91" s="3" t="s">
        <v>7598</v>
      </c>
      <c r="C91" s="1" t="s">
        <v>42</v>
      </c>
      <c r="D91" s="1" t="s">
        <v>7601</v>
      </c>
      <c r="E91" s="2" t="s">
        <v>783</v>
      </c>
      <c r="F91" s="2" t="s">
        <v>784</v>
      </c>
      <c r="G91" s="2" t="s">
        <v>313</v>
      </c>
      <c r="H91" s="2" t="s">
        <v>314</v>
      </c>
      <c r="I91" s="9">
        <v>5</v>
      </c>
      <c r="J91" s="4">
        <v>51.1</v>
      </c>
    </row>
    <row r="92" spans="1:23">
      <c r="A92" s="2" t="s">
        <v>40</v>
      </c>
      <c r="B92" s="3" t="s">
        <v>7598</v>
      </c>
      <c r="C92" s="1" t="s">
        <v>42</v>
      </c>
      <c r="D92" s="1" t="s">
        <v>7602</v>
      </c>
      <c r="E92" s="2" t="s">
        <v>998</v>
      </c>
      <c r="F92" s="2" t="s">
        <v>999</v>
      </c>
      <c r="G92" s="2" t="s">
        <v>313</v>
      </c>
      <c r="H92" s="2" t="s">
        <v>314</v>
      </c>
      <c r="I92" s="9">
        <v>7</v>
      </c>
      <c r="J92" s="4">
        <v>71.540000000000006</v>
      </c>
    </row>
    <row r="93" spans="1:23">
      <c r="A93" s="2" t="s">
        <v>40</v>
      </c>
      <c r="B93" s="3" t="s">
        <v>7579</v>
      </c>
      <c r="C93" s="1" t="s">
        <v>42</v>
      </c>
      <c r="D93" s="1" t="s">
        <v>7603</v>
      </c>
      <c r="E93" s="2" t="s">
        <v>331</v>
      </c>
      <c r="F93" s="2" t="s">
        <v>332</v>
      </c>
      <c r="G93" s="2" t="s">
        <v>313</v>
      </c>
      <c r="H93" s="2" t="s">
        <v>314</v>
      </c>
      <c r="I93" s="9">
        <v>10</v>
      </c>
      <c r="J93" s="4">
        <v>102.2</v>
      </c>
    </row>
    <row r="94" spans="1:23">
      <c r="A94" s="2" t="s">
        <v>40</v>
      </c>
      <c r="B94" s="3" t="s">
        <v>7579</v>
      </c>
      <c r="C94" s="1" t="s">
        <v>42</v>
      </c>
      <c r="D94" s="1" t="s">
        <v>7604</v>
      </c>
      <c r="E94" s="2" t="s">
        <v>6177</v>
      </c>
      <c r="F94" s="2" t="s">
        <v>6178</v>
      </c>
      <c r="G94" s="2" t="s">
        <v>375</v>
      </c>
      <c r="H94" s="2" t="s">
        <v>376</v>
      </c>
      <c r="I94" s="9">
        <v>10</v>
      </c>
      <c r="J94" s="4">
        <v>102.2</v>
      </c>
    </row>
    <row r="95" spans="1:23">
      <c r="A95" s="2" t="s">
        <v>40</v>
      </c>
      <c r="B95" s="3" t="s">
        <v>7579</v>
      </c>
      <c r="C95" s="1" t="s">
        <v>42</v>
      </c>
      <c r="D95" s="1" t="s">
        <v>1850</v>
      </c>
      <c r="E95" s="2" t="s">
        <v>399</v>
      </c>
      <c r="F95" s="2" t="s">
        <v>400</v>
      </c>
      <c r="G95" s="2" t="s">
        <v>401</v>
      </c>
      <c r="H95" s="2" t="s">
        <v>402</v>
      </c>
      <c r="I95" s="9">
        <v>5</v>
      </c>
      <c r="J95" s="4">
        <v>51.1</v>
      </c>
    </row>
    <row r="96" spans="1:23">
      <c r="A96" s="2" t="s">
        <v>40</v>
      </c>
      <c r="B96" s="3" t="s">
        <v>7598</v>
      </c>
      <c r="C96" s="1" t="s">
        <v>42</v>
      </c>
      <c r="D96" s="1" t="s">
        <v>7605</v>
      </c>
      <c r="E96" s="2" t="s">
        <v>378</v>
      </c>
      <c r="F96" s="2" t="s">
        <v>379</v>
      </c>
      <c r="G96" s="2" t="s">
        <v>313</v>
      </c>
      <c r="H96" s="2" t="s">
        <v>314</v>
      </c>
      <c r="I96" s="9">
        <v>20</v>
      </c>
      <c r="J96" s="4">
        <v>204.4</v>
      </c>
    </row>
    <row r="97" spans="1:10">
      <c r="A97" s="2" t="s">
        <v>40</v>
      </c>
      <c r="B97" s="3" t="s">
        <v>7579</v>
      </c>
      <c r="C97" s="1" t="s">
        <v>42</v>
      </c>
      <c r="D97" s="1" t="s">
        <v>1852</v>
      </c>
      <c r="E97" s="2" t="s">
        <v>570</v>
      </c>
      <c r="F97" s="2" t="s">
        <v>571</v>
      </c>
      <c r="G97" s="2" t="s">
        <v>313</v>
      </c>
      <c r="H97" s="2" t="s">
        <v>314</v>
      </c>
      <c r="I97" s="9">
        <v>10</v>
      </c>
      <c r="J97" s="4">
        <v>102.2</v>
      </c>
    </row>
    <row r="98" spans="1:10">
      <c r="A98" s="2" t="s">
        <v>40</v>
      </c>
      <c r="B98" s="3" t="s">
        <v>7547</v>
      </c>
      <c r="C98" s="1" t="s">
        <v>42</v>
      </c>
      <c r="D98" s="1" t="s">
        <v>7606</v>
      </c>
      <c r="E98" s="2" t="s">
        <v>316</v>
      </c>
      <c r="F98" s="2" t="s">
        <v>317</v>
      </c>
      <c r="G98" s="2" t="s">
        <v>313</v>
      </c>
      <c r="H98" s="2" t="s">
        <v>314</v>
      </c>
      <c r="I98" s="9">
        <v>20</v>
      </c>
      <c r="J98" s="4">
        <v>204.4</v>
      </c>
    </row>
    <row r="99" spans="1:10">
      <c r="A99" s="2" t="s">
        <v>40</v>
      </c>
      <c r="B99" s="3" t="s">
        <v>7555</v>
      </c>
      <c r="C99" s="1" t="s">
        <v>42</v>
      </c>
      <c r="D99" s="1" t="s">
        <v>7607</v>
      </c>
      <c r="E99" s="2" t="s">
        <v>754</v>
      </c>
      <c r="F99" s="2" t="s">
        <v>755</v>
      </c>
      <c r="G99" s="2" t="s">
        <v>313</v>
      </c>
      <c r="H99" s="2" t="s">
        <v>314</v>
      </c>
      <c r="I99" s="9">
        <v>27</v>
      </c>
      <c r="J99" s="4">
        <v>275.94</v>
      </c>
    </row>
    <row r="100" spans="1:10">
      <c r="A100" s="2" t="s">
        <v>40</v>
      </c>
      <c r="B100" s="3" t="s">
        <v>7547</v>
      </c>
      <c r="C100" s="1" t="s">
        <v>42</v>
      </c>
      <c r="D100" s="1" t="s">
        <v>7608</v>
      </c>
      <c r="E100" s="2" t="s">
        <v>1436</v>
      </c>
      <c r="F100" s="2" t="s">
        <v>1437</v>
      </c>
      <c r="G100" s="2" t="s">
        <v>313</v>
      </c>
      <c r="H100" s="2" t="s">
        <v>314</v>
      </c>
      <c r="I100" s="9">
        <v>5</v>
      </c>
      <c r="J100" s="4">
        <v>51.1</v>
      </c>
    </row>
    <row r="101" spans="1:10">
      <c r="A101" s="2" t="s">
        <v>40</v>
      </c>
      <c r="B101" s="3" t="s">
        <v>7547</v>
      </c>
      <c r="C101" s="1" t="s">
        <v>42</v>
      </c>
      <c r="D101" s="1" t="s">
        <v>7609</v>
      </c>
      <c r="E101" s="2" t="s">
        <v>789</v>
      </c>
      <c r="F101" s="2" t="s">
        <v>790</v>
      </c>
      <c r="G101" s="2" t="s">
        <v>313</v>
      </c>
      <c r="H101" s="2" t="s">
        <v>314</v>
      </c>
      <c r="I101" s="9">
        <v>20</v>
      </c>
      <c r="J101" s="4">
        <v>204.4</v>
      </c>
    </row>
    <row r="102" spans="1:10">
      <c r="A102" s="2" t="s">
        <v>40</v>
      </c>
      <c r="B102" s="3" t="s">
        <v>7572</v>
      </c>
      <c r="C102" s="1" t="s">
        <v>42</v>
      </c>
      <c r="D102" s="1" t="s">
        <v>1863</v>
      </c>
      <c r="E102" s="2" t="s">
        <v>417</v>
      </c>
      <c r="F102" s="2" t="s">
        <v>418</v>
      </c>
      <c r="G102" s="2" t="s">
        <v>313</v>
      </c>
      <c r="H102" s="2" t="s">
        <v>314</v>
      </c>
      <c r="I102" s="9">
        <v>5</v>
      </c>
      <c r="J102" s="4">
        <v>51.1</v>
      </c>
    </row>
    <row r="103" spans="1:10">
      <c r="A103" s="2" t="s">
        <v>40</v>
      </c>
      <c r="B103" s="3" t="s">
        <v>7547</v>
      </c>
      <c r="C103" s="1" t="s">
        <v>42</v>
      </c>
      <c r="D103" s="1" t="s">
        <v>7610</v>
      </c>
      <c r="E103" s="2" t="s">
        <v>1577</v>
      </c>
      <c r="F103" s="2" t="s">
        <v>1578</v>
      </c>
      <c r="G103" s="2" t="s">
        <v>313</v>
      </c>
      <c r="H103" s="2" t="s">
        <v>314</v>
      </c>
      <c r="I103" s="9">
        <v>8</v>
      </c>
      <c r="J103" s="4">
        <v>81.760000000000005</v>
      </c>
    </row>
    <row r="104" spans="1:10">
      <c r="A104" s="2" t="s">
        <v>40</v>
      </c>
      <c r="B104" s="3" t="s">
        <v>7572</v>
      </c>
      <c r="C104" s="1" t="s">
        <v>42</v>
      </c>
      <c r="D104" s="1" t="s">
        <v>7611</v>
      </c>
      <c r="E104" s="2" t="s">
        <v>387</v>
      </c>
      <c r="F104" s="2" t="s">
        <v>388</v>
      </c>
      <c r="G104" s="2" t="s">
        <v>313</v>
      </c>
      <c r="H104" s="2" t="s">
        <v>314</v>
      </c>
      <c r="I104" s="9">
        <v>6</v>
      </c>
      <c r="J104" s="4">
        <v>61.32</v>
      </c>
    </row>
    <row r="105" spans="1:10">
      <c r="A105" s="2" t="s">
        <v>40</v>
      </c>
      <c r="B105" s="3" t="s">
        <v>7572</v>
      </c>
      <c r="C105" s="1" t="s">
        <v>42</v>
      </c>
      <c r="D105" s="1" t="s">
        <v>7612</v>
      </c>
      <c r="E105" s="2" t="s">
        <v>799</v>
      </c>
      <c r="F105" s="2" t="s">
        <v>5911</v>
      </c>
      <c r="G105" s="2" t="s">
        <v>313</v>
      </c>
      <c r="H105" s="2" t="s">
        <v>314</v>
      </c>
      <c r="I105" s="9">
        <v>50</v>
      </c>
      <c r="J105" s="4">
        <v>511</v>
      </c>
    </row>
    <row r="106" spans="1:10">
      <c r="A106" s="2" t="s">
        <v>40</v>
      </c>
      <c r="B106" s="3" t="s">
        <v>7547</v>
      </c>
      <c r="C106" s="1" t="s">
        <v>42</v>
      </c>
      <c r="D106" s="1" t="s">
        <v>7613</v>
      </c>
      <c r="E106" s="2" t="s">
        <v>594</v>
      </c>
      <c r="F106" s="2" t="s">
        <v>595</v>
      </c>
      <c r="G106" s="2" t="s">
        <v>313</v>
      </c>
      <c r="H106" s="2" t="s">
        <v>314</v>
      </c>
      <c r="I106" s="9">
        <v>6</v>
      </c>
      <c r="J106" s="4">
        <v>61.32</v>
      </c>
    </row>
    <row r="107" spans="1:10">
      <c r="A107" s="2" t="s">
        <v>40</v>
      </c>
      <c r="B107" s="3" t="s">
        <v>7547</v>
      </c>
      <c r="C107" s="1" t="s">
        <v>42</v>
      </c>
      <c r="D107" s="1" t="s">
        <v>7614</v>
      </c>
      <c r="E107" s="2" t="s">
        <v>816</v>
      </c>
      <c r="F107" s="2" t="s">
        <v>817</v>
      </c>
      <c r="G107" s="2" t="s">
        <v>313</v>
      </c>
      <c r="H107" s="2" t="s">
        <v>314</v>
      </c>
      <c r="I107" s="9">
        <v>10</v>
      </c>
      <c r="J107" s="4">
        <v>102.2</v>
      </c>
    </row>
    <row r="108" spans="1:10">
      <c r="A108" s="2" t="s">
        <v>40</v>
      </c>
      <c r="B108" s="3" t="s">
        <v>7572</v>
      </c>
      <c r="C108" s="1" t="s">
        <v>42</v>
      </c>
      <c r="D108" s="1" t="s">
        <v>1838</v>
      </c>
      <c r="E108" s="2" t="s">
        <v>766</v>
      </c>
      <c r="F108" s="2" t="s">
        <v>767</v>
      </c>
      <c r="G108" s="2" t="s">
        <v>362</v>
      </c>
      <c r="H108" s="2" t="s">
        <v>363</v>
      </c>
      <c r="I108" s="9">
        <v>5</v>
      </c>
      <c r="J108" s="4">
        <v>51.1</v>
      </c>
    </row>
    <row r="109" spans="1:10">
      <c r="A109" s="2" t="s">
        <v>40</v>
      </c>
      <c r="B109" s="3" t="s">
        <v>7572</v>
      </c>
      <c r="C109" s="1" t="s">
        <v>42</v>
      </c>
      <c r="D109" s="1" t="s">
        <v>1829</v>
      </c>
      <c r="E109" s="2" t="s">
        <v>998</v>
      </c>
      <c r="F109" s="2" t="s">
        <v>999</v>
      </c>
      <c r="G109" s="2" t="s">
        <v>313</v>
      </c>
      <c r="H109" s="2" t="s">
        <v>314</v>
      </c>
      <c r="I109" s="9">
        <v>5</v>
      </c>
      <c r="J109" s="4">
        <v>51.1</v>
      </c>
    </row>
    <row r="110" spans="1:10">
      <c r="A110" s="2" t="s">
        <v>40</v>
      </c>
      <c r="B110" s="3" t="s">
        <v>7572</v>
      </c>
      <c r="C110" s="1" t="s">
        <v>42</v>
      </c>
      <c r="D110" s="1" t="s">
        <v>7615</v>
      </c>
      <c r="E110" s="2" t="s">
        <v>792</v>
      </c>
      <c r="F110" s="2" t="s">
        <v>793</v>
      </c>
      <c r="G110" s="2" t="s">
        <v>313</v>
      </c>
      <c r="H110" s="2" t="s">
        <v>314</v>
      </c>
      <c r="I110" s="9">
        <v>6</v>
      </c>
      <c r="J110" s="4">
        <v>61.32</v>
      </c>
    </row>
    <row r="111" spans="1:10">
      <c r="A111" s="2" t="s">
        <v>40</v>
      </c>
      <c r="B111" s="3" t="s">
        <v>7555</v>
      </c>
      <c r="C111" s="1" t="s">
        <v>42</v>
      </c>
      <c r="D111" s="1" t="s">
        <v>7616</v>
      </c>
      <c r="E111" s="2" t="s">
        <v>411</v>
      </c>
      <c r="F111" s="2" t="s">
        <v>412</v>
      </c>
      <c r="G111" s="2" t="s">
        <v>313</v>
      </c>
      <c r="H111" s="2" t="s">
        <v>314</v>
      </c>
      <c r="I111" s="9">
        <v>10</v>
      </c>
      <c r="J111" s="4">
        <v>102.2</v>
      </c>
    </row>
    <row r="112" spans="1:10">
      <c r="A112" s="2" t="s">
        <v>40</v>
      </c>
      <c r="B112" s="3" t="s">
        <v>7547</v>
      </c>
      <c r="C112" s="1" t="s">
        <v>42</v>
      </c>
      <c r="D112" s="1" t="s">
        <v>7617</v>
      </c>
      <c r="E112" s="2" t="s">
        <v>987</v>
      </c>
      <c r="F112" s="2" t="s">
        <v>988</v>
      </c>
      <c r="G112" s="2" t="s">
        <v>313</v>
      </c>
      <c r="H112" s="2" t="s">
        <v>314</v>
      </c>
      <c r="I112" s="9">
        <v>10</v>
      </c>
      <c r="J112" s="4">
        <v>102.2</v>
      </c>
    </row>
    <row r="113" spans="1:23">
      <c r="A113" s="2" t="s">
        <v>40</v>
      </c>
      <c r="B113" s="3" t="s">
        <v>7547</v>
      </c>
      <c r="C113" s="1" t="s">
        <v>42</v>
      </c>
      <c r="D113" s="1" t="s">
        <v>7618</v>
      </c>
      <c r="E113" s="2" t="s">
        <v>1209</v>
      </c>
      <c r="F113" s="2" t="s">
        <v>1210</v>
      </c>
      <c r="G113" s="2" t="s">
        <v>313</v>
      </c>
      <c r="H113" s="2" t="s">
        <v>314</v>
      </c>
      <c r="I113" s="9">
        <v>15</v>
      </c>
      <c r="J113" s="4">
        <v>153.30000000000001</v>
      </c>
    </row>
    <row r="114" spans="1:23">
      <c r="A114" s="2" t="s">
        <v>40</v>
      </c>
      <c r="B114" s="3" t="s">
        <v>7547</v>
      </c>
      <c r="C114" s="1" t="s">
        <v>42</v>
      </c>
      <c r="D114" s="1" t="s">
        <v>7619</v>
      </c>
      <c r="E114" s="2" t="s">
        <v>5785</v>
      </c>
      <c r="F114" s="2" t="s">
        <v>5786</v>
      </c>
      <c r="G114" s="2" t="s">
        <v>313</v>
      </c>
      <c r="H114" s="2" t="s">
        <v>314</v>
      </c>
      <c r="I114" s="9">
        <v>6</v>
      </c>
      <c r="J114" s="4">
        <v>61.32</v>
      </c>
    </row>
    <row r="115" spans="1:23" hidden="1">
      <c r="A115" s="2" t="s">
        <v>48</v>
      </c>
      <c r="B115" s="3" t="s">
        <v>7555</v>
      </c>
      <c r="C115" s="1" t="s">
        <v>42</v>
      </c>
      <c r="D115" s="1" t="s">
        <v>7607</v>
      </c>
      <c r="E115" s="2" t="s">
        <v>754</v>
      </c>
      <c r="F115" s="2" t="s">
        <v>755</v>
      </c>
      <c r="G115" s="2" t="s">
        <v>313</v>
      </c>
      <c r="H115" s="2" t="s">
        <v>314</v>
      </c>
      <c r="I115" s="9">
        <v>10</v>
      </c>
      <c r="J115" s="4">
        <v>115.2</v>
      </c>
    </row>
    <row r="116" spans="1:23" hidden="1">
      <c r="A116" s="2" t="s">
        <v>48</v>
      </c>
      <c r="B116" s="3" t="s">
        <v>7598</v>
      </c>
      <c r="C116" s="1" t="s">
        <v>42</v>
      </c>
      <c r="D116" s="1" t="s">
        <v>7602</v>
      </c>
      <c r="E116" s="2" t="s">
        <v>998</v>
      </c>
      <c r="F116" s="2" t="s">
        <v>999</v>
      </c>
      <c r="G116" s="2" t="s">
        <v>313</v>
      </c>
      <c r="H116" s="2" t="s">
        <v>314</v>
      </c>
      <c r="I116" s="9">
        <v>2</v>
      </c>
      <c r="J116" s="4">
        <v>23.04</v>
      </c>
    </row>
    <row r="117" spans="1:23" hidden="1">
      <c r="A117" s="2" t="s">
        <v>48</v>
      </c>
      <c r="B117" s="3" t="s">
        <v>7579</v>
      </c>
      <c r="C117" s="1" t="s">
        <v>42</v>
      </c>
      <c r="D117" s="1" t="s">
        <v>1850</v>
      </c>
      <c r="E117" s="2" t="s">
        <v>399</v>
      </c>
      <c r="F117" s="2" t="s">
        <v>400</v>
      </c>
      <c r="G117" s="2" t="s">
        <v>401</v>
      </c>
      <c r="H117" s="2" t="s">
        <v>402</v>
      </c>
      <c r="I117" s="9">
        <v>1</v>
      </c>
      <c r="J117" s="4">
        <v>11.52</v>
      </c>
    </row>
    <row r="118" spans="1:23" hidden="1">
      <c r="A118" s="2" t="s">
        <v>48</v>
      </c>
      <c r="B118" s="3" t="s">
        <v>7547</v>
      </c>
      <c r="C118" s="1" t="s">
        <v>42</v>
      </c>
      <c r="D118" s="1" t="s">
        <v>7620</v>
      </c>
      <c r="E118" s="2" t="s">
        <v>1331</v>
      </c>
      <c r="F118" s="2" t="s">
        <v>1332</v>
      </c>
      <c r="G118" s="2" t="s">
        <v>313</v>
      </c>
      <c r="H118" s="2" t="s">
        <v>314</v>
      </c>
      <c r="I118" s="9">
        <v>2</v>
      </c>
      <c r="J118" s="4">
        <v>23.04</v>
      </c>
    </row>
    <row r="119" spans="1:23" hidden="1">
      <c r="J119" s="5">
        <v>3453.42</v>
      </c>
    </row>
    <row r="120" spans="1:23" hidden="1">
      <c r="A120" s="72" t="s">
        <v>429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 hidden="1">
      <c r="A121" s="2" t="s">
        <v>182</v>
      </c>
      <c r="B121" s="3" t="s">
        <v>7579</v>
      </c>
      <c r="C121" s="1" t="s">
        <v>42</v>
      </c>
      <c r="D121" s="1" t="s">
        <v>7621</v>
      </c>
      <c r="E121" s="2" t="s">
        <v>431</v>
      </c>
      <c r="F121" s="2" t="s">
        <v>432</v>
      </c>
      <c r="G121" s="2" t="s">
        <v>433</v>
      </c>
      <c r="H121" s="2" t="s">
        <v>434</v>
      </c>
      <c r="I121" s="9">
        <v>2</v>
      </c>
      <c r="J121" s="4">
        <v>16.84</v>
      </c>
    </row>
    <row r="122" spans="1:23" hidden="1">
      <c r="J122" s="5">
        <v>16.84</v>
      </c>
    </row>
    <row r="123" spans="1:23" hidden="1">
      <c r="A123" s="72" t="s">
        <v>435</v>
      </c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</row>
    <row r="124" spans="1:23">
      <c r="A124" s="2" t="s">
        <v>40</v>
      </c>
      <c r="B124" s="3" t="s">
        <v>7555</v>
      </c>
      <c r="C124" s="1" t="s">
        <v>42</v>
      </c>
      <c r="D124" s="1" t="s">
        <v>1821</v>
      </c>
      <c r="E124" s="2" t="s">
        <v>2016</v>
      </c>
      <c r="F124" s="2" t="s">
        <v>2017</v>
      </c>
      <c r="G124" s="2" t="s">
        <v>439</v>
      </c>
      <c r="H124" s="2" t="s">
        <v>440</v>
      </c>
      <c r="I124" s="9">
        <v>5</v>
      </c>
      <c r="J124" s="4">
        <v>51.1</v>
      </c>
    </row>
    <row r="125" spans="1:23" hidden="1">
      <c r="J125" s="5">
        <v>51.1</v>
      </c>
    </row>
    <row r="126" spans="1:23" hidden="1">
      <c r="A126" s="72" t="s">
        <v>444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</row>
    <row r="127" spans="1:23">
      <c r="A127" s="2" t="s">
        <v>40</v>
      </c>
      <c r="B127" s="3" t="s">
        <v>7579</v>
      </c>
      <c r="C127" s="1" t="s">
        <v>42</v>
      </c>
      <c r="D127" s="1" t="s">
        <v>1785</v>
      </c>
      <c r="E127" s="2" t="s">
        <v>1658</v>
      </c>
      <c r="F127" s="2" t="s">
        <v>1049</v>
      </c>
      <c r="G127" s="2" t="s">
        <v>468</v>
      </c>
      <c r="H127" s="2" t="s">
        <v>469</v>
      </c>
      <c r="I127" s="9">
        <v>30</v>
      </c>
      <c r="J127" s="4">
        <v>306.60000000000002</v>
      </c>
    </row>
    <row r="128" spans="1:23">
      <c r="A128" s="2" t="s">
        <v>40</v>
      </c>
      <c r="B128" s="3" t="s">
        <v>7598</v>
      </c>
      <c r="C128" s="1" t="s">
        <v>42</v>
      </c>
      <c r="D128" s="1" t="s">
        <v>7622</v>
      </c>
      <c r="E128" s="2" t="s">
        <v>2769</v>
      </c>
      <c r="F128" s="2" t="s">
        <v>2770</v>
      </c>
      <c r="G128" s="2" t="s">
        <v>2771</v>
      </c>
      <c r="H128" s="2" t="s">
        <v>2772</v>
      </c>
      <c r="I128" s="9">
        <v>20</v>
      </c>
      <c r="J128" s="4">
        <v>204.4</v>
      </c>
    </row>
    <row r="129" spans="1:10">
      <c r="A129" s="2" t="s">
        <v>40</v>
      </c>
      <c r="B129" s="3" t="s">
        <v>7572</v>
      </c>
      <c r="C129" s="1" t="s">
        <v>42</v>
      </c>
      <c r="D129" s="1" t="s">
        <v>7623</v>
      </c>
      <c r="E129" s="2" t="s">
        <v>1484</v>
      </c>
      <c r="F129" s="2" t="s">
        <v>1485</v>
      </c>
      <c r="G129" s="2" t="s">
        <v>837</v>
      </c>
      <c r="H129" s="2" t="s">
        <v>838</v>
      </c>
      <c r="I129" s="9">
        <v>20</v>
      </c>
      <c r="J129" s="4">
        <v>204.4</v>
      </c>
    </row>
    <row r="130" spans="1:10" ht="24">
      <c r="A130" s="2" t="s">
        <v>40</v>
      </c>
      <c r="B130" s="3" t="s">
        <v>7572</v>
      </c>
      <c r="C130" s="1" t="s">
        <v>42</v>
      </c>
      <c r="D130" s="1" t="s">
        <v>1865</v>
      </c>
      <c r="E130" s="2" t="s">
        <v>461</v>
      </c>
      <c r="F130" s="2" t="s">
        <v>462</v>
      </c>
      <c r="G130" s="2" t="s">
        <v>463</v>
      </c>
      <c r="H130" s="2" t="s">
        <v>464</v>
      </c>
      <c r="I130" s="9">
        <v>22</v>
      </c>
      <c r="J130" s="4">
        <v>224.84</v>
      </c>
    </row>
    <row r="131" spans="1:10">
      <c r="A131" s="2" t="s">
        <v>40</v>
      </c>
      <c r="B131" s="3" t="s">
        <v>7579</v>
      </c>
      <c r="C131" s="1" t="s">
        <v>42</v>
      </c>
      <c r="D131" s="1" t="s">
        <v>7624</v>
      </c>
      <c r="E131" s="2" t="s">
        <v>2494</v>
      </c>
      <c r="F131" s="2" t="s">
        <v>2495</v>
      </c>
      <c r="G131" s="2" t="s">
        <v>851</v>
      </c>
      <c r="H131" s="2" t="s">
        <v>852</v>
      </c>
      <c r="I131" s="9">
        <v>30</v>
      </c>
      <c r="J131" s="4">
        <v>306.60000000000002</v>
      </c>
    </row>
    <row r="132" spans="1:10">
      <c r="A132" s="2" t="s">
        <v>40</v>
      </c>
      <c r="B132" s="3" t="s">
        <v>7579</v>
      </c>
      <c r="C132" s="1" t="s">
        <v>42</v>
      </c>
      <c r="D132" s="1" t="s">
        <v>7625</v>
      </c>
      <c r="E132" s="2" t="s">
        <v>7626</v>
      </c>
      <c r="F132" s="2" t="s">
        <v>4509</v>
      </c>
      <c r="G132" s="2" t="s">
        <v>468</v>
      </c>
      <c r="H132" s="2" t="s">
        <v>469</v>
      </c>
      <c r="I132" s="9">
        <v>30</v>
      </c>
      <c r="J132" s="4">
        <v>306.60000000000002</v>
      </c>
    </row>
    <row r="133" spans="1:10">
      <c r="A133" s="2" t="s">
        <v>40</v>
      </c>
      <c r="B133" s="3" t="s">
        <v>7547</v>
      </c>
      <c r="C133" s="1" t="s">
        <v>42</v>
      </c>
      <c r="D133" s="1" t="s">
        <v>7627</v>
      </c>
      <c r="E133" s="2" t="s">
        <v>4282</v>
      </c>
      <c r="F133" s="2" t="s">
        <v>4283</v>
      </c>
      <c r="G133" s="2" t="s">
        <v>468</v>
      </c>
      <c r="H133" s="2" t="s">
        <v>469</v>
      </c>
      <c r="I133" s="9">
        <v>4</v>
      </c>
      <c r="J133" s="4">
        <v>40.880000000000003</v>
      </c>
    </row>
    <row r="134" spans="1:10">
      <c r="A134" s="2" t="s">
        <v>40</v>
      </c>
      <c r="B134" s="3" t="s">
        <v>7579</v>
      </c>
      <c r="C134" s="1" t="s">
        <v>42</v>
      </c>
      <c r="D134" s="1" t="s">
        <v>1848</v>
      </c>
      <c r="E134" s="2" t="s">
        <v>4514</v>
      </c>
      <c r="F134" s="2" t="s">
        <v>4515</v>
      </c>
      <c r="G134" s="2" t="s">
        <v>4516</v>
      </c>
      <c r="H134" s="2" t="s">
        <v>4517</v>
      </c>
      <c r="I134" s="9">
        <v>30</v>
      </c>
      <c r="J134" s="4">
        <v>306.60000000000002</v>
      </c>
    </row>
    <row r="135" spans="1:10">
      <c r="A135" s="2" t="s">
        <v>40</v>
      </c>
      <c r="B135" s="3" t="s">
        <v>7555</v>
      </c>
      <c r="C135" s="1" t="s">
        <v>42</v>
      </c>
      <c r="D135" s="1" t="s">
        <v>1866</v>
      </c>
      <c r="E135" s="2" t="s">
        <v>3526</v>
      </c>
      <c r="F135" s="2" t="s">
        <v>3527</v>
      </c>
      <c r="G135" s="2" t="s">
        <v>468</v>
      </c>
      <c r="H135" s="2" t="s">
        <v>469</v>
      </c>
      <c r="I135" s="9">
        <v>40</v>
      </c>
      <c r="J135" s="4">
        <v>408.8</v>
      </c>
    </row>
    <row r="136" spans="1:10">
      <c r="A136" s="2" t="s">
        <v>40</v>
      </c>
      <c r="B136" s="3" t="s">
        <v>7555</v>
      </c>
      <c r="C136" s="1" t="s">
        <v>42</v>
      </c>
      <c r="D136" s="1" t="s">
        <v>7628</v>
      </c>
      <c r="E136" s="2" t="s">
        <v>6320</v>
      </c>
      <c r="F136" s="2" t="s">
        <v>6321</v>
      </c>
      <c r="G136" s="2" t="s">
        <v>4155</v>
      </c>
      <c r="H136" s="2" t="s">
        <v>4156</v>
      </c>
      <c r="I136" s="9">
        <v>10</v>
      </c>
      <c r="J136" s="4">
        <v>102.2</v>
      </c>
    </row>
    <row r="137" spans="1:10">
      <c r="A137" s="2" t="s">
        <v>40</v>
      </c>
      <c r="B137" s="3" t="s">
        <v>7579</v>
      </c>
      <c r="C137" s="1" t="s">
        <v>42</v>
      </c>
      <c r="D137" s="1" t="s">
        <v>7629</v>
      </c>
      <c r="E137" s="2" t="s">
        <v>1487</v>
      </c>
      <c r="F137" s="2" t="s">
        <v>1488</v>
      </c>
      <c r="G137" s="2" t="s">
        <v>448</v>
      </c>
      <c r="H137" s="2" t="s">
        <v>449</v>
      </c>
      <c r="I137" s="9">
        <v>50</v>
      </c>
      <c r="J137" s="4">
        <v>511</v>
      </c>
    </row>
    <row r="138" spans="1:10">
      <c r="A138" s="2" t="s">
        <v>40</v>
      </c>
      <c r="B138" s="3" t="s">
        <v>7547</v>
      </c>
      <c r="C138" s="1" t="s">
        <v>42</v>
      </c>
      <c r="D138" s="1" t="s">
        <v>1869</v>
      </c>
      <c r="E138" s="2" t="s">
        <v>4424</v>
      </c>
      <c r="F138" s="2" t="s">
        <v>4425</v>
      </c>
      <c r="G138" s="2" t="s">
        <v>468</v>
      </c>
      <c r="H138" s="2" t="s">
        <v>469</v>
      </c>
      <c r="I138" s="9">
        <v>20</v>
      </c>
      <c r="J138" s="4">
        <v>204.4</v>
      </c>
    </row>
    <row r="139" spans="1:10">
      <c r="A139" s="2" t="s">
        <v>40</v>
      </c>
      <c r="B139" s="3" t="s">
        <v>7598</v>
      </c>
      <c r="C139" s="1" t="s">
        <v>42</v>
      </c>
      <c r="D139" s="1" t="s">
        <v>7630</v>
      </c>
      <c r="E139" s="2" t="s">
        <v>1649</v>
      </c>
      <c r="F139" s="2" t="s">
        <v>1650</v>
      </c>
      <c r="G139" s="2" t="s">
        <v>458</v>
      </c>
      <c r="H139" s="2" t="s">
        <v>459</v>
      </c>
      <c r="I139" s="9">
        <v>25</v>
      </c>
      <c r="J139" s="4">
        <v>255.5</v>
      </c>
    </row>
    <row r="140" spans="1:10">
      <c r="A140" s="2" t="s">
        <v>40</v>
      </c>
      <c r="B140" s="3" t="s">
        <v>7547</v>
      </c>
      <c r="C140" s="1" t="s">
        <v>42</v>
      </c>
      <c r="D140" s="1" t="s">
        <v>7631</v>
      </c>
      <c r="E140" s="2" t="s">
        <v>3812</v>
      </c>
      <c r="F140" s="2" t="s">
        <v>3813</v>
      </c>
      <c r="G140" s="2" t="s">
        <v>468</v>
      </c>
      <c r="H140" s="2" t="s">
        <v>469</v>
      </c>
      <c r="I140" s="9">
        <v>35</v>
      </c>
      <c r="J140" s="4">
        <v>357.7</v>
      </c>
    </row>
    <row r="141" spans="1:10" hidden="1">
      <c r="A141" s="2" t="s">
        <v>48</v>
      </c>
      <c r="B141" s="3" t="s">
        <v>7547</v>
      </c>
      <c r="C141" s="1" t="s">
        <v>42</v>
      </c>
      <c r="D141" s="1" t="s">
        <v>7627</v>
      </c>
      <c r="E141" s="2" t="s">
        <v>4282</v>
      </c>
      <c r="F141" s="2" t="s">
        <v>4283</v>
      </c>
      <c r="G141" s="2" t="s">
        <v>468</v>
      </c>
      <c r="H141" s="2" t="s">
        <v>469</v>
      </c>
      <c r="I141" s="9">
        <v>4</v>
      </c>
      <c r="J141" s="4">
        <v>49.48</v>
      </c>
    </row>
    <row r="142" spans="1:10" hidden="1">
      <c r="A142" s="2" t="s">
        <v>48</v>
      </c>
      <c r="B142" s="3" t="s">
        <v>7579</v>
      </c>
      <c r="C142" s="1" t="s">
        <v>42</v>
      </c>
      <c r="D142" s="1" t="s">
        <v>7624</v>
      </c>
      <c r="E142" s="2" t="s">
        <v>2494</v>
      </c>
      <c r="F142" s="2" t="s">
        <v>2495</v>
      </c>
      <c r="G142" s="2" t="s">
        <v>851</v>
      </c>
      <c r="H142" s="2" t="s">
        <v>852</v>
      </c>
      <c r="I142" s="9">
        <v>5</v>
      </c>
      <c r="J142" s="4">
        <v>61.85</v>
      </c>
    </row>
    <row r="143" spans="1:10" hidden="1">
      <c r="A143" s="2" t="s">
        <v>48</v>
      </c>
      <c r="B143" s="3" t="s">
        <v>7555</v>
      </c>
      <c r="C143" s="1" t="s">
        <v>42</v>
      </c>
      <c r="D143" s="1" t="s">
        <v>7632</v>
      </c>
      <c r="E143" s="2" t="s">
        <v>451</v>
      </c>
      <c r="F143" s="2" t="s">
        <v>452</v>
      </c>
      <c r="G143" s="2" t="s">
        <v>453</v>
      </c>
      <c r="H143" s="2" t="s">
        <v>454</v>
      </c>
      <c r="I143" s="9">
        <v>10</v>
      </c>
      <c r="J143" s="4">
        <v>123.7</v>
      </c>
    </row>
    <row r="144" spans="1:10" hidden="1">
      <c r="A144" s="2" t="s">
        <v>182</v>
      </c>
      <c r="B144" s="3" t="s">
        <v>7579</v>
      </c>
      <c r="C144" s="1" t="s">
        <v>42</v>
      </c>
      <c r="D144" s="1" t="s">
        <v>7624</v>
      </c>
      <c r="E144" s="2" t="s">
        <v>2494</v>
      </c>
      <c r="F144" s="2" t="s">
        <v>2495</v>
      </c>
      <c r="G144" s="2" t="s">
        <v>851</v>
      </c>
      <c r="H144" s="2" t="s">
        <v>852</v>
      </c>
      <c r="I144" s="9">
        <v>3</v>
      </c>
      <c r="J144" s="4">
        <v>24.21</v>
      </c>
    </row>
    <row r="145" spans="10:10" hidden="1">
      <c r="J145" s="5">
        <f>SUM(J127:J144)</f>
        <v>3999.7599999999998</v>
      </c>
    </row>
    <row r="146" spans="10:10" hidden="1">
      <c r="J146" s="5">
        <v>12672.55</v>
      </c>
    </row>
  </sheetData>
  <autoFilter ref="A1:W146" xr:uid="{850377C6-ADA3-EB4E-98AC-747ED25D22E1}">
    <filterColumn colId="0">
      <filters>
        <filter val="Dorzol 20mg/ml kapi za oči 5ml"/>
      </filters>
    </filterColumn>
  </autoFilter>
  <mergeCells count="10">
    <mergeCell ref="A88:W88"/>
    <mergeCell ref="A120:W120"/>
    <mergeCell ref="A123:W123"/>
    <mergeCell ref="A126:W126"/>
    <mergeCell ref="A2:W2"/>
    <mergeCell ref="A12:W12"/>
    <mergeCell ref="A35:W35"/>
    <mergeCell ref="A56:W56"/>
    <mergeCell ref="A59:W59"/>
    <mergeCell ref="A72:W7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0F3C-F796-F34B-BC0A-34BF69D46C75}">
  <sheetPr filterMode="1"/>
  <dimension ref="A1:W179"/>
  <sheetViews>
    <sheetView workbookViewId="0"/>
    <sheetView workbookViewId="1"/>
  </sheetViews>
  <sheetFormatPr defaultColWidth="8.85546875" defaultRowHeight="12.95"/>
  <cols>
    <col min="1" max="1" width="41.140625" customWidth="1"/>
    <col min="2" max="2" width="9.42578125" customWidth="1"/>
    <col min="3" max="3" width="7.28515625" customWidth="1"/>
    <col min="4" max="4" width="7" customWidth="1"/>
    <col min="5" max="5" width="41" customWidth="1"/>
    <col min="6" max="6" width="28" customWidth="1"/>
    <col min="7" max="7" width="8.42578125" customWidth="1"/>
    <col min="8" max="8" width="25.28515625" customWidth="1"/>
    <col min="9" max="9" width="10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7633</v>
      </c>
      <c r="C3" s="1" t="s">
        <v>42</v>
      </c>
      <c r="D3" s="1" t="s">
        <v>7634</v>
      </c>
      <c r="E3" s="2" t="s">
        <v>7635</v>
      </c>
      <c r="F3" s="2" t="s">
        <v>7636</v>
      </c>
      <c r="G3" s="2" t="s">
        <v>7637</v>
      </c>
      <c r="H3" s="2" t="s">
        <v>7638</v>
      </c>
      <c r="I3" s="9">
        <v>5</v>
      </c>
      <c r="J3" s="4">
        <v>51.1</v>
      </c>
    </row>
    <row r="4" spans="1:23">
      <c r="A4" s="2" t="s">
        <v>40</v>
      </c>
      <c r="B4" s="3" t="s">
        <v>7639</v>
      </c>
      <c r="C4" s="1" t="s">
        <v>42</v>
      </c>
      <c r="D4" s="1" t="s">
        <v>1926</v>
      </c>
      <c r="E4" s="2" t="s">
        <v>4828</v>
      </c>
      <c r="F4" s="2" t="s">
        <v>4829</v>
      </c>
      <c r="G4" s="2" t="s">
        <v>622</v>
      </c>
      <c r="H4" s="2" t="s">
        <v>623</v>
      </c>
      <c r="I4" s="9">
        <v>15</v>
      </c>
      <c r="J4" s="4">
        <v>153.30000000000001</v>
      </c>
    </row>
    <row r="5" spans="1:23">
      <c r="A5" s="2" t="s">
        <v>40</v>
      </c>
      <c r="B5" s="3" t="s">
        <v>7633</v>
      </c>
      <c r="C5" s="1" t="s">
        <v>42</v>
      </c>
      <c r="D5" s="1" t="s">
        <v>1931</v>
      </c>
      <c r="E5" s="2" t="s">
        <v>3637</v>
      </c>
      <c r="F5" s="2" t="s">
        <v>3638</v>
      </c>
      <c r="G5" s="2" t="s">
        <v>46</v>
      </c>
      <c r="H5" s="2" t="s">
        <v>47</v>
      </c>
      <c r="I5" s="9">
        <v>10</v>
      </c>
      <c r="J5" s="4">
        <v>102.2</v>
      </c>
    </row>
    <row r="6" spans="1:23">
      <c r="A6" s="2" t="s">
        <v>40</v>
      </c>
      <c r="B6" s="3" t="s">
        <v>7639</v>
      </c>
      <c r="C6" s="1" t="s">
        <v>42</v>
      </c>
      <c r="D6" s="1" t="s">
        <v>7640</v>
      </c>
      <c r="E6" s="2" t="s">
        <v>4296</v>
      </c>
      <c r="F6" s="2" t="s">
        <v>4297</v>
      </c>
      <c r="G6" s="2" t="s">
        <v>882</v>
      </c>
      <c r="H6" s="2" t="s">
        <v>883</v>
      </c>
      <c r="I6" s="9">
        <v>15</v>
      </c>
      <c r="J6" s="4">
        <v>153.30000000000001</v>
      </c>
    </row>
    <row r="7" spans="1:23">
      <c r="A7" s="2" t="s">
        <v>40</v>
      </c>
      <c r="B7" s="3" t="s">
        <v>7641</v>
      </c>
      <c r="C7" s="1" t="s">
        <v>42</v>
      </c>
      <c r="D7" s="1" t="s">
        <v>7642</v>
      </c>
      <c r="E7" s="2" t="s">
        <v>7643</v>
      </c>
      <c r="F7" s="2" t="s">
        <v>7644</v>
      </c>
      <c r="G7" s="2" t="s">
        <v>52</v>
      </c>
      <c r="H7" s="2" t="s">
        <v>53</v>
      </c>
      <c r="I7" s="9">
        <v>10</v>
      </c>
      <c r="J7" s="4">
        <v>102.2</v>
      </c>
    </row>
    <row r="8" spans="1:23">
      <c r="A8" s="2" t="s">
        <v>40</v>
      </c>
      <c r="B8" s="3" t="s">
        <v>7633</v>
      </c>
      <c r="C8" s="1" t="s">
        <v>42</v>
      </c>
      <c r="D8" s="1" t="s">
        <v>7645</v>
      </c>
      <c r="E8" s="2" t="s">
        <v>7646</v>
      </c>
      <c r="F8" s="2" t="s">
        <v>7647</v>
      </c>
      <c r="G8" s="2" t="s">
        <v>2865</v>
      </c>
      <c r="H8" s="2" t="s">
        <v>2866</v>
      </c>
      <c r="I8" s="9">
        <v>10</v>
      </c>
      <c r="J8" s="4">
        <v>102.2</v>
      </c>
    </row>
    <row r="9" spans="1:23">
      <c r="A9" s="2" t="s">
        <v>40</v>
      </c>
      <c r="B9" s="3" t="s">
        <v>7633</v>
      </c>
      <c r="C9" s="1" t="s">
        <v>42</v>
      </c>
      <c r="D9" s="1" t="s">
        <v>1936</v>
      </c>
      <c r="E9" s="2" t="s">
        <v>4828</v>
      </c>
      <c r="F9" s="2" t="s">
        <v>4829</v>
      </c>
      <c r="G9" s="2" t="s">
        <v>622</v>
      </c>
      <c r="H9" s="2" t="s">
        <v>623</v>
      </c>
      <c r="I9" s="9">
        <v>3</v>
      </c>
      <c r="J9" s="4">
        <v>30.66</v>
      </c>
    </row>
    <row r="10" spans="1:23">
      <c r="A10" s="2" t="s">
        <v>40</v>
      </c>
      <c r="B10" s="3" t="s">
        <v>7633</v>
      </c>
      <c r="C10" s="1" t="s">
        <v>42</v>
      </c>
      <c r="D10" s="1" t="s">
        <v>7648</v>
      </c>
      <c r="E10" s="2" t="s">
        <v>3821</v>
      </c>
      <c r="F10" s="2" t="s">
        <v>3822</v>
      </c>
      <c r="G10" s="2" t="s">
        <v>882</v>
      </c>
      <c r="H10" s="2" t="s">
        <v>883</v>
      </c>
      <c r="I10" s="9">
        <v>5</v>
      </c>
      <c r="J10" s="4">
        <v>51.1</v>
      </c>
    </row>
    <row r="11" spans="1:23">
      <c r="A11" s="2" t="s">
        <v>40</v>
      </c>
      <c r="B11" s="3" t="s">
        <v>7641</v>
      </c>
      <c r="C11" s="1" t="s">
        <v>42</v>
      </c>
      <c r="D11" s="1" t="s">
        <v>7649</v>
      </c>
      <c r="E11" s="2" t="s">
        <v>1875</v>
      </c>
      <c r="F11" s="2" t="s">
        <v>1876</v>
      </c>
      <c r="G11" s="2" t="s">
        <v>46</v>
      </c>
      <c r="H11" s="2" t="s">
        <v>47</v>
      </c>
      <c r="I11" s="9">
        <v>5</v>
      </c>
      <c r="J11" s="4">
        <v>51.1</v>
      </c>
    </row>
    <row r="12" spans="1:23" hidden="1">
      <c r="A12" s="2" t="s">
        <v>48</v>
      </c>
      <c r="B12" s="3" t="s">
        <v>7633</v>
      </c>
      <c r="C12" s="1" t="s">
        <v>42</v>
      </c>
      <c r="D12" s="1" t="s">
        <v>7645</v>
      </c>
      <c r="E12" s="2" t="s">
        <v>7646</v>
      </c>
      <c r="F12" s="2" t="s">
        <v>7647</v>
      </c>
      <c r="G12" s="2" t="s">
        <v>2865</v>
      </c>
      <c r="H12" s="2" t="s">
        <v>2866</v>
      </c>
      <c r="I12" s="9">
        <v>10</v>
      </c>
      <c r="J12" s="4">
        <v>123.7</v>
      </c>
    </row>
    <row r="13" spans="1:23" hidden="1">
      <c r="A13" s="2" t="s">
        <v>48</v>
      </c>
      <c r="B13" s="3" t="s">
        <v>7639</v>
      </c>
      <c r="C13" s="1" t="s">
        <v>42</v>
      </c>
      <c r="D13" s="1" t="s">
        <v>1926</v>
      </c>
      <c r="E13" s="2" t="s">
        <v>4828</v>
      </c>
      <c r="F13" s="2" t="s">
        <v>4829</v>
      </c>
      <c r="G13" s="2" t="s">
        <v>622</v>
      </c>
      <c r="H13" s="2" t="s">
        <v>623</v>
      </c>
      <c r="I13" s="9">
        <v>30</v>
      </c>
      <c r="J13" s="4">
        <v>371.1</v>
      </c>
    </row>
    <row r="14" spans="1:23" hidden="1">
      <c r="A14" s="2" t="s">
        <v>48</v>
      </c>
      <c r="B14" s="3" t="s">
        <v>7633</v>
      </c>
      <c r="C14" s="1" t="s">
        <v>42</v>
      </c>
      <c r="D14" s="1" t="s">
        <v>1936</v>
      </c>
      <c r="E14" s="2" t="s">
        <v>4828</v>
      </c>
      <c r="F14" s="2" t="s">
        <v>4829</v>
      </c>
      <c r="G14" s="2" t="s">
        <v>622</v>
      </c>
      <c r="H14" s="2" t="s">
        <v>623</v>
      </c>
      <c r="I14" s="9">
        <v>20</v>
      </c>
      <c r="J14" s="4">
        <v>247.4</v>
      </c>
    </row>
    <row r="15" spans="1:23" hidden="1">
      <c r="A15" s="2" t="s">
        <v>48</v>
      </c>
      <c r="B15" s="3" t="s">
        <v>7639</v>
      </c>
      <c r="C15" s="1" t="s">
        <v>42</v>
      </c>
      <c r="D15" s="1" t="s">
        <v>7640</v>
      </c>
      <c r="E15" s="2" t="s">
        <v>4296</v>
      </c>
      <c r="F15" s="2" t="s">
        <v>4297</v>
      </c>
      <c r="G15" s="2" t="s">
        <v>882</v>
      </c>
      <c r="H15" s="2" t="s">
        <v>883</v>
      </c>
      <c r="I15" s="9">
        <v>15</v>
      </c>
      <c r="J15" s="4">
        <v>185.55</v>
      </c>
    </row>
    <row r="16" spans="1:23" hidden="1">
      <c r="A16" s="2" t="s">
        <v>48</v>
      </c>
      <c r="B16" s="3" t="s">
        <v>7633</v>
      </c>
      <c r="C16" s="1" t="s">
        <v>42</v>
      </c>
      <c r="D16" s="1" t="s">
        <v>7648</v>
      </c>
      <c r="E16" s="2" t="s">
        <v>3821</v>
      </c>
      <c r="F16" s="2" t="s">
        <v>3822</v>
      </c>
      <c r="G16" s="2" t="s">
        <v>882</v>
      </c>
      <c r="H16" s="2" t="s">
        <v>883</v>
      </c>
      <c r="I16" s="9">
        <v>5</v>
      </c>
      <c r="J16" s="4">
        <v>61.85</v>
      </c>
    </row>
    <row r="17" spans="1:23" hidden="1">
      <c r="A17" s="2" t="s">
        <v>48</v>
      </c>
      <c r="B17" s="3" t="s">
        <v>7633</v>
      </c>
      <c r="C17" s="1" t="s">
        <v>42</v>
      </c>
      <c r="D17" s="1" t="s">
        <v>1931</v>
      </c>
      <c r="E17" s="2" t="s">
        <v>3637</v>
      </c>
      <c r="F17" s="2" t="s">
        <v>3638</v>
      </c>
      <c r="G17" s="2" t="s">
        <v>46</v>
      </c>
      <c r="H17" s="2" t="s">
        <v>47</v>
      </c>
      <c r="I17" s="9">
        <v>10</v>
      </c>
      <c r="J17" s="4">
        <v>123.7</v>
      </c>
    </row>
    <row r="18" spans="1:23" hidden="1">
      <c r="A18" s="2" t="s">
        <v>48</v>
      </c>
      <c r="B18" s="3" t="s">
        <v>7633</v>
      </c>
      <c r="C18" s="1" t="s">
        <v>42</v>
      </c>
      <c r="D18" s="1" t="s">
        <v>7634</v>
      </c>
      <c r="E18" s="2" t="s">
        <v>7635</v>
      </c>
      <c r="F18" s="2" t="s">
        <v>7636</v>
      </c>
      <c r="G18" s="2" t="s">
        <v>7637</v>
      </c>
      <c r="H18" s="2" t="s">
        <v>7638</v>
      </c>
      <c r="I18" s="9">
        <v>10</v>
      </c>
      <c r="J18" s="4">
        <v>123.7</v>
      </c>
    </row>
    <row r="19" spans="1:23" hidden="1">
      <c r="J19" s="5">
        <v>2034.16</v>
      </c>
    </row>
    <row r="20" spans="1:23" hidden="1">
      <c r="A20" s="72" t="s">
        <v>67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</row>
    <row r="21" spans="1:23">
      <c r="A21" s="2" t="s">
        <v>40</v>
      </c>
      <c r="B21" s="3" t="s">
        <v>7650</v>
      </c>
      <c r="C21" s="1" t="s">
        <v>42</v>
      </c>
      <c r="D21" s="1" t="s">
        <v>7651</v>
      </c>
      <c r="E21" s="2" t="s">
        <v>663</v>
      </c>
      <c r="F21" s="2" t="s">
        <v>664</v>
      </c>
      <c r="G21" s="2" t="s">
        <v>82</v>
      </c>
      <c r="H21" s="2" t="s">
        <v>83</v>
      </c>
      <c r="I21" s="9">
        <v>2</v>
      </c>
      <c r="J21" s="4">
        <v>20.440000000000001</v>
      </c>
    </row>
    <row r="22" spans="1:23">
      <c r="A22" s="2" t="s">
        <v>40</v>
      </c>
      <c r="B22" s="3" t="s">
        <v>7650</v>
      </c>
      <c r="C22" s="1" t="s">
        <v>42</v>
      </c>
      <c r="D22" s="1" t="s">
        <v>7652</v>
      </c>
      <c r="E22" s="2" t="s">
        <v>136</v>
      </c>
      <c r="F22" s="2" t="s">
        <v>137</v>
      </c>
      <c r="G22" s="2" t="s">
        <v>72</v>
      </c>
      <c r="H22" s="2" t="s">
        <v>73</v>
      </c>
      <c r="I22" s="9">
        <v>5</v>
      </c>
      <c r="J22" s="4">
        <v>51.1</v>
      </c>
    </row>
    <row r="23" spans="1:23">
      <c r="A23" s="2" t="s">
        <v>40</v>
      </c>
      <c r="B23" s="3" t="s">
        <v>7650</v>
      </c>
      <c r="C23" s="1" t="s">
        <v>42</v>
      </c>
      <c r="D23" s="1" t="s">
        <v>7653</v>
      </c>
      <c r="E23" s="2" t="s">
        <v>85</v>
      </c>
      <c r="F23" s="2" t="s">
        <v>86</v>
      </c>
      <c r="G23" s="2" t="s">
        <v>82</v>
      </c>
      <c r="H23" s="2" t="s">
        <v>83</v>
      </c>
      <c r="I23" s="9">
        <v>5</v>
      </c>
      <c r="J23" s="4">
        <v>51.1</v>
      </c>
    </row>
    <row r="24" spans="1:23">
      <c r="A24" s="2" t="s">
        <v>40</v>
      </c>
      <c r="B24" s="3" t="s">
        <v>7654</v>
      </c>
      <c r="C24" s="1" t="s">
        <v>42</v>
      </c>
      <c r="D24" s="1" t="s">
        <v>7655</v>
      </c>
      <c r="E24" s="2" t="s">
        <v>670</v>
      </c>
      <c r="F24" s="2" t="s">
        <v>671</v>
      </c>
      <c r="G24" s="2" t="s">
        <v>177</v>
      </c>
      <c r="H24" s="2" t="s">
        <v>178</v>
      </c>
      <c r="I24" s="9">
        <v>10</v>
      </c>
      <c r="J24" s="4">
        <v>102.2</v>
      </c>
    </row>
    <row r="25" spans="1:23">
      <c r="A25" s="2" t="s">
        <v>40</v>
      </c>
      <c r="B25" s="3" t="s">
        <v>7654</v>
      </c>
      <c r="C25" s="1" t="s">
        <v>42</v>
      </c>
      <c r="D25" s="1" t="s">
        <v>7656</v>
      </c>
      <c r="E25" s="2" t="s">
        <v>670</v>
      </c>
      <c r="F25" s="2" t="s">
        <v>671</v>
      </c>
      <c r="G25" s="2" t="s">
        <v>177</v>
      </c>
      <c r="H25" s="2" t="s">
        <v>178</v>
      </c>
      <c r="I25" s="9">
        <v>5</v>
      </c>
      <c r="J25" s="4">
        <v>51.1</v>
      </c>
    </row>
    <row r="26" spans="1:23">
      <c r="A26" s="2" t="s">
        <v>40</v>
      </c>
      <c r="B26" s="3" t="s">
        <v>7650</v>
      </c>
      <c r="C26" s="1" t="s">
        <v>42</v>
      </c>
      <c r="D26" s="1" t="s">
        <v>7657</v>
      </c>
      <c r="E26" s="2" t="s">
        <v>646</v>
      </c>
      <c r="F26" s="2" t="s">
        <v>647</v>
      </c>
      <c r="G26" s="2" t="s">
        <v>82</v>
      </c>
      <c r="H26" s="2" t="s">
        <v>83</v>
      </c>
      <c r="I26" s="9">
        <v>3</v>
      </c>
      <c r="J26" s="4">
        <v>30.66</v>
      </c>
    </row>
    <row r="27" spans="1:23">
      <c r="A27" s="2" t="s">
        <v>40</v>
      </c>
      <c r="B27" s="3" t="s">
        <v>7650</v>
      </c>
      <c r="C27" s="1" t="s">
        <v>42</v>
      </c>
      <c r="D27" s="1" t="s">
        <v>7658</v>
      </c>
      <c r="E27" s="2" t="s">
        <v>130</v>
      </c>
      <c r="F27" s="2" t="s">
        <v>131</v>
      </c>
      <c r="G27" s="2" t="s">
        <v>72</v>
      </c>
      <c r="H27" s="2" t="s">
        <v>73</v>
      </c>
      <c r="I27" s="9">
        <v>5</v>
      </c>
      <c r="J27" s="4">
        <v>51.1</v>
      </c>
    </row>
    <row r="28" spans="1:23">
      <c r="A28" s="2" t="s">
        <v>40</v>
      </c>
      <c r="B28" s="3" t="s">
        <v>7650</v>
      </c>
      <c r="C28" s="1" t="s">
        <v>42</v>
      </c>
      <c r="D28" s="1" t="s">
        <v>7659</v>
      </c>
      <c r="E28" s="2" t="s">
        <v>505</v>
      </c>
      <c r="F28" s="2" t="s">
        <v>506</v>
      </c>
      <c r="G28" s="2" t="s">
        <v>93</v>
      </c>
      <c r="H28" s="2" t="s">
        <v>94</v>
      </c>
      <c r="I28" s="9">
        <v>3</v>
      </c>
      <c r="J28" s="4">
        <v>30.66</v>
      </c>
    </row>
    <row r="29" spans="1:23">
      <c r="A29" s="2" t="s">
        <v>40</v>
      </c>
      <c r="B29" s="3" t="s">
        <v>7650</v>
      </c>
      <c r="C29" s="1" t="s">
        <v>42</v>
      </c>
      <c r="D29" s="1" t="s">
        <v>7660</v>
      </c>
      <c r="E29" s="2" t="s">
        <v>4537</v>
      </c>
      <c r="F29" s="2" t="s">
        <v>4538</v>
      </c>
      <c r="G29" s="2" t="s">
        <v>498</v>
      </c>
      <c r="H29" s="2" t="s">
        <v>499</v>
      </c>
      <c r="I29" s="9">
        <v>5</v>
      </c>
      <c r="J29" s="4">
        <v>51.1</v>
      </c>
    </row>
    <row r="30" spans="1:23">
      <c r="A30" s="2" t="s">
        <v>40</v>
      </c>
      <c r="B30" s="3" t="s">
        <v>7641</v>
      </c>
      <c r="C30" s="1" t="s">
        <v>42</v>
      </c>
      <c r="D30" s="1" t="s">
        <v>1891</v>
      </c>
      <c r="E30" s="2" t="s">
        <v>1129</v>
      </c>
      <c r="F30" s="2" t="s">
        <v>1130</v>
      </c>
      <c r="G30" s="2" t="s">
        <v>93</v>
      </c>
      <c r="H30" s="2" t="s">
        <v>94</v>
      </c>
      <c r="I30" s="9">
        <v>3</v>
      </c>
      <c r="J30" s="4">
        <v>30.66</v>
      </c>
    </row>
    <row r="31" spans="1:23">
      <c r="A31" s="2" t="s">
        <v>40</v>
      </c>
      <c r="B31" s="3" t="s">
        <v>7650</v>
      </c>
      <c r="C31" s="1" t="s">
        <v>42</v>
      </c>
      <c r="D31" s="1" t="s">
        <v>7661</v>
      </c>
      <c r="E31" s="2" t="s">
        <v>522</v>
      </c>
      <c r="F31" s="2" t="s">
        <v>523</v>
      </c>
      <c r="G31" s="2" t="s">
        <v>93</v>
      </c>
      <c r="H31" s="2" t="s">
        <v>94</v>
      </c>
      <c r="I31" s="9">
        <v>1</v>
      </c>
      <c r="J31" s="4">
        <v>10.220000000000001</v>
      </c>
    </row>
    <row r="32" spans="1:23">
      <c r="A32" s="2" t="s">
        <v>40</v>
      </c>
      <c r="B32" s="3" t="s">
        <v>7650</v>
      </c>
      <c r="C32" s="1" t="s">
        <v>42</v>
      </c>
      <c r="D32" s="1" t="s">
        <v>7662</v>
      </c>
      <c r="E32" s="2" t="s">
        <v>139</v>
      </c>
      <c r="F32" s="2" t="s">
        <v>140</v>
      </c>
      <c r="G32" s="2" t="s">
        <v>72</v>
      </c>
      <c r="H32" s="2" t="s">
        <v>73</v>
      </c>
      <c r="I32" s="9">
        <v>5</v>
      </c>
      <c r="J32" s="4">
        <v>51.1</v>
      </c>
    </row>
    <row r="33" spans="1:10">
      <c r="A33" s="2" t="s">
        <v>40</v>
      </c>
      <c r="B33" s="3" t="s">
        <v>7650</v>
      </c>
      <c r="C33" s="1" t="s">
        <v>42</v>
      </c>
      <c r="D33" s="1" t="s">
        <v>1913</v>
      </c>
      <c r="E33" s="2" t="s">
        <v>660</v>
      </c>
      <c r="F33" s="2" t="s">
        <v>7663</v>
      </c>
      <c r="G33" s="2" t="s">
        <v>77</v>
      </c>
      <c r="H33" s="2" t="s">
        <v>78</v>
      </c>
      <c r="I33" s="9">
        <v>10</v>
      </c>
      <c r="J33" s="4">
        <v>102.2</v>
      </c>
    </row>
    <row r="34" spans="1:10" hidden="1">
      <c r="A34" s="2" t="s">
        <v>48</v>
      </c>
      <c r="B34" s="3" t="s">
        <v>7650</v>
      </c>
      <c r="C34" s="1" t="s">
        <v>42</v>
      </c>
      <c r="D34" s="1" t="s">
        <v>7664</v>
      </c>
      <c r="E34" s="2" t="s">
        <v>525</v>
      </c>
      <c r="F34" s="2" t="s">
        <v>526</v>
      </c>
      <c r="G34" s="2" t="s">
        <v>82</v>
      </c>
      <c r="H34" s="2" t="s">
        <v>83</v>
      </c>
      <c r="I34" s="9">
        <v>10</v>
      </c>
      <c r="J34" s="4">
        <v>123.7</v>
      </c>
    </row>
    <row r="35" spans="1:10" hidden="1">
      <c r="A35" s="2" t="s">
        <v>48</v>
      </c>
      <c r="B35" s="3" t="s">
        <v>7650</v>
      </c>
      <c r="C35" s="1" t="s">
        <v>42</v>
      </c>
      <c r="D35" s="1" t="s">
        <v>7665</v>
      </c>
      <c r="E35" s="2" t="s">
        <v>100</v>
      </c>
      <c r="F35" s="2" t="s">
        <v>101</v>
      </c>
      <c r="G35" s="2" t="s">
        <v>102</v>
      </c>
      <c r="H35" s="2" t="s">
        <v>103</v>
      </c>
      <c r="I35" s="9">
        <v>2</v>
      </c>
      <c r="J35" s="4">
        <v>23.04</v>
      </c>
    </row>
    <row r="36" spans="1:10" hidden="1">
      <c r="A36" s="2" t="s">
        <v>48</v>
      </c>
      <c r="B36" s="3" t="s">
        <v>7650</v>
      </c>
      <c r="C36" s="1" t="s">
        <v>42</v>
      </c>
      <c r="D36" s="1" t="s">
        <v>7666</v>
      </c>
      <c r="E36" s="2" t="s">
        <v>660</v>
      </c>
      <c r="F36" s="2" t="s">
        <v>7663</v>
      </c>
      <c r="G36" s="2" t="s">
        <v>77</v>
      </c>
      <c r="H36" s="2" t="s">
        <v>78</v>
      </c>
      <c r="I36" s="9">
        <v>3</v>
      </c>
      <c r="J36" s="4">
        <v>34.56</v>
      </c>
    </row>
    <row r="37" spans="1:10" hidden="1">
      <c r="A37" s="2" t="s">
        <v>48</v>
      </c>
      <c r="B37" s="3" t="s">
        <v>7650</v>
      </c>
      <c r="C37" s="1" t="s">
        <v>42</v>
      </c>
      <c r="D37" s="1" t="s">
        <v>1910</v>
      </c>
      <c r="E37" s="2" t="s">
        <v>486</v>
      </c>
      <c r="F37" s="2" t="s">
        <v>487</v>
      </c>
      <c r="G37" s="2" t="s">
        <v>102</v>
      </c>
      <c r="H37" s="2" t="s">
        <v>103</v>
      </c>
      <c r="I37" s="9">
        <v>10</v>
      </c>
      <c r="J37" s="4">
        <v>123.7</v>
      </c>
    </row>
    <row r="38" spans="1:10" hidden="1">
      <c r="A38" s="2" t="s">
        <v>48</v>
      </c>
      <c r="B38" s="3" t="s">
        <v>7650</v>
      </c>
      <c r="C38" s="1" t="s">
        <v>42</v>
      </c>
      <c r="D38" s="1" t="s">
        <v>1907</v>
      </c>
      <c r="E38" s="2" t="s">
        <v>643</v>
      </c>
      <c r="F38" s="2" t="s">
        <v>644</v>
      </c>
      <c r="G38" s="2" t="s">
        <v>82</v>
      </c>
      <c r="H38" s="2" t="s">
        <v>83</v>
      </c>
      <c r="I38" s="9">
        <v>10</v>
      </c>
      <c r="J38" s="4">
        <v>123.7</v>
      </c>
    </row>
    <row r="39" spans="1:10" hidden="1">
      <c r="A39" s="2" t="s">
        <v>48</v>
      </c>
      <c r="B39" s="3" t="s">
        <v>7650</v>
      </c>
      <c r="C39" s="1" t="s">
        <v>42</v>
      </c>
      <c r="D39" s="1" t="s">
        <v>7658</v>
      </c>
      <c r="E39" s="2" t="s">
        <v>130</v>
      </c>
      <c r="F39" s="2" t="s">
        <v>131</v>
      </c>
      <c r="G39" s="2" t="s">
        <v>72</v>
      </c>
      <c r="H39" s="2" t="s">
        <v>73</v>
      </c>
      <c r="I39" s="9">
        <v>2</v>
      </c>
      <c r="J39" s="4">
        <v>23.04</v>
      </c>
    </row>
    <row r="40" spans="1:10" hidden="1">
      <c r="A40" s="2" t="s">
        <v>48</v>
      </c>
      <c r="B40" s="3" t="s">
        <v>7650</v>
      </c>
      <c r="C40" s="1" t="s">
        <v>42</v>
      </c>
      <c r="D40" s="1" t="s">
        <v>7667</v>
      </c>
      <c r="E40" s="2" t="s">
        <v>139</v>
      </c>
      <c r="F40" s="2" t="s">
        <v>140</v>
      </c>
      <c r="G40" s="2" t="s">
        <v>72</v>
      </c>
      <c r="H40" s="2" t="s">
        <v>73</v>
      </c>
      <c r="I40" s="9">
        <v>10</v>
      </c>
      <c r="J40" s="4">
        <v>115.2</v>
      </c>
    </row>
    <row r="41" spans="1:10" hidden="1">
      <c r="A41" s="2" t="s">
        <v>48</v>
      </c>
      <c r="B41" s="3" t="s">
        <v>7650</v>
      </c>
      <c r="C41" s="1" t="s">
        <v>42</v>
      </c>
      <c r="D41" s="1" t="s">
        <v>7668</v>
      </c>
      <c r="E41" s="2" t="s">
        <v>922</v>
      </c>
      <c r="F41" s="2" t="s">
        <v>923</v>
      </c>
      <c r="G41" s="2" t="s">
        <v>82</v>
      </c>
      <c r="H41" s="2" t="s">
        <v>83</v>
      </c>
      <c r="I41" s="9">
        <v>2</v>
      </c>
      <c r="J41" s="4">
        <v>24.74</v>
      </c>
    </row>
    <row r="42" spans="1:10" hidden="1">
      <c r="A42" s="2" t="s">
        <v>48</v>
      </c>
      <c r="B42" s="3" t="s">
        <v>7650</v>
      </c>
      <c r="C42" s="1" t="s">
        <v>42</v>
      </c>
      <c r="D42" s="1" t="s">
        <v>7660</v>
      </c>
      <c r="E42" s="2" t="s">
        <v>4537</v>
      </c>
      <c r="F42" s="2" t="s">
        <v>4538</v>
      </c>
      <c r="G42" s="2" t="s">
        <v>498</v>
      </c>
      <c r="H42" s="2" t="s">
        <v>499</v>
      </c>
      <c r="I42" s="9">
        <v>3</v>
      </c>
      <c r="J42" s="4">
        <v>37.11</v>
      </c>
    </row>
    <row r="43" spans="1:10" hidden="1">
      <c r="A43" s="2" t="s">
        <v>48</v>
      </c>
      <c r="B43" s="3" t="s">
        <v>7650</v>
      </c>
      <c r="C43" s="1" t="s">
        <v>42</v>
      </c>
      <c r="D43" s="1" t="s">
        <v>7669</v>
      </c>
      <c r="E43" s="2" t="s">
        <v>1126</v>
      </c>
      <c r="F43" s="2" t="s">
        <v>1127</v>
      </c>
      <c r="G43" s="2" t="s">
        <v>82</v>
      </c>
      <c r="H43" s="2" t="s">
        <v>83</v>
      </c>
      <c r="I43" s="9">
        <v>2</v>
      </c>
      <c r="J43" s="4">
        <v>23.04</v>
      </c>
    </row>
    <row r="44" spans="1:10" hidden="1">
      <c r="A44" s="2" t="s">
        <v>48</v>
      </c>
      <c r="B44" s="3" t="s">
        <v>7650</v>
      </c>
      <c r="C44" s="1" t="s">
        <v>42</v>
      </c>
      <c r="D44" s="1" t="s">
        <v>7670</v>
      </c>
      <c r="E44" s="2" t="s">
        <v>909</v>
      </c>
      <c r="F44" s="2" t="s">
        <v>910</v>
      </c>
      <c r="G44" s="2" t="s">
        <v>82</v>
      </c>
      <c r="H44" s="2" t="s">
        <v>83</v>
      </c>
      <c r="I44" s="9">
        <v>10</v>
      </c>
      <c r="J44" s="4">
        <v>123.7</v>
      </c>
    </row>
    <row r="45" spans="1:10" hidden="1">
      <c r="A45" s="2" t="s">
        <v>48</v>
      </c>
      <c r="B45" s="3" t="s">
        <v>7650</v>
      </c>
      <c r="C45" s="1" t="s">
        <v>42</v>
      </c>
      <c r="D45" s="1" t="s">
        <v>7671</v>
      </c>
      <c r="E45" s="2" t="s">
        <v>125</v>
      </c>
      <c r="F45" s="2" t="s">
        <v>126</v>
      </c>
      <c r="G45" s="2" t="s">
        <v>127</v>
      </c>
      <c r="H45" s="2" t="s">
        <v>128</v>
      </c>
      <c r="I45" s="9">
        <v>5</v>
      </c>
      <c r="J45" s="4">
        <v>57.6</v>
      </c>
    </row>
    <row r="46" spans="1:10" hidden="1">
      <c r="A46" s="2" t="s">
        <v>48</v>
      </c>
      <c r="B46" s="3" t="s">
        <v>7650</v>
      </c>
      <c r="C46" s="1" t="s">
        <v>42</v>
      </c>
      <c r="D46" s="1" t="s">
        <v>7672</v>
      </c>
      <c r="E46" s="2" t="s">
        <v>1728</v>
      </c>
      <c r="F46" s="2" t="s">
        <v>1729</v>
      </c>
      <c r="G46" s="2" t="s">
        <v>77</v>
      </c>
      <c r="H46" s="2" t="s">
        <v>78</v>
      </c>
      <c r="I46" s="9">
        <v>2</v>
      </c>
      <c r="J46" s="4">
        <v>23.04</v>
      </c>
    </row>
    <row r="47" spans="1:10" hidden="1">
      <c r="A47" s="2" t="s">
        <v>48</v>
      </c>
      <c r="B47" s="3" t="s">
        <v>7650</v>
      </c>
      <c r="C47" s="1" t="s">
        <v>42</v>
      </c>
      <c r="D47" s="1" t="s">
        <v>1889</v>
      </c>
      <c r="E47" s="2" t="s">
        <v>522</v>
      </c>
      <c r="F47" s="2" t="s">
        <v>523</v>
      </c>
      <c r="G47" s="2" t="s">
        <v>93</v>
      </c>
      <c r="H47" s="2" t="s">
        <v>94</v>
      </c>
      <c r="I47" s="9">
        <v>3</v>
      </c>
      <c r="J47" s="4">
        <v>34.56</v>
      </c>
    </row>
    <row r="48" spans="1:10" hidden="1">
      <c r="A48" s="2" t="s">
        <v>48</v>
      </c>
      <c r="B48" s="3" t="s">
        <v>7650</v>
      </c>
      <c r="C48" s="1" t="s">
        <v>42</v>
      </c>
      <c r="D48" s="1" t="s">
        <v>7651</v>
      </c>
      <c r="E48" s="2" t="s">
        <v>663</v>
      </c>
      <c r="F48" s="2" t="s">
        <v>664</v>
      </c>
      <c r="G48" s="2" t="s">
        <v>82</v>
      </c>
      <c r="H48" s="2" t="s">
        <v>83</v>
      </c>
      <c r="I48" s="9">
        <v>1</v>
      </c>
      <c r="J48" s="4">
        <v>12.37</v>
      </c>
    </row>
    <row r="49" spans="1:23" hidden="1">
      <c r="A49" s="2" t="s">
        <v>48</v>
      </c>
      <c r="B49" s="3" t="s">
        <v>7650</v>
      </c>
      <c r="C49" s="1" t="s">
        <v>42</v>
      </c>
      <c r="D49" s="1" t="s">
        <v>1912</v>
      </c>
      <c r="E49" s="2" t="s">
        <v>916</v>
      </c>
      <c r="F49" s="2" t="s">
        <v>917</v>
      </c>
      <c r="G49" s="2" t="s">
        <v>82</v>
      </c>
      <c r="H49" s="2" t="s">
        <v>83</v>
      </c>
      <c r="I49" s="9">
        <v>40</v>
      </c>
      <c r="J49" s="4">
        <v>494.8</v>
      </c>
    </row>
    <row r="50" spans="1:23" hidden="1">
      <c r="A50" s="2" t="s">
        <v>48</v>
      </c>
      <c r="B50" s="3" t="s">
        <v>7650</v>
      </c>
      <c r="C50" s="1" t="s">
        <v>42</v>
      </c>
      <c r="D50" s="1" t="s">
        <v>7652</v>
      </c>
      <c r="E50" s="2" t="s">
        <v>136</v>
      </c>
      <c r="F50" s="2" t="s">
        <v>137</v>
      </c>
      <c r="G50" s="2" t="s">
        <v>72</v>
      </c>
      <c r="H50" s="2" t="s">
        <v>73</v>
      </c>
      <c r="I50" s="9">
        <v>3</v>
      </c>
      <c r="J50" s="4">
        <v>34.56</v>
      </c>
    </row>
    <row r="51" spans="1:23" hidden="1">
      <c r="A51" s="2" t="s">
        <v>48</v>
      </c>
      <c r="B51" s="3" t="s">
        <v>7650</v>
      </c>
      <c r="C51" s="1" t="s">
        <v>42</v>
      </c>
      <c r="D51" s="1" t="s">
        <v>7659</v>
      </c>
      <c r="E51" s="2" t="s">
        <v>505</v>
      </c>
      <c r="F51" s="2" t="s">
        <v>506</v>
      </c>
      <c r="G51" s="2" t="s">
        <v>93</v>
      </c>
      <c r="H51" s="2" t="s">
        <v>94</v>
      </c>
      <c r="I51" s="9">
        <v>2</v>
      </c>
      <c r="J51" s="4">
        <v>24.74</v>
      </c>
    </row>
    <row r="52" spans="1:23" hidden="1">
      <c r="A52" s="2" t="s">
        <v>48</v>
      </c>
      <c r="B52" s="3" t="s">
        <v>7650</v>
      </c>
      <c r="C52" s="1" t="s">
        <v>42</v>
      </c>
      <c r="D52" s="1" t="s">
        <v>7673</v>
      </c>
      <c r="E52" s="2" t="s">
        <v>894</v>
      </c>
      <c r="F52" s="2" t="s">
        <v>895</v>
      </c>
      <c r="G52" s="2" t="s">
        <v>82</v>
      </c>
      <c r="H52" s="2" t="s">
        <v>83</v>
      </c>
      <c r="I52" s="9">
        <v>50</v>
      </c>
      <c r="J52" s="4">
        <v>618.5</v>
      </c>
    </row>
    <row r="53" spans="1:23" hidden="1">
      <c r="A53" s="2" t="s">
        <v>48</v>
      </c>
      <c r="B53" s="3" t="s">
        <v>7650</v>
      </c>
      <c r="C53" s="1" t="s">
        <v>42</v>
      </c>
      <c r="D53" s="1" t="s">
        <v>7674</v>
      </c>
      <c r="E53" s="2" t="s">
        <v>1101</v>
      </c>
      <c r="F53" s="2" t="s">
        <v>1102</v>
      </c>
      <c r="G53" s="2" t="s">
        <v>82</v>
      </c>
      <c r="H53" s="2" t="s">
        <v>83</v>
      </c>
      <c r="I53" s="9">
        <v>10</v>
      </c>
      <c r="J53" s="4">
        <v>123.7</v>
      </c>
    </row>
    <row r="54" spans="1:23" hidden="1">
      <c r="A54" s="2" t="s">
        <v>48</v>
      </c>
      <c r="B54" s="3" t="s">
        <v>7650</v>
      </c>
      <c r="C54" s="1" t="s">
        <v>42</v>
      </c>
      <c r="D54" s="1" t="s">
        <v>7675</v>
      </c>
      <c r="E54" s="2" t="s">
        <v>1097</v>
      </c>
      <c r="F54" s="2" t="s">
        <v>1098</v>
      </c>
      <c r="G54" s="2" t="s">
        <v>93</v>
      </c>
      <c r="H54" s="2" t="s">
        <v>94</v>
      </c>
      <c r="I54" s="9">
        <v>2</v>
      </c>
      <c r="J54" s="4">
        <v>24.74</v>
      </c>
    </row>
    <row r="55" spans="1:23" hidden="1">
      <c r="A55" s="2" t="s">
        <v>48</v>
      </c>
      <c r="B55" s="3" t="s">
        <v>7650</v>
      </c>
      <c r="C55" s="1" t="s">
        <v>42</v>
      </c>
      <c r="D55" s="1" t="s">
        <v>7676</v>
      </c>
      <c r="E55" s="2" t="s">
        <v>136</v>
      </c>
      <c r="F55" s="2" t="s">
        <v>137</v>
      </c>
      <c r="G55" s="2" t="s">
        <v>72</v>
      </c>
      <c r="H55" s="2" t="s">
        <v>73</v>
      </c>
      <c r="I55" s="9">
        <v>5</v>
      </c>
      <c r="J55" s="4">
        <v>57.6</v>
      </c>
    </row>
    <row r="56" spans="1:23" hidden="1">
      <c r="A56" s="2" t="s">
        <v>182</v>
      </c>
      <c r="B56" s="3" t="s">
        <v>7654</v>
      </c>
      <c r="C56" s="1" t="s">
        <v>42</v>
      </c>
      <c r="D56" s="1" t="s">
        <v>7655</v>
      </c>
      <c r="E56" s="2" t="s">
        <v>670</v>
      </c>
      <c r="F56" s="2" t="s">
        <v>671</v>
      </c>
      <c r="G56" s="2" t="s">
        <v>177</v>
      </c>
      <c r="H56" s="2" t="s">
        <v>178</v>
      </c>
      <c r="I56" s="9">
        <v>1</v>
      </c>
      <c r="J56" s="4">
        <v>9.44</v>
      </c>
    </row>
    <row r="57" spans="1:23" hidden="1">
      <c r="A57" s="2" t="s">
        <v>205</v>
      </c>
      <c r="B57" s="3" t="s">
        <v>7650</v>
      </c>
      <c r="C57" s="1" t="s">
        <v>42</v>
      </c>
      <c r="D57" s="1" t="s">
        <v>7677</v>
      </c>
      <c r="E57" s="2" t="s">
        <v>1285</v>
      </c>
      <c r="F57" s="2" t="s">
        <v>1286</v>
      </c>
      <c r="G57" s="2" t="s">
        <v>82</v>
      </c>
      <c r="H57" s="2" t="s">
        <v>83</v>
      </c>
      <c r="I57" s="9">
        <v>3</v>
      </c>
      <c r="J57" s="4">
        <v>28.65</v>
      </c>
    </row>
    <row r="58" spans="1:23" hidden="1">
      <c r="J58" s="5">
        <v>2953.47</v>
      </c>
    </row>
    <row r="59" spans="1:23" hidden="1">
      <c r="A59" s="72" t="s">
        <v>141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</row>
    <row r="60" spans="1:23">
      <c r="A60" s="2" t="s">
        <v>40</v>
      </c>
      <c r="B60" s="3" t="s">
        <v>7654</v>
      </c>
      <c r="C60" s="1" t="s">
        <v>42</v>
      </c>
      <c r="D60" s="1" t="s">
        <v>7678</v>
      </c>
      <c r="E60" s="2" t="s">
        <v>170</v>
      </c>
      <c r="F60" s="2" t="s">
        <v>171</v>
      </c>
      <c r="G60" s="2" t="s">
        <v>150</v>
      </c>
      <c r="H60" s="2" t="s">
        <v>151</v>
      </c>
      <c r="I60" s="9">
        <v>2</v>
      </c>
      <c r="J60" s="4">
        <v>20.440000000000001</v>
      </c>
    </row>
    <row r="61" spans="1:23">
      <c r="A61" s="2" t="s">
        <v>40</v>
      </c>
      <c r="B61" s="3" t="s">
        <v>7639</v>
      </c>
      <c r="C61" s="1" t="s">
        <v>42</v>
      </c>
      <c r="D61" s="1" t="s">
        <v>7679</v>
      </c>
      <c r="E61" s="2" t="s">
        <v>170</v>
      </c>
      <c r="F61" s="2" t="s">
        <v>171</v>
      </c>
      <c r="G61" s="2" t="s">
        <v>150</v>
      </c>
      <c r="H61" s="2" t="s">
        <v>151</v>
      </c>
      <c r="I61" s="9">
        <v>3</v>
      </c>
      <c r="J61" s="4">
        <v>30.66</v>
      </c>
    </row>
    <row r="62" spans="1:23" hidden="1">
      <c r="A62" s="2" t="s">
        <v>48</v>
      </c>
      <c r="B62" s="3" t="s">
        <v>7654</v>
      </c>
      <c r="C62" s="1" t="s">
        <v>42</v>
      </c>
      <c r="D62" s="1" t="s">
        <v>7680</v>
      </c>
      <c r="E62" s="2" t="s">
        <v>954</v>
      </c>
      <c r="F62" s="2" t="s">
        <v>955</v>
      </c>
      <c r="G62" s="2" t="s">
        <v>150</v>
      </c>
      <c r="H62" s="2" t="s">
        <v>151</v>
      </c>
      <c r="I62" s="9">
        <v>10</v>
      </c>
      <c r="J62" s="4">
        <v>115.2</v>
      </c>
    </row>
    <row r="63" spans="1:23" hidden="1">
      <c r="A63" s="2" t="s">
        <v>48</v>
      </c>
      <c r="B63" s="3" t="s">
        <v>7654</v>
      </c>
      <c r="C63" s="1" t="s">
        <v>42</v>
      </c>
      <c r="D63" s="1" t="s">
        <v>1991</v>
      </c>
      <c r="E63" s="2" t="s">
        <v>951</v>
      </c>
      <c r="F63" s="2" t="s">
        <v>952</v>
      </c>
      <c r="G63" s="2" t="s">
        <v>160</v>
      </c>
      <c r="H63" s="2" t="s">
        <v>161</v>
      </c>
      <c r="I63" s="9">
        <v>5</v>
      </c>
      <c r="J63" s="4">
        <v>57.6</v>
      </c>
    </row>
    <row r="64" spans="1:23" hidden="1">
      <c r="A64" s="2" t="s">
        <v>48</v>
      </c>
      <c r="B64" s="3" t="s">
        <v>7654</v>
      </c>
      <c r="C64" s="1" t="s">
        <v>42</v>
      </c>
      <c r="D64" s="1" t="s">
        <v>7681</v>
      </c>
      <c r="E64" s="2" t="s">
        <v>1400</v>
      </c>
      <c r="F64" s="2" t="s">
        <v>1401</v>
      </c>
      <c r="G64" s="2" t="s">
        <v>150</v>
      </c>
      <c r="H64" s="2" t="s">
        <v>151</v>
      </c>
      <c r="I64" s="9">
        <v>10</v>
      </c>
      <c r="J64" s="4">
        <v>115.2</v>
      </c>
    </row>
    <row r="65" spans="1:23" hidden="1">
      <c r="A65" s="2" t="s">
        <v>48</v>
      </c>
      <c r="B65" s="3" t="s">
        <v>7654</v>
      </c>
      <c r="C65" s="1" t="s">
        <v>42</v>
      </c>
      <c r="D65" s="1" t="s">
        <v>1997</v>
      </c>
      <c r="E65" s="2" t="s">
        <v>957</v>
      </c>
      <c r="F65" s="2" t="s">
        <v>958</v>
      </c>
      <c r="G65" s="2" t="s">
        <v>150</v>
      </c>
      <c r="H65" s="2" t="s">
        <v>151</v>
      </c>
      <c r="I65" s="9">
        <v>10</v>
      </c>
      <c r="J65" s="4">
        <v>115.2</v>
      </c>
    </row>
    <row r="66" spans="1:23" hidden="1">
      <c r="A66" s="2" t="s">
        <v>48</v>
      </c>
      <c r="B66" s="3" t="s">
        <v>7654</v>
      </c>
      <c r="C66" s="1" t="s">
        <v>42</v>
      </c>
      <c r="D66" s="1" t="s">
        <v>7682</v>
      </c>
      <c r="E66" s="2" t="s">
        <v>1400</v>
      </c>
      <c r="F66" s="2" t="s">
        <v>1401</v>
      </c>
      <c r="G66" s="2" t="s">
        <v>150</v>
      </c>
      <c r="H66" s="2" t="s">
        <v>151</v>
      </c>
      <c r="I66" s="9">
        <v>5</v>
      </c>
      <c r="J66" s="4">
        <v>61.85</v>
      </c>
    </row>
    <row r="67" spans="1:23" hidden="1">
      <c r="A67" s="2" t="s">
        <v>48</v>
      </c>
      <c r="B67" s="3" t="s">
        <v>7654</v>
      </c>
      <c r="C67" s="1" t="s">
        <v>42</v>
      </c>
      <c r="D67" s="1" t="s">
        <v>7678</v>
      </c>
      <c r="E67" s="2" t="s">
        <v>170</v>
      </c>
      <c r="F67" s="2" t="s">
        <v>171</v>
      </c>
      <c r="G67" s="2" t="s">
        <v>150</v>
      </c>
      <c r="H67" s="2" t="s">
        <v>151</v>
      </c>
      <c r="I67" s="9">
        <v>5</v>
      </c>
      <c r="J67" s="4">
        <v>57.6</v>
      </c>
    </row>
    <row r="68" spans="1:23" hidden="1">
      <c r="A68" s="2" t="s">
        <v>48</v>
      </c>
      <c r="B68" s="3" t="s">
        <v>7654</v>
      </c>
      <c r="C68" s="1" t="s">
        <v>42</v>
      </c>
      <c r="D68" s="1" t="s">
        <v>7683</v>
      </c>
      <c r="E68" s="2" t="s">
        <v>936</v>
      </c>
      <c r="F68" s="2" t="s">
        <v>937</v>
      </c>
      <c r="G68" s="2" t="s">
        <v>150</v>
      </c>
      <c r="H68" s="2" t="s">
        <v>151</v>
      </c>
      <c r="I68" s="9">
        <v>3</v>
      </c>
      <c r="J68" s="4">
        <v>37.11</v>
      </c>
    </row>
    <row r="69" spans="1:23" hidden="1">
      <c r="A69" s="2" t="s">
        <v>48</v>
      </c>
      <c r="B69" s="3" t="s">
        <v>7654</v>
      </c>
      <c r="C69" s="1" t="s">
        <v>42</v>
      </c>
      <c r="D69" s="1" t="s">
        <v>7684</v>
      </c>
      <c r="E69" s="2" t="s">
        <v>153</v>
      </c>
      <c r="F69" s="2" t="s">
        <v>154</v>
      </c>
      <c r="G69" s="2" t="s">
        <v>155</v>
      </c>
      <c r="H69" s="2" t="s">
        <v>156</v>
      </c>
      <c r="I69" s="9">
        <v>3</v>
      </c>
      <c r="J69" s="4">
        <v>34.56</v>
      </c>
    </row>
    <row r="70" spans="1:23" hidden="1">
      <c r="A70" s="2" t="s">
        <v>48</v>
      </c>
      <c r="B70" s="3" t="s">
        <v>7654</v>
      </c>
      <c r="C70" s="1" t="s">
        <v>42</v>
      </c>
      <c r="D70" s="1" t="s">
        <v>1990</v>
      </c>
      <c r="E70" s="2" t="s">
        <v>541</v>
      </c>
      <c r="F70" s="2" t="s">
        <v>542</v>
      </c>
      <c r="G70" s="2" t="s">
        <v>150</v>
      </c>
      <c r="H70" s="2" t="s">
        <v>151</v>
      </c>
      <c r="I70" s="9">
        <v>20</v>
      </c>
      <c r="J70" s="4">
        <v>230.4</v>
      </c>
    </row>
    <row r="71" spans="1:23" hidden="1">
      <c r="A71" s="2" t="s">
        <v>48</v>
      </c>
      <c r="B71" s="3" t="s">
        <v>7654</v>
      </c>
      <c r="C71" s="1" t="s">
        <v>42</v>
      </c>
      <c r="D71" s="1" t="s">
        <v>7685</v>
      </c>
      <c r="E71" s="2" t="s">
        <v>936</v>
      </c>
      <c r="F71" s="2" t="s">
        <v>937</v>
      </c>
      <c r="G71" s="2" t="s">
        <v>150</v>
      </c>
      <c r="H71" s="2" t="s">
        <v>151</v>
      </c>
      <c r="I71" s="9">
        <v>10</v>
      </c>
      <c r="J71" s="4">
        <v>115.2</v>
      </c>
    </row>
    <row r="72" spans="1:23" hidden="1">
      <c r="A72" s="2" t="s">
        <v>182</v>
      </c>
      <c r="B72" s="3" t="s">
        <v>7654</v>
      </c>
      <c r="C72" s="1" t="s">
        <v>42</v>
      </c>
      <c r="D72" s="1" t="s">
        <v>1996</v>
      </c>
      <c r="E72" s="2" t="s">
        <v>175</v>
      </c>
      <c r="F72" s="2" t="s">
        <v>2616</v>
      </c>
      <c r="G72" s="2" t="s">
        <v>177</v>
      </c>
      <c r="H72" s="2" t="s">
        <v>178</v>
      </c>
      <c r="I72" s="9">
        <v>1</v>
      </c>
      <c r="J72" s="4">
        <v>9.44</v>
      </c>
    </row>
    <row r="73" spans="1:23" hidden="1">
      <c r="A73" s="2" t="s">
        <v>182</v>
      </c>
      <c r="B73" s="3" t="s">
        <v>7654</v>
      </c>
      <c r="C73" s="1" t="s">
        <v>42</v>
      </c>
      <c r="D73" s="1" t="s">
        <v>7680</v>
      </c>
      <c r="E73" s="2" t="s">
        <v>954</v>
      </c>
      <c r="F73" s="2" t="s">
        <v>955</v>
      </c>
      <c r="G73" s="2" t="s">
        <v>150</v>
      </c>
      <c r="H73" s="2" t="s">
        <v>151</v>
      </c>
      <c r="I73" s="9">
        <v>1</v>
      </c>
      <c r="J73" s="4">
        <v>8.42</v>
      </c>
    </row>
    <row r="74" spans="1:23" hidden="1">
      <c r="A74" s="2" t="s">
        <v>182</v>
      </c>
      <c r="B74" s="3" t="s">
        <v>7654</v>
      </c>
      <c r="C74" s="1" t="s">
        <v>42</v>
      </c>
      <c r="D74" s="1" t="s">
        <v>2013</v>
      </c>
      <c r="E74" s="2" t="s">
        <v>175</v>
      </c>
      <c r="F74" s="2" t="s">
        <v>2616</v>
      </c>
      <c r="G74" s="2" t="s">
        <v>177</v>
      </c>
      <c r="H74" s="2" t="s">
        <v>178</v>
      </c>
      <c r="I74" s="9">
        <v>3</v>
      </c>
      <c r="J74" s="4">
        <v>25.26</v>
      </c>
    </row>
    <row r="75" spans="1:23" hidden="1">
      <c r="A75" s="2" t="s">
        <v>205</v>
      </c>
      <c r="B75" s="3" t="s">
        <v>7654</v>
      </c>
      <c r="C75" s="1" t="s">
        <v>42</v>
      </c>
      <c r="D75" s="1" t="s">
        <v>1997</v>
      </c>
      <c r="E75" s="2" t="s">
        <v>957</v>
      </c>
      <c r="F75" s="2" t="s">
        <v>958</v>
      </c>
      <c r="G75" s="2" t="s">
        <v>150</v>
      </c>
      <c r="H75" s="2" t="s">
        <v>151</v>
      </c>
      <c r="I75" s="9">
        <v>2</v>
      </c>
      <c r="J75" s="4">
        <v>19.100000000000001</v>
      </c>
    </row>
    <row r="76" spans="1:23" hidden="1">
      <c r="J76" s="5">
        <v>1053.24</v>
      </c>
    </row>
    <row r="77" spans="1:23" hidden="1">
      <c r="A77" s="72" t="s">
        <v>183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</row>
    <row r="78" spans="1:23">
      <c r="A78" s="2" t="s">
        <v>40</v>
      </c>
      <c r="B78" s="3" t="s">
        <v>7650</v>
      </c>
      <c r="C78" s="1" t="s">
        <v>42</v>
      </c>
      <c r="D78" s="1" t="s">
        <v>7686</v>
      </c>
      <c r="E78" s="2" t="s">
        <v>185</v>
      </c>
      <c r="F78" s="2" t="s">
        <v>186</v>
      </c>
      <c r="G78" s="2" t="s">
        <v>187</v>
      </c>
      <c r="H78" s="2" t="s">
        <v>188</v>
      </c>
      <c r="I78" s="9">
        <v>5</v>
      </c>
      <c r="J78" s="4">
        <v>51.1</v>
      </c>
    </row>
    <row r="79" spans="1:23" hidden="1">
      <c r="A79" s="2" t="s">
        <v>48</v>
      </c>
      <c r="B79" s="3" t="s">
        <v>7633</v>
      </c>
      <c r="C79" s="1" t="s">
        <v>42</v>
      </c>
      <c r="D79" s="1" t="s">
        <v>7687</v>
      </c>
      <c r="E79" s="2" t="s">
        <v>702</v>
      </c>
      <c r="F79" s="2" t="s">
        <v>703</v>
      </c>
      <c r="G79" s="2" t="s">
        <v>187</v>
      </c>
      <c r="H79" s="2" t="s">
        <v>188</v>
      </c>
      <c r="I79" s="9">
        <v>1</v>
      </c>
      <c r="J79" s="4">
        <v>12.37</v>
      </c>
    </row>
    <row r="80" spans="1:23" hidden="1">
      <c r="J80" s="5">
        <v>63.47</v>
      </c>
    </row>
    <row r="81" spans="1:23" hidden="1">
      <c r="A81" s="72" t="s">
        <v>189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</row>
    <row r="82" spans="1:23">
      <c r="A82" s="2" t="s">
        <v>40</v>
      </c>
      <c r="B82" s="3" t="s">
        <v>7641</v>
      </c>
      <c r="C82" s="1" t="s">
        <v>42</v>
      </c>
      <c r="D82" s="1" t="s">
        <v>7688</v>
      </c>
      <c r="E82" s="2" t="s">
        <v>710</v>
      </c>
      <c r="F82" s="2" t="s">
        <v>711</v>
      </c>
      <c r="G82" s="2" t="s">
        <v>712</v>
      </c>
      <c r="H82" s="2" t="s">
        <v>713</v>
      </c>
      <c r="I82" s="9">
        <v>5</v>
      </c>
      <c r="J82" s="4">
        <v>51.1</v>
      </c>
    </row>
    <row r="83" spans="1:23">
      <c r="A83" s="2" t="s">
        <v>40</v>
      </c>
      <c r="B83" s="3" t="s">
        <v>7641</v>
      </c>
      <c r="C83" s="1" t="s">
        <v>42</v>
      </c>
      <c r="D83" s="1" t="s">
        <v>7689</v>
      </c>
      <c r="E83" s="2" t="s">
        <v>963</v>
      </c>
      <c r="F83" s="2" t="s">
        <v>964</v>
      </c>
      <c r="G83" s="2" t="s">
        <v>193</v>
      </c>
      <c r="H83" s="2" t="s">
        <v>194</v>
      </c>
      <c r="I83" s="9">
        <v>5</v>
      </c>
      <c r="J83" s="4">
        <v>51.1</v>
      </c>
    </row>
    <row r="84" spans="1:23">
      <c r="A84" s="2" t="s">
        <v>40</v>
      </c>
      <c r="B84" s="3" t="s">
        <v>7633</v>
      </c>
      <c r="C84" s="1" t="s">
        <v>42</v>
      </c>
      <c r="D84" s="1" t="s">
        <v>7690</v>
      </c>
      <c r="E84" s="2" t="s">
        <v>7691</v>
      </c>
      <c r="F84" s="2" t="s">
        <v>7692</v>
      </c>
      <c r="G84" s="2" t="s">
        <v>7693</v>
      </c>
      <c r="H84" s="2" t="s">
        <v>7694</v>
      </c>
      <c r="I84" s="9">
        <v>10</v>
      </c>
      <c r="J84" s="4">
        <v>102.2</v>
      </c>
    </row>
    <row r="85" spans="1:23">
      <c r="A85" s="2" t="s">
        <v>40</v>
      </c>
      <c r="B85" s="3" t="s">
        <v>7641</v>
      </c>
      <c r="C85" s="1" t="s">
        <v>42</v>
      </c>
      <c r="D85" s="1" t="s">
        <v>7695</v>
      </c>
      <c r="E85" s="2" t="s">
        <v>191</v>
      </c>
      <c r="F85" s="2" t="s">
        <v>192</v>
      </c>
      <c r="G85" s="2" t="s">
        <v>193</v>
      </c>
      <c r="H85" s="2" t="s">
        <v>194</v>
      </c>
      <c r="I85" s="9">
        <v>2</v>
      </c>
      <c r="J85" s="4">
        <v>20.440000000000001</v>
      </c>
    </row>
    <row r="86" spans="1:23">
      <c r="A86" s="2" t="s">
        <v>40</v>
      </c>
      <c r="B86" s="3" t="s">
        <v>7641</v>
      </c>
      <c r="C86" s="1" t="s">
        <v>42</v>
      </c>
      <c r="D86" s="1" t="s">
        <v>7696</v>
      </c>
      <c r="E86" s="2" t="s">
        <v>729</v>
      </c>
      <c r="F86" s="2" t="s">
        <v>730</v>
      </c>
      <c r="G86" s="2" t="s">
        <v>726</v>
      </c>
      <c r="H86" s="2" t="s">
        <v>727</v>
      </c>
      <c r="I86" s="9">
        <v>3</v>
      </c>
      <c r="J86" s="4">
        <v>30.66</v>
      </c>
    </row>
    <row r="87" spans="1:23" hidden="1">
      <c r="A87" s="2" t="s">
        <v>48</v>
      </c>
      <c r="B87" s="3" t="s">
        <v>7641</v>
      </c>
      <c r="C87" s="1" t="s">
        <v>42</v>
      </c>
      <c r="D87" s="1" t="s">
        <v>7697</v>
      </c>
      <c r="E87" s="2" t="s">
        <v>1165</v>
      </c>
      <c r="F87" s="2" t="s">
        <v>1166</v>
      </c>
      <c r="G87" s="2" t="s">
        <v>193</v>
      </c>
      <c r="H87" s="2" t="s">
        <v>194</v>
      </c>
      <c r="I87" s="9">
        <v>2</v>
      </c>
      <c r="J87" s="4">
        <v>23.04</v>
      </c>
    </row>
    <row r="88" spans="1:23" hidden="1">
      <c r="A88" s="2" t="s">
        <v>48</v>
      </c>
      <c r="B88" s="3" t="s">
        <v>7641</v>
      </c>
      <c r="C88" s="1" t="s">
        <v>42</v>
      </c>
      <c r="D88" s="1" t="s">
        <v>7695</v>
      </c>
      <c r="E88" s="2" t="s">
        <v>191</v>
      </c>
      <c r="F88" s="2" t="s">
        <v>192</v>
      </c>
      <c r="G88" s="2" t="s">
        <v>193</v>
      </c>
      <c r="H88" s="2" t="s">
        <v>194</v>
      </c>
      <c r="I88" s="9">
        <v>8</v>
      </c>
      <c r="J88" s="4">
        <v>98.96</v>
      </c>
    </row>
    <row r="89" spans="1:23" hidden="1">
      <c r="A89" s="2" t="s">
        <v>48</v>
      </c>
      <c r="B89" s="3" t="s">
        <v>7633</v>
      </c>
      <c r="C89" s="1" t="s">
        <v>42</v>
      </c>
      <c r="D89" s="1" t="s">
        <v>7690</v>
      </c>
      <c r="E89" s="2" t="s">
        <v>7691</v>
      </c>
      <c r="F89" s="2" t="s">
        <v>7692</v>
      </c>
      <c r="G89" s="2" t="s">
        <v>7693</v>
      </c>
      <c r="H89" s="2" t="s">
        <v>7694</v>
      </c>
      <c r="I89" s="9">
        <v>10</v>
      </c>
      <c r="J89" s="4">
        <v>123.7</v>
      </c>
    </row>
    <row r="90" spans="1:23" hidden="1">
      <c r="A90" s="2" t="s">
        <v>48</v>
      </c>
      <c r="B90" s="3" t="s">
        <v>7641</v>
      </c>
      <c r="C90" s="1" t="s">
        <v>42</v>
      </c>
      <c r="D90" s="1" t="s">
        <v>7689</v>
      </c>
      <c r="E90" s="2" t="s">
        <v>963</v>
      </c>
      <c r="F90" s="2" t="s">
        <v>964</v>
      </c>
      <c r="G90" s="2" t="s">
        <v>193</v>
      </c>
      <c r="H90" s="2" t="s">
        <v>194</v>
      </c>
      <c r="I90" s="9">
        <v>1</v>
      </c>
      <c r="J90" s="4">
        <v>11.52</v>
      </c>
    </row>
    <row r="91" spans="1:23" hidden="1">
      <c r="J91" s="5">
        <v>512.72</v>
      </c>
    </row>
    <row r="92" spans="1:23" hidden="1">
      <c r="A92" s="72" t="s">
        <v>212</v>
      </c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</row>
    <row r="93" spans="1:23">
      <c r="A93" s="2" t="s">
        <v>40</v>
      </c>
      <c r="B93" s="3" t="s">
        <v>7639</v>
      </c>
      <c r="C93" s="1" t="s">
        <v>42</v>
      </c>
      <c r="D93" s="1" t="s">
        <v>7698</v>
      </c>
      <c r="E93" s="2" t="s">
        <v>238</v>
      </c>
      <c r="F93" s="2" t="s">
        <v>239</v>
      </c>
      <c r="G93" s="2" t="s">
        <v>216</v>
      </c>
      <c r="H93" s="2" t="s">
        <v>217</v>
      </c>
      <c r="I93" s="9">
        <v>3</v>
      </c>
      <c r="J93" s="4">
        <v>30.66</v>
      </c>
    </row>
    <row r="94" spans="1:23" hidden="1">
      <c r="A94" s="2" t="s">
        <v>48</v>
      </c>
      <c r="B94" s="3" t="s">
        <v>7639</v>
      </c>
      <c r="C94" s="1" t="s">
        <v>42</v>
      </c>
      <c r="D94" s="1" t="s">
        <v>1950</v>
      </c>
      <c r="E94" s="2" t="s">
        <v>1173</v>
      </c>
      <c r="F94" s="2" t="s">
        <v>1174</v>
      </c>
      <c r="G94" s="2" t="s">
        <v>216</v>
      </c>
      <c r="H94" s="2" t="s">
        <v>217</v>
      </c>
      <c r="I94" s="9">
        <v>1</v>
      </c>
      <c r="J94" s="4">
        <v>12.37</v>
      </c>
    </row>
    <row r="95" spans="1:23" hidden="1">
      <c r="A95" s="2" t="s">
        <v>182</v>
      </c>
      <c r="B95" s="3" t="s">
        <v>7639</v>
      </c>
      <c r="C95" s="1" t="s">
        <v>42</v>
      </c>
      <c r="D95" s="1" t="s">
        <v>7698</v>
      </c>
      <c r="E95" s="2" t="s">
        <v>238</v>
      </c>
      <c r="F95" s="2" t="s">
        <v>239</v>
      </c>
      <c r="G95" s="2" t="s">
        <v>216</v>
      </c>
      <c r="H95" s="2" t="s">
        <v>217</v>
      </c>
      <c r="I95" s="9">
        <v>3</v>
      </c>
      <c r="J95" s="4">
        <v>28.32</v>
      </c>
    </row>
    <row r="96" spans="1:23" hidden="1">
      <c r="J96" s="5">
        <v>71.349999999999994</v>
      </c>
    </row>
    <row r="97" spans="1:23" hidden="1">
      <c r="A97" s="72" t="s">
        <v>286</v>
      </c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</row>
    <row r="98" spans="1:23" hidden="1">
      <c r="A98" s="2" t="s">
        <v>48</v>
      </c>
      <c r="B98" s="3" t="s">
        <v>7639</v>
      </c>
      <c r="C98" s="1" t="s">
        <v>42</v>
      </c>
      <c r="D98" s="1" t="s">
        <v>7699</v>
      </c>
      <c r="E98" s="2" t="s">
        <v>288</v>
      </c>
      <c r="F98" s="2" t="s">
        <v>1928</v>
      </c>
      <c r="G98" s="2" t="s">
        <v>290</v>
      </c>
      <c r="H98" s="2" t="s">
        <v>291</v>
      </c>
      <c r="I98" s="9">
        <v>10</v>
      </c>
      <c r="J98" s="4">
        <v>123.7</v>
      </c>
    </row>
    <row r="99" spans="1:23" hidden="1">
      <c r="A99" s="2" t="s">
        <v>48</v>
      </c>
      <c r="B99" s="3" t="s">
        <v>7639</v>
      </c>
      <c r="C99" s="1" t="s">
        <v>42</v>
      </c>
      <c r="D99" s="1" t="s">
        <v>1918</v>
      </c>
      <c r="E99" s="2" t="s">
        <v>294</v>
      </c>
      <c r="F99" s="2" t="s">
        <v>295</v>
      </c>
      <c r="G99" s="2" t="s">
        <v>296</v>
      </c>
      <c r="H99" s="2" t="s">
        <v>297</v>
      </c>
      <c r="I99" s="9">
        <v>2</v>
      </c>
      <c r="J99" s="4">
        <v>23.04</v>
      </c>
    </row>
    <row r="100" spans="1:23" hidden="1">
      <c r="A100" s="2" t="s">
        <v>182</v>
      </c>
      <c r="B100" s="3" t="s">
        <v>7639</v>
      </c>
      <c r="C100" s="1" t="s">
        <v>42</v>
      </c>
      <c r="D100" s="1" t="s">
        <v>7700</v>
      </c>
      <c r="E100" s="2" t="s">
        <v>302</v>
      </c>
      <c r="F100" s="2" t="s">
        <v>303</v>
      </c>
      <c r="G100" s="2" t="s">
        <v>304</v>
      </c>
      <c r="H100" s="2" t="s">
        <v>305</v>
      </c>
      <c r="I100" s="9">
        <v>10</v>
      </c>
      <c r="J100" s="4">
        <v>84.2</v>
      </c>
    </row>
    <row r="101" spans="1:23" hidden="1">
      <c r="A101" s="2" t="s">
        <v>182</v>
      </c>
      <c r="B101" s="3" t="s">
        <v>7639</v>
      </c>
      <c r="C101" s="1" t="s">
        <v>42</v>
      </c>
      <c r="D101" s="1" t="s">
        <v>1918</v>
      </c>
      <c r="E101" s="2" t="s">
        <v>294</v>
      </c>
      <c r="F101" s="2" t="s">
        <v>295</v>
      </c>
      <c r="G101" s="2" t="s">
        <v>296</v>
      </c>
      <c r="H101" s="2" t="s">
        <v>297</v>
      </c>
      <c r="I101" s="9">
        <v>3</v>
      </c>
      <c r="J101" s="4">
        <v>25.26</v>
      </c>
    </row>
    <row r="102" spans="1:23" hidden="1">
      <c r="A102" s="2" t="s">
        <v>182</v>
      </c>
      <c r="B102" s="3" t="s">
        <v>7639</v>
      </c>
      <c r="C102" s="1" t="s">
        <v>42</v>
      </c>
      <c r="D102" s="1" t="s">
        <v>7699</v>
      </c>
      <c r="E102" s="2" t="s">
        <v>288</v>
      </c>
      <c r="F102" s="2" t="s">
        <v>1928</v>
      </c>
      <c r="G102" s="2" t="s">
        <v>290</v>
      </c>
      <c r="H102" s="2" t="s">
        <v>291</v>
      </c>
      <c r="I102" s="9">
        <v>15</v>
      </c>
      <c r="J102" s="4">
        <v>126.3</v>
      </c>
    </row>
    <row r="103" spans="1:23" hidden="1">
      <c r="J103" s="5">
        <v>382.5</v>
      </c>
    </row>
    <row r="104" spans="1:23" hidden="1">
      <c r="A104" s="72" t="s">
        <v>309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</row>
    <row r="105" spans="1:23">
      <c r="A105" s="2" t="s">
        <v>40</v>
      </c>
      <c r="B105" s="3" t="s">
        <v>7654</v>
      </c>
      <c r="C105" s="1" t="s">
        <v>42</v>
      </c>
      <c r="D105" s="1" t="s">
        <v>7701</v>
      </c>
      <c r="E105" s="2" t="s">
        <v>570</v>
      </c>
      <c r="F105" s="2" t="s">
        <v>571</v>
      </c>
      <c r="G105" s="2" t="s">
        <v>313</v>
      </c>
      <c r="H105" s="2" t="s">
        <v>314</v>
      </c>
      <c r="I105" s="9">
        <v>20</v>
      </c>
      <c r="J105" s="4">
        <v>204.4</v>
      </c>
    </row>
    <row r="106" spans="1:23">
      <c r="A106" s="2" t="s">
        <v>40</v>
      </c>
      <c r="B106" s="3" t="s">
        <v>7654</v>
      </c>
      <c r="C106" s="1" t="s">
        <v>42</v>
      </c>
      <c r="D106" s="1" t="s">
        <v>7702</v>
      </c>
      <c r="E106" s="2" t="s">
        <v>360</v>
      </c>
      <c r="F106" s="2" t="s">
        <v>361</v>
      </c>
      <c r="G106" s="2" t="s">
        <v>362</v>
      </c>
      <c r="H106" s="2" t="s">
        <v>363</v>
      </c>
      <c r="I106" s="9">
        <v>10</v>
      </c>
      <c r="J106" s="4">
        <v>102.2</v>
      </c>
    </row>
    <row r="107" spans="1:23">
      <c r="A107" s="2" t="s">
        <v>40</v>
      </c>
      <c r="B107" s="3" t="s">
        <v>7654</v>
      </c>
      <c r="C107" s="1" t="s">
        <v>42</v>
      </c>
      <c r="D107" s="1" t="s">
        <v>1994</v>
      </c>
      <c r="E107" s="2" t="s">
        <v>396</v>
      </c>
      <c r="F107" s="2" t="s">
        <v>397</v>
      </c>
      <c r="G107" s="2" t="s">
        <v>313</v>
      </c>
      <c r="H107" s="2" t="s">
        <v>314</v>
      </c>
      <c r="I107" s="9">
        <v>10</v>
      </c>
      <c r="J107" s="4">
        <v>102.2</v>
      </c>
    </row>
    <row r="108" spans="1:23">
      <c r="A108" s="2" t="s">
        <v>40</v>
      </c>
      <c r="B108" s="3" t="s">
        <v>7639</v>
      </c>
      <c r="C108" s="1" t="s">
        <v>42</v>
      </c>
      <c r="D108" s="1" t="s">
        <v>7703</v>
      </c>
      <c r="E108" s="2" t="s">
        <v>1340</v>
      </c>
      <c r="F108" s="2" t="s">
        <v>1341</v>
      </c>
      <c r="G108" s="2" t="s">
        <v>313</v>
      </c>
      <c r="H108" s="2" t="s">
        <v>314</v>
      </c>
      <c r="I108" s="9">
        <v>10</v>
      </c>
      <c r="J108" s="4">
        <v>102.2</v>
      </c>
    </row>
    <row r="109" spans="1:23">
      <c r="A109" s="2" t="s">
        <v>40</v>
      </c>
      <c r="B109" s="3" t="s">
        <v>7639</v>
      </c>
      <c r="C109" s="1" t="s">
        <v>42</v>
      </c>
      <c r="D109" s="1" t="s">
        <v>7704</v>
      </c>
      <c r="E109" s="2" t="s">
        <v>786</v>
      </c>
      <c r="F109" s="2" t="s">
        <v>787</v>
      </c>
      <c r="G109" s="2" t="s">
        <v>313</v>
      </c>
      <c r="H109" s="2" t="s">
        <v>314</v>
      </c>
      <c r="I109" s="9">
        <v>4</v>
      </c>
      <c r="J109" s="4">
        <v>40.880000000000003</v>
      </c>
    </row>
    <row r="110" spans="1:23">
      <c r="A110" s="2" t="s">
        <v>40</v>
      </c>
      <c r="B110" s="3" t="s">
        <v>7639</v>
      </c>
      <c r="C110" s="1" t="s">
        <v>42</v>
      </c>
      <c r="D110" s="1" t="s">
        <v>7705</v>
      </c>
      <c r="E110" s="2" t="s">
        <v>360</v>
      </c>
      <c r="F110" s="2" t="s">
        <v>361</v>
      </c>
      <c r="G110" s="2" t="s">
        <v>362</v>
      </c>
      <c r="H110" s="2" t="s">
        <v>363</v>
      </c>
      <c r="I110" s="9">
        <v>20</v>
      </c>
      <c r="J110" s="4">
        <v>204.4</v>
      </c>
    </row>
    <row r="111" spans="1:23">
      <c r="A111" s="2" t="s">
        <v>40</v>
      </c>
      <c r="B111" s="3" t="s">
        <v>7654</v>
      </c>
      <c r="C111" s="1" t="s">
        <v>42</v>
      </c>
      <c r="D111" s="1" t="s">
        <v>7706</v>
      </c>
      <c r="E111" s="2" t="s">
        <v>1021</v>
      </c>
      <c r="F111" s="2" t="s">
        <v>1022</v>
      </c>
      <c r="G111" s="2" t="s">
        <v>367</v>
      </c>
      <c r="H111" s="2" t="s">
        <v>368</v>
      </c>
      <c r="I111" s="9">
        <v>6</v>
      </c>
      <c r="J111" s="4">
        <v>61.32</v>
      </c>
    </row>
    <row r="112" spans="1:23">
      <c r="A112" s="2" t="s">
        <v>40</v>
      </c>
      <c r="B112" s="3" t="s">
        <v>7633</v>
      </c>
      <c r="C112" s="1" t="s">
        <v>42</v>
      </c>
      <c r="D112" s="1" t="s">
        <v>1948</v>
      </c>
      <c r="E112" s="2" t="s">
        <v>2117</v>
      </c>
      <c r="F112" s="2" t="s">
        <v>2118</v>
      </c>
      <c r="G112" s="2" t="s">
        <v>313</v>
      </c>
      <c r="H112" s="2" t="s">
        <v>314</v>
      </c>
      <c r="I112" s="9">
        <v>20</v>
      </c>
      <c r="J112" s="4">
        <v>204.4</v>
      </c>
    </row>
    <row r="113" spans="1:10">
      <c r="A113" s="2" t="s">
        <v>40</v>
      </c>
      <c r="B113" s="3" t="s">
        <v>7633</v>
      </c>
      <c r="C113" s="1" t="s">
        <v>42</v>
      </c>
      <c r="D113" s="1" t="s">
        <v>1938</v>
      </c>
      <c r="E113" s="2" t="s">
        <v>808</v>
      </c>
      <c r="F113" s="2" t="s">
        <v>809</v>
      </c>
      <c r="G113" s="2" t="s">
        <v>313</v>
      </c>
      <c r="H113" s="2" t="s">
        <v>314</v>
      </c>
      <c r="I113" s="9">
        <v>10</v>
      </c>
      <c r="J113" s="4">
        <v>102.2</v>
      </c>
    </row>
    <row r="114" spans="1:10">
      <c r="A114" s="2" t="s">
        <v>40</v>
      </c>
      <c r="B114" s="3" t="s">
        <v>7650</v>
      </c>
      <c r="C114" s="1" t="s">
        <v>42</v>
      </c>
      <c r="D114" s="1" t="s">
        <v>7707</v>
      </c>
      <c r="E114" s="2" t="s">
        <v>328</v>
      </c>
      <c r="F114" s="2" t="s">
        <v>329</v>
      </c>
      <c r="G114" s="2" t="s">
        <v>313</v>
      </c>
      <c r="H114" s="2" t="s">
        <v>314</v>
      </c>
      <c r="I114" s="9">
        <v>15</v>
      </c>
      <c r="J114" s="4">
        <v>153.30000000000001</v>
      </c>
    </row>
    <row r="115" spans="1:10">
      <c r="A115" s="2" t="s">
        <v>40</v>
      </c>
      <c r="B115" s="3" t="s">
        <v>7650</v>
      </c>
      <c r="C115" s="1" t="s">
        <v>42</v>
      </c>
      <c r="D115" s="1" t="s">
        <v>7708</v>
      </c>
      <c r="E115" s="2" t="s">
        <v>411</v>
      </c>
      <c r="F115" s="2" t="s">
        <v>412</v>
      </c>
      <c r="G115" s="2" t="s">
        <v>313</v>
      </c>
      <c r="H115" s="2" t="s">
        <v>314</v>
      </c>
      <c r="I115" s="9">
        <v>10</v>
      </c>
      <c r="J115" s="4">
        <v>102.2</v>
      </c>
    </row>
    <row r="116" spans="1:10">
      <c r="A116" s="2" t="s">
        <v>40</v>
      </c>
      <c r="B116" s="3" t="s">
        <v>7639</v>
      </c>
      <c r="C116" s="1" t="s">
        <v>42</v>
      </c>
      <c r="D116" s="1" t="s">
        <v>7709</v>
      </c>
      <c r="E116" s="2" t="s">
        <v>381</v>
      </c>
      <c r="F116" s="2" t="s">
        <v>382</v>
      </c>
      <c r="G116" s="2" t="s">
        <v>313</v>
      </c>
      <c r="H116" s="2" t="s">
        <v>314</v>
      </c>
      <c r="I116" s="9">
        <v>10</v>
      </c>
      <c r="J116" s="4">
        <v>102.2</v>
      </c>
    </row>
    <row r="117" spans="1:10">
      <c r="A117" s="2" t="s">
        <v>40</v>
      </c>
      <c r="B117" s="3" t="s">
        <v>7639</v>
      </c>
      <c r="C117" s="1" t="s">
        <v>42</v>
      </c>
      <c r="D117" s="1" t="s">
        <v>1919</v>
      </c>
      <c r="E117" s="2" t="s">
        <v>346</v>
      </c>
      <c r="F117" s="2" t="s">
        <v>347</v>
      </c>
      <c r="G117" s="2" t="s">
        <v>313</v>
      </c>
      <c r="H117" s="2" t="s">
        <v>314</v>
      </c>
      <c r="I117" s="9">
        <v>40</v>
      </c>
      <c r="J117" s="4">
        <v>408.8</v>
      </c>
    </row>
    <row r="118" spans="1:10">
      <c r="A118" s="2" t="s">
        <v>40</v>
      </c>
      <c r="B118" s="3" t="s">
        <v>7639</v>
      </c>
      <c r="C118" s="1" t="s">
        <v>42</v>
      </c>
      <c r="D118" s="1" t="s">
        <v>1921</v>
      </c>
      <c r="E118" s="2" t="s">
        <v>1424</v>
      </c>
      <c r="F118" s="2" t="s">
        <v>1425</v>
      </c>
      <c r="G118" s="2" t="s">
        <v>313</v>
      </c>
      <c r="H118" s="2" t="s">
        <v>314</v>
      </c>
      <c r="I118" s="9">
        <v>20</v>
      </c>
      <c r="J118" s="4">
        <v>204.4</v>
      </c>
    </row>
    <row r="119" spans="1:10">
      <c r="A119" s="2" t="s">
        <v>40</v>
      </c>
      <c r="B119" s="3" t="s">
        <v>7639</v>
      </c>
      <c r="C119" s="1" t="s">
        <v>42</v>
      </c>
      <c r="D119" s="1" t="s">
        <v>7710</v>
      </c>
      <c r="E119" s="2" t="s">
        <v>1214</v>
      </c>
      <c r="F119" s="2" t="s">
        <v>1215</v>
      </c>
      <c r="G119" s="2" t="s">
        <v>313</v>
      </c>
      <c r="H119" s="2" t="s">
        <v>314</v>
      </c>
      <c r="I119" s="9">
        <v>15</v>
      </c>
      <c r="J119" s="4">
        <v>153.30000000000001</v>
      </c>
    </row>
    <row r="120" spans="1:10">
      <c r="A120" s="2" t="s">
        <v>40</v>
      </c>
      <c r="B120" s="3" t="s">
        <v>7654</v>
      </c>
      <c r="C120" s="1" t="s">
        <v>42</v>
      </c>
      <c r="D120" s="1" t="s">
        <v>7711</v>
      </c>
      <c r="E120" s="2" t="s">
        <v>390</v>
      </c>
      <c r="F120" s="2" t="s">
        <v>391</v>
      </c>
      <c r="G120" s="2" t="s">
        <v>313</v>
      </c>
      <c r="H120" s="2" t="s">
        <v>314</v>
      </c>
      <c r="I120" s="9">
        <v>50</v>
      </c>
      <c r="J120" s="4">
        <v>511</v>
      </c>
    </row>
    <row r="121" spans="1:10">
      <c r="A121" s="2" t="s">
        <v>40</v>
      </c>
      <c r="B121" s="3" t="s">
        <v>7633</v>
      </c>
      <c r="C121" s="1" t="s">
        <v>42</v>
      </c>
      <c r="D121" s="1" t="s">
        <v>7712</v>
      </c>
      <c r="E121" s="2" t="s">
        <v>341</v>
      </c>
      <c r="F121" s="2" t="s">
        <v>342</v>
      </c>
      <c r="G121" s="2" t="s">
        <v>343</v>
      </c>
      <c r="H121" s="2" t="s">
        <v>344</v>
      </c>
      <c r="I121" s="9">
        <v>10</v>
      </c>
      <c r="J121" s="4">
        <v>102.2</v>
      </c>
    </row>
    <row r="122" spans="1:10">
      <c r="A122" s="2" t="s">
        <v>40</v>
      </c>
      <c r="B122" s="3" t="s">
        <v>7633</v>
      </c>
      <c r="C122" s="1" t="s">
        <v>42</v>
      </c>
      <c r="D122" s="1" t="s">
        <v>7713</v>
      </c>
      <c r="E122" s="2" t="s">
        <v>414</v>
      </c>
      <c r="F122" s="2" t="s">
        <v>415</v>
      </c>
      <c r="G122" s="2" t="s">
        <v>313</v>
      </c>
      <c r="H122" s="2" t="s">
        <v>314</v>
      </c>
      <c r="I122" s="9">
        <v>3</v>
      </c>
      <c r="J122" s="4">
        <v>30.66</v>
      </c>
    </row>
    <row r="123" spans="1:10">
      <c r="A123" s="2" t="s">
        <v>40</v>
      </c>
      <c r="B123" s="3" t="s">
        <v>7641</v>
      </c>
      <c r="C123" s="1" t="s">
        <v>42</v>
      </c>
      <c r="D123" s="1" t="s">
        <v>7714</v>
      </c>
      <c r="E123" s="2" t="s">
        <v>404</v>
      </c>
      <c r="F123" s="2" t="s">
        <v>405</v>
      </c>
      <c r="G123" s="2" t="s">
        <v>351</v>
      </c>
      <c r="H123" s="2" t="s">
        <v>352</v>
      </c>
      <c r="I123" s="9">
        <v>5</v>
      </c>
      <c r="J123" s="4">
        <v>51.1</v>
      </c>
    </row>
    <row r="124" spans="1:10">
      <c r="A124" s="2" t="s">
        <v>40</v>
      </c>
      <c r="B124" s="3" t="s">
        <v>7650</v>
      </c>
      <c r="C124" s="1" t="s">
        <v>42</v>
      </c>
      <c r="D124" s="1" t="s">
        <v>1885</v>
      </c>
      <c r="E124" s="2" t="s">
        <v>325</v>
      </c>
      <c r="F124" s="2" t="s">
        <v>326</v>
      </c>
      <c r="G124" s="2" t="s">
        <v>313</v>
      </c>
      <c r="H124" s="2" t="s">
        <v>314</v>
      </c>
      <c r="I124" s="9">
        <v>20</v>
      </c>
      <c r="J124" s="4">
        <v>204.4</v>
      </c>
    </row>
    <row r="125" spans="1:10">
      <c r="A125" s="2" t="s">
        <v>40</v>
      </c>
      <c r="B125" s="3" t="s">
        <v>7650</v>
      </c>
      <c r="C125" s="1" t="s">
        <v>42</v>
      </c>
      <c r="D125" s="1" t="s">
        <v>2008</v>
      </c>
      <c r="E125" s="2" t="s">
        <v>423</v>
      </c>
      <c r="F125" s="2" t="s">
        <v>424</v>
      </c>
      <c r="G125" s="2" t="s">
        <v>313</v>
      </c>
      <c r="H125" s="2" t="s">
        <v>314</v>
      </c>
      <c r="I125" s="9">
        <v>20</v>
      </c>
      <c r="J125" s="4">
        <v>204.4</v>
      </c>
    </row>
    <row r="126" spans="1:10">
      <c r="A126" s="2" t="s">
        <v>40</v>
      </c>
      <c r="B126" s="3" t="s">
        <v>7641</v>
      </c>
      <c r="C126" s="1" t="s">
        <v>42</v>
      </c>
      <c r="D126" s="1" t="s">
        <v>7715</v>
      </c>
      <c r="E126" s="2" t="s">
        <v>349</v>
      </c>
      <c r="F126" s="2" t="s">
        <v>350</v>
      </c>
      <c r="G126" s="2" t="s">
        <v>351</v>
      </c>
      <c r="H126" s="2" t="s">
        <v>352</v>
      </c>
      <c r="I126" s="9">
        <v>10</v>
      </c>
      <c r="J126" s="4">
        <v>102.2</v>
      </c>
    </row>
    <row r="127" spans="1:10">
      <c r="A127" s="2" t="s">
        <v>40</v>
      </c>
      <c r="B127" s="3" t="s">
        <v>7650</v>
      </c>
      <c r="C127" s="1" t="s">
        <v>42</v>
      </c>
      <c r="D127" s="1" t="s">
        <v>7716</v>
      </c>
      <c r="E127" s="2" t="s">
        <v>754</v>
      </c>
      <c r="F127" s="2" t="s">
        <v>755</v>
      </c>
      <c r="G127" s="2" t="s">
        <v>313</v>
      </c>
      <c r="H127" s="2" t="s">
        <v>314</v>
      </c>
      <c r="I127" s="9">
        <v>5</v>
      </c>
      <c r="J127" s="4">
        <v>51.1</v>
      </c>
    </row>
    <row r="128" spans="1:10">
      <c r="A128" s="2" t="s">
        <v>40</v>
      </c>
      <c r="B128" s="3" t="s">
        <v>7641</v>
      </c>
      <c r="C128" s="1" t="s">
        <v>42</v>
      </c>
      <c r="D128" s="1" t="s">
        <v>7717</v>
      </c>
      <c r="E128" s="2" t="s">
        <v>2258</v>
      </c>
      <c r="F128" s="2" t="s">
        <v>2259</v>
      </c>
      <c r="G128" s="2" t="s">
        <v>313</v>
      </c>
      <c r="H128" s="2" t="s">
        <v>314</v>
      </c>
      <c r="I128" s="9">
        <v>6</v>
      </c>
      <c r="J128" s="4">
        <v>61.32</v>
      </c>
    </row>
    <row r="129" spans="1:10">
      <c r="A129" s="2" t="s">
        <v>40</v>
      </c>
      <c r="B129" s="3" t="s">
        <v>7650</v>
      </c>
      <c r="C129" s="1" t="s">
        <v>42</v>
      </c>
      <c r="D129" s="1" t="s">
        <v>7718</v>
      </c>
      <c r="E129" s="2" t="s">
        <v>3589</v>
      </c>
      <c r="F129" s="2" t="s">
        <v>3590</v>
      </c>
      <c r="G129" s="2" t="s">
        <v>313</v>
      </c>
      <c r="H129" s="2" t="s">
        <v>314</v>
      </c>
      <c r="I129" s="9">
        <v>10</v>
      </c>
      <c r="J129" s="4">
        <v>102.2</v>
      </c>
    </row>
    <row r="130" spans="1:10">
      <c r="A130" s="2" t="s">
        <v>40</v>
      </c>
      <c r="B130" s="3" t="s">
        <v>7650</v>
      </c>
      <c r="C130" s="1" t="s">
        <v>42</v>
      </c>
      <c r="D130" s="1" t="s">
        <v>7719</v>
      </c>
      <c r="E130" s="2" t="s">
        <v>1452</v>
      </c>
      <c r="F130" s="2" t="s">
        <v>1453</v>
      </c>
      <c r="G130" s="2" t="s">
        <v>313</v>
      </c>
      <c r="H130" s="2" t="s">
        <v>314</v>
      </c>
      <c r="I130" s="9">
        <v>50</v>
      </c>
      <c r="J130" s="4">
        <v>511</v>
      </c>
    </row>
    <row r="131" spans="1:10">
      <c r="A131" s="2" t="s">
        <v>40</v>
      </c>
      <c r="B131" s="3" t="s">
        <v>7650</v>
      </c>
      <c r="C131" s="1" t="s">
        <v>42</v>
      </c>
      <c r="D131" s="1" t="s">
        <v>1945</v>
      </c>
      <c r="E131" s="2" t="s">
        <v>1436</v>
      </c>
      <c r="F131" s="2" t="s">
        <v>1437</v>
      </c>
      <c r="G131" s="2" t="s">
        <v>313</v>
      </c>
      <c r="H131" s="2" t="s">
        <v>314</v>
      </c>
      <c r="I131" s="9">
        <v>5</v>
      </c>
      <c r="J131" s="4">
        <v>51.1</v>
      </c>
    </row>
    <row r="132" spans="1:10">
      <c r="A132" s="2" t="s">
        <v>40</v>
      </c>
      <c r="B132" s="3" t="s">
        <v>7650</v>
      </c>
      <c r="C132" s="1" t="s">
        <v>42</v>
      </c>
      <c r="D132" s="1" t="s">
        <v>7720</v>
      </c>
      <c r="E132" s="2" t="s">
        <v>1222</v>
      </c>
      <c r="F132" s="2" t="s">
        <v>1223</v>
      </c>
      <c r="G132" s="2" t="s">
        <v>313</v>
      </c>
      <c r="H132" s="2" t="s">
        <v>314</v>
      </c>
      <c r="I132" s="9">
        <v>10</v>
      </c>
      <c r="J132" s="4">
        <v>102.2</v>
      </c>
    </row>
    <row r="133" spans="1:10">
      <c r="A133" s="2" t="s">
        <v>40</v>
      </c>
      <c r="B133" s="3" t="s">
        <v>7641</v>
      </c>
      <c r="C133" s="1" t="s">
        <v>42</v>
      </c>
      <c r="D133" s="1" t="s">
        <v>7721</v>
      </c>
      <c r="E133" s="2" t="s">
        <v>773</v>
      </c>
      <c r="F133" s="2" t="s">
        <v>774</v>
      </c>
      <c r="G133" s="2" t="s">
        <v>313</v>
      </c>
      <c r="H133" s="2" t="s">
        <v>314</v>
      </c>
      <c r="I133" s="9">
        <v>10</v>
      </c>
      <c r="J133" s="4">
        <v>102.2</v>
      </c>
    </row>
    <row r="134" spans="1:10">
      <c r="A134" s="2" t="s">
        <v>40</v>
      </c>
      <c r="B134" s="3" t="s">
        <v>7650</v>
      </c>
      <c r="C134" s="1" t="s">
        <v>42</v>
      </c>
      <c r="D134" s="1" t="s">
        <v>7722</v>
      </c>
      <c r="E134" s="2" t="s">
        <v>594</v>
      </c>
      <c r="F134" s="2" t="s">
        <v>595</v>
      </c>
      <c r="G134" s="2" t="s">
        <v>313</v>
      </c>
      <c r="H134" s="2" t="s">
        <v>314</v>
      </c>
      <c r="I134" s="9">
        <v>10</v>
      </c>
      <c r="J134" s="4">
        <v>102.2</v>
      </c>
    </row>
    <row r="135" spans="1:10" hidden="1">
      <c r="A135" s="2" t="s">
        <v>48</v>
      </c>
      <c r="B135" s="3" t="s">
        <v>7639</v>
      </c>
      <c r="C135" s="1" t="s">
        <v>42</v>
      </c>
      <c r="D135" s="1" t="s">
        <v>1919</v>
      </c>
      <c r="E135" s="2" t="s">
        <v>346</v>
      </c>
      <c r="F135" s="2" t="s">
        <v>347</v>
      </c>
      <c r="G135" s="2" t="s">
        <v>313</v>
      </c>
      <c r="H135" s="2" t="s">
        <v>314</v>
      </c>
      <c r="I135" s="9">
        <v>35</v>
      </c>
      <c r="J135" s="4">
        <v>403.2</v>
      </c>
    </row>
    <row r="136" spans="1:10" hidden="1">
      <c r="A136" s="2" t="s">
        <v>48</v>
      </c>
      <c r="B136" s="3" t="s">
        <v>7639</v>
      </c>
      <c r="C136" s="1" t="s">
        <v>42</v>
      </c>
      <c r="D136" s="1" t="s">
        <v>1921</v>
      </c>
      <c r="E136" s="2" t="s">
        <v>1424</v>
      </c>
      <c r="F136" s="2" t="s">
        <v>1425</v>
      </c>
      <c r="G136" s="2" t="s">
        <v>313</v>
      </c>
      <c r="H136" s="2" t="s">
        <v>314</v>
      </c>
      <c r="I136" s="9">
        <v>10</v>
      </c>
      <c r="J136" s="4">
        <v>115.2</v>
      </c>
    </row>
    <row r="137" spans="1:10" hidden="1">
      <c r="A137" s="2" t="s">
        <v>48</v>
      </c>
      <c r="B137" s="3" t="s">
        <v>7654</v>
      </c>
      <c r="C137" s="1" t="s">
        <v>42</v>
      </c>
      <c r="D137" s="1" t="s">
        <v>1983</v>
      </c>
      <c r="E137" s="2" t="s">
        <v>578</v>
      </c>
      <c r="F137" s="2" t="s">
        <v>579</v>
      </c>
      <c r="G137" s="2" t="s">
        <v>313</v>
      </c>
      <c r="H137" s="2" t="s">
        <v>314</v>
      </c>
      <c r="I137" s="9">
        <v>5</v>
      </c>
      <c r="J137" s="4">
        <v>57.6</v>
      </c>
    </row>
    <row r="138" spans="1:10" hidden="1">
      <c r="A138" s="2" t="s">
        <v>48</v>
      </c>
      <c r="B138" s="3" t="s">
        <v>7654</v>
      </c>
      <c r="C138" s="1" t="s">
        <v>42</v>
      </c>
      <c r="D138" s="1" t="s">
        <v>7706</v>
      </c>
      <c r="E138" s="2" t="s">
        <v>1021</v>
      </c>
      <c r="F138" s="2" t="s">
        <v>1022</v>
      </c>
      <c r="G138" s="2" t="s">
        <v>367</v>
      </c>
      <c r="H138" s="2" t="s">
        <v>368</v>
      </c>
      <c r="I138" s="9">
        <v>1</v>
      </c>
      <c r="J138" s="4">
        <v>11.52</v>
      </c>
    </row>
    <row r="139" spans="1:10" hidden="1">
      <c r="A139" s="2" t="s">
        <v>48</v>
      </c>
      <c r="B139" s="3" t="s">
        <v>7654</v>
      </c>
      <c r="C139" s="1" t="s">
        <v>42</v>
      </c>
      <c r="D139" s="1" t="s">
        <v>7723</v>
      </c>
      <c r="E139" s="2" t="s">
        <v>341</v>
      </c>
      <c r="F139" s="2" t="s">
        <v>342</v>
      </c>
      <c r="G139" s="2" t="s">
        <v>343</v>
      </c>
      <c r="H139" s="2" t="s">
        <v>344</v>
      </c>
      <c r="I139" s="9">
        <v>2</v>
      </c>
      <c r="J139" s="4">
        <v>23.04</v>
      </c>
    </row>
    <row r="140" spans="1:10" hidden="1">
      <c r="A140" s="2" t="s">
        <v>48</v>
      </c>
      <c r="B140" s="3" t="s">
        <v>7650</v>
      </c>
      <c r="C140" s="1" t="s">
        <v>42</v>
      </c>
      <c r="D140" s="1" t="s">
        <v>7719</v>
      </c>
      <c r="E140" s="2" t="s">
        <v>1452</v>
      </c>
      <c r="F140" s="2" t="s">
        <v>1453</v>
      </c>
      <c r="G140" s="2" t="s">
        <v>313</v>
      </c>
      <c r="H140" s="2" t="s">
        <v>314</v>
      </c>
      <c r="I140" s="9">
        <v>10</v>
      </c>
      <c r="J140" s="4">
        <v>115.2</v>
      </c>
    </row>
    <row r="141" spans="1:10" hidden="1">
      <c r="A141" s="2" t="s">
        <v>48</v>
      </c>
      <c r="B141" s="3" t="s">
        <v>7639</v>
      </c>
      <c r="C141" s="1" t="s">
        <v>42</v>
      </c>
      <c r="D141" s="1" t="s">
        <v>7705</v>
      </c>
      <c r="E141" s="2" t="s">
        <v>360</v>
      </c>
      <c r="F141" s="2" t="s">
        <v>361</v>
      </c>
      <c r="G141" s="2" t="s">
        <v>362</v>
      </c>
      <c r="H141" s="2" t="s">
        <v>363</v>
      </c>
      <c r="I141" s="9">
        <v>2</v>
      </c>
      <c r="J141" s="4">
        <v>23.04</v>
      </c>
    </row>
    <row r="142" spans="1:10" hidden="1">
      <c r="A142" s="2" t="s">
        <v>48</v>
      </c>
      <c r="B142" s="3" t="s">
        <v>7654</v>
      </c>
      <c r="C142" s="1" t="s">
        <v>42</v>
      </c>
      <c r="D142" s="1" t="s">
        <v>1995</v>
      </c>
      <c r="E142" s="2" t="s">
        <v>414</v>
      </c>
      <c r="F142" s="2" t="s">
        <v>415</v>
      </c>
      <c r="G142" s="2" t="s">
        <v>313</v>
      </c>
      <c r="H142" s="2" t="s">
        <v>314</v>
      </c>
      <c r="I142" s="9">
        <v>5</v>
      </c>
      <c r="J142" s="4">
        <v>57.6</v>
      </c>
    </row>
    <row r="143" spans="1:10" hidden="1">
      <c r="A143" s="2" t="s">
        <v>48</v>
      </c>
      <c r="B143" s="3" t="s">
        <v>7641</v>
      </c>
      <c r="C143" s="1" t="s">
        <v>42</v>
      </c>
      <c r="D143" s="1" t="s">
        <v>7717</v>
      </c>
      <c r="E143" s="2" t="s">
        <v>2258</v>
      </c>
      <c r="F143" s="2" t="s">
        <v>2259</v>
      </c>
      <c r="G143" s="2" t="s">
        <v>313</v>
      </c>
      <c r="H143" s="2" t="s">
        <v>314</v>
      </c>
      <c r="I143" s="9">
        <v>1</v>
      </c>
      <c r="J143" s="4">
        <v>11.52</v>
      </c>
    </row>
    <row r="144" spans="1:10" hidden="1">
      <c r="A144" s="2" t="s">
        <v>48</v>
      </c>
      <c r="B144" s="3" t="s">
        <v>7650</v>
      </c>
      <c r="C144" s="1" t="s">
        <v>42</v>
      </c>
      <c r="D144" s="1" t="s">
        <v>7724</v>
      </c>
      <c r="E144" s="2" t="s">
        <v>600</v>
      </c>
      <c r="F144" s="2" t="s">
        <v>601</v>
      </c>
      <c r="G144" s="2" t="s">
        <v>313</v>
      </c>
      <c r="H144" s="2" t="s">
        <v>314</v>
      </c>
      <c r="I144" s="9">
        <v>10</v>
      </c>
      <c r="J144" s="4">
        <v>115.2</v>
      </c>
    </row>
    <row r="145" spans="1:23" hidden="1">
      <c r="A145" s="2" t="s">
        <v>48</v>
      </c>
      <c r="B145" s="3" t="s">
        <v>7650</v>
      </c>
      <c r="C145" s="1" t="s">
        <v>42</v>
      </c>
      <c r="D145" s="1" t="s">
        <v>7716</v>
      </c>
      <c r="E145" s="2" t="s">
        <v>754</v>
      </c>
      <c r="F145" s="2" t="s">
        <v>755</v>
      </c>
      <c r="G145" s="2" t="s">
        <v>313</v>
      </c>
      <c r="H145" s="2" t="s">
        <v>314</v>
      </c>
      <c r="I145" s="9">
        <v>5</v>
      </c>
      <c r="J145" s="4">
        <v>57.6</v>
      </c>
    </row>
    <row r="146" spans="1:23" hidden="1">
      <c r="A146" s="2" t="s">
        <v>48</v>
      </c>
      <c r="B146" s="3" t="s">
        <v>7641</v>
      </c>
      <c r="C146" s="1" t="s">
        <v>42</v>
      </c>
      <c r="D146" s="1" t="s">
        <v>7715</v>
      </c>
      <c r="E146" s="2" t="s">
        <v>349</v>
      </c>
      <c r="F146" s="2" t="s">
        <v>350</v>
      </c>
      <c r="G146" s="2" t="s">
        <v>351</v>
      </c>
      <c r="H146" s="2" t="s">
        <v>352</v>
      </c>
      <c r="I146" s="9">
        <v>3</v>
      </c>
      <c r="J146" s="4">
        <v>34.56</v>
      </c>
    </row>
    <row r="147" spans="1:23" hidden="1">
      <c r="A147" s="2" t="s">
        <v>205</v>
      </c>
      <c r="B147" s="3" t="s">
        <v>7650</v>
      </c>
      <c r="C147" s="1" t="s">
        <v>42</v>
      </c>
      <c r="D147" s="1" t="s">
        <v>7724</v>
      </c>
      <c r="E147" s="2" t="s">
        <v>600</v>
      </c>
      <c r="F147" s="2" t="s">
        <v>601</v>
      </c>
      <c r="G147" s="2" t="s">
        <v>313</v>
      </c>
      <c r="H147" s="2" t="s">
        <v>314</v>
      </c>
      <c r="I147" s="9">
        <v>5</v>
      </c>
      <c r="J147" s="4">
        <v>47.75</v>
      </c>
    </row>
    <row r="148" spans="1:23" hidden="1">
      <c r="J148" s="5">
        <v>5610.71</v>
      </c>
    </row>
    <row r="149" spans="1:23" hidden="1">
      <c r="A149" s="72" t="s">
        <v>429</v>
      </c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</row>
    <row r="150" spans="1:23" hidden="1">
      <c r="A150" s="2" t="s">
        <v>48</v>
      </c>
      <c r="B150" s="3" t="s">
        <v>7639</v>
      </c>
      <c r="C150" s="1" t="s">
        <v>42</v>
      </c>
      <c r="D150" s="1" t="s">
        <v>7725</v>
      </c>
      <c r="E150" s="2" t="s">
        <v>2573</v>
      </c>
      <c r="F150" s="2" t="s">
        <v>2574</v>
      </c>
      <c r="G150" s="2" t="s">
        <v>433</v>
      </c>
      <c r="H150" s="2" t="s">
        <v>434</v>
      </c>
      <c r="I150" s="9">
        <v>10</v>
      </c>
      <c r="J150" s="4">
        <v>115.2</v>
      </c>
    </row>
    <row r="151" spans="1:23" hidden="1">
      <c r="A151" s="2" t="s">
        <v>182</v>
      </c>
      <c r="B151" s="3" t="s">
        <v>7639</v>
      </c>
      <c r="C151" s="1" t="s">
        <v>42</v>
      </c>
      <c r="D151" s="1" t="s">
        <v>7726</v>
      </c>
      <c r="E151" s="2" t="s">
        <v>431</v>
      </c>
      <c r="F151" s="2" t="s">
        <v>432</v>
      </c>
      <c r="G151" s="2" t="s">
        <v>433</v>
      </c>
      <c r="H151" s="2" t="s">
        <v>434</v>
      </c>
      <c r="I151" s="9">
        <v>2</v>
      </c>
      <c r="J151" s="4">
        <v>16.84</v>
      </c>
    </row>
    <row r="152" spans="1:23" hidden="1">
      <c r="J152" s="5">
        <v>132.04</v>
      </c>
    </row>
    <row r="153" spans="1:23" hidden="1">
      <c r="A153" s="72" t="s">
        <v>435</v>
      </c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</row>
    <row r="154" spans="1:23">
      <c r="A154" s="2" t="s">
        <v>40</v>
      </c>
      <c r="B154" s="3" t="s">
        <v>7650</v>
      </c>
      <c r="C154" s="1" t="s">
        <v>42</v>
      </c>
      <c r="D154" s="1" t="s">
        <v>7727</v>
      </c>
      <c r="E154" s="2" t="s">
        <v>2016</v>
      </c>
      <c r="F154" s="2" t="s">
        <v>2017</v>
      </c>
      <c r="G154" s="2" t="s">
        <v>439</v>
      </c>
      <c r="H154" s="2" t="s">
        <v>440</v>
      </c>
      <c r="I154" s="9">
        <v>5</v>
      </c>
      <c r="J154" s="4">
        <v>51.1</v>
      </c>
    </row>
    <row r="155" spans="1:23">
      <c r="A155" s="2" t="s">
        <v>40</v>
      </c>
      <c r="B155" s="3" t="s">
        <v>7650</v>
      </c>
      <c r="C155" s="1" t="s">
        <v>42</v>
      </c>
      <c r="D155" s="1" t="s">
        <v>7728</v>
      </c>
      <c r="E155" s="2" t="s">
        <v>437</v>
      </c>
      <c r="F155" s="2" t="s">
        <v>438</v>
      </c>
      <c r="G155" s="2" t="s">
        <v>439</v>
      </c>
      <c r="H155" s="2" t="s">
        <v>440</v>
      </c>
      <c r="I155" s="9">
        <v>10</v>
      </c>
      <c r="J155" s="4">
        <v>102.2</v>
      </c>
    </row>
    <row r="156" spans="1:23" hidden="1">
      <c r="A156" s="2" t="s">
        <v>48</v>
      </c>
      <c r="B156" s="3" t="s">
        <v>7641</v>
      </c>
      <c r="C156" s="1" t="s">
        <v>42</v>
      </c>
      <c r="D156" s="1" t="s">
        <v>1893</v>
      </c>
      <c r="E156" s="2" t="s">
        <v>1268</v>
      </c>
      <c r="F156" s="2" t="s">
        <v>1269</v>
      </c>
      <c r="G156" s="2" t="s">
        <v>1270</v>
      </c>
      <c r="H156" s="2" t="s">
        <v>1271</v>
      </c>
      <c r="I156" s="9">
        <v>4</v>
      </c>
      <c r="J156" s="4">
        <v>49.48</v>
      </c>
    </row>
    <row r="157" spans="1:23" hidden="1">
      <c r="A157" s="2" t="s">
        <v>48</v>
      </c>
      <c r="B157" s="3" t="s">
        <v>7650</v>
      </c>
      <c r="C157" s="1" t="s">
        <v>42</v>
      </c>
      <c r="D157" s="1" t="s">
        <v>1911</v>
      </c>
      <c r="E157" s="2" t="s">
        <v>822</v>
      </c>
      <c r="F157" s="2" t="s">
        <v>823</v>
      </c>
      <c r="G157" s="2" t="s">
        <v>439</v>
      </c>
      <c r="H157" s="2" t="s">
        <v>440</v>
      </c>
      <c r="I157" s="9">
        <v>10</v>
      </c>
      <c r="J157" s="4">
        <v>123.7</v>
      </c>
    </row>
    <row r="158" spans="1:23" hidden="1">
      <c r="A158" s="2" t="s">
        <v>48</v>
      </c>
      <c r="B158" s="3" t="s">
        <v>7650</v>
      </c>
      <c r="C158" s="1" t="s">
        <v>42</v>
      </c>
      <c r="D158" s="1" t="s">
        <v>7729</v>
      </c>
      <c r="E158" s="2" t="s">
        <v>1462</v>
      </c>
      <c r="F158" s="2" t="s">
        <v>1463</v>
      </c>
      <c r="G158" s="2" t="s">
        <v>1270</v>
      </c>
      <c r="H158" s="2" t="s">
        <v>1271</v>
      </c>
      <c r="I158" s="9">
        <v>10</v>
      </c>
      <c r="J158" s="4">
        <v>123.7</v>
      </c>
    </row>
    <row r="159" spans="1:23" hidden="1">
      <c r="J159" s="5">
        <v>450.18</v>
      </c>
    </row>
    <row r="160" spans="1:23" hidden="1">
      <c r="A160" s="72" t="s">
        <v>444</v>
      </c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</row>
    <row r="161" spans="1:10">
      <c r="A161" s="2" t="s">
        <v>40</v>
      </c>
      <c r="B161" s="3" t="s">
        <v>7654</v>
      </c>
      <c r="C161" s="1" t="s">
        <v>42</v>
      </c>
      <c r="D161" s="1" t="s">
        <v>1989</v>
      </c>
      <c r="E161" s="2" t="s">
        <v>4160</v>
      </c>
      <c r="F161" s="2" t="s">
        <v>4161</v>
      </c>
      <c r="G161" s="2" t="s">
        <v>1654</v>
      </c>
      <c r="H161" s="2" t="s">
        <v>1655</v>
      </c>
      <c r="I161" s="9">
        <v>20</v>
      </c>
      <c r="J161" s="4">
        <v>204.4</v>
      </c>
    </row>
    <row r="162" spans="1:10">
      <c r="A162" s="2" t="s">
        <v>40</v>
      </c>
      <c r="B162" s="3" t="s">
        <v>7633</v>
      </c>
      <c r="C162" s="1" t="s">
        <v>42</v>
      </c>
      <c r="D162" s="1" t="s">
        <v>7730</v>
      </c>
      <c r="E162" s="2" t="s">
        <v>4148</v>
      </c>
      <c r="F162" s="2" t="s">
        <v>860</v>
      </c>
      <c r="G162" s="2" t="s">
        <v>3617</v>
      </c>
      <c r="H162" s="2" t="s">
        <v>3618</v>
      </c>
      <c r="I162" s="9">
        <v>40</v>
      </c>
      <c r="J162" s="4">
        <v>408.8</v>
      </c>
    </row>
    <row r="163" spans="1:10">
      <c r="A163" s="2" t="s">
        <v>40</v>
      </c>
      <c r="B163" s="3" t="s">
        <v>7650</v>
      </c>
      <c r="C163" s="1" t="s">
        <v>42</v>
      </c>
      <c r="D163" s="1" t="s">
        <v>7731</v>
      </c>
      <c r="E163" s="2" t="s">
        <v>3054</v>
      </c>
      <c r="F163" s="2" t="s">
        <v>3055</v>
      </c>
      <c r="G163" s="2" t="s">
        <v>867</v>
      </c>
      <c r="H163" s="2" t="s">
        <v>868</v>
      </c>
      <c r="I163" s="9">
        <v>10</v>
      </c>
      <c r="J163" s="4">
        <v>102.2</v>
      </c>
    </row>
    <row r="164" spans="1:10">
      <c r="A164" s="2" t="s">
        <v>40</v>
      </c>
      <c r="B164" s="3" t="s">
        <v>7650</v>
      </c>
      <c r="C164" s="1" t="s">
        <v>42</v>
      </c>
      <c r="D164" s="1" t="s">
        <v>7732</v>
      </c>
      <c r="E164" s="2" t="s">
        <v>1662</v>
      </c>
      <c r="F164" s="2" t="s">
        <v>1663</v>
      </c>
      <c r="G164" s="2" t="s">
        <v>468</v>
      </c>
      <c r="H164" s="2" t="s">
        <v>469</v>
      </c>
      <c r="I164" s="9">
        <v>30</v>
      </c>
      <c r="J164" s="4">
        <v>306.60000000000002</v>
      </c>
    </row>
    <row r="165" spans="1:10">
      <c r="A165" s="2" t="s">
        <v>40</v>
      </c>
      <c r="B165" s="3" t="s">
        <v>7639</v>
      </c>
      <c r="C165" s="1" t="s">
        <v>42</v>
      </c>
      <c r="D165" s="1" t="s">
        <v>7733</v>
      </c>
      <c r="E165" s="2" t="s">
        <v>1277</v>
      </c>
      <c r="F165" s="2" t="s">
        <v>1278</v>
      </c>
      <c r="G165" s="2" t="s">
        <v>851</v>
      </c>
      <c r="H165" s="2" t="s">
        <v>852</v>
      </c>
      <c r="I165" s="9">
        <v>10</v>
      </c>
      <c r="J165" s="4">
        <v>102.2</v>
      </c>
    </row>
    <row r="166" spans="1:10">
      <c r="A166" s="2" t="s">
        <v>40</v>
      </c>
      <c r="B166" s="3" t="s">
        <v>7641</v>
      </c>
      <c r="C166" s="1" t="s">
        <v>42</v>
      </c>
      <c r="D166" s="1" t="s">
        <v>1895</v>
      </c>
      <c r="E166" s="2" t="s">
        <v>7022</v>
      </c>
      <c r="F166" s="2" t="s">
        <v>7023</v>
      </c>
      <c r="G166" s="2" t="s">
        <v>4155</v>
      </c>
      <c r="H166" s="2" t="s">
        <v>4156</v>
      </c>
      <c r="I166" s="9">
        <v>10</v>
      </c>
      <c r="J166" s="4">
        <v>102.2</v>
      </c>
    </row>
    <row r="167" spans="1:10">
      <c r="A167" s="2" t="s">
        <v>40</v>
      </c>
      <c r="B167" s="3" t="s">
        <v>7641</v>
      </c>
      <c r="C167" s="1" t="s">
        <v>42</v>
      </c>
      <c r="D167" s="1" t="s">
        <v>7734</v>
      </c>
      <c r="E167" s="2" t="s">
        <v>7735</v>
      </c>
      <c r="F167" s="2" t="s">
        <v>7736</v>
      </c>
      <c r="G167" s="2" t="s">
        <v>851</v>
      </c>
      <c r="H167" s="2" t="s">
        <v>852</v>
      </c>
      <c r="I167" s="9">
        <v>20</v>
      </c>
      <c r="J167" s="4">
        <v>204.4</v>
      </c>
    </row>
    <row r="168" spans="1:10">
      <c r="A168" s="2" t="s">
        <v>40</v>
      </c>
      <c r="B168" s="3" t="s">
        <v>7639</v>
      </c>
      <c r="C168" s="1" t="s">
        <v>42</v>
      </c>
      <c r="D168" s="1" t="s">
        <v>7737</v>
      </c>
      <c r="E168" s="2" t="s">
        <v>4966</v>
      </c>
      <c r="F168" s="2" t="s">
        <v>4967</v>
      </c>
      <c r="G168" s="2" t="s">
        <v>4949</v>
      </c>
      <c r="H168" s="2" t="s">
        <v>4950</v>
      </c>
      <c r="I168" s="9">
        <v>6</v>
      </c>
      <c r="J168" s="4">
        <v>61.32</v>
      </c>
    </row>
    <row r="169" spans="1:10">
      <c r="A169" s="2" t="s">
        <v>40</v>
      </c>
      <c r="B169" s="3" t="s">
        <v>7639</v>
      </c>
      <c r="C169" s="1" t="s">
        <v>42</v>
      </c>
      <c r="D169" s="1" t="s">
        <v>7738</v>
      </c>
      <c r="E169" s="2" t="s">
        <v>1658</v>
      </c>
      <c r="F169" s="2" t="s">
        <v>1049</v>
      </c>
      <c r="G169" s="2" t="s">
        <v>468</v>
      </c>
      <c r="H169" s="2" t="s">
        <v>469</v>
      </c>
      <c r="I169" s="9">
        <v>25</v>
      </c>
      <c r="J169" s="4">
        <v>255.5</v>
      </c>
    </row>
    <row r="170" spans="1:10">
      <c r="A170" s="2" t="s">
        <v>40</v>
      </c>
      <c r="B170" s="3" t="s">
        <v>7633</v>
      </c>
      <c r="C170" s="1" t="s">
        <v>42</v>
      </c>
      <c r="D170" s="1" t="s">
        <v>1935</v>
      </c>
      <c r="E170" s="2" t="s">
        <v>2854</v>
      </c>
      <c r="F170" s="2" t="s">
        <v>2855</v>
      </c>
      <c r="G170" s="2" t="s">
        <v>851</v>
      </c>
      <c r="H170" s="2" t="s">
        <v>852</v>
      </c>
      <c r="I170" s="9">
        <v>50</v>
      </c>
      <c r="J170" s="4">
        <v>511</v>
      </c>
    </row>
    <row r="171" spans="1:10">
      <c r="A171" s="2" t="s">
        <v>40</v>
      </c>
      <c r="B171" s="3" t="s">
        <v>7650</v>
      </c>
      <c r="C171" s="1" t="s">
        <v>42</v>
      </c>
      <c r="D171" s="1" t="s">
        <v>7739</v>
      </c>
      <c r="E171" s="2" t="s">
        <v>3791</v>
      </c>
      <c r="F171" s="2" t="s">
        <v>3792</v>
      </c>
      <c r="G171" s="2" t="s">
        <v>3793</v>
      </c>
      <c r="H171" s="2" t="s">
        <v>3794</v>
      </c>
      <c r="I171" s="9">
        <v>6</v>
      </c>
      <c r="J171" s="4">
        <v>61.32</v>
      </c>
    </row>
    <row r="172" spans="1:10">
      <c r="A172" s="2" t="s">
        <v>40</v>
      </c>
      <c r="B172" s="3" t="s">
        <v>7639</v>
      </c>
      <c r="C172" s="1" t="s">
        <v>42</v>
      </c>
      <c r="D172" s="1" t="s">
        <v>1929</v>
      </c>
      <c r="E172" s="2" t="s">
        <v>4287</v>
      </c>
      <c r="F172" s="2" t="s">
        <v>4288</v>
      </c>
      <c r="G172" s="2" t="s">
        <v>468</v>
      </c>
      <c r="H172" s="2" t="s">
        <v>469</v>
      </c>
      <c r="I172" s="9">
        <v>10</v>
      </c>
      <c r="J172" s="4">
        <v>102.2</v>
      </c>
    </row>
    <row r="173" spans="1:10">
      <c r="A173" s="2" t="s">
        <v>40</v>
      </c>
      <c r="B173" s="3" t="s">
        <v>7639</v>
      </c>
      <c r="C173" s="1" t="s">
        <v>42</v>
      </c>
      <c r="D173" s="1" t="s">
        <v>7740</v>
      </c>
      <c r="E173" s="2" t="s">
        <v>1364</v>
      </c>
      <c r="F173" s="2" t="s">
        <v>1365</v>
      </c>
      <c r="G173" s="2" t="s">
        <v>468</v>
      </c>
      <c r="H173" s="2" t="s">
        <v>469</v>
      </c>
      <c r="I173" s="9">
        <v>10</v>
      </c>
      <c r="J173" s="4">
        <v>102.2</v>
      </c>
    </row>
    <row r="174" spans="1:10">
      <c r="A174" s="2" t="s">
        <v>40</v>
      </c>
      <c r="B174" s="3" t="s">
        <v>7654</v>
      </c>
      <c r="C174" s="1" t="s">
        <v>42</v>
      </c>
      <c r="D174" s="1" t="s">
        <v>7741</v>
      </c>
      <c r="E174" s="2" t="s">
        <v>7742</v>
      </c>
      <c r="F174" s="2" t="s">
        <v>5451</v>
      </c>
      <c r="G174" s="2" t="s">
        <v>453</v>
      </c>
      <c r="H174" s="2" t="s">
        <v>454</v>
      </c>
      <c r="I174" s="9">
        <v>7</v>
      </c>
      <c r="J174" s="4">
        <v>71.540000000000006</v>
      </c>
    </row>
    <row r="175" spans="1:10" hidden="1">
      <c r="A175" s="2" t="s">
        <v>48</v>
      </c>
      <c r="B175" s="3" t="s">
        <v>7650</v>
      </c>
      <c r="C175" s="1" t="s">
        <v>42</v>
      </c>
      <c r="D175" s="1" t="s">
        <v>7731</v>
      </c>
      <c r="E175" s="2" t="s">
        <v>3054</v>
      </c>
      <c r="F175" s="2" t="s">
        <v>3055</v>
      </c>
      <c r="G175" s="2" t="s">
        <v>867</v>
      </c>
      <c r="H175" s="2" t="s">
        <v>868</v>
      </c>
      <c r="I175" s="9">
        <v>5</v>
      </c>
      <c r="J175" s="4">
        <v>61.85</v>
      </c>
    </row>
    <row r="176" spans="1:10" hidden="1">
      <c r="A176" s="2" t="s">
        <v>48</v>
      </c>
      <c r="B176" s="3" t="s">
        <v>7641</v>
      </c>
      <c r="C176" s="1" t="s">
        <v>42</v>
      </c>
      <c r="D176" s="1" t="s">
        <v>1895</v>
      </c>
      <c r="E176" s="2" t="s">
        <v>7022</v>
      </c>
      <c r="F176" s="2" t="s">
        <v>7023</v>
      </c>
      <c r="G176" s="2" t="s">
        <v>4155</v>
      </c>
      <c r="H176" s="2" t="s">
        <v>4156</v>
      </c>
      <c r="I176" s="9">
        <v>9</v>
      </c>
      <c r="J176" s="4">
        <v>111.33</v>
      </c>
    </row>
    <row r="177" spans="1:10" hidden="1">
      <c r="A177" s="2" t="s">
        <v>48</v>
      </c>
      <c r="B177" s="3" t="s">
        <v>7654</v>
      </c>
      <c r="C177" s="1" t="s">
        <v>42</v>
      </c>
      <c r="D177" s="1" t="s">
        <v>1989</v>
      </c>
      <c r="E177" s="2" t="s">
        <v>4160</v>
      </c>
      <c r="F177" s="2" t="s">
        <v>4161</v>
      </c>
      <c r="G177" s="2" t="s">
        <v>1654</v>
      </c>
      <c r="H177" s="2" t="s">
        <v>1655</v>
      </c>
      <c r="I177" s="9">
        <v>2</v>
      </c>
      <c r="J177" s="4">
        <v>24.74</v>
      </c>
    </row>
    <row r="178" spans="1:10" hidden="1">
      <c r="J178" s="5">
        <v>2793.8</v>
      </c>
    </row>
    <row r="179" spans="1:10" hidden="1">
      <c r="J179" s="5">
        <v>16057.64</v>
      </c>
    </row>
  </sheetData>
  <autoFilter ref="A1:W179" xr:uid="{EF7A0F3C-F796-F34B-BC0A-34BF69D46C75}">
    <filterColumn colId="0">
      <filters>
        <filter val="Dorzol 20mg/ml kapi za oči 5ml"/>
      </filters>
    </filterColumn>
  </autoFilter>
  <mergeCells count="11">
    <mergeCell ref="A97:W97"/>
    <mergeCell ref="A104:W104"/>
    <mergeCell ref="A149:W149"/>
    <mergeCell ref="A153:W153"/>
    <mergeCell ref="A160:W160"/>
    <mergeCell ref="A92:W92"/>
    <mergeCell ref="A2:W2"/>
    <mergeCell ref="A20:W20"/>
    <mergeCell ref="A59:W59"/>
    <mergeCell ref="A77:W77"/>
    <mergeCell ref="A81:W8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9987-7202-2148-B4DD-BE14703C9310}">
  <dimension ref="A1:Z163"/>
  <sheetViews>
    <sheetView workbookViewId="0"/>
    <sheetView workbookViewId="1"/>
  </sheetViews>
  <sheetFormatPr defaultColWidth="8.85546875" defaultRowHeight="12.95"/>
  <cols>
    <col min="1" max="1" width="36.140625" customWidth="1"/>
    <col min="3" max="3" width="4" customWidth="1"/>
    <col min="4" max="4" width="3.140625" customWidth="1"/>
    <col min="5" max="5" width="7" customWidth="1"/>
    <col min="6" max="6" width="44.7109375" customWidth="1"/>
    <col min="7" max="7" width="27.42578125" customWidth="1"/>
    <col min="8" max="8" width="3" customWidth="1"/>
    <col min="9" max="9" width="3.140625" customWidth="1"/>
    <col min="10" max="11" width="6" customWidth="1"/>
    <col min="12" max="12" width="8.140625" style="10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8" t="s">
        <v>37</v>
      </c>
      <c r="M1" s="6" t="s">
        <v>38</v>
      </c>
    </row>
    <row r="2" spans="1:26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>
      <c r="A3" s="2" t="s">
        <v>40</v>
      </c>
      <c r="B3" s="3" t="s">
        <v>7743</v>
      </c>
      <c r="C3" s="76" t="s">
        <v>42</v>
      </c>
      <c r="D3" s="76"/>
      <c r="E3" s="1" t="s">
        <v>1971</v>
      </c>
      <c r="F3" s="2" t="s">
        <v>7643</v>
      </c>
      <c r="G3" s="2" t="s">
        <v>7644</v>
      </c>
      <c r="H3" s="74" t="s">
        <v>52</v>
      </c>
      <c r="I3" s="74"/>
      <c r="J3" s="74" t="s">
        <v>53</v>
      </c>
      <c r="K3" s="74"/>
      <c r="L3" s="9">
        <v>3</v>
      </c>
      <c r="M3" s="4">
        <v>30.66</v>
      </c>
    </row>
    <row r="4" spans="1:26">
      <c r="A4" s="2" t="s">
        <v>40</v>
      </c>
      <c r="B4" s="3" t="s">
        <v>7743</v>
      </c>
      <c r="C4" s="76" t="s">
        <v>42</v>
      </c>
      <c r="D4" s="76"/>
      <c r="E4" s="1" t="s">
        <v>1979</v>
      </c>
      <c r="F4" s="2" t="s">
        <v>44</v>
      </c>
      <c r="G4" s="2" t="s">
        <v>45</v>
      </c>
      <c r="H4" s="74" t="s">
        <v>46</v>
      </c>
      <c r="I4" s="74"/>
      <c r="J4" s="74" t="s">
        <v>47</v>
      </c>
      <c r="K4" s="74"/>
      <c r="L4" s="9">
        <v>3</v>
      </c>
      <c r="M4" s="4">
        <v>30.66</v>
      </c>
    </row>
    <row r="5" spans="1:26">
      <c r="A5" s="2" t="s">
        <v>48</v>
      </c>
      <c r="B5" s="3" t="s">
        <v>7743</v>
      </c>
      <c r="C5" s="76" t="s">
        <v>42</v>
      </c>
      <c r="D5" s="76"/>
      <c r="E5" s="1" t="s">
        <v>1971</v>
      </c>
      <c r="F5" s="2" t="s">
        <v>7643</v>
      </c>
      <c r="G5" s="2" t="s">
        <v>7644</v>
      </c>
      <c r="H5" s="74" t="s">
        <v>52</v>
      </c>
      <c r="I5" s="74"/>
      <c r="J5" s="74" t="s">
        <v>53</v>
      </c>
      <c r="K5" s="74"/>
      <c r="L5" s="9">
        <v>3</v>
      </c>
      <c r="M5" s="4">
        <v>37.11</v>
      </c>
    </row>
    <row r="6" spans="1:26">
      <c r="A6" s="2" t="s">
        <v>48</v>
      </c>
      <c r="B6" s="3" t="s">
        <v>7743</v>
      </c>
      <c r="C6" s="76" t="s">
        <v>42</v>
      </c>
      <c r="D6" s="76"/>
      <c r="E6" s="1" t="s">
        <v>7744</v>
      </c>
      <c r="F6" s="2" t="s">
        <v>885</v>
      </c>
      <c r="G6" s="2" t="s">
        <v>886</v>
      </c>
      <c r="H6" s="74" t="s">
        <v>622</v>
      </c>
      <c r="I6" s="74"/>
      <c r="J6" s="74" t="s">
        <v>623</v>
      </c>
      <c r="K6" s="74"/>
      <c r="L6" s="9">
        <v>4</v>
      </c>
      <c r="M6" s="4">
        <v>49.48</v>
      </c>
    </row>
    <row r="7" spans="1:26">
      <c r="A7" s="2" t="s">
        <v>48</v>
      </c>
      <c r="B7" s="3" t="s">
        <v>7743</v>
      </c>
      <c r="C7" s="76" t="s">
        <v>42</v>
      </c>
      <c r="D7" s="76"/>
      <c r="E7" s="1" t="s">
        <v>7745</v>
      </c>
      <c r="F7" s="2" t="s">
        <v>877</v>
      </c>
      <c r="G7" s="2" t="s">
        <v>878</v>
      </c>
      <c r="H7" s="74" t="s">
        <v>622</v>
      </c>
      <c r="I7" s="74"/>
      <c r="J7" s="74" t="s">
        <v>623</v>
      </c>
      <c r="K7" s="74"/>
      <c r="L7" s="9">
        <v>2</v>
      </c>
      <c r="M7" s="4">
        <v>24.74</v>
      </c>
    </row>
    <row r="8" spans="1:26">
      <c r="A8" s="2" t="s">
        <v>48</v>
      </c>
      <c r="B8" s="3" t="s">
        <v>7743</v>
      </c>
      <c r="C8" s="76" t="s">
        <v>42</v>
      </c>
      <c r="D8" s="76"/>
      <c r="E8" s="1" t="s">
        <v>1979</v>
      </c>
      <c r="F8" s="2" t="s">
        <v>44</v>
      </c>
      <c r="G8" s="2" t="s">
        <v>45</v>
      </c>
      <c r="H8" s="74" t="s">
        <v>46</v>
      </c>
      <c r="I8" s="74"/>
      <c r="J8" s="74" t="s">
        <v>47</v>
      </c>
      <c r="K8" s="74"/>
      <c r="L8" s="9">
        <v>3</v>
      </c>
      <c r="M8" s="4">
        <v>37.11</v>
      </c>
    </row>
    <row r="9" spans="1:26">
      <c r="M9" s="5">
        <v>209.76</v>
      </c>
    </row>
    <row r="10" spans="1:26">
      <c r="A10" s="72" t="s">
        <v>54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spans="1:26">
      <c r="A11" s="2" t="s">
        <v>48</v>
      </c>
      <c r="B11" s="3" t="s">
        <v>7746</v>
      </c>
      <c r="C11" s="76" t="s">
        <v>42</v>
      </c>
      <c r="D11" s="76"/>
      <c r="E11" s="1" t="s">
        <v>7747</v>
      </c>
      <c r="F11" s="2" t="s">
        <v>57</v>
      </c>
      <c r="G11" s="2" t="s">
        <v>58</v>
      </c>
      <c r="H11" s="74" t="s">
        <v>59</v>
      </c>
      <c r="I11" s="74"/>
      <c r="J11" s="74" t="s">
        <v>60</v>
      </c>
      <c r="K11" s="74"/>
      <c r="L11" s="9">
        <v>10</v>
      </c>
      <c r="M11" s="4">
        <v>115.2</v>
      </c>
    </row>
    <row r="12" spans="1:26">
      <c r="A12" s="2" t="s">
        <v>48</v>
      </c>
      <c r="B12" s="3" t="s">
        <v>7748</v>
      </c>
      <c r="C12" s="76" t="s">
        <v>42</v>
      </c>
      <c r="D12" s="76"/>
      <c r="E12" s="1" t="s">
        <v>7749</v>
      </c>
      <c r="F12" s="2" t="s">
        <v>63</v>
      </c>
      <c r="G12" s="2" t="s">
        <v>64</v>
      </c>
      <c r="H12" s="74" t="s">
        <v>65</v>
      </c>
      <c r="I12" s="74"/>
      <c r="J12" s="74" t="s">
        <v>66</v>
      </c>
      <c r="K12" s="74"/>
      <c r="L12" s="9">
        <v>10</v>
      </c>
      <c r="M12" s="4">
        <v>115.2</v>
      </c>
    </row>
    <row r="13" spans="1:26">
      <c r="M13" s="5">
        <v>230.4</v>
      </c>
    </row>
    <row r="14" spans="1:26">
      <c r="A14" s="72" t="s">
        <v>67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spans="1:26">
      <c r="A15" s="2" t="s">
        <v>40</v>
      </c>
      <c r="B15" s="3" t="s">
        <v>7750</v>
      </c>
      <c r="C15" s="76" t="s">
        <v>42</v>
      </c>
      <c r="D15" s="76"/>
      <c r="E15" s="1" t="s">
        <v>1998</v>
      </c>
      <c r="F15" s="2" t="s">
        <v>1285</v>
      </c>
      <c r="G15" s="2" t="s">
        <v>1286</v>
      </c>
      <c r="H15" s="74" t="s">
        <v>82</v>
      </c>
      <c r="I15" s="74"/>
      <c r="J15" s="74" t="s">
        <v>83</v>
      </c>
      <c r="K15" s="74"/>
      <c r="L15" s="9">
        <v>5</v>
      </c>
      <c r="M15" s="4">
        <v>51.1</v>
      </c>
    </row>
    <row r="16" spans="1:26">
      <c r="A16" s="2" t="s">
        <v>40</v>
      </c>
      <c r="B16" s="3" t="s">
        <v>7750</v>
      </c>
      <c r="C16" s="76" t="s">
        <v>42</v>
      </c>
      <c r="D16" s="76"/>
      <c r="E16" s="1" t="s">
        <v>7751</v>
      </c>
      <c r="F16" s="2" t="s">
        <v>922</v>
      </c>
      <c r="G16" s="2" t="s">
        <v>923</v>
      </c>
      <c r="H16" s="74" t="s">
        <v>82</v>
      </c>
      <c r="I16" s="74"/>
      <c r="J16" s="74" t="s">
        <v>83</v>
      </c>
      <c r="K16" s="74"/>
      <c r="L16" s="9">
        <v>2</v>
      </c>
      <c r="M16" s="4">
        <v>20.440000000000001</v>
      </c>
    </row>
    <row r="17" spans="1:13">
      <c r="A17" s="2" t="s">
        <v>40</v>
      </c>
      <c r="B17" s="3" t="s">
        <v>7750</v>
      </c>
      <c r="C17" s="76" t="s">
        <v>42</v>
      </c>
      <c r="D17" s="76"/>
      <c r="E17" s="1" t="s">
        <v>7752</v>
      </c>
      <c r="F17" s="2" t="s">
        <v>522</v>
      </c>
      <c r="G17" s="2" t="s">
        <v>523</v>
      </c>
      <c r="H17" s="74" t="s">
        <v>93</v>
      </c>
      <c r="I17" s="74"/>
      <c r="J17" s="74" t="s">
        <v>94</v>
      </c>
      <c r="K17" s="74"/>
      <c r="L17" s="9">
        <v>1</v>
      </c>
      <c r="M17" s="4">
        <v>10.220000000000001</v>
      </c>
    </row>
    <row r="18" spans="1:13">
      <c r="A18" s="2" t="s">
        <v>40</v>
      </c>
      <c r="B18" s="3" t="s">
        <v>7750</v>
      </c>
      <c r="C18" s="76" t="s">
        <v>42</v>
      </c>
      <c r="D18" s="76"/>
      <c r="E18" s="1" t="s">
        <v>7753</v>
      </c>
      <c r="F18" s="2" t="s">
        <v>663</v>
      </c>
      <c r="G18" s="2" t="s">
        <v>664</v>
      </c>
      <c r="H18" s="74" t="s">
        <v>82</v>
      </c>
      <c r="I18" s="74"/>
      <c r="J18" s="74" t="s">
        <v>83</v>
      </c>
      <c r="K18" s="74"/>
      <c r="L18" s="9">
        <v>2</v>
      </c>
      <c r="M18" s="4">
        <v>20.440000000000001</v>
      </c>
    </row>
    <row r="19" spans="1:13">
      <c r="A19" s="2" t="s">
        <v>40</v>
      </c>
      <c r="B19" s="3" t="s">
        <v>7750</v>
      </c>
      <c r="C19" s="76" t="s">
        <v>42</v>
      </c>
      <c r="D19" s="76"/>
      <c r="E19" s="1" t="s">
        <v>1977</v>
      </c>
      <c r="F19" s="2" t="s">
        <v>1076</v>
      </c>
      <c r="G19" s="2" t="s">
        <v>1077</v>
      </c>
      <c r="H19" s="74" t="s">
        <v>1078</v>
      </c>
      <c r="I19" s="74"/>
      <c r="J19" s="74" t="s">
        <v>1079</v>
      </c>
      <c r="K19" s="74"/>
      <c r="L19" s="9">
        <v>2</v>
      </c>
      <c r="M19" s="4">
        <v>20.440000000000001</v>
      </c>
    </row>
    <row r="20" spans="1:13">
      <c r="A20" s="2" t="s">
        <v>40</v>
      </c>
      <c r="B20" s="3" t="s">
        <v>7750</v>
      </c>
      <c r="C20" s="76" t="s">
        <v>42</v>
      </c>
      <c r="D20" s="76"/>
      <c r="E20" s="1" t="s">
        <v>7754</v>
      </c>
      <c r="F20" s="2" t="s">
        <v>5714</v>
      </c>
      <c r="G20" s="2" t="s">
        <v>5715</v>
      </c>
      <c r="H20" s="74" t="s">
        <v>82</v>
      </c>
      <c r="I20" s="74"/>
      <c r="J20" s="74" t="s">
        <v>83</v>
      </c>
      <c r="K20" s="74"/>
      <c r="L20" s="9">
        <v>3</v>
      </c>
      <c r="M20" s="4">
        <v>30.66</v>
      </c>
    </row>
    <row r="21" spans="1:13">
      <c r="A21" s="2" t="s">
        <v>40</v>
      </c>
      <c r="B21" s="3" t="s">
        <v>7750</v>
      </c>
      <c r="C21" s="76" t="s">
        <v>42</v>
      </c>
      <c r="D21" s="76"/>
      <c r="E21" s="1" t="s">
        <v>7755</v>
      </c>
      <c r="F21" s="2" t="s">
        <v>646</v>
      </c>
      <c r="G21" s="2" t="s">
        <v>647</v>
      </c>
      <c r="H21" s="74" t="s">
        <v>82</v>
      </c>
      <c r="I21" s="74"/>
      <c r="J21" s="74" t="s">
        <v>83</v>
      </c>
      <c r="K21" s="74"/>
      <c r="L21" s="9">
        <v>2</v>
      </c>
      <c r="M21" s="4">
        <v>20.440000000000001</v>
      </c>
    </row>
    <row r="22" spans="1:13">
      <c r="A22" s="2" t="s">
        <v>48</v>
      </c>
      <c r="B22" s="3" t="s">
        <v>7750</v>
      </c>
      <c r="C22" s="76" t="s">
        <v>42</v>
      </c>
      <c r="D22" s="76"/>
      <c r="E22" s="1" t="s">
        <v>7756</v>
      </c>
      <c r="F22" s="2" t="s">
        <v>1512</v>
      </c>
      <c r="G22" s="2" t="s">
        <v>1513</v>
      </c>
      <c r="H22" s="74" t="s">
        <v>82</v>
      </c>
      <c r="I22" s="74"/>
      <c r="J22" s="74" t="s">
        <v>83</v>
      </c>
      <c r="K22" s="74"/>
      <c r="L22" s="9">
        <v>3</v>
      </c>
      <c r="M22" s="4">
        <v>34.56</v>
      </c>
    </row>
    <row r="23" spans="1:13">
      <c r="A23" s="2" t="s">
        <v>48</v>
      </c>
      <c r="B23" s="3" t="s">
        <v>7750</v>
      </c>
      <c r="C23" s="76" t="s">
        <v>42</v>
      </c>
      <c r="D23" s="76"/>
      <c r="E23" s="1" t="s">
        <v>7757</v>
      </c>
      <c r="F23" s="2" t="s">
        <v>643</v>
      </c>
      <c r="G23" s="2" t="s">
        <v>644</v>
      </c>
      <c r="H23" s="74" t="s">
        <v>82</v>
      </c>
      <c r="I23" s="74"/>
      <c r="J23" s="74" t="s">
        <v>83</v>
      </c>
      <c r="K23" s="74"/>
      <c r="L23" s="9">
        <v>5</v>
      </c>
      <c r="M23" s="4">
        <v>61.85</v>
      </c>
    </row>
    <row r="24" spans="1:13">
      <c r="A24" s="2" t="s">
        <v>48</v>
      </c>
      <c r="B24" s="3" t="s">
        <v>7750</v>
      </c>
      <c r="C24" s="76" t="s">
        <v>42</v>
      </c>
      <c r="D24" s="76"/>
      <c r="E24" s="1" t="s">
        <v>7758</v>
      </c>
      <c r="F24" s="2" t="s">
        <v>630</v>
      </c>
      <c r="G24" s="2" t="s">
        <v>631</v>
      </c>
      <c r="H24" s="74" t="s">
        <v>82</v>
      </c>
      <c r="I24" s="74"/>
      <c r="J24" s="74" t="s">
        <v>83</v>
      </c>
      <c r="K24" s="74"/>
      <c r="L24" s="9">
        <v>5</v>
      </c>
      <c r="M24" s="4">
        <v>61.85</v>
      </c>
    </row>
    <row r="25" spans="1:13">
      <c r="A25" s="2" t="s">
        <v>48</v>
      </c>
      <c r="B25" s="3" t="s">
        <v>7750</v>
      </c>
      <c r="C25" s="76" t="s">
        <v>42</v>
      </c>
      <c r="D25" s="76"/>
      <c r="E25" s="1" t="s">
        <v>7759</v>
      </c>
      <c r="F25" s="2" t="s">
        <v>117</v>
      </c>
      <c r="G25" s="2" t="s">
        <v>118</v>
      </c>
      <c r="H25" s="74" t="s">
        <v>119</v>
      </c>
      <c r="I25" s="74"/>
      <c r="J25" s="74" t="s">
        <v>120</v>
      </c>
      <c r="K25" s="74"/>
      <c r="L25" s="9">
        <v>15</v>
      </c>
      <c r="M25" s="4">
        <v>185.55</v>
      </c>
    </row>
    <row r="26" spans="1:13">
      <c r="A26" s="2" t="s">
        <v>48</v>
      </c>
      <c r="B26" s="3" t="s">
        <v>7750</v>
      </c>
      <c r="C26" s="76" t="s">
        <v>42</v>
      </c>
      <c r="D26" s="76"/>
      <c r="E26" s="1" t="s">
        <v>7760</v>
      </c>
      <c r="F26" s="2" t="s">
        <v>480</v>
      </c>
      <c r="G26" s="2" t="s">
        <v>481</v>
      </c>
      <c r="H26" s="74" t="s">
        <v>82</v>
      </c>
      <c r="I26" s="74"/>
      <c r="J26" s="74" t="s">
        <v>83</v>
      </c>
      <c r="K26" s="74"/>
      <c r="L26" s="9">
        <v>3</v>
      </c>
      <c r="M26" s="4">
        <v>37.11</v>
      </c>
    </row>
    <row r="27" spans="1:13">
      <c r="A27" s="2" t="s">
        <v>48</v>
      </c>
      <c r="B27" s="3" t="s">
        <v>7750</v>
      </c>
      <c r="C27" s="76" t="s">
        <v>42</v>
      </c>
      <c r="D27" s="76"/>
      <c r="E27" s="1" t="s">
        <v>7761</v>
      </c>
      <c r="F27" s="2" t="s">
        <v>1129</v>
      </c>
      <c r="G27" s="2" t="s">
        <v>1130</v>
      </c>
      <c r="H27" s="74" t="s">
        <v>93</v>
      </c>
      <c r="I27" s="74"/>
      <c r="J27" s="74" t="s">
        <v>94</v>
      </c>
      <c r="K27" s="74"/>
      <c r="L27" s="9">
        <v>5</v>
      </c>
      <c r="M27" s="4">
        <v>57.6</v>
      </c>
    </row>
    <row r="28" spans="1:13">
      <c r="A28" s="2" t="s">
        <v>48</v>
      </c>
      <c r="B28" s="3" t="s">
        <v>7750</v>
      </c>
      <c r="C28" s="76" t="s">
        <v>42</v>
      </c>
      <c r="D28" s="76"/>
      <c r="E28" s="1" t="s">
        <v>7762</v>
      </c>
      <c r="F28" s="2" t="s">
        <v>922</v>
      </c>
      <c r="G28" s="2" t="s">
        <v>923</v>
      </c>
      <c r="H28" s="74" t="s">
        <v>82</v>
      </c>
      <c r="I28" s="74"/>
      <c r="J28" s="74" t="s">
        <v>83</v>
      </c>
      <c r="K28" s="74"/>
      <c r="L28" s="9">
        <v>3</v>
      </c>
      <c r="M28" s="4">
        <v>34.56</v>
      </c>
    </row>
    <row r="29" spans="1:13">
      <c r="A29" s="2" t="s">
        <v>48</v>
      </c>
      <c r="B29" s="3" t="s">
        <v>7750</v>
      </c>
      <c r="C29" s="76" t="s">
        <v>42</v>
      </c>
      <c r="D29" s="76"/>
      <c r="E29" s="1" t="s">
        <v>7763</v>
      </c>
      <c r="F29" s="2" t="s">
        <v>663</v>
      </c>
      <c r="G29" s="2" t="s">
        <v>664</v>
      </c>
      <c r="H29" s="74" t="s">
        <v>82</v>
      </c>
      <c r="I29" s="74"/>
      <c r="J29" s="74" t="s">
        <v>83</v>
      </c>
      <c r="K29" s="74"/>
      <c r="L29" s="9">
        <v>2</v>
      </c>
      <c r="M29" s="4">
        <v>23.04</v>
      </c>
    </row>
    <row r="30" spans="1:13">
      <c r="A30" s="2" t="s">
        <v>48</v>
      </c>
      <c r="B30" s="3" t="s">
        <v>7750</v>
      </c>
      <c r="C30" s="76" t="s">
        <v>42</v>
      </c>
      <c r="D30" s="76"/>
      <c r="E30" s="1" t="s">
        <v>7753</v>
      </c>
      <c r="F30" s="2" t="s">
        <v>663</v>
      </c>
      <c r="G30" s="2" t="s">
        <v>664</v>
      </c>
      <c r="H30" s="74" t="s">
        <v>82</v>
      </c>
      <c r="I30" s="74"/>
      <c r="J30" s="74" t="s">
        <v>83</v>
      </c>
      <c r="K30" s="74"/>
      <c r="L30" s="9">
        <v>2</v>
      </c>
      <c r="M30" s="4">
        <v>24.74</v>
      </c>
    </row>
    <row r="31" spans="1:13">
      <c r="A31" s="2" t="s">
        <v>48</v>
      </c>
      <c r="B31" s="3" t="s">
        <v>7750</v>
      </c>
      <c r="C31" s="76" t="s">
        <v>42</v>
      </c>
      <c r="D31" s="76"/>
      <c r="E31" s="1" t="s">
        <v>7764</v>
      </c>
      <c r="F31" s="2" t="s">
        <v>1071</v>
      </c>
      <c r="G31" s="2" t="s">
        <v>1072</v>
      </c>
      <c r="H31" s="74" t="s">
        <v>82</v>
      </c>
      <c r="I31" s="74"/>
      <c r="J31" s="74" t="s">
        <v>83</v>
      </c>
      <c r="K31" s="74"/>
      <c r="L31" s="9">
        <v>10</v>
      </c>
      <c r="M31" s="4">
        <v>123.7</v>
      </c>
    </row>
    <row r="32" spans="1:13">
      <c r="A32" s="2" t="s">
        <v>205</v>
      </c>
      <c r="B32" s="3" t="s">
        <v>7750</v>
      </c>
      <c r="C32" s="76" t="s">
        <v>42</v>
      </c>
      <c r="D32" s="76"/>
      <c r="E32" s="1" t="s">
        <v>1998</v>
      </c>
      <c r="F32" s="2" t="s">
        <v>1285</v>
      </c>
      <c r="G32" s="2" t="s">
        <v>1286</v>
      </c>
      <c r="H32" s="74" t="s">
        <v>82</v>
      </c>
      <c r="I32" s="74"/>
      <c r="J32" s="74" t="s">
        <v>83</v>
      </c>
      <c r="K32" s="74"/>
      <c r="L32" s="9">
        <v>3</v>
      </c>
      <c r="M32" s="4">
        <v>28.65</v>
      </c>
    </row>
    <row r="33" spans="1:26">
      <c r="M33" s="5">
        <v>846.95</v>
      </c>
    </row>
    <row r="34" spans="1:26">
      <c r="A34" s="72" t="s">
        <v>141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>
      <c r="A35" s="2" t="s">
        <v>40</v>
      </c>
      <c r="B35" s="3" t="s">
        <v>7746</v>
      </c>
      <c r="C35" s="76" t="s">
        <v>42</v>
      </c>
      <c r="D35" s="76"/>
      <c r="E35" s="1" t="s">
        <v>7765</v>
      </c>
      <c r="F35" s="2" t="s">
        <v>936</v>
      </c>
      <c r="G35" s="2" t="s">
        <v>937</v>
      </c>
      <c r="H35" s="74" t="s">
        <v>150</v>
      </c>
      <c r="I35" s="74"/>
      <c r="J35" s="74" t="s">
        <v>151</v>
      </c>
      <c r="K35" s="74"/>
      <c r="L35" s="9">
        <v>5</v>
      </c>
      <c r="M35" s="4">
        <v>51.1</v>
      </c>
    </row>
    <row r="36" spans="1:26">
      <c r="A36" s="2" t="s">
        <v>40</v>
      </c>
      <c r="B36" s="3" t="s">
        <v>7748</v>
      </c>
      <c r="C36" s="76" t="s">
        <v>42</v>
      </c>
      <c r="D36" s="76"/>
      <c r="E36" s="1" t="s">
        <v>7766</v>
      </c>
      <c r="F36" s="2" t="s">
        <v>1527</v>
      </c>
      <c r="G36" s="2" t="s">
        <v>1528</v>
      </c>
      <c r="H36" s="74" t="s">
        <v>160</v>
      </c>
      <c r="I36" s="74"/>
      <c r="J36" s="74" t="s">
        <v>161</v>
      </c>
      <c r="K36" s="74"/>
      <c r="L36" s="9">
        <v>20</v>
      </c>
      <c r="M36" s="4">
        <v>204.4</v>
      </c>
    </row>
    <row r="37" spans="1:26">
      <c r="A37" s="2" t="s">
        <v>40</v>
      </c>
      <c r="B37" s="3" t="s">
        <v>7746</v>
      </c>
      <c r="C37" s="76" t="s">
        <v>42</v>
      </c>
      <c r="D37" s="76"/>
      <c r="E37" s="1" t="s">
        <v>7767</v>
      </c>
      <c r="F37" s="2" t="s">
        <v>538</v>
      </c>
      <c r="G37" s="2" t="s">
        <v>539</v>
      </c>
      <c r="H37" s="74" t="s">
        <v>150</v>
      </c>
      <c r="I37" s="74"/>
      <c r="J37" s="74" t="s">
        <v>151</v>
      </c>
      <c r="K37" s="74"/>
      <c r="L37" s="9">
        <v>2</v>
      </c>
      <c r="M37" s="4">
        <v>20.440000000000001</v>
      </c>
    </row>
    <row r="38" spans="1:26">
      <c r="A38" s="2" t="s">
        <v>40</v>
      </c>
      <c r="B38" s="3" t="s">
        <v>7748</v>
      </c>
      <c r="C38" s="76" t="s">
        <v>42</v>
      </c>
      <c r="D38" s="76"/>
      <c r="E38" s="1" t="s">
        <v>7768</v>
      </c>
      <c r="F38" s="2" t="s">
        <v>541</v>
      </c>
      <c r="G38" s="2" t="s">
        <v>542</v>
      </c>
      <c r="H38" s="74" t="s">
        <v>150</v>
      </c>
      <c r="I38" s="74"/>
      <c r="J38" s="74" t="s">
        <v>151</v>
      </c>
      <c r="K38" s="74"/>
      <c r="L38" s="9">
        <v>5</v>
      </c>
      <c r="M38" s="4">
        <v>51.1</v>
      </c>
    </row>
    <row r="39" spans="1:26">
      <c r="A39" s="2" t="s">
        <v>40</v>
      </c>
      <c r="B39" s="3" t="s">
        <v>7746</v>
      </c>
      <c r="C39" s="76" t="s">
        <v>42</v>
      </c>
      <c r="D39" s="76"/>
      <c r="E39" s="1" t="s">
        <v>7769</v>
      </c>
      <c r="F39" s="2" t="s">
        <v>547</v>
      </c>
      <c r="G39" s="2" t="s">
        <v>548</v>
      </c>
      <c r="H39" s="74" t="s">
        <v>150</v>
      </c>
      <c r="I39" s="74"/>
      <c r="J39" s="74" t="s">
        <v>151</v>
      </c>
      <c r="K39" s="74"/>
      <c r="L39" s="9">
        <v>3</v>
      </c>
      <c r="M39" s="4">
        <v>30.66</v>
      </c>
    </row>
    <row r="40" spans="1:26">
      <c r="A40" s="2" t="s">
        <v>48</v>
      </c>
      <c r="B40" s="3" t="s">
        <v>7746</v>
      </c>
      <c r="C40" s="76" t="s">
        <v>42</v>
      </c>
      <c r="D40" s="76"/>
      <c r="E40" s="1" t="s">
        <v>7770</v>
      </c>
      <c r="F40" s="2" t="s">
        <v>936</v>
      </c>
      <c r="G40" s="2" t="s">
        <v>937</v>
      </c>
      <c r="H40" s="74" t="s">
        <v>150</v>
      </c>
      <c r="I40" s="74"/>
      <c r="J40" s="74" t="s">
        <v>151</v>
      </c>
      <c r="K40" s="74"/>
      <c r="L40" s="9">
        <v>10</v>
      </c>
      <c r="M40" s="4">
        <v>115.2</v>
      </c>
    </row>
    <row r="41" spans="1:26">
      <c r="A41" s="2" t="s">
        <v>48</v>
      </c>
      <c r="B41" s="3" t="s">
        <v>7746</v>
      </c>
      <c r="C41" s="76" t="s">
        <v>42</v>
      </c>
      <c r="D41" s="76"/>
      <c r="E41" s="1" t="s">
        <v>7765</v>
      </c>
      <c r="F41" s="2" t="s">
        <v>936</v>
      </c>
      <c r="G41" s="2" t="s">
        <v>937</v>
      </c>
      <c r="H41" s="74" t="s">
        <v>150</v>
      </c>
      <c r="I41" s="74"/>
      <c r="J41" s="74" t="s">
        <v>151</v>
      </c>
      <c r="K41" s="74"/>
      <c r="L41" s="9">
        <v>5</v>
      </c>
      <c r="M41" s="4">
        <v>61.85</v>
      </c>
    </row>
    <row r="42" spans="1:26">
      <c r="A42" s="2" t="s">
        <v>48</v>
      </c>
      <c r="B42" s="3" t="s">
        <v>7746</v>
      </c>
      <c r="C42" s="76" t="s">
        <v>42</v>
      </c>
      <c r="D42" s="76"/>
      <c r="E42" s="1" t="s">
        <v>7771</v>
      </c>
      <c r="F42" s="2" t="s">
        <v>532</v>
      </c>
      <c r="G42" s="2" t="s">
        <v>533</v>
      </c>
      <c r="H42" s="74" t="s">
        <v>534</v>
      </c>
      <c r="I42" s="74"/>
      <c r="J42" s="74" t="s">
        <v>535</v>
      </c>
      <c r="K42" s="74"/>
      <c r="L42" s="9">
        <v>5</v>
      </c>
      <c r="M42" s="4">
        <v>57.6</v>
      </c>
    </row>
    <row r="43" spans="1:26">
      <c r="A43" s="2" t="s">
        <v>48</v>
      </c>
      <c r="B43" s="3" t="s">
        <v>7746</v>
      </c>
      <c r="C43" s="76" t="s">
        <v>42</v>
      </c>
      <c r="D43" s="76"/>
      <c r="E43" s="1" t="s">
        <v>2024</v>
      </c>
      <c r="F43" s="2" t="s">
        <v>153</v>
      </c>
      <c r="G43" s="2" t="s">
        <v>154</v>
      </c>
      <c r="H43" s="74" t="s">
        <v>155</v>
      </c>
      <c r="I43" s="74"/>
      <c r="J43" s="74" t="s">
        <v>156</v>
      </c>
      <c r="K43" s="74"/>
      <c r="L43" s="9">
        <v>4</v>
      </c>
      <c r="M43" s="4">
        <v>46.08</v>
      </c>
    </row>
    <row r="44" spans="1:26">
      <c r="A44" s="2" t="s">
        <v>48</v>
      </c>
      <c r="B44" s="3" t="s">
        <v>7746</v>
      </c>
      <c r="C44" s="76" t="s">
        <v>42</v>
      </c>
      <c r="D44" s="76"/>
      <c r="E44" s="1" t="s">
        <v>7772</v>
      </c>
      <c r="F44" s="2" t="s">
        <v>547</v>
      </c>
      <c r="G44" s="2" t="s">
        <v>548</v>
      </c>
      <c r="H44" s="74" t="s">
        <v>150</v>
      </c>
      <c r="I44" s="74"/>
      <c r="J44" s="74" t="s">
        <v>151</v>
      </c>
      <c r="K44" s="74"/>
      <c r="L44" s="9">
        <v>5</v>
      </c>
      <c r="M44" s="4">
        <v>57.6</v>
      </c>
    </row>
    <row r="45" spans="1:26">
      <c r="A45" s="2" t="s">
        <v>48</v>
      </c>
      <c r="B45" s="3" t="s">
        <v>7746</v>
      </c>
      <c r="C45" s="76" t="s">
        <v>42</v>
      </c>
      <c r="D45" s="76"/>
      <c r="E45" s="1" t="s">
        <v>7773</v>
      </c>
      <c r="F45" s="2" t="s">
        <v>532</v>
      </c>
      <c r="G45" s="2" t="s">
        <v>533</v>
      </c>
      <c r="H45" s="74" t="s">
        <v>534</v>
      </c>
      <c r="I45" s="74"/>
      <c r="J45" s="74" t="s">
        <v>535</v>
      </c>
      <c r="K45" s="74"/>
      <c r="L45" s="9">
        <v>5</v>
      </c>
      <c r="M45" s="4">
        <v>61.85</v>
      </c>
    </row>
    <row r="46" spans="1:26">
      <c r="A46" s="2" t="s">
        <v>48</v>
      </c>
      <c r="B46" s="3" t="s">
        <v>7746</v>
      </c>
      <c r="C46" s="76" t="s">
        <v>42</v>
      </c>
      <c r="D46" s="76"/>
      <c r="E46" s="1" t="s">
        <v>7774</v>
      </c>
      <c r="F46" s="2" t="s">
        <v>957</v>
      </c>
      <c r="G46" s="2" t="s">
        <v>958</v>
      </c>
      <c r="H46" s="74" t="s">
        <v>150</v>
      </c>
      <c r="I46" s="74"/>
      <c r="J46" s="74" t="s">
        <v>151</v>
      </c>
      <c r="K46" s="74"/>
      <c r="L46" s="9">
        <v>10</v>
      </c>
      <c r="M46" s="4">
        <v>115.2</v>
      </c>
    </row>
    <row r="47" spans="1:26">
      <c r="A47" s="2" t="s">
        <v>48</v>
      </c>
      <c r="B47" s="3" t="s">
        <v>7748</v>
      </c>
      <c r="C47" s="76" t="s">
        <v>42</v>
      </c>
      <c r="D47" s="76"/>
      <c r="E47" s="1" t="s">
        <v>1963</v>
      </c>
      <c r="F47" s="2" t="s">
        <v>1527</v>
      </c>
      <c r="G47" s="2" t="s">
        <v>1528</v>
      </c>
      <c r="H47" s="74" t="s">
        <v>160</v>
      </c>
      <c r="I47" s="74"/>
      <c r="J47" s="74" t="s">
        <v>161</v>
      </c>
      <c r="K47" s="74"/>
      <c r="L47" s="9">
        <v>20</v>
      </c>
      <c r="M47" s="4">
        <v>230.4</v>
      </c>
    </row>
    <row r="48" spans="1:26">
      <c r="A48" s="2" t="s">
        <v>48</v>
      </c>
      <c r="B48" s="3" t="s">
        <v>7748</v>
      </c>
      <c r="C48" s="76" t="s">
        <v>42</v>
      </c>
      <c r="D48" s="76"/>
      <c r="E48" s="1" t="s">
        <v>7775</v>
      </c>
      <c r="F48" s="2" t="s">
        <v>148</v>
      </c>
      <c r="G48" s="2" t="s">
        <v>149</v>
      </c>
      <c r="H48" s="74" t="s">
        <v>150</v>
      </c>
      <c r="I48" s="74"/>
      <c r="J48" s="74" t="s">
        <v>151</v>
      </c>
      <c r="K48" s="74"/>
      <c r="L48" s="9">
        <v>10</v>
      </c>
      <c r="M48" s="4">
        <v>115.2</v>
      </c>
    </row>
    <row r="49" spans="1:26">
      <c r="A49" s="2" t="s">
        <v>48</v>
      </c>
      <c r="B49" s="3" t="s">
        <v>7746</v>
      </c>
      <c r="C49" s="76" t="s">
        <v>42</v>
      </c>
      <c r="D49" s="76"/>
      <c r="E49" s="1" t="s">
        <v>2093</v>
      </c>
      <c r="F49" s="2" t="s">
        <v>1148</v>
      </c>
      <c r="G49" s="2" t="s">
        <v>1149</v>
      </c>
      <c r="H49" s="74" t="s">
        <v>155</v>
      </c>
      <c r="I49" s="74"/>
      <c r="J49" s="74" t="s">
        <v>156</v>
      </c>
      <c r="K49" s="74"/>
      <c r="L49" s="9">
        <v>10</v>
      </c>
      <c r="M49" s="4">
        <v>115.2</v>
      </c>
    </row>
    <row r="50" spans="1:26">
      <c r="A50" s="2" t="s">
        <v>205</v>
      </c>
      <c r="B50" s="3" t="s">
        <v>7746</v>
      </c>
      <c r="C50" s="76" t="s">
        <v>42</v>
      </c>
      <c r="D50" s="76"/>
      <c r="E50" s="1" t="s">
        <v>7774</v>
      </c>
      <c r="F50" s="2" t="s">
        <v>957</v>
      </c>
      <c r="G50" s="2" t="s">
        <v>958</v>
      </c>
      <c r="H50" s="74" t="s">
        <v>150</v>
      </c>
      <c r="I50" s="74"/>
      <c r="J50" s="74" t="s">
        <v>151</v>
      </c>
      <c r="K50" s="74"/>
      <c r="L50" s="9">
        <v>1</v>
      </c>
      <c r="M50" s="4">
        <v>9.5500000000000007</v>
      </c>
    </row>
    <row r="51" spans="1:26">
      <c r="M51" s="5">
        <v>1343.43</v>
      </c>
    </row>
    <row r="52" spans="1:26">
      <c r="A52" s="72" t="s">
        <v>183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spans="1:26">
      <c r="A53" s="2" t="s">
        <v>40</v>
      </c>
      <c r="B53" s="3" t="s">
        <v>7748</v>
      </c>
      <c r="C53" s="76" t="s">
        <v>42</v>
      </c>
      <c r="D53" s="76"/>
      <c r="E53" s="1" t="s">
        <v>7776</v>
      </c>
      <c r="F53" s="2" t="s">
        <v>702</v>
      </c>
      <c r="G53" s="2" t="s">
        <v>703</v>
      </c>
      <c r="H53" s="74" t="s">
        <v>187</v>
      </c>
      <c r="I53" s="74"/>
      <c r="J53" s="74" t="s">
        <v>188</v>
      </c>
      <c r="K53" s="74"/>
      <c r="L53" s="9">
        <v>1</v>
      </c>
      <c r="M53" s="4">
        <v>10.220000000000001</v>
      </c>
    </row>
    <row r="54" spans="1:26">
      <c r="A54" s="2" t="s">
        <v>48</v>
      </c>
      <c r="B54" s="3" t="s">
        <v>7750</v>
      </c>
      <c r="C54" s="76" t="s">
        <v>42</v>
      </c>
      <c r="D54" s="76"/>
      <c r="E54" s="1" t="s">
        <v>7777</v>
      </c>
      <c r="F54" s="2" t="s">
        <v>185</v>
      </c>
      <c r="G54" s="2" t="s">
        <v>186</v>
      </c>
      <c r="H54" s="74" t="s">
        <v>187</v>
      </c>
      <c r="I54" s="74"/>
      <c r="J54" s="74" t="s">
        <v>188</v>
      </c>
      <c r="K54" s="74"/>
      <c r="L54" s="9">
        <v>1</v>
      </c>
      <c r="M54" s="4">
        <v>12.37</v>
      </c>
    </row>
    <row r="55" spans="1:26">
      <c r="M55" s="5">
        <v>22.59</v>
      </c>
    </row>
    <row r="56" spans="1:26">
      <c r="A56" s="72" t="s">
        <v>189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1:26">
      <c r="A57" s="2" t="s">
        <v>40</v>
      </c>
      <c r="B57" s="3" t="s">
        <v>7743</v>
      </c>
      <c r="C57" s="76" t="s">
        <v>42</v>
      </c>
      <c r="D57" s="76"/>
      <c r="E57" s="1" t="s">
        <v>7778</v>
      </c>
      <c r="F57" s="2" t="s">
        <v>1168</v>
      </c>
      <c r="G57" s="2" t="s">
        <v>1169</v>
      </c>
      <c r="H57" s="74" t="s">
        <v>712</v>
      </c>
      <c r="I57" s="74"/>
      <c r="J57" s="74" t="s">
        <v>713</v>
      </c>
      <c r="K57" s="74"/>
      <c r="L57" s="9">
        <v>5</v>
      </c>
      <c r="M57" s="4">
        <v>51.1</v>
      </c>
    </row>
    <row r="58" spans="1:26">
      <c r="A58" s="2" t="s">
        <v>48</v>
      </c>
      <c r="B58" s="3" t="s">
        <v>7748</v>
      </c>
      <c r="C58" s="76" t="s">
        <v>42</v>
      </c>
      <c r="D58" s="76"/>
      <c r="E58" s="1" t="s">
        <v>2007</v>
      </c>
      <c r="F58" s="2" t="s">
        <v>201</v>
      </c>
      <c r="G58" s="2" t="s">
        <v>202</v>
      </c>
      <c r="H58" s="74" t="s">
        <v>203</v>
      </c>
      <c r="I58" s="74"/>
      <c r="J58" s="74" t="s">
        <v>204</v>
      </c>
      <c r="K58" s="74"/>
      <c r="L58" s="9">
        <v>5</v>
      </c>
      <c r="M58" s="4">
        <v>57.6</v>
      </c>
    </row>
    <row r="59" spans="1:26">
      <c r="M59" s="5">
        <v>108.7</v>
      </c>
    </row>
    <row r="60" spans="1:26">
      <c r="A60" s="72" t="s">
        <v>212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spans="1:26">
      <c r="A61" s="2" t="s">
        <v>40</v>
      </c>
      <c r="B61" s="3" t="s">
        <v>7748</v>
      </c>
      <c r="C61" s="76" t="s">
        <v>42</v>
      </c>
      <c r="D61" s="76"/>
      <c r="E61" s="1" t="s">
        <v>7779</v>
      </c>
      <c r="F61" s="2" t="s">
        <v>272</v>
      </c>
      <c r="G61" s="2" t="s">
        <v>273</v>
      </c>
      <c r="H61" s="74" t="s">
        <v>216</v>
      </c>
      <c r="I61" s="74"/>
      <c r="J61" s="74" t="s">
        <v>217</v>
      </c>
      <c r="K61" s="74"/>
      <c r="L61" s="9">
        <v>3</v>
      </c>
      <c r="M61" s="4">
        <v>30.66</v>
      </c>
    </row>
    <row r="62" spans="1:26">
      <c r="A62" s="2" t="s">
        <v>40</v>
      </c>
      <c r="B62" s="3" t="s">
        <v>7748</v>
      </c>
      <c r="C62" s="76" t="s">
        <v>42</v>
      </c>
      <c r="D62" s="76"/>
      <c r="E62" s="1" t="s">
        <v>7780</v>
      </c>
      <c r="F62" s="2" t="s">
        <v>235</v>
      </c>
      <c r="G62" s="2" t="s">
        <v>236</v>
      </c>
      <c r="H62" s="74" t="s">
        <v>216</v>
      </c>
      <c r="I62" s="74"/>
      <c r="J62" s="74" t="s">
        <v>217</v>
      </c>
      <c r="K62" s="74"/>
      <c r="L62" s="9">
        <v>5</v>
      </c>
      <c r="M62" s="4">
        <v>51.1</v>
      </c>
    </row>
    <row r="63" spans="1:26">
      <c r="A63" s="2" t="s">
        <v>40</v>
      </c>
      <c r="B63" s="3" t="s">
        <v>7748</v>
      </c>
      <c r="C63" s="76" t="s">
        <v>42</v>
      </c>
      <c r="D63" s="76"/>
      <c r="E63" s="1" t="s">
        <v>1954</v>
      </c>
      <c r="F63" s="2" t="s">
        <v>230</v>
      </c>
      <c r="G63" s="2" t="s">
        <v>231</v>
      </c>
      <c r="H63" s="74" t="s">
        <v>232</v>
      </c>
      <c r="I63" s="74"/>
      <c r="J63" s="74" t="s">
        <v>233</v>
      </c>
      <c r="K63" s="74"/>
      <c r="L63" s="9">
        <v>3</v>
      </c>
      <c r="M63" s="4">
        <v>30.66</v>
      </c>
    </row>
    <row r="64" spans="1:26">
      <c r="A64" s="2" t="s">
        <v>40</v>
      </c>
      <c r="B64" s="3" t="s">
        <v>7748</v>
      </c>
      <c r="C64" s="76" t="s">
        <v>42</v>
      </c>
      <c r="D64" s="76"/>
      <c r="E64" s="1" t="s">
        <v>7781</v>
      </c>
      <c r="F64" s="2" t="s">
        <v>266</v>
      </c>
      <c r="G64" s="2" t="s">
        <v>267</v>
      </c>
      <c r="H64" s="74" t="s">
        <v>216</v>
      </c>
      <c r="I64" s="74"/>
      <c r="J64" s="74" t="s">
        <v>217</v>
      </c>
      <c r="K64" s="74"/>
      <c r="L64" s="9">
        <v>2</v>
      </c>
      <c r="M64" s="4">
        <v>20.440000000000001</v>
      </c>
    </row>
    <row r="65" spans="1:26">
      <c r="A65" s="2" t="s">
        <v>40</v>
      </c>
      <c r="B65" s="3" t="s">
        <v>7748</v>
      </c>
      <c r="C65" s="76" t="s">
        <v>42</v>
      </c>
      <c r="D65" s="76"/>
      <c r="E65" s="1" t="s">
        <v>7782</v>
      </c>
      <c r="F65" s="2" t="s">
        <v>2392</v>
      </c>
      <c r="G65" s="2" t="s">
        <v>2393</v>
      </c>
      <c r="H65" s="74" t="s">
        <v>232</v>
      </c>
      <c r="I65" s="74"/>
      <c r="J65" s="74" t="s">
        <v>233</v>
      </c>
      <c r="K65" s="74"/>
      <c r="L65" s="9">
        <v>2</v>
      </c>
      <c r="M65" s="4">
        <v>20.440000000000001</v>
      </c>
    </row>
    <row r="66" spans="1:26">
      <c r="A66" s="2" t="s">
        <v>40</v>
      </c>
      <c r="B66" s="3" t="s">
        <v>7748</v>
      </c>
      <c r="C66" s="76" t="s">
        <v>42</v>
      </c>
      <c r="D66" s="76"/>
      <c r="E66" s="1" t="s">
        <v>7783</v>
      </c>
      <c r="F66" s="2" t="s">
        <v>219</v>
      </c>
      <c r="G66" s="2" t="s">
        <v>220</v>
      </c>
      <c r="H66" s="74" t="s">
        <v>221</v>
      </c>
      <c r="I66" s="74"/>
      <c r="J66" s="74" t="s">
        <v>222</v>
      </c>
      <c r="K66" s="74"/>
      <c r="L66" s="9">
        <v>5</v>
      </c>
      <c r="M66" s="4">
        <v>51.1</v>
      </c>
    </row>
    <row r="67" spans="1:26">
      <c r="A67" s="2" t="s">
        <v>48</v>
      </c>
      <c r="B67" s="3" t="s">
        <v>7748</v>
      </c>
      <c r="C67" s="76" t="s">
        <v>42</v>
      </c>
      <c r="D67" s="76"/>
      <c r="E67" s="1" t="s">
        <v>1954</v>
      </c>
      <c r="F67" s="2" t="s">
        <v>230</v>
      </c>
      <c r="G67" s="2" t="s">
        <v>231</v>
      </c>
      <c r="H67" s="74" t="s">
        <v>232</v>
      </c>
      <c r="I67" s="74"/>
      <c r="J67" s="74" t="s">
        <v>233</v>
      </c>
      <c r="K67" s="74"/>
      <c r="L67" s="9">
        <v>5</v>
      </c>
      <c r="M67" s="4">
        <v>61.85</v>
      </c>
    </row>
    <row r="68" spans="1:26">
      <c r="A68" s="2" t="s">
        <v>48</v>
      </c>
      <c r="B68" s="3" t="s">
        <v>7748</v>
      </c>
      <c r="C68" s="76" t="s">
        <v>42</v>
      </c>
      <c r="D68" s="76"/>
      <c r="E68" s="1" t="s">
        <v>7780</v>
      </c>
      <c r="F68" s="2" t="s">
        <v>235</v>
      </c>
      <c r="G68" s="2" t="s">
        <v>236</v>
      </c>
      <c r="H68" s="74" t="s">
        <v>216</v>
      </c>
      <c r="I68" s="74"/>
      <c r="J68" s="74" t="s">
        <v>217</v>
      </c>
      <c r="K68" s="74"/>
      <c r="L68" s="9">
        <v>5</v>
      </c>
      <c r="M68" s="4">
        <v>61.85</v>
      </c>
    </row>
    <row r="69" spans="1:26">
      <c r="A69" s="2" t="s">
        <v>48</v>
      </c>
      <c r="B69" s="3" t="s">
        <v>7748</v>
      </c>
      <c r="C69" s="76" t="s">
        <v>42</v>
      </c>
      <c r="D69" s="76"/>
      <c r="E69" s="1" t="s">
        <v>7782</v>
      </c>
      <c r="F69" s="2" t="s">
        <v>2392</v>
      </c>
      <c r="G69" s="2" t="s">
        <v>2393</v>
      </c>
      <c r="H69" s="74" t="s">
        <v>232</v>
      </c>
      <c r="I69" s="74"/>
      <c r="J69" s="74" t="s">
        <v>233</v>
      </c>
      <c r="K69" s="74"/>
      <c r="L69" s="9">
        <v>5</v>
      </c>
      <c r="M69" s="4">
        <v>61.85</v>
      </c>
    </row>
    <row r="70" spans="1:26" ht="24">
      <c r="A70" s="2" t="s">
        <v>48</v>
      </c>
      <c r="B70" s="3" t="s">
        <v>7748</v>
      </c>
      <c r="C70" s="76" t="s">
        <v>42</v>
      </c>
      <c r="D70" s="76"/>
      <c r="E70" s="1" t="s">
        <v>7784</v>
      </c>
      <c r="F70" s="2" t="s">
        <v>275</v>
      </c>
      <c r="G70" s="2" t="s">
        <v>276</v>
      </c>
      <c r="H70" s="74" t="s">
        <v>277</v>
      </c>
      <c r="I70" s="74"/>
      <c r="J70" s="74" t="s">
        <v>278</v>
      </c>
      <c r="K70" s="74"/>
      <c r="L70" s="9">
        <v>3</v>
      </c>
      <c r="M70" s="4">
        <v>37.11</v>
      </c>
    </row>
    <row r="71" spans="1:26">
      <c r="A71" s="2" t="s">
        <v>48</v>
      </c>
      <c r="B71" s="3" t="s">
        <v>7748</v>
      </c>
      <c r="C71" s="76" t="s">
        <v>42</v>
      </c>
      <c r="D71" s="76"/>
      <c r="E71" s="1" t="s">
        <v>7783</v>
      </c>
      <c r="F71" s="2" t="s">
        <v>219</v>
      </c>
      <c r="G71" s="2" t="s">
        <v>220</v>
      </c>
      <c r="H71" s="74" t="s">
        <v>221</v>
      </c>
      <c r="I71" s="74"/>
      <c r="J71" s="74" t="s">
        <v>222</v>
      </c>
      <c r="K71" s="74"/>
      <c r="L71" s="9">
        <v>5</v>
      </c>
      <c r="M71" s="4">
        <v>61.85</v>
      </c>
    </row>
    <row r="72" spans="1:26">
      <c r="A72" s="2" t="s">
        <v>182</v>
      </c>
      <c r="B72" s="3" t="s">
        <v>7748</v>
      </c>
      <c r="C72" s="76" t="s">
        <v>42</v>
      </c>
      <c r="D72" s="76"/>
      <c r="E72" s="1" t="s">
        <v>2005</v>
      </c>
      <c r="F72" s="2" t="s">
        <v>263</v>
      </c>
      <c r="G72" s="2" t="s">
        <v>264</v>
      </c>
      <c r="H72" s="74" t="s">
        <v>216</v>
      </c>
      <c r="I72" s="74"/>
      <c r="J72" s="74" t="s">
        <v>217</v>
      </c>
      <c r="K72" s="74"/>
      <c r="L72" s="9">
        <v>4</v>
      </c>
      <c r="M72" s="4">
        <v>37.76</v>
      </c>
    </row>
    <row r="73" spans="1:26">
      <c r="A73" s="2" t="s">
        <v>182</v>
      </c>
      <c r="B73" s="3" t="s">
        <v>7748</v>
      </c>
      <c r="C73" s="76" t="s">
        <v>42</v>
      </c>
      <c r="D73" s="76"/>
      <c r="E73" s="1" t="s">
        <v>7783</v>
      </c>
      <c r="F73" s="2" t="s">
        <v>219</v>
      </c>
      <c r="G73" s="2" t="s">
        <v>220</v>
      </c>
      <c r="H73" s="74" t="s">
        <v>221</v>
      </c>
      <c r="I73" s="74"/>
      <c r="J73" s="74" t="s">
        <v>222</v>
      </c>
      <c r="K73" s="74"/>
      <c r="L73" s="9">
        <v>2</v>
      </c>
      <c r="M73" s="4">
        <v>18.88</v>
      </c>
    </row>
    <row r="74" spans="1:26">
      <c r="A74" s="2" t="s">
        <v>205</v>
      </c>
      <c r="B74" s="3" t="s">
        <v>7748</v>
      </c>
      <c r="C74" s="76" t="s">
        <v>42</v>
      </c>
      <c r="D74" s="76"/>
      <c r="E74" s="1" t="s">
        <v>7785</v>
      </c>
      <c r="F74" s="2" t="s">
        <v>238</v>
      </c>
      <c r="G74" s="2" t="s">
        <v>239</v>
      </c>
      <c r="H74" s="74" t="s">
        <v>216</v>
      </c>
      <c r="I74" s="74"/>
      <c r="J74" s="74" t="s">
        <v>217</v>
      </c>
      <c r="K74" s="74"/>
      <c r="L74" s="9">
        <v>3</v>
      </c>
      <c r="M74" s="4">
        <v>28.65</v>
      </c>
    </row>
    <row r="75" spans="1:26">
      <c r="M75" s="5">
        <v>574.20000000000005</v>
      </c>
    </row>
    <row r="76" spans="1:26">
      <c r="A76" s="72" t="s">
        <v>286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spans="1:26">
      <c r="A77" s="2" t="s">
        <v>40</v>
      </c>
      <c r="B77" s="3" t="s">
        <v>7750</v>
      </c>
      <c r="C77" s="76" t="s">
        <v>42</v>
      </c>
      <c r="D77" s="76"/>
      <c r="E77" s="1" t="s">
        <v>7786</v>
      </c>
      <c r="F77" s="2" t="s">
        <v>302</v>
      </c>
      <c r="G77" s="2" t="s">
        <v>303</v>
      </c>
      <c r="H77" s="74" t="s">
        <v>304</v>
      </c>
      <c r="I77" s="74"/>
      <c r="J77" s="74" t="s">
        <v>305</v>
      </c>
      <c r="K77" s="74"/>
      <c r="L77" s="9">
        <v>1</v>
      </c>
      <c r="M77" s="4">
        <v>10.220000000000001</v>
      </c>
    </row>
    <row r="78" spans="1:26">
      <c r="A78" s="2" t="s">
        <v>48</v>
      </c>
      <c r="B78" s="3" t="s">
        <v>7750</v>
      </c>
      <c r="C78" s="76" t="s">
        <v>42</v>
      </c>
      <c r="D78" s="76"/>
      <c r="E78" s="1" t="s">
        <v>7786</v>
      </c>
      <c r="F78" s="2" t="s">
        <v>302</v>
      </c>
      <c r="G78" s="2" t="s">
        <v>303</v>
      </c>
      <c r="H78" s="74" t="s">
        <v>304</v>
      </c>
      <c r="I78" s="74"/>
      <c r="J78" s="74" t="s">
        <v>305</v>
      </c>
      <c r="K78" s="74"/>
      <c r="L78" s="9">
        <v>3</v>
      </c>
      <c r="M78" s="4">
        <v>34.56</v>
      </c>
    </row>
    <row r="79" spans="1:26">
      <c r="A79" s="2" t="s">
        <v>48</v>
      </c>
      <c r="B79" s="3" t="s">
        <v>7748</v>
      </c>
      <c r="C79" s="76" t="s">
        <v>42</v>
      </c>
      <c r="D79" s="76"/>
      <c r="E79" s="1" t="s">
        <v>7787</v>
      </c>
      <c r="F79" s="2" t="s">
        <v>307</v>
      </c>
      <c r="G79" s="2" t="s">
        <v>308</v>
      </c>
      <c r="H79" s="74" t="s">
        <v>304</v>
      </c>
      <c r="I79" s="74"/>
      <c r="J79" s="74" t="s">
        <v>305</v>
      </c>
      <c r="K79" s="74"/>
      <c r="L79" s="9">
        <v>4</v>
      </c>
      <c r="M79" s="4">
        <v>49.48</v>
      </c>
    </row>
    <row r="80" spans="1:26">
      <c r="A80" s="2" t="s">
        <v>48</v>
      </c>
      <c r="B80" s="3" t="s">
        <v>7748</v>
      </c>
      <c r="C80" s="76" t="s">
        <v>42</v>
      </c>
      <c r="D80" s="76"/>
      <c r="E80" s="1" t="s">
        <v>7788</v>
      </c>
      <c r="F80" s="2" t="s">
        <v>288</v>
      </c>
      <c r="G80" s="2" t="s">
        <v>1928</v>
      </c>
      <c r="H80" s="74" t="s">
        <v>290</v>
      </c>
      <c r="I80" s="74"/>
      <c r="J80" s="74" t="s">
        <v>291</v>
      </c>
      <c r="K80" s="74"/>
      <c r="L80" s="9">
        <v>5</v>
      </c>
      <c r="M80" s="4">
        <v>61.85</v>
      </c>
    </row>
    <row r="81" spans="1:26">
      <c r="A81" s="2" t="s">
        <v>182</v>
      </c>
      <c r="B81" s="3" t="s">
        <v>7748</v>
      </c>
      <c r="C81" s="76" t="s">
        <v>42</v>
      </c>
      <c r="D81" s="76"/>
      <c r="E81" s="1" t="s">
        <v>7788</v>
      </c>
      <c r="F81" s="2" t="s">
        <v>288</v>
      </c>
      <c r="G81" s="2" t="s">
        <v>1928</v>
      </c>
      <c r="H81" s="74" t="s">
        <v>290</v>
      </c>
      <c r="I81" s="74"/>
      <c r="J81" s="74" t="s">
        <v>291</v>
      </c>
      <c r="K81" s="74"/>
      <c r="L81" s="9">
        <v>10</v>
      </c>
      <c r="M81" s="4">
        <v>84.2</v>
      </c>
    </row>
    <row r="82" spans="1:26">
      <c r="A82" s="2" t="s">
        <v>182</v>
      </c>
      <c r="B82" s="3" t="s">
        <v>7748</v>
      </c>
      <c r="C82" s="76" t="s">
        <v>42</v>
      </c>
      <c r="D82" s="76"/>
      <c r="E82" s="1" t="s">
        <v>7789</v>
      </c>
      <c r="F82" s="2" t="s">
        <v>981</v>
      </c>
      <c r="G82" s="2" t="s">
        <v>982</v>
      </c>
      <c r="H82" s="74" t="s">
        <v>296</v>
      </c>
      <c r="I82" s="74"/>
      <c r="J82" s="74" t="s">
        <v>297</v>
      </c>
      <c r="K82" s="74"/>
      <c r="L82" s="9">
        <v>7</v>
      </c>
      <c r="M82" s="4">
        <v>58.94</v>
      </c>
    </row>
    <row r="83" spans="1:26">
      <c r="A83" s="2" t="s">
        <v>205</v>
      </c>
      <c r="B83" s="3" t="s">
        <v>7748</v>
      </c>
      <c r="C83" s="76" t="s">
        <v>42</v>
      </c>
      <c r="D83" s="76"/>
      <c r="E83" s="1" t="s">
        <v>7788</v>
      </c>
      <c r="F83" s="2" t="s">
        <v>288</v>
      </c>
      <c r="G83" s="2" t="s">
        <v>1928</v>
      </c>
      <c r="H83" s="74" t="s">
        <v>290</v>
      </c>
      <c r="I83" s="74"/>
      <c r="J83" s="74" t="s">
        <v>291</v>
      </c>
      <c r="K83" s="74"/>
      <c r="L83" s="9">
        <v>2</v>
      </c>
      <c r="M83" s="4">
        <v>19.100000000000001</v>
      </c>
    </row>
    <row r="84" spans="1:26">
      <c r="M84" s="5">
        <v>318.35000000000002</v>
      </c>
    </row>
    <row r="85" spans="1:26">
      <c r="A85" s="72" t="s">
        <v>309</v>
      </c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spans="1:26">
      <c r="A86" s="2" t="s">
        <v>40</v>
      </c>
      <c r="B86" s="3" t="s">
        <v>7748</v>
      </c>
      <c r="C86" s="76" t="s">
        <v>42</v>
      </c>
      <c r="D86" s="76"/>
      <c r="E86" s="1" t="s">
        <v>7790</v>
      </c>
      <c r="F86" s="2" t="s">
        <v>1006</v>
      </c>
      <c r="G86" s="2" t="s">
        <v>1007</v>
      </c>
      <c r="H86" s="74" t="s">
        <v>313</v>
      </c>
      <c r="I86" s="74"/>
      <c r="J86" s="74" t="s">
        <v>314</v>
      </c>
      <c r="K86" s="74"/>
      <c r="L86" s="9">
        <v>30</v>
      </c>
      <c r="M86" s="4">
        <v>306.60000000000002</v>
      </c>
    </row>
    <row r="87" spans="1:26">
      <c r="A87" s="2" t="s">
        <v>40</v>
      </c>
      <c r="B87" s="3" t="s">
        <v>7748</v>
      </c>
      <c r="C87" s="76" t="s">
        <v>42</v>
      </c>
      <c r="D87" s="76"/>
      <c r="E87" s="1" t="s">
        <v>7791</v>
      </c>
      <c r="F87" s="2" t="s">
        <v>1564</v>
      </c>
      <c r="G87" s="2" t="s">
        <v>1565</v>
      </c>
      <c r="H87" s="74" t="s">
        <v>313</v>
      </c>
      <c r="I87" s="74"/>
      <c r="J87" s="74" t="s">
        <v>314</v>
      </c>
      <c r="K87" s="74"/>
      <c r="L87" s="9">
        <v>10</v>
      </c>
      <c r="M87" s="4">
        <v>102.2</v>
      </c>
    </row>
    <row r="88" spans="1:26">
      <c r="A88" s="2" t="s">
        <v>40</v>
      </c>
      <c r="B88" s="3" t="s">
        <v>7748</v>
      </c>
      <c r="C88" s="76" t="s">
        <v>42</v>
      </c>
      <c r="D88" s="76"/>
      <c r="E88" s="1" t="s">
        <v>7792</v>
      </c>
      <c r="F88" s="2" t="s">
        <v>4391</v>
      </c>
      <c r="G88" s="2" t="s">
        <v>4392</v>
      </c>
      <c r="H88" s="74" t="s">
        <v>313</v>
      </c>
      <c r="I88" s="74"/>
      <c r="J88" s="74" t="s">
        <v>314</v>
      </c>
      <c r="K88" s="74"/>
      <c r="L88" s="9">
        <v>3</v>
      </c>
      <c r="M88" s="4">
        <v>30.66</v>
      </c>
    </row>
    <row r="89" spans="1:26">
      <c r="A89" s="2" t="s">
        <v>40</v>
      </c>
      <c r="B89" s="3" t="s">
        <v>7793</v>
      </c>
      <c r="C89" s="76" t="s">
        <v>42</v>
      </c>
      <c r="D89" s="76"/>
      <c r="E89" s="1" t="s">
        <v>7794</v>
      </c>
      <c r="F89" s="2" t="s">
        <v>322</v>
      </c>
      <c r="G89" s="2" t="s">
        <v>323</v>
      </c>
      <c r="H89" s="74" t="s">
        <v>313</v>
      </c>
      <c r="I89" s="74"/>
      <c r="J89" s="74" t="s">
        <v>314</v>
      </c>
      <c r="K89" s="74"/>
      <c r="L89" s="9">
        <v>20</v>
      </c>
      <c r="M89" s="4">
        <v>204.4</v>
      </c>
    </row>
    <row r="90" spans="1:26">
      <c r="A90" s="2" t="s">
        <v>40</v>
      </c>
      <c r="B90" s="3" t="s">
        <v>7793</v>
      </c>
      <c r="C90" s="76" t="s">
        <v>42</v>
      </c>
      <c r="D90" s="76"/>
      <c r="E90" s="1" t="s">
        <v>7795</v>
      </c>
      <c r="F90" s="2" t="s">
        <v>763</v>
      </c>
      <c r="G90" s="2" t="s">
        <v>764</v>
      </c>
      <c r="H90" s="74" t="s">
        <v>313</v>
      </c>
      <c r="I90" s="74"/>
      <c r="J90" s="74" t="s">
        <v>314</v>
      </c>
      <c r="K90" s="74"/>
      <c r="L90" s="9">
        <v>10</v>
      </c>
      <c r="M90" s="4">
        <v>102.2</v>
      </c>
    </row>
    <row r="91" spans="1:26">
      <c r="A91" s="2" t="s">
        <v>40</v>
      </c>
      <c r="B91" s="3" t="s">
        <v>7793</v>
      </c>
      <c r="C91" s="76" t="s">
        <v>42</v>
      </c>
      <c r="D91" s="76"/>
      <c r="E91" s="1" t="s">
        <v>7796</v>
      </c>
      <c r="F91" s="2" t="s">
        <v>399</v>
      </c>
      <c r="G91" s="2" t="s">
        <v>400</v>
      </c>
      <c r="H91" s="74" t="s">
        <v>401</v>
      </c>
      <c r="I91" s="74"/>
      <c r="J91" s="74" t="s">
        <v>402</v>
      </c>
      <c r="K91" s="74"/>
      <c r="L91" s="9">
        <v>5</v>
      </c>
      <c r="M91" s="4">
        <v>51.1</v>
      </c>
    </row>
    <row r="92" spans="1:26">
      <c r="A92" s="2" t="s">
        <v>40</v>
      </c>
      <c r="B92" s="3" t="s">
        <v>7793</v>
      </c>
      <c r="C92" s="76" t="s">
        <v>42</v>
      </c>
      <c r="D92" s="76"/>
      <c r="E92" s="1" t="s">
        <v>7797</v>
      </c>
      <c r="F92" s="2" t="s">
        <v>393</v>
      </c>
      <c r="G92" s="2" t="s">
        <v>394</v>
      </c>
      <c r="H92" s="74" t="s">
        <v>375</v>
      </c>
      <c r="I92" s="74"/>
      <c r="J92" s="74" t="s">
        <v>376</v>
      </c>
      <c r="K92" s="74"/>
      <c r="L92" s="9">
        <v>10</v>
      </c>
      <c r="M92" s="4">
        <v>102.2</v>
      </c>
    </row>
    <row r="93" spans="1:26">
      <c r="A93" s="2" t="s">
        <v>40</v>
      </c>
      <c r="B93" s="3" t="s">
        <v>7793</v>
      </c>
      <c r="C93" s="76" t="s">
        <v>42</v>
      </c>
      <c r="D93" s="76"/>
      <c r="E93" s="1" t="s">
        <v>7798</v>
      </c>
      <c r="F93" s="2" t="s">
        <v>3003</v>
      </c>
      <c r="G93" s="2" t="s">
        <v>3004</v>
      </c>
      <c r="H93" s="74" t="s">
        <v>313</v>
      </c>
      <c r="I93" s="74"/>
      <c r="J93" s="74" t="s">
        <v>314</v>
      </c>
      <c r="K93" s="74"/>
      <c r="L93" s="9">
        <v>5</v>
      </c>
      <c r="M93" s="4">
        <v>51.1</v>
      </c>
    </row>
    <row r="94" spans="1:26">
      <c r="A94" s="2" t="s">
        <v>40</v>
      </c>
      <c r="B94" s="3" t="s">
        <v>7793</v>
      </c>
      <c r="C94" s="76" t="s">
        <v>42</v>
      </c>
      <c r="D94" s="76"/>
      <c r="E94" s="1" t="s">
        <v>7799</v>
      </c>
      <c r="F94" s="2" t="s">
        <v>408</v>
      </c>
      <c r="G94" s="2" t="s">
        <v>409</v>
      </c>
      <c r="H94" s="74" t="s">
        <v>313</v>
      </c>
      <c r="I94" s="74"/>
      <c r="J94" s="74" t="s">
        <v>314</v>
      </c>
      <c r="K94" s="74"/>
      <c r="L94" s="9">
        <v>10</v>
      </c>
      <c r="M94" s="4">
        <v>102.2</v>
      </c>
    </row>
    <row r="95" spans="1:26">
      <c r="A95" s="2" t="s">
        <v>40</v>
      </c>
      <c r="B95" s="3" t="s">
        <v>7793</v>
      </c>
      <c r="C95" s="76" t="s">
        <v>42</v>
      </c>
      <c r="D95" s="76"/>
      <c r="E95" s="1" t="s">
        <v>7800</v>
      </c>
      <c r="F95" s="2" t="s">
        <v>589</v>
      </c>
      <c r="G95" s="2" t="s">
        <v>590</v>
      </c>
      <c r="H95" s="74" t="s">
        <v>313</v>
      </c>
      <c r="I95" s="74"/>
      <c r="J95" s="74" t="s">
        <v>314</v>
      </c>
      <c r="K95" s="74"/>
      <c r="L95" s="9">
        <v>20</v>
      </c>
      <c r="M95" s="4">
        <v>204.4</v>
      </c>
    </row>
    <row r="96" spans="1:26">
      <c r="A96" s="2" t="s">
        <v>40</v>
      </c>
      <c r="B96" s="3" t="s">
        <v>7748</v>
      </c>
      <c r="C96" s="76" t="s">
        <v>42</v>
      </c>
      <c r="D96" s="76"/>
      <c r="E96" s="1" t="s">
        <v>7801</v>
      </c>
      <c r="F96" s="2" t="s">
        <v>2315</v>
      </c>
      <c r="G96" s="2" t="s">
        <v>2316</v>
      </c>
      <c r="H96" s="74" t="s">
        <v>313</v>
      </c>
      <c r="I96" s="74"/>
      <c r="J96" s="74" t="s">
        <v>314</v>
      </c>
      <c r="K96" s="74"/>
      <c r="L96" s="9">
        <v>5</v>
      </c>
      <c r="M96" s="4">
        <v>51.1</v>
      </c>
    </row>
    <row r="97" spans="1:13">
      <c r="A97" s="2" t="s">
        <v>40</v>
      </c>
      <c r="B97" s="3" t="s">
        <v>7793</v>
      </c>
      <c r="C97" s="76" t="s">
        <v>42</v>
      </c>
      <c r="D97" s="76"/>
      <c r="E97" s="1" t="s">
        <v>7802</v>
      </c>
      <c r="F97" s="2" t="s">
        <v>373</v>
      </c>
      <c r="G97" s="2" t="s">
        <v>374</v>
      </c>
      <c r="H97" s="74" t="s">
        <v>375</v>
      </c>
      <c r="I97" s="74"/>
      <c r="J97" s="74" t="s">
        <v>376</v>
      </c>
      <c r="K97" s="74"/>
      <c r="L97" s="9">
        <v>20</v>
      </c>
      <c r="M97" s="4">
        <v>204.4</v>
      </c>
    </row>
    <row r="98" spans="1:13">
      <c r="A98" s="2" t="s">
        <v>40</v>
      </c>
      <c r="B98" s="3" t="s">
        <v>7748</v>
      </c>
      <c r="C98" s="76" t="s">
        <v>42</v>
      </c>
      <c r="D98" s="76"/>
      <c r="E98" s="1" t="s">
        <v>7803</v>
      </c>
      <c r="F98" s="2" t="s">
        <v>995</v>
      </c>
      <c r="G98" s="2" t="s">
        <v>996</v>
      </c>
      <c r="H98" s="74" t="s">
        <v>313</v>
      </c>
      <c r="I98" s="74"/>
      <c r="J98" s="74" t="s">
        <v>314</v>
      </c>
      <c r="K98" s="74"/>
      <c r="L98" s="9">
        <v>10</v>
      </c>
      <c r="M98" s="4">
        <v>102.2</v>
      </c>
    </row>
    <row r="99" spans="1:13">
      <c r="A99" s="2" t="s">
        <v>40</v>
      </c>
      <c r="B99" s="3" t="s">
        <v>7793</v>
      </c>
      <c r="C99" s="76" t="s">
        <v>42</v>
      </c>
      <c r="D99" s="76"/>
      <c r="E99" s="1" t="s">
        <v>7804</v>
      </c>
      <c r="F99" s="2" t="s">
        <v>594</v>
      </c>
      <c r="G99" s="2" t="s">
        <v>595</v>
      </c>
      <c r="H99" s="74" t="s">
        <v>313</v>
      </c>
      <c r="I99" s="74"/>
      <c r="J99" s="74" t="s">
        <v>314</v>
      </c>
      <c r="K99" s="74"/>
      <c r="L99" s="9">
        <v>7</v>
      </c>
      <c r="M99" s="4">
        <v>71.540000000000006</v>
      </c>
    </row>
    <row r="100" spans="1:13">
      <c r="A100" s="2" t="s">
        <v>40</v>
      </c>
      <c r="B100" s="3" t="s">
        <v>7793</v>
      </c>
      <c r="C100" s="76" t="s">
        <v>42</v>
      </c>
      <c r="D100" s="76"/>
      <c r="E100" s="1" t="s">
        <v>7805</v>
      </c>
      <c r="F100" s="2" t="s">
        <v>381</v>
      </c>
      <c r="G100" s="2" t="s">
        <v>382</v>
      </c>
      <c r="H100" s="74" t="s">
        <v>313</v>
      </c>
      <c r="I100" s="74"/>
      <c r="J100" s="74" t="s">
        <v>314</v>
      </c>
      <c r="K100" s="74"/>
      <c r="L100" s="9">
        <v>7</v>
      </c>
      <c r="M100" s="4">
        <v>71.540000000000006</v>
      </c>
    </row>
    <row r="101" spans="1:13">
      <c r="A101" s="2" t="s">
        <v>40</v>
      </c>
      <c r="B101" s="3" t="s">
        <v>7793</v>
      </c>
      <c r="C101" s="76" t="s">
        <v>42</v>
      </c>
      <c r="D101" s="76"/>
      <c r="E101" s="1" t="s">
        <v>7806</v>
      </c>
      <c r="F101" s="2" t="s">
        <v>346</v>
      </c>
      <c r="G101" s="2" t="s">
        <v>347</v>
      </c>
      <c r="H101" s="74" t="s">
        <v>313</v>
      </c>
      <c r="I101" s="74"/>
      <c r="J101" s="74" t="s">
        <v>314</v>
      </c>
      <c r="K101" s="74"/>
      <c r="L101" s="9">
        <v>10</v>
      </c>
      <c r="M101" s="4">
        <v>102.2</v>
      </c>
    </row>
    <row r="102" spans="1:13">
      <c r="A102" s="2" t="s">
        <v>40</v>
      </c>
      <c r="B102" s="3" t="s">
        <v>7748</v>
      </c>
      <c r="C102" s="76" t="s">
        <v>42</v>
      </c>
      <c r="D102" s="76"/>
      <c r="E102" s="1" t="s">
        <v>7807</v>
      </c>
      <c r="F102" s="2" t="s">
        <v>581</v>
      </c>
      <c r="G102" s="2" t="s">
        <v>582</v>
      </c>
      <c r="H102" s="74" t="s">
        <v>313</v>
      </c>
      <c r="I102" s="74"/>
      <c r="J102" s="74" t="s">
        <v>314</v>
      </c>
      <c r="K102" s="74"/>
      <c r="L102" s="9">
        <v>20</v>
      </c>
      <c r="M102" s="4">
        <v>204.4</v>
      </c>
    </row>
    <row r="103" spans="1:13">
      <c r="A103" s="2" t="s">
        <v>40</v>
      </c>
      <c r="B103" s="3" t="s">
        <v>7743</v>
      </c>
      <c r="C103" s="76" t="s">
        <v>42</v>
      </c>
      <c r="D103" s="76"/>
      <c r="E103" s="1" t="s">
        <v>7808</v>
      </c>
      <c r="F103" s="2" t="s">
        <v>1436</v>
      </c>
      <c r="G103" s="2" t="s">
        <v>1437</v>
      </c>
      <c r="H103" s="74" t="s">
        <v>313</v>
      </c>
      <c r="I103" s="74"/>
      <c r="J103" s="74" t="s">
        <v>314</v>
      </c>
      <c r="K103" s="74"/>
      <c r="L103" s="9">
        <v>15</v>
      </c>
      <c r="M103" s="4">
        <v>153.30000000000001</v>
      </c>
    </row>
    <row r="104" spans="1:13">
      <c r="A104" s="2" t="s">
        <v>40</v>
      </c>
      <c r="B104" s="3" t="s">
        <v>7743</v>
      </c>
      <c r="C104" s="76" t="s">
        <v>42</v>
      </c>
      <c r="D104" s="76"/>
      <c r="E104" s="1" t="s">
        <v>7809</v>
      </c>
      <c r="F104" s="2" t="s">
        <v>578</v>
      </c>
      <c r="G104" s="2" t="s">
        <v>579</v>
      </c>
      <c r="H104" s="74" t="s">
        <v>313</v>
      </c>
      <c r="I104" s="74"/>
      <c r="J104" s="74" t="s">
        <v>314</v>
      </c>
      <c r="K104" s="74"/>
      <c r="L104" s="9">
        <v>20</v>
      </c>
      <c r="M104" s="4">
        <v>204.4</v>
      </c>
    </row>
    <row r="105" spans="1:13">
      <c r="A105" s="2" t="s">
        <v>40</v>
      </c>
      <c r="B105" s="3" t="s">
        <v>7743</v>
      </c>
      <c r="C105" s="76" t="s">
        <v>42</v>
      </c>
      <c r="D105" s="76"/>
      <c r="E105" s="1" t="s">
        <v>7810</v>
      </c>
      <c r="F105" s="2" t="s">
        <v>357</v>
      </c>
      <c r="G105" s="2" t="s">
        <v>358</v>
      </c>
      <c r="H105" s="74" t="s">
        <v>313</v>
      </c>
      <c r="I105" s="74"/>
      <c r="J105" s="74" t="s">
        <v>314</v>
      </c>
      <c r="K105" s="74"/>
      <c r="L105" s="9">
        <v>10</v>
      </c>
      <c r="M105" s="4">
        <v>102.2</v>
      </c>
    </row>
    <row r="106" spans="1:13">
      <c r="A106" s="2" t="s">
        <v>40</v>
      </c>
      <c r="B106" s="3" t="s">
        <v>7743</v>
      </c>
      <c r="C106" s="76" t="s">
        <v>42</v>
      </c>
      <c r="D106" s="76"/>
      <c r="E106" s="1" t="s">
        <v>7811</v>
      </c>
      <c r="F106" s="2" t="s">
        <v>1790</v>
      </c>
      <c r="G106" s="2" t="s">
        <v>1791</v>
      </c>
      <c r="H106" s="74" t="s">
        <v>313</v>
      </c>
      <c r="I106" s="74"/>
      <c r="J106" s="74" t="s">
        <v>314</v>
      </c>
      <c r="K106" s="74"/>
      <c r="L106" s="9">
        <v>10</v>
      </c>
      <c r="M106" s="4">
        <v>102.2</v>
      </c>
    </row>
    <row r="107" spans="1:13">
      <c r="A107" s="2" t="s">
        <v>40</v>
      </c>
      <c r="B107" s="3" t="s">
        <v>7743</v>
      </c>
      <c r="C107" s="76" t="s">
        <v>42</v>
      </c>
      <c r="D107" s="76"/>
      <c r="E107" s="1" t="s">
        <v>7812</v>
      </c>
      <c r="F107" s="2" t="s">
        <v>331</v>
      </c>
      <c r="G107" s="2" t="s">
        <v>332</v>
      </c>
      <c r="H107" s="74" t="s">
        <v>313</v>
      </c>
      <c r="I107" s="74"/>
      <c r="J107" s="74" t="s">
        <v>314</v>
      </c>
      <c r="K107" s="74"/>
      <c r="L107" s="9">
        <v>6</v>
      </c>
      <c r="M107" s="4">
        <v>61.32</v>
      </c>
    </row>
    <row r="108" spans="1:13">
      <c r="A108" s="2" t="s">
        <v>40</v>
      </c>
      <c r="B108" s="3" t="s">
        <v>7743</v>
      </c>
      <c r="C108" s="76" t="s">
        <v>42</v>
      </c>
      <c r="D108" s="76"/>
      <c r="E108" s="1" t="s">
        <v>7813</v>
      </c>
      <c r="F108" s="2" t="s">
        <v>589</v>
      </c>
      <c r="G108" s="2" t="s">
        <v>590</v>
      </c>
      <c r="H108" s="74" t="s">
        <v>313</v>
      </c>
      <c r="I108" s="74"/>
      <c r="J108" s="74" t="s">
        <v>314</v>
      </c>
      <c r="K108" s="74"/>
      <c r="L108" s="9">
        <v>5</v>
      </c>
      <c r="M108" s="4">
        <v>51.1</v>
      </c>
    </row>
    <row r="109" spans="1:13">
      <c r="A109" s="2" t="s">
        <v>40</v>
      </c>
      <c r="B109" s="3" t="s">
        <v>7750</v>
      </c>
      <c r="C109" s="76" t="s">
        <v>42</v>
      </c>
      <c r="D109" s="76"/>
      <c r="E109" s="1" t="s">
        <v>7814</v>
      </c>
      <c r="F109" s="2" t="s">
        <v>354</v>
      </c>
      <c r="G109" s="2" t="s">
        <v>355</v>
      </c>
      <c r="H109" s="74" t="s">
        <v>351</v>
      </c>
      <c r="I109" s="74"/>
      <c r="J109" s="74" t="s">
        <v>352</v>
      </c>
      <c r="K109" s="74"/>
      <c r="L109" s="9">
        <v>10</v>
      </c>
      <c r="M109" s="4">
        <v>102.2</v>
      </c>
    </row>
    <row r="110" spans="1:13">
      <c r="A110" s="2" t="s">
        <v>40</v>
      </c>
      <c r="B110" s="3" t="s">
        <v>7750</v>
      </c>
      <c r="C110" s="76" t="s">
        <v>42</v>
      </c>
      <c r="D110" s="76"/>
      <c r="E110" s="1" t="s">
        <v>2083</v>
      </c>
      <c r="F110" s="2" t="s">
        <v>1028</v>
      </c>
      <c r="G110" s="2" t="s">
        <v>1029</v>
      </c>
      <c r="H110" s="74" t="s">
        <v>1030</v>
      </c>
      <c r="I110" s="74"/>
      <c r="J110" s="74" t="s">
        <v>1031</v>
      </c>
      <c r="K110" s="74"/>
      <c r="L110" s="9">
        <v>10</v>
      </c>
      <c r="M110" s="4">
        <v>102.2</v>
      </c>
    </row>
    <row r="111" spans="1:13">
      <c r="A111" s="2" t="s">
        <v>40</v>
      </c>
      <c r="B111" s="3" t="s">
        <v>7750</v>
      </c>
      <c r="C111" s="76" t="s">
        <v>42</v>
      </c>
      <c r="D111" s="76"/>
      <c r="E111" s="1" t="s">
        <v>2063</v>
      </c>
      <c r="F111" s="2" t="s">
        <v>311</v>
      </c>
      <c r="G111" s="2" t="s">
        <v>312</v>
      </c>
      <c r="H111" s="74" t="s">
        <v>313</v>
      </c>
      <c r="I111" s="74"/>
      <c r="J111" s="74" t="s">
        <v>314</v>
      </c>
      <c r="K111" s="74"/>
      <c r="L111" s="9">
        <v>60</v>
      </c>
      <c r="M111" s="4">
        <v>613.20000000000005</v>
      </c>
    </row>
    <row r="112" spans="1:13">
      <c r="A112" s="2" t="s">
        <v>40</v>
      </c>
      <c r="B112" s="3" t="s">
        <v>7750</v>
      </c>
      <c r="C112" s="76" t="s">
        <v>42</v>
      </c>
      <c r="D112" s="76"/>
      <c r="E112" s="1" t="s">
        <v>7815</v>
      </c>
      <c r="F112" s="2" t="s">
        <v>387</v>
      </c>
      <c r="G112" s="2" t="s">
        <v>388</v>
      </c>
      <c r="H112" s="74" t="s">
        <v>313</v>
      </c>
      <c r="I112" s="74"/>
      <c r="J112" s="74" t="s">
        <v>314</v>
      </c>
      <c r="K112" s="74"/>
      <c r="L112" s="9">
        <v>1</v>
      </c>
      <c r="M112" s="4">
        <v>10.220000000000001</v>
      </c>
    </row>
    <row r="113" spans="1:13">
      <c r="A113" s="2" t="s">
        <v>40</v>
      </c>
      <c r="B113" s="3" t="s">
        <v>7750</v>
      </c>
      <c r="C113" s="76" t="s">
        <v>42</v>
      </c>
      <c r="D113" s="76"/>
      <c r="E113" s="1" t="s">
        <v>7816</v>
      </c>
      <c r="F113" s="2" t="s">
        <v>1209</v>
      </c>
      <c r="G113" s="2" t="s">
        <v>1210</v>
      </c>
      <c r="H113" s="74" t="s">
        <v>313</v>
      </c>
      <c r="I113" s="74"/>
      <c r="J113" s="74" t="s">
        <v>314</v>
      </c>
      <c r="K113" s="74"/>
      <c r="L113" s="9">
        <v>25</v>
      </c>
      <c r="M113" s="4">
        <v>255.5</v>
      </c>
    </row>
    <row r="114" spans="1:13">
      <c r="A114" s="2" t="s">
        <v>40</v>
      </c>
      <c r="B114" s="3" t="s">
        <v>7750</v>
      </c>
      <c r="C114" s="76" t="s">
        <v>42</v>
      </c>
      <c r="D114" s="76"/>
      <c r="E114" s="1" t="s">
        <v>7817</v>
      </c>
      <c r="F114" s="2" t="s">
        <v>1577</v>
      </c>
      <c r="G114" s="2" t="s">
        <v>1578</v>
      </c>
      <c r="H114" s="74" t="s">
        <v>313</v>
      </c>
      <c r="I114" s="74"/>
      <c r="J114" s="74" t="s">
        <v>314</v>
      </c>
      <c r="K114" s="74"/>
      <c r="L114" s="9">
        <v>5</v>
      </c>
      <c r="M114" s="4">
        <v>51.1</v>
      </c>
    </row>
    <row r="115" spans="1:13">
      <c r="A115" s="2" t="s">
        <v>40</v>
      </c>
      <c r="B115" s="3" t="s">
        <v>7750</v>
      </c>
      <c r="C115" s="76" t="s">
        <v>42</v>
      </c>
      <c r="D115" s="76"/>
      <c r="E115" s="1" t="s">
        <v>2090</v>
      </c>
      <c r="F115" s="2" t="s">
        <v>373</v>
      </c>
      <c r="G115" s="2" t="s">
        <v>374</v>
      </c>
      <c r="H115" s="74" t="s">
        <v>375</v>
      </c>
      <c r="I115" s="74"/>
      <c r="J115" s="74" t="s">
        <v>376</v>
      </c>
      <c r="K115" s="74"/>
      <c r="L115" s="9">
        <v>10</v>
      </c>
      <c r="M115" s="4">
        <v>102.2</v>
      </c>
    </row>
    <row r="116" spans="1:13">
      <c r="A116" s="2" t="s">
        <v>40</v>
      </c>
      <c r="B116" s="3" t="s">
        <v>7743</v>
      </c>
      <c r="C116" s="76" t="s">
        <v>42</v>
      </c>
      <c r="D116" s="76"/>
      <c r="E116" s="1" t="s">
        <v>7818</v>
      </c>
      <c r="F116" s="2" t="s">
        <v>337</v>
      </c>
      <c r="G116" s="2" t="s">
        <v>338</v>
      </c>
      <c r="H116" s="74" t="s">
        <v>313</v>
      </c>
      <c r="I116" s="74"/>
      <c r="J116" s="74" t="s">
        <v>314</v>
      </c>
      <c r="K116" s="74"/>
      <c r="L116" s="9">
        <v>5</v>
      </c>
      <c r="M116" s="4">
        <v>51.1</v>
      </c>
    </row>
    <row r="117" spans="1:13">
      <c r="A117" s="2" t="s">
        <v>40</v>
      </c>
      <c r="B117" s="3" t="s">
        <v>7746</v>
      </c>
      <c r="C117" s="76" t="s">
        <v>42</v>
      </c>
      <c r="D117" s="76"/>
      <c r="E117" s="1" t="s">
        <v>7819</v>
      </c>
      <c r="F117" s="2" t="s">
        <v>349</v>
      </c>
      <c r="G117" s="2" t="s">
        <v>350</v>
      </c>
      <c r="H117" s="74" t="s">
        <v>351</v>
      </c>
      <c r="I117" s="74"/>
      <c r="J117" s="74" t="s">
        <v>352</v>
      </c>
      <c r="K117" s="74"/>
      <c r="L117" s="9">
        <v>5</v>
      </c>
      <c r="M117" s="4">
        <v>51.1</v>
      </c>
    </row>
    <row r="118" spans="1:13">
      <c r="A118" s="2" t="s">
        <v>40</v>
      </c>
      <c r="B118" s="3" t="s">
        <v>7746</v>
      </c>
      <c r="C118" s="76" t="s">
        <v>42</v>
      </c>
      <c r="D118" s="76"/>
      <c r="E118" s="1" t="s">
        <v>7820</v>
      </c>
      <c r="F118" s="2" t="s">
        <v>365</v>
      </c>
      <c r="G118" s="2" t="s">
        <v>366</v>
      </c>
      <c r="H118" s="74" t="s">
        <v>367</v>
      </c>
      <c r="I118" s="74"/>
      <c r="J118" s="74" t="s">
        <v>368</v>
      </c>
      <c r="K118" s="74"/>
      <c r="L118" s="9">
        <v>15</v>
      </c>
      <c r="M118" s="4">
        <v>153.30000000000001</v>
      </c>
    </row>
    <row r="119" spans="1:13">
      <c r="A119" s="2" t="s">
        <v>40</v>
      </c>
      <c r="B119" s="3" t="s">
        <v>7743</v>
      </c>
      <c r="C119" s="76" t="s">
        <v>42</v>
      </c>
      <c r="D119" s="76"/>
      <c r="E119" s="1" t="s">
        <v>7821</v>
      </c>
      <c r="F119" s="2" t="s">
        <v>584</v>
      </c>
      <c r="G119" s="2" t="s">
        <v>585</v>
      </c>
      <c r="H119" s="74" t="s">
        <v>586</v>
      </c>
      <c r="I119" s="74"/>
      <c r="J119" s="74" t="s">
        <v>587</v>
      </c>
      <c r="K119" s="74"/>
      <c r="L119" s="9">
        <v>20</v>
      </c>
      <c r="M119" s="4">
        <v>204.4</v>
      </c>
    </row>
    <row r="120" spans="1:13">
      <c r="A120" s="2" t="s">
        <v>40</v>
      </c>
      <c r="B120" s="3" t="s">
        <v>7748</v>
      </c>
      <c r="C120" s="76" t="s">
        <v>42</v>
      </c>
      <c r="D120" s="76"/>
      <c r="E120" s="1" t="s">
        <v>7822</v>
      </c>
      <c r="F120" s="2" t="s">
        <v>597</v>
      </c>
      <c r="G120" s="2" t="s">
        <v>598</v>
      </c>
      <c r="H120" s="74" t="s">
        <v>313</v>
      </c>
      <c r="I120" s="74"/>
      <c r="J120" s="74" t="s">
        <v>314</v>
      </c>
      <c r="K120" s="74"/>
      <c r="L120" s="9">
        <v>20</v>
      </c>
      <c r="M120" s="4">
        <v>204.4</v>
      </c>
    </row>
    <row r="121" spans="1:13">
      <c r="A121" s="2" t="s">
        <v>40</v>
      </c>
      <c r="B121" s="3" t="s">
        <v>7746</v>
      </c>
      <c r="C121" s="76" t="s">
        <v>42</v>
      </c>
      <c r="D121" s="76"/>
      <c r="E121" s="1" t="s">
        <v>7823</v>
      </c>
      <c r="F121" s="2" t="s">
        <v>420</v>
      </c>
      <c r="G121" s="2" t="s">
        <v>421</v>
      </c>
      <c r="H121" s="74" t="s">
        <v>313</v>
      </c>
      <c r="I121" s="74"/>
      <c r="J121" s="74" t="s">
        <v>314</v>
      </c>
      <c r="K121" s="74"/>
      <c r="L121" s="9">
        <v>10</v>
      </c>
      <c r="M121" s="4">
        <v>102.2</v>
      </c>
    </row>
    <row r="122" spans="1:13">
      <c r="A122" s="2" t="s">
        <v>40</v>
      </c>
      <c r="B122" s="3" t="s">
        <v>7743</v>
      </c>
      <c r="C122" s="76" t="s">
        <v>42</v>
      </c>
      <c r="D122" s="76"/>
      <c r="E122" s="1" t="s">
        <v>7824</v>
      </c>
      <c r="F122" s="2" t="s">
        <v>337</v>
      </c>
      <c r="G122" s="2" t="s">
        <v>338</v>
      </c>
      <c r="H122" s="74" t="s">
        <v>313</v>
      </c>
      <c r="I122" s="74"/>
      <c r="J122" s="74" t="s">
        <v>314</v>
      </c>
      <c r="K122" s="74"/>
      <c r="L122" s="9">
        <v>795</v>
      </c>
      <c r="M122" s="4">
        <v>8124.9</v>
      </c>
    </row>
    <row r="123" spans="1:13">
      <c r="A123" s="2" t="s">
        <v>40</v>
      </c>
      <c r="B123" s="3" t="s">
        <v>7746</v>
      </c>
      <c r="C123" s="76" t="s">
        <v>42</v>
      </c>
      <c r="D123" s="76"/>
      <c r="E123" s="1" t="s">
        <v>2022</v>
      </c>
      <c r="F123" s="2" t="s">
        <v>1002</v>
      </c>
      <c r="G123" s="2" t="s">
        <v>1003</v>
      </c>
      <c r="H123" s="74" t="s">
        <v>313</v>
      </c>
      <c r="I123" s="74"/>
      <c r="J123" s="74" t="s">
        <v>314</v>
      </c>
      <c r="K123" s="74"/>
      <c r="L123" s="9">
        <v>1</v>
      </c>
      <c r="M123" s="4">
        <v>10.220000000000001</v>
      </c>
    </row>
    <row r="124" spans="1:13">
      <c r="A124" s="2" t="s">
        <v>48</v>
      </c>
      <c r="B124" s="3" t="s">
        <v>7748</v>
      </c>
      <c r="C124" s="76" t="s">
        <v>42</v>
      </c>
      <c r="D124" s="76"/>
      <c r="E124" s="1" t="s">
        <v>7792</v>
      </c>
      <c r="F124" s="2" t="s">
        <v>4391</v>
      </c>
      <c r="G124" s="2" t="s">
        <v>4392</v>
      </c>
      <c r="H124" s="74" t="s">
        <v>313</v>
      </c>
      <c r="I124" s="74"/>
      <c r="J124" s="74" t="s">
        <v>314</v>
      </c>
      <c r="K124" s="74"/>
      <c r="L124" s="9">
        <v>2</v>
      </c>
      <c r="M124" s="4">
        <v>23.04</v>
      </c>
    </row>
    <row r="125" spans="1:13">
      <c r="A125" s="2" t="s">
        <v>48</v>
      </c>
      <c r="B125" s="3" t="s">
        <v>7793</v>
      </c>
      <c r="C125" s="76" t="s">
        <v>42</v>
      </c>
      <c r="D125" s="76"/>
      <c r="E125" s="1" t="s">
        <v>7797</v>
      </c>
      <c r="F125" s="2" t="s">
        <v>393</v>
      </c>
      <c r="G125" s="2" t="s">
        <v>394</v>
      </c>
      <c r="H125" s="74" t="s">
        <v>375</v>
      </c>
      <c r="I125" s="74"/>
      <c r="J125" s="74" t="s">
        <v>376</v>
      </c>
      <c r="K125" s="74"/>
      <c r="L125" s="9">
        <v>3</v>
      </c>
      <c r="M125" s="4">
        <v>34.56</v>
      </c>
    </row>
    <row r="126" spans="1:13">
      <c r="A126" s="2" t="s">
        <v>48</v>
      </c>
      <c r="B126" s="3" t="s">
        <v>7793</v>
      </c>
      <c r="C126" s="76" t="s">
        <v>42</v>
      </c>
      <c r="D126" s="76"/>
      <c r="E126" s="1" t="s">
        <v>7800</v>
      </c>
      <c r="F126" s="2" t="s">
        <v>589</v>
      </c>
      <c r="G126" s="2" t="s">
        <v>590</v>
      </c>
      <c r="H126" s="74" t="s">
        <v>313</v>
      </c>
      <c r="I126" s="74"/>
      <c r="J126" s="74" t="s">
        <v>314</v>
      </c>
      <c r="K126" s="74"/>
      <c r="L126" s="9">
        <v>3</v>
      </c>
      <c r="M126" s="4">
        <v>37.11</v>
      </c>
    </row>
    <row r="127" spans="1:13">
      <c r="A127" s="2" t="s">
        <v>48</v>
      </c>
      <c r="B127" s="3" t="s">
        <v>7793</v>
      </c>
      <c r="C127" s="76" t="s">
        <v>42</v>
      </c>
      <c r="D127" s="76"/>
      <c r="E127" s="1" t="s">
        <v>1976</v>
      </c>
      <c r="F127" s="2" t="s">
        <v>1429</v>
      </c>
      <c r="G127" s="2" t="s">
        <v>1430</v>
      </c>
      <c r="H127" s="74" t="s">
        <v>367</v>
      </c>
      <c r="I127" s="74"/>
      <c r="J127" s="74" t="s">
        <v>368</v>
      </c>
      <c r="K127" s="74"/>
      <c r="L127" s="9">
        <v>5</v>
      </c>
      <c r="M127" s="4">
        <v>57.6</v>
      </c>
    </row>
    <row r="128" spans="1:13">
      <c r="A128" s="2" t="s">
        <v>48</v>
      </c>
      <c r="B128" s="3" t="s">
        <v>7793</v>
      </c>
      <c r="C128" s="76" t="s">
        <v>42</v>
      </c>
      <c r="D128" s="76"/>
      <c r="E128" s="1" t="s">
        <v>7805</v>
      </c>
      <c r="F128" s="2" t="s">
        <v>381</v>
      </c>
      <c r="G128" s="2" t="s">
        <v>382</v>
      </c>
      <c r="H128" s="74" t="s">
        <v>313</v>
      </c>
      <c r="I128" s="74"/>
      <c r="J128" s="74" t="s">
        <v>314</v>
      </c>
      <c r="K128" s="74"/>
      <c r="L128" s="9">
        <v>3</v>
      </c>
      <c r="M128" s="4">
        <v>34.56</v>
      </c>
    </row>
    <row r="129" spans="1:26">
      <c r="A129" s="2" t="s">
        <v>48</v>
      </c>
      <c r="B129" s="3" t="s">
        <v>7793</v>
      </c>
      <c r="C129" s="76" t="s">
        <v>42</v>
      </c>
      <c r="D129" s="76"/>
      <c r="E129" s="1" t="s">
        <v>7798</v>
      </c>
      <c r="F129" s="2" t="s">
        <v>3003</v>
      </c>
      <c r="G129" s="2" t="s">
        <v>3004</v>
      </c>
      <c r="H129" s="74" t="s">
        <v>313</v>
      </c>
      <c r="I129" s="74"/>
      <c r="J129" s="74" t="s">
        <v>314</v>
      </c>
      <c r="K129" s="74"/>
      <c r="L129" s="9">
        <v>5</v>
      </c>
      <c r="M129" s="4">
        <v>61.85</v>
      </c>
    </row>
    <row r="130" spans="1:26">
      <c r="A130" s="2" t="s">
        <v>48</v>
      </c>
      <c r="B130" s="3" t="s">
        <v>7793</v>
      </c>
      <c r="C130" s="76" t="s">
        <v>42</v>
      </c>
      <c r="D130" s="76"/>
      <c r="E130" s="1" t="s">
        <v>7806</v>
      </c>
      <c r="F130" s="2" t="s">
        <v>346</v>
      </c>
      <c r="G130" s="2" t="s">
        <v>347</v>
      </c>
      <c r="H130" s="74" t="s">
        <v>313</v>
      </c>
      <c r="I130" s="74"/>
      <c r="J130" s="74" t="s">
        <v>314</v>
      </c>
      <c r="K130" s="74"/>
      <c r="L130" s="9">
        <v>3</v>
      </c>
      <c r="M130" s="4">
        <v>34.56</v>
      </c>
    </row>
    <row r="131" spans="1:26">
      <c r="A131" s="2" t="s">
        <v>48</v>
      </c>
      <c r="B131" s="3" t="s">
        <v>7743</v>
      </c>
      <c r="C131" s="76" t="s">
        <v>42</v>
      </c>
      <c r="D131" s="76"/>
      <c r="E131" s="1" t="s">
        <v>7812</v>
      </c>
      <c r="F131" s="2" t="s">
        <v>331</v>
      </c>
      <c r="G131" s="2" t="s">
        <v>332</v>
      </c>
      <c r="H131" s="74" t="s">
        <v>313</v>
      </c>
      <c r="I131" s="74"/>
      <c r="J131" s="74" t="s">
        <v>314</v>
      </c>
      <c r="K131" s="74"/>
      <c r="L131" s="9">
        <v>2</v>
      </c>
      <c r="M131" s="4">
        <v>23.04</v>
      </c>
    </row>
    <row r="132" spans="1:26">
      <c r="A132" s="2" t="s">
        <v>48</v>
      </c>
      <c r="B132" s="3" t="s">
        <v>7743</v>
      </c>
      <c r="C132" s="76" t="s">
        <v>42</v>
      </c>
      <c r="D132" s="76"/>
      <c r="E132" s="1" t="s">
        <v>7809</v>
      </c>
      <c r="F132" s="2" t="s">
        <v>578</v>
      </c>
      <c r="G132" s="2" t="s">
        <v>579</v>
      </c>
      <c r="H132" s="74" t="s">
        <v>313</v>
      </c>
      <c r="I132" s="74"/>
      <c r="J132" s="74" t="s">
        <v>314</v>
      </c>
      <c r="K132" s="74"/>
      <c r="L132" s="9">
        <v>2</v>
      </c>
      <c r="M132" s="4">
        <v>23.04</v>
      </c>
    </row>
    <row r="133" spans="1:26">
      <c r="A133" s="2" t="s">
        <v>48</v>
      </c>
      <c r="B133" s="3" t="s">
        <v>7743</v>
      </c>
      <c r="C133" s="76" t="s">
        <v>42</v>
      </c>
      <c r="D133" s="76"/>
      <c r="E133" s="1" t="s">
        <v>7821</v>
      </c>
      <c r="F133" s="2" t="s">
        <v>584</v>
      </c>
      <c r="G133" s="2" t="s">
        <v>585</v>
      </c>
      <c r="H133" s="74" t="s">
        <v>586</v>
      </c>
      <c r="I133" s="74"/>
      <c r="J133" s="74" t="s">
        <v>587</v>
      </c>
      <c r="K133" s="74"/>
      <c r="L133" s="9">
        <v>3</v>
      </c>
      <c r="M133" s="4">
        <v>34.56</v>
      </c>
    </row>
    <row r="134" spans="1:26">
      <c r="A134" s="2" t="s">
        <v>48</v>
      </c>
      <c r="B134" s="3" t="s">
        <v>7743</v>
      </c>
      <c r="C134" s="76" t="s">
        <v>42</v>
      </c>
      <c r="D134" s="76"/>
      <c r="E134" s="1" t="s">
        <v>7824</v>
      </c>
      <c r="F134" s="2" t="s">
        <v>337</v>
      </c>
      <c r="G134" s="2" t="s">
        <v>338</v>
      </c>
      <c r="H134" s="74" t="s">
        <v>313</v>
      </c>
      <c r="I134" s="74"/>
      <c r="J134" s="74" t="s">
        <v>314</v>
      </c>
      <c r="K134" s="74"/>
      <c r="L134" s="9">
        <v>28</v>
      </c>
      <c r="M134" s="4">
        <v>322.56</v>
      </c>
    </row>
    <row r="135" spans="1:26">
      <c r="A135" s="2" t="s">
        <v>48</v>
      </c>
      <c r="B135" s="3" t="s">
        <v>7743</v>
      </c>
      <c r="C135" s="76" t="s">
        <v>42</v>
      </c>
      <c r="D135" s="76"/>
      <c r="E135" s="1" t="s">
        <v>7818</v>
      </c>
      <c r="F135" s="2" t="s">
        <v>337</v>
      </c>
      <c r="G135" s="2" t="s">
        <v>338</v>
      </c>
      <c r="H135" s="74" t="s">
        <v>313</v>
      </c>
      <c r="I135" s="74"/>
      <c r="J135" s="74" t="s">
        <v>314</v>
      </c>
      <c r="K135" s="74"/>
      <c r="L135" s="9">
        <v>5</v>
      </c>
      <c r="M135" s="4">
        <v>57.6</v>
      </c>
    </row>
    <row r="136" spans="1:26">
      <c r="A136" s="2" t="s">
        <v>48</v>
      </c>
      <c r="B136" s="3" t="s">
        <v>7750</v>
      </c>
      <c r="C136" s="76" t="s">
        <v>42</v>
      </c>
      <c r="D136" s="76"/>
      <c r="E136" s="1" t="s">
        <v>2090</v>
      </c>
      <c r="F136" s="2" t="s">
        <v>373</v>
      </c>
      <c r="G136" s="2" t="s">
        <v>374</v>
      </c>
      <c r="H136" s="74" t="s">
        <v>375</v>
      </c>
      <c r="I136" s="74"/>
      <c r="J136" s="74" t="s">
        <v>376</v>
      </c>
      <c r="K136" s="74"/>
      <c r="L136" s="9">
        <v>10</v>
      </c>
      <c r="M136" s="4">
        <v>115.2</v>
      </c>
    </row>
    <row r="137" spans="1:26">
      <c r="A137" s="2" t="s">
        <v>48</v>
      </c>
      <c r="B137" s="3" t="s">
        <v>7750</v>
      </c>
      <c r="C137" s="76" t="s">
        <v>42</v>
      </c>
      <c r="D137" s="76"/>
      <c r="E137" s="1" t="s">
        <v>7825</v>
      </c>
      <c r="F137" s="2" t="s">
        <v>816</v>
      </c>
      <c r="G137" s="2" t="s">
        <v>817</v>
      </c>
      <c r="H137" s="74" t="s">
        <v>313</v>
      </c>
      <c r="I137" s="74"/>
      <c r="J137" s="74" t="s">
        <v>314</v>
      </c>
      <c r="K137" s="74"/>
      <c r="L137" s="9">
        <v>10</v>
      </c>
      <c r="M137" s="4">
        <v>115.2</v>
      </c>
    </row>
    <row r="138" spans="1:26">
      <c r="A138" s="2" t="s">
        <v>48</v>
      </c>
      <c r="B138" s="3" t="s">
        <v>7750</v>
      </c>
      <c r="C138" s="76" t="s">
        <v>42</v>
      </c>
      <c r="D138" s="76"/>
      <c r="E138" s="1" t="s">
        <v>7816</v>
      </c>
      <c r="F138" s="2" t="s">
        <v>1209</v>
      </c>
      <c r="G138" s="2" t="s">
        <v>1210</v>
      </c>
      <c r="H138" s="74" t="s">
        <v>313</v>
      </c>
      <c r="I138" s="74"/>
      <c r="J138" s="74" t="s">
        <v>314</v>
      </c>
      <c r="K138" s="74"/>
      <c r="L138" s="9">
        <v>5</v>
      </c>
      <c r="M138" s="4">
        <v>57.6</v>
      </c>
    </row>
    <row r="139" spans="1:26">
      <c r="M139" s="5">
        <v>13909.28</v>
      </c>
    </row>
    <row r="140" spans="1:26">
      <c r="A140" s="72" t="s">
        <v>435</v>
      </c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spans="1:26">
      <c r="A141" s="2" t="s">
        <v>40</v>
      </c>
      <c r="B141" s="3" t="s">
        <v>7750</v>
      </c>
      <c r="C141" s="76" t="s">
        <v>42</v>
      </c>
      <c r="D141" s="76"/>
      <c r="E141" s="1" t="s">
        <v>7826</v>
      </c>
      <c r="F141" s="2" t="s">
        <v>442</v>
      </c>
      <c r="G141" s="2" t="s">
        <v>443</v>
      </c>
      <c r="H141" s="74" t="s">
        <v>439</v>
      </c>
      <c r="I141" s="74"/>
      <c r="J141" s="74" t="s">
        <v>440</v>
      </c>
      <c r="K141" s="74"/>
      <c r="L141" s="9">
        <v>5</v>
      </c>
      <c r="M141" s="4">
        <v>51.1</v>
      </c>
    </row>
    <row r="142" spans="1:26">
      <c r="M142" s="5">
        <v>51.1</v>
      </c>
    </row>
    <row r="143" spans="1:26">
      <c r="A143" s="72" t="s">
        <v>444</v>
      </c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spans="1:26">
      <c r="A144" s="2" t="s">
        <v>40</v>
      </c>
      <c r="B144" s="3" t="s">
        <v>7793</v>
      </c>
      <c r="C144" s="76" t="s">
        <v>42</v>
      </c>
      <c r="D144" s="76"/>
      <c r="E144" s="1" t="s">
        <v>7827</v>
      </c>
      <c r="F144" s="2" t="s">
        <v>466</v>
      </c>
      <c r="G144" s="2" t="s">
        <v>467</v>
      </c>
      <c r="H144" s="74" t="s">
        <v>468</v>
      </c>
      <c r="I144" s="74"/>
      <c r="J144" s="74" t="s">
        <v>469</v>
      </c>
      <c r="K144" s="74"/>
      <c r="L144" s="9">
        <v>10</v>
      </c>
      <c r="M144" s="4">
        <v>102.2</v>
      </c>
    </row>
    <row r="145" spans="1:13">
      <c r="A145" s="2" t="s">
        <v>40</v>
      </c>
      <c r="B145" s="3" t="s">
        <v>7746</v>
      </c>
      <c r="C145" s="76" t="s">
        <v>42</v>
      </c>
      <c r="D145" s="76"/>
      <c r="E145" s="1" t="s">
        <v>7828</v>
      </c>
      <c r="F145" s="2" t="s">
        <v>4524</v>
      </c>
      <c r="G145" s="2" t="s">
        <v>4525</v>
      </c>
      <c r="H145" s="74" t="s">
        <v>872</v>
      </c>
      <c r="I145" s="74"/>
      <c r="J145" s="74" t="s">
        <v>873</v>
      </c>
      <c r="K145" s="74"/>
      <c r="L145" s="9">
        <v>20</v>
      </c>
      <c r="M145" s="4">
        <v>204.4</v>
      </c>
    </row>
    <row r="146" spans="1:13">
      <c r="A146" s="2" t="s">
        <v>40</v>
      </c>
      <c r="B146" s="3" t="s">
        <v>7743</v>
      </c>
      <c r="C146" s="76" t="s">
        <v>42</v>
      </c>
      <c r="D146" s="76"/>
      <c r="E146" s="1" t="s">
        <v>7829</v>
      </c>
      <c r="F146" s="2" t="s">
        <v>7830</v>
      </c>
      <c r="G146" s="2" t="s">
        <v>4154</v>
      </c>
      <c r="H146" s="74" t="s">
        <v>4155</v>
      </c>
      <c r="I146" s="74"/>
      <c r="J146" s="74" t="s">
        <v>4156</v>
      </c>
      <c r="K146" s="74"/>
      <c r="L146" s="9">
        <v>5</v>
      </c>
      <c r="M146" s="4">
        <v>51.1</v>
      </c>
    </row>
    <row r="147" spans="1:13">
      <c r="A147" s="2" t="s">
        <v>40</v>
      </c>
      <c r="B147" s="3" t="s">
        <v>7793</v>
      </c>
      <c r="C147" s="76" t="s">
        <v>42</v>
      </c>
      <c r="D147" s="76"/>
      <c r="E147" s="1" t="s">
        <v>7831</v>
      </c>
      <c r="F147" s="2" t="s">
        <v>1467</v>
      </c>
      <c r="G147" s="2" t="s">
        <v>1468</v>
      </c>
      <c r="H147" s="74" t="s">
        <v>851</v>
      </c>
      <c r="I147" s="74"/>
      <c r="J147" s="74" t="s">
        <v>852</v>
      </c>
      <c r="K147" s="74"/>
      <c r="L147" s="9">
        <v>10</v>
      </c>
      <c r="M147" s="4">
        <v>102.2</v>
      </c>
    </row>
    <row r="148" spans="1:13">
      <c r="A148" s="2" t="s">
        <v>40</v>
      </c>
      <c r="B148" s="3" t="s">
        <v>7743</v>
      </c>
      <c r="C148" s="76" t="s">
        <v>42</v>
      </c>
      <c r="D148" s="76"/>
      <c r="E148" s="1" t="s">
        <v>7832</v>
      </c>
      <c r="F148" s="2" t="s">
        <v>7528</v>
      </c>
      <c r="G148" s="2" t="s">
        <v>7529</v>
      </c>
      <c r="H148" s="74" t="s">
        <v>4956</v>
      </c>
      <c r="I148" s="74"/>
      <c r="J148" s="74" t="s">
        <v>4957</v>
      </c>
      <c r="K148" s="74"/>
      <c r="L148" s="9">
        <v>8</v>
      </c>
      <c r="M148" s="4">
        <v>81.760000000000005</v>
      </c>
    </row>
    <row r="149" spans="1:13">
      <c r="A149" s="2" t="s">
        <v>40</v>
      </c>
      <c r="B149" s="3" t="s">
        <v>7743</v>
      </c>
      <c r="C149" s="76" t="s">
        <v>42</v>
      </c>
      <c r="D149" s="76"/>
      <c r="E149" s="1" t="s">
        <v>7833</v>
      </c>
      <c r="F149" s="2" t="s">
        <v>461</v>
      </c>
      <c r="G149" s="2" t="s">
        <v>462</v>
      </c>
      <c r="H149" s="74" t="s">
        <v>463</v>
      </c>
      <c r="I149" s="74"/>
      <c r="J149" s="74" t="s">
        <v>464</v>
      </c>
      <c r="K149" s="74"/>
      <c r="L149" s="9">
        <v>40</v>
      </c>
      <c r="M149" s="4">
        <v>408.8</v>
      </c>
    </row>
    <row r="150" spans="1:13">
      <c r="A150" s="2" t="s">
        <v>40</v>
      </c>
      <c r="B150" s="3" t="s">
        <v>7743</v>
      </c>
      <c r="C150" s="76" t="s">
        <v>42</v>
      </c>
      <c r="D150" s="76"/>
      <c r="E150" s="1" t="s">
        <v>7834</v>
      </c>
      <c r="F150" s="2" t="s">
        <v>3523</v>
      </c>
      <c r="G150" s="2" t="s">
        <v>3524</v>
      </c>
      <c r="H150" s="74" t="s">
        <v>1646</v>
      </c>
      <c r="I150" s="74"/>
      <c r="J150" s="74" t="s">
        <v>1647</v>
      </c>
      <c r="K150" s="74"/>
      <c r="L150" s="9">
        <v>30</v>
      </c>
      <c r="M150" s="4">
        <v>306.60000000000002</v>
      </c>
    </row>
    <row r="151" spans="1:13">
      <c r="A151" s="2" t="s">
        <v>40</v>
      </c>
      <c r="B151" s="3" t="s">
        <v>7793</v>
      </c>
      <c r="C151" s="76" t="s">
        <v>42</v>
      </c>
      <c r="D151" s="76"/>
      <c r="E151" s="1" t="s">
        <v>7835</v>
      </c>
      <c r="F151" s="2" t="s">
        <v>1359</v>
      </c>
      <c r="G151" s="2" t="s">
        <v>1360</v>
      </c>
      <c r="H151" s="74" t="s">
        <v>1361</v>
      </c>
      <c r="I151" s="74"/>
      <c r="J151" s="74" t="s">
        <v>1362</v>
      </c>
      <c r="K151" s="74"/>
      <c r="L151" s="9">
        <v>15</v>
      </c>
      <c r="M151" s="4">
        <v>153.30000000000001</v>
      </c>
    </row>
    <row r="152" spans="1:13">
      <c r="A152" s="2" t="s">
        <v>40</v>
      </c>
      <c r="B152" s="3" t="s">
        <v>7750</v>
      </c>
      <c r="C152" s="76" t="s">
        <v>42</v>
      </c>
      <c r="D152" s="76"/>
      <c r="E152" s="1" t="s">
        <v>2073</v>
      </c>
      <c r="F152" s="2" t="s">
        <v>456</v>
      </c>
      <c r="G152" s="2" t="s">
        <v>457</v>
      </c>
      <c r="H152" s="74" t="s">
        <v>458</v>
      </c>
      <c r="I152" s="74"/>
      <c r="J152" s="74" t="s">
        <v>459</v>
      </c>
      <c r="K152" s="74"/>
      <c r="L152" s="9">
        <v>5</v>
      </c>
      <c r="M152" s="4">
        <v>51.1</v>
      </c>
    </row>
    <row r="153" spans="1:13">
      <c r="A153" s="2" t="s">
        <v>40</v>
      </c>
      <c r="B153" s="3" t="s">
        <v>7793</v>
      </c>
      <c r="C153" s="76" t="s">
        <v>42</v>
      </c>
      <c r="D153" s="76"/>
      <c r="E153" s="1" t="s">
        <v>7836</v>
      </c>
      <c r="F153" s="2" t="s">
        <v>1639</v>
      </c>
      <c r="G153" s="2" t="s">
        <v>1640</v>
      </c>
      <c r="H153" s="74" t="s">
        <v>468</v>
      </c>
      <c r="I153" s="74"/>
      <c r="J153" s="74" t="s">
        <v>469</v>
      </c>
      <c r="K153" s="74"/>
      <c r="L153" s="9">
        <v>40</v>
      </c>
      <c r="M153" s="4">
        <v>408.8</v>
      </c>
    </row>
    <row r="154" spans="1:13">
      <c r="A154" s="2" t="s">
        <v>40</v>
      </c>
      <c r="B154" s="3" t="s">
        <v>7748</v>
      </c>
      <c r="C154" s="76" t="s">
        <v>42</v>
      </c>
      <c r="D154" s="76"/>
      <c r="E154" s="1" t="s">
        <v>1964</v>
      </c>
      <c r="F154" s="2" t="s">
        <v>3803</v>
      </c>
      <c r="G154" s="2" t="s">
        <v>3804</v>
      </c>
      <c r="H154" s="74" t="s">
        <v>468</v>
      </c>
      <c r="I154" s="74"/>
      <c r="J154" s="74" t="s">
        <v>469</v>
      </c>
      <c r="K154" s="74"/>
      <c r="L154" s="9">
        <v>35</v>
      </c>
      <c r="M154" s="4">
        <v>357.7</v>
      </c>
    </row>
    <row r="155" spans="1:13">
      <c r="A155" s="2" t="s">
        <v>40</v>
      </c>
      <c r="B155" s="3" t="s">
        <v>7746</v>
      </c>
      <c r="C155" s="76" t="s">
        <v>42</v>
      </c>
      <c r="D155" s="76"/>
      <c r="E155" s="1" t="s">
        <v>7837</v>
      </c>
      <c r="F155" s="2" t="s">
        <v>7308</v>
      </c>
      <c r="G155" s="2" t="s">
        <v>3451</v>
      </c>
      <c r="H155" s="74" t="s">
        <v>463</v>
      </c>
      <c r="I155" s="74"/>
      <c r="J155" s="74" t="s">
        <v>464</v>
      </c>
      <c r="K155" s="74"/>
      <c r="L155" s="9">
        <v>20</v>
      </c>
      <c r="M155" s="4">
        <v>204.4</v>
      </c>
    </row>
    <row r="156" spans="1:13">
      <c r="A156" s="2" t="s">
        <v>40</v>
      </c>
      <c r="B156" s="3" t="s">
        <v>7743</v>
      </c>
      <c r="C156" s="76" t="s">
        <v>42</v>
      </c>
      <c r="D156" s="76"/>
      <c r="E156" s="1" t="s">
        <v>7838</v>
      </c>
      <c r="F156" s="2" t="s">
        <v>1484</v>
      </c>
      <c r="G156" s="2" t="s">
        <v>1485</v>
      </c>
      <c r="H156" s="74" t="s">
        <v>837</v>
      </c>
      <c r="I156" s="74"/>
      <c r="J156" s="74" t="s">
        <v>838</v>
      </c>
      <c r="K156" s="74"/>
      <c r="L156" s="9">
        <v>20</v>
      </c>
      <c r="M156" s="4">
        <v>204.4</v>
      </c>
    </row>
    <row r="157" spans="1:13">
      <c r="A157" s="2" t="s">
        <v>48</v>
      </c>
      <c r="B157" s="3" t="s">
        <v>7748</v>
      </c>
      <c r="C157" s="76" t="s">
        <v>42</v>
      </c>
      <c r="D157" s="76"/>
      <c r="E157" s="1" t="s">
        <v>1964</v>
      </c>
      <c r="F157" s="2" t="s">
        <v>3803</v>
      </c>
      <c r="G157" s="2" t="s">
        <v>3804</v>
      </c>
      <c r="H157" s="74" t="s">
        <v>468</v>
      </c>
      <c r="I157" s="74"/>
      <c r="J157" s="74" t="s">
        <v>469</v>
      </c>
      <c r="K157" s="74"/>
      <c r="L157" s="9">
        <v>1</v>
      </c>
      <c r="M157" s="4">
        <v>12.37</v>
      </c>
    </row>
    <row r="158" spans="1:13">
      <c r="A158" s="2" t="s">
        <v>48</v>
      </c>
      <c r="B158" s="3" t="s">
        <v>7746</v>
      </c>
      <c r="C158" s="76" t="s">
        <v>42</v>
      </c>
      <c r="D158" s="76"/>
      <c r="E158" s="1" t="s">
        <v>7828</v>
      </c>
      <c r="F158" s="2" t="s">
        <v>4524</v>
      </c>
      <c r="G158" s="2" t="s">
        <v>4525</v>
      </c>
      <c r="H158" s="74" t="s">
        <v>872</v>
      </c>
      <c r="I158" s="74"/>
      <c r="J158" s="74" t="s">
        <v>873</v>
      </c>
      <c r="K158" s="74"/>
      <c r="L158" s="9">
        <v>10</v>
      </c>
      <c r="M158" s="4">
        <v>123.7</v>
      </c>
    </row>
    <row r="159" spans="1:13">
      <c r="A159" s="2" t="s">
        <v>48</v>
      </c>
      <c r="B159" s="3" t="s">
        <v>7793</v>
      </c>
      <c r="C159" s="76" t="s">
        <v>42</v>
      </c>
      <c r="D159" s="76"/>
      <c r="E159" s="1" t="s">
        <v>7827</v>
      </c>
      <c r="F159" s="2" t="s">
        <v>466</v>
      </c>
      <c r="G159" s="2" t="s">
        <v>467</v>
      </c>
      <c r="H159" s="74" t="s">
        <v>468</v>
      </c>
      <c r="I159" s="74"/>
      <c r="J159" s="74" t="s">
        <v>469</v>
      </c>
      <c r="K159" s="74"/>
      <c r="L159" s="9">
        <v>10</v>
      </c>
      <c r="M159" s="4">
        <v>123.7</v>
      </c>
    </row>
    <row r="160" spans="1:13">
      <c r="A160" s="2" t="s">
        <v>48</v>
      </c>
      <c r="B160" s="3" t="s">
        <v>7793</v>
      </c>
      <c r="C160" s="76" t="s">
        <v>42</v>
      </c>
      <c r="D160" s="76"/>
      <c r="E160" s="1" t="s">
        <v>7835</v>
      </c>
      <c r="F160" s="2" t="s">
        <v>1359</v>
      </c>
      <c r="G160" s="2" t="s">
        <v>1360</v>
      </c>
      <c r="H160" s="74" t="s">
        <v>1361</v>
      </c>
      <c r="I160" s="74"/>
      <c r="J160" s="74" t="s">
        <v>1362</v>
      </c>
      <c r="K160" s="74"/>
      <c r="L160" s="9">
        <v>2</v>
      </c>
      <c r="M160" s="4">
        <v>24.74</v>
      </c>
    </row>
    <row r="161" spans="1:13">
      <c r="A161" s="2" t="s">
        <v>48</v>
      </c>
      <c r="B161" s="3" t="s">
        <v>7750</v>
      </c>
      <c r="C161" s="76" t="s">
        <v>42</v>
      </c>
      <c r="D161" s="76"/>
      <c r="E161" s="1" t="s">
        <v>7839</v>
      </c>
      <c r="F161" s="2" t="s">
        <v>1487</v>
      </c>
      <c r="G161" s="2" t="s">
        <v>1488</v>
      </c>
      <c r="H161" s="74" t="s">
        <v>448</v>
      </c>
      <c r="I161" s="74"/>
      <c r="J161" s="74" t="s">
        <v>449</v>
      </c>
      <c r="K161" s="74"/>
      <c r="L161" s="9">
        <v>20</v>
      </c>
      <c r="M161" s="4">
        <v>247.4</v>
      </c>
    </row>
    <row r="162" spans="1:13">
      <c r="M162" s="5">
        <v>3168.67</v>
      </c>
    </row>
    <row r="163" spans="1:13">
      <c r="M163" s="5">
        <v>20783.43</v>
      </c>
    </row>
  </sheetData>
  <autoFilter ref="A1:Z163" xr:uid="{D44E9987-7202-2148-B4DD-BE14703C9310}">
    <filterColumn colId="2" showButton="0"/>
    <filterColumn colId="7" showButton="0"/>
    <filterColumn colId="9" showButton="0"/>
  </autoFilter>
  <mergeCells count="431">
    <mergeCell ref="C4:D4"/>
    <mergeCell ref="H4:I4"/>
    <mergeCell ref="J4:K4"/>
    <mergeCell ref="C5:D5"/>
    <mergeCell ref="H5:I5"/>
    <mergeCell ref="J5:K5"/>
    <mergeCell ref="C1:D1"/>
    <mergeCell ref="H1:I1"/>
    <mergeCell ref="J1:K1"/>
    <mergeCell ref="A2:Z2"/>
    <mergeCell ref="C3:D3"/>
    <mergeCell ref="H3:I3"/>
    <mergeCell ref="J3:K3"/>
    <mergeCell ref="C8:D8"/>
    <mergeCell ref="H8:I8"/>
    <mergeCell ref="J8:K8"/>
    <mergeCell ref="A10:Z10"/>
    <mergeCell ref="C11:D11"/>
    <mergeCell ref="H11:I11"/>
    <mergeCell ref="J11:K11"/>
    <mergeCell ref="C6:D6"/>
    <mergeCell ref="H6:I6"/>
    <mergeCell ref="J6:K6"/>
    <mergeCell ref="C7:D7"/>
    <mergeCell ref="H7:I7"/>
    <mergeCell ref="J7:K7"/>
    <mergeCell ref="C16:D16"/>
    <mergeCell ref="H16:I16"/>
    <mergeCell ref="J16:K16"/>
    <mergeCell ref="C17:D17"/>
    <mergeCell ref="H17:I17"/>
    <mergeCell ref="J17:K17"/>
    <mergeCell ref="C12:D12"/>
    <mergeCell ref="H12:I12"/>
    <mergeCell ref="J12:K12"/>
    <mergeCell ref="A14:Z14"/>
    <mergeCell ref="C15:D15"/>
    <mergeCell ref="H15:I15"/>
    <mergeCell ref="J15:K15"/>
    <mergeCell ref="C20:D20"/>
    <mergeCell ref="H20:I20"/>
    <mergeCell ref="J20:K20"/>
    <mergeCell ref="C21:D21"/>
    <mergeCell ref="H21:I21"/>
    <mergeCell ref="J21:K21"/>
    <mergeCell ref="C18:D18"/>
    <mergeCell ref="H18:I18"/>
    <mergeCell ref="J18:K18"/>
    <mergeCell ref="C19:D19"/>
    <mergeCell ref="H19:I19"/>
    <mergeCell ref="J19:K19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32:D32"/>
    <mergeCell ref="H32:I32"/>
    <mergeCell ref="J32:K32"/>
    <mergeCell ref="A34:Z34"/>
    <mergeCell ref="C35:D35"/>
    <mergeCell ref="H35:I35"/>
    <mergeCell ref="J35:K35"/>
    <mergeCell ref="C30:D30"/>
    <mergeCell ref="H30:I30"/>
    <mergeCell ref="J30:K30"/>
    <mergeCell ref="C31:D31"/>
    <mergeCell ref="H31:I31"/>
    <mergeCell ref="J31:K31"/>
    <mergeCell ref="C38:D38"/>
    <mergeCell ref="H38:I38"/>
    <mergeCell ref="J38:K38"/>
    <mergeCell ref="C39:D39"/>
    <mergeCell ref="H39:I39"/>
    <mergeCell ref="J39:K39"/>
    <mergeCell ref="C36:D36"/>
    <mergeCell ref="H36:I36"/>
    <mergeCell ref="J36:K36"/>
    <mergeCell ref="C37:D37"/>
    <mergeCell ref="H37:I37"/>
    <mergeCell ref="J37:K37"/>
    <mergeCell ref="C42:D42"/>
    <mergeCell ref="H42:I42"/>
    <mergeCell ref="J42:K42"/>
    <mergeCell ref="C43:D43"/>
    <mergeCell ref="H43:I43"/>
    <mergeCell ref="J43:K43"/>
    <mergeCell ref="C40:D40"/>
    <mergeCell ref="H40:I40"/>
    <mergeCell ref="J40:K40"/>
    <mergeCell ref="C41:D41"/>
    <mergeCell ref="H41:I41"/>
    <mergeCell ref="J41:K41"/>
    <mergeCell ref="C46:D46"/>
    <mergeCell ref="H46:I46"/>
    <mergeCell ref="J46:K46"/>
    <mergeCell ref="C47:D47"/>
    <mergeCell ref="H47:I47"/>
    <mergeCell ref="J47:K47"/>
    <mergeCell ref="C44:D44"/>
    <mergeCell ref="H44:I44"/>
    <mergeCell ref="J44:K44"/>
    <mergeCell ref="C45:D45"/>
    <mergeCell ref="H45:I45"/>
    <mergeCell ref="J45:K45"/>
    <mergeCell ref="C50:D50"/>
    <mergeCell ref="H50:I50"/>
    <mergeCell ref="J50:K50"/>
    <mergeCell ref="A52:Z52"/>
    <mergeCell ref="C53:D53"/>
    <mergeCell ref="H53:I53"/>
    <mergeCell ref="J53:K53"/>
    <mergeCell ref="C48:D48"/>
    <mergeCell ref="H48:I48"/>
    <mergeCell ref="J48:K48"/>
    <mergeCell ref="C49:D49"/>
    <mergeCell ref="H49:I49"/>
    <mergeCell ref="J49:K49"/>
    <mergeCell ref="C58:D58"/>
    <mergeCell ref="H58:I58"/>
    <mergeCell ref="J58:K58"/>
    <mergeCell ref="A60:Z60"/>
    <mergeCell ref="C61:D61"/>
    <mergeCell ref="H61:I61"/>
    <mergeCell ref="J61:K61"/>
    <mergeCell ref="C54:D54"/>
    <mergeCell ref="H54:I54"/>
    <mergeCell ref="J54:K54"/>
    <mergeCell ref="A56:Z56"/>
    <mergeCell ref="C57:D57"/>
    <mergeCell ref="H57:I57"/>
    <mergeCell ref="J57:K57"/>
    <mergeCell ref="C64:D64"/>
    <mergeCell ref="H64:I64"/>
    <mergeCell ref="J64:K64"/>
    <mergeCell ref="C65:D65"/>
    <mergeCell ref="H65:I65"/>
    <mergeCell ref="J65:K65"/>
    <mergeCell ref="C62:D62"/>
    <mergeCell ref="H62:I62"/>
    <mergeCell ref="J62:K62"/>
    <mergeCell ref="C63:D63"/>
    <mergeCell ref="H63:I63"/>
    <mergeCell ref="J63:K63"/>
    <mergeCell ref="C68:D68"/>
    <mergeCell ref="H68:I68"/>
    <mergeCell ref="J68:K68"/>
    <mergeCell ref="C69:D69"/>
    <mergeCell ref="H69:I69"/>
    <mergeCell ref="J69:K69"/>
    <mergeCell ref="C66:D66"/>
    <mergeCell ref="H66:I66"/>
    <mergeCell ref="J66:K66"/>
    <mergeCell ref="C67:D67"/>
    <mergeCell ref="H67:I67"/>
    <mergeCell ref="J67:K67"/>
    <mergeCell ref="C72:D72"/>
    <mergeCell ref="H72:I72"/>
    <mergeCell ref="J72:K72"/>
    <mergeCell ref="C73:D73"/>
    <mergeCell ref="H73:I73"/>
    <mergeCell ref="J73:K73"/>
    <mergeCell ref="C70:D70"/>
    <mergeCell ref="H70:I70"/>
    <mergeCell ref="J70:K70"/>
    <mergeCell ref="C71:D71"/>
    <mergeCell ref="H71:I71"/>
    <mergeCell ref="J71:K71"/>
    <mergeCell ref="C78:D78"/>
    <mergeCell ref="H78:I78"/>
    <mergeCell ref="J78:K78"/>
    <mergeCell ref="C79:D79"/>
    <mergeCell ref="H79:I79"/>
    <mergeCell ref="J79:K79"/>
    <mergeCell ref="C74:D74"/>
    <mergeCell ref="H74:I74"/>
    <mergeCell ref="J74:K74"/>
    <mergeCell ref="A76:Z76"/>
    <mergeCell ref="C77:D77"/>
    <mergeCell ref="H77:I77"/>
    <mergeCell ref="J77:K77"/>
    <mergeCell ref="C82:D82"/>
    <mergeCell ref="H82:I82"/>
    <mergeCell ref="J82:K82"/>
    <mergeCell ref="C83:D83"/>
    <mergeCell ref="H83:I83"/>
    <mergeCell ref="J83:K83"/>
    <mergeCell ref="C80:D80"/>
    <mergeCell ref="H80:I80"/>
    <mergeCell ref="J80:K80"/>
    <mergeCell ref="C81:D81"/>
    <mergeCell ref="H81:I81"/>
    <mergeCell ref="J81:K81"/>
    <mergeCell ref="C88:D88"/>
    <mergeCell ref="H88:I88"/>
    <mergeCell ref="J88:K88"/>
    <mergeCell ref="C89:D89"/>
    <mergeCell ref="H89:I89"/>
    <mergeCell ref="J89:K89"/>
    <mergeCell ref="A85:Z85"/>
    <mergeCell ref="C86:D86"/>
    <mergeCell ref="H86:I86"/>
    <mergeCell ref="J86:K86"/>
    <mergeCell ref="C87:D87"/>
    <mergeCell ref="H87:I87"/>
    <mergeCell ref="J87:K87"/>
    <mergeCell ref="C92:D92"/>
    <mergeCell ref="H92:I92"/>
    <mergeCell ref="J92:K92"/>
    <mergeCell ref="C93:D93"/>
    <mergeCell ref="H93:I93"/>
    <mergeCell ref="J93:K93"/>
    <mergeCell ref="C90:D90"/>
    <mergeCell ref="H90:I90"/>
    <mergeCell ref="J90:K90"/>
    <mergeCell ref="C91:D91"/>
    <mergeCell ref="H91:I91"/>
    <mergeCell ref="J91:K91"/>
    <mergeCell ref="C96:D96"/>
    <mergeCell ref="H96:I96"/>
    <mergeCell ref="J96:K96"/>
    <mergeCell ref="C97:D97"/>
    <mergeCell ref="H97:I97"/>
    <mergeCell ref="J97:K97"/>
    <mergeCell ref="C94:D94"/>
    <mergeCell ref="H94:I94"/>
    <mergeCell ref="J94:K94"/>
    <mergeCell ref="C95:D95"/>
    <mergeCell ref="H95:I95"/>
    <mergeCell ref="J95:K95"/>
    <mergeCell ref="C100:D100"/>
    <mergeCell ref="H100:I100"/>
    <mergeCell ref="J100:K100"/>
    <mergeCell ref="C101:D101"/>
    <mergeCell ref="H101:I101"/>
    <mergeCell ref="J101:K101"/>
    <mergeCell ref="C98:D98"/>
    <mergeCell ref="H98:I98"/>
    <mergeCell ref="J98:K98"/>
    <mergeCell ref="C99:D99"/>
    <mergeCell ref="H99:I99"/>
    <mergeCell ref="J99:K99"/>
    <mergeCell ref="C104:D104"/>
    <mergeCell ref="H104:I104"/>
    <mergeCell ref="J104:K104"/>
    <mergeCell ref="C105:D105"/>
    <mergeCell ref="H105:I105"/>
    <mergeCell ref="J105:K105"/>
    <mergeCell ref="C102:D102"/>
    <mergeCell ref="H102:I102"/>
    <mergeCell ref="J102:K102"/>
    <mergeCell ref="C103:D103"/>
    <mergeCell ref="H103:I103"/>
    <mergeCell ref="J103:K103"/>
    <mergeCell ref="C108:D108"/>
    <mergeCell ref="H108:I108"/>
    <mergeCell ref="J108:K108"/>
    <mergeCell ref="C109:D109"/>
    <mergeCell ref="H109:I109"/>
    <mergeCell ref="J109:K109"/>
    <mergeCell ref="C106:D106"/>
    <mergeCell ref="H106:I106"/>
    <mergeCell ref="J106:K106"/>
    <mergeCell ref="C107:D107"/>
    <mergeCell ref="H107:I107"/>
    <mergeCell ref="J107:K107"/>
    <mergeCell ref="C112:D112"/>
    <mergeCell ref="H112:I112"/>
    <mergeCell ref="J112:K112"/>
    <mergeCell ref="C113:D113"/>
    <mergeCell ref="H113:I113"/>
    <mergeCell ref="J113:K113"/>
    <mergeCell ref="C110:D110"/>
    <mergeCell ref="H110:I110"/>
    <mergeCell ref="J110:K110"/>
    <mergeCell ref="C111:D111"/>
    <mergeCell ref="H111:I111"/>
    <mergeCell ref="J111:K111"/>
    <mergeCell ref="C116:D116"/>
    <mergeCell ref="H116:I116"/>
    <mergeCell ref="J116:K116"/>
    <mergeCell ref="C117:D117"/>
    <mergeCell ref="H117:I117"/>
    <mergeCell ref="J117:K117"/>
    <mergeCell ref="C114:D114"/>
    <mergeCell ref="H114:I114"/>
    <mergeCell ref="J114:K114"/>
    <mergeCell ref="C115:D115"/>
    <mergeCell ref="H115:I115"/>
    <mergeCell ref="J115:K115"/>
    <mergeCell ref="C120:D120"/>
    <mergeCell ref="H120:I120"/>
    <mergeCell ref="J120:K120"/>
    <mergeCell ref="C121:D121"/>
    <mergeCell ref="H121:I121"/>
    <mergeCell ref="J121:K121"/>
    <mergeCell ref="C118:D118"/>
    <mergeCell ref="H118:I118"/>
    <mergeCell ref="J118:K118"/>
    <mergeCell ref="C119:D119"/>
    <mergeCell ref="H119:I119"/>
    <mergeCell ref="J119:K119"/>
    <mergeCell ref="C124:D124"/>
    <mergeCell ref="H124:I124"/>
    <mergeCell ref="J124:K124"/>
    <mergeCell ref="C125:D125"/>
    <mergeCell ref="H125:I125"/>
    <mergeCell ref="J125:K125"/>
    <mergeCell ref="C122:D122"/>
    <mergeCell ref="H122:I122"/>
    <mergeCell ref="J122:K122"/>
    <mergeCell ref="C123:D123"/>
    <mergeCell ref="H123:I123"/>
    <mergeCell ref="J123:K123"/>
    <mergeCell ref="C128:D128"/>
    <mergeCell ref="H128:I128"/>
    <mergeCell ref="J128:K128"/>
    <mergeCell ref="C129:D129"/>
    <mergeCell ref="H129:I129"/>
    <mergeCell ref="J129:K129"/>
    <mergeCell ref="C126:D126"/>
    <mergeCell ref="H126:I126"/>
    <mergeCell ref="J126:K126"/>
    <mergeCell ref="C127:D127"/>
    <mergeCell ref="H127:I127"/>
    <mergeCell ref="J127:K127"/>
    <mergeCell ref="C132:D132"/>
    <mergeCell ref="H132:I132"/>
    <mergeCell ref="J132:K132"/>
    <mergeCell ref="C133:D133"/>
    <mergeCell ref="H133:I133"/>
    <mergeCell ref="J133:K133"/>
    <mergeCell ref="C130:D130"/>
    <mergeCell ref="H130:I130"/>
    <mergeCell ref="J130:K130"/>
    <mergeCell ref="C131:D131"/>
    <mergeCell ref="H131:I131"/>
    <mergeCell ref="J131:K131"/>
    <mergeCell ref="C136:D136"/>
    <mergeCell ref="H136:I136"/>
    <mergeCell ref="J136:K136"/>
    <mergeCell ref="C137:D137"/>
    <mergeCell ref="H137:I137"/>
    <mergeCell ref="J137:K137"/>
    <mergeCell ref="C134:D134"/>
    <mergeCell ref="H134:I134"/>
    <mergeCell ref="J134:K134"/>
    <mergeCell ref="C135:D135"/>
    <mergeCell ref="H135:I135"/>
    <mergeCell ref="J135:K135"/>
    <mergeCell ref="A143:Z143"/>
    <mergeCell ref="C144:D144"/>
    <mergeCell ref="H144:I144"/>
    <mergeCell ref="J144:K144"/>
    <mergeCell ref="C145:D145"/>
    <mergeCell ref="H145:I145"/>
    <mergeCell ref="J145:K145"/>
    <mergeCell ref="C138:D138"/>
    <mergeCell ref="H138:I138"/>
    <mergeCell ref="J138:K138"/>
    <mergeCell ref="A140:Z140"/>
    <mergeCell ref="C141:D141"/>
    <mergeCell ref="H141:I141"/>
    <mergeCell ref="J141:K141"/>
    <mergeCell ref="C148:D148"/>
    <mergeCell ref="H148:I148"/>
    <mergeCell ref="J148:K148"/>
    <mergeCell ref="C149:D149"/>
    <mergeCell ref="H149:I149"/>
    <mergeCell ref="J149:K149"/>
    <mergeCell ref="C146:D146"/>
    <mergeCell ref="H146:I146"/>
    <mergeCell ref="J146:K146"/>
    <mergeCell ref="C147:D147"/>
    <mergeCell ref="H147:I147"/>
    <mergeCell ref="J147:K147"/>
    <mergeCell ref="C152:D152"/>
    <mergeCell ref="H152:I152"/>
    <mergeCell ref="J152:K152"/>
    <mergeCell ref="C153:D153"/>
    <mergeCell ref="H153:I153"/>
    <mergeCell ref="J153:K153"/>
    <mergeCell ref="C150:D150"/>
    <mergeCell ref="H150:I150"/>
    <mergeCell ref="J150:K150"/>
    <mergeCell ref="C151:D151"/>
    <mergeCell ref="H151:I151"/>
    <mergeCell ref="J151:K151"/>
    <mergeCell ref="C156:D156"/>
    <mergeCell ref="H156:I156"/>
    <mergeCell ref="J156:K156"/>
    <mergeCell ref="C157:D157"/>
    <mergeCell ref="H157:I157"/>
    <mergeCell ref="J157:K157"/>
    <mergeCell ref="C154:D154"/>
    <mergeCell ref="H154:I154"/>
    <mergeCell ref="J154:K154"/>
    <mergeCell ref="C155:D155"/>
    <mergeCell ref="H155:I155"/>
    <mergeCell ref="J155:K155"/>
    <mergeCell ref="C160:D160"/>
    <mergeCell ref="H160:I160"/>
    <mergeCell ref="J160:K160"/>
    <mergeCell ref="C161:D161"/>
    <mergeCell ref="H161:I161"/>
    <mergeCell ref="J161:K161"/>
    <mergeCell ref="C158:D158"/>
    <mergeCell ref="H158:I158"/>
    <mergeCell ref="J158:K158"/>
    <mergeCell ref="C159:D159"/>
    <mergeCell ref="H159:I159"/>
    <mergeCell ref="J159:K15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83A3-0E07-2F4A-B161-BA3FCA64208D}">
  <dimension ref="A1:W122"/>
  <sheetViews>
    <sheetView workbookViewId="0"/>
    <sheetView workbookViewId="1"/>
  </sheetViews>
  <sheetFormatPr defaultColWidth="8.85546875" defaultRowHeight="12.95"/>
  <cols>
    <col min="1" max="1" width="35.42578125" customWidth="1"/>
    <col min="2" max="2" width="9.140625" customWidth="1"/>
    <col min="3" max="3" width="7.140625" customWidth="1"/>
    <col min="4" max="4" width="7" customWidth="1"/>
    <col min="5" max="5" width="42.28515625" customWidth="1"/>
    <col min="6" max="6" width="26.42578125" customWidth="1"/>
    <col min="7" max="7" width="11" customWidth="1"/>
    <col min="8" max="8" width="18.7109375" customWidth="1"/>
    <col min="9" max="9" width="7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7840</v>
      </c>
      <c r="C3" s="1" t="s">
        <v>42</v>
      </c>
      <c r="D3" s="1" t="s">
        <v>7841</v>
      </c>
      <c r="E3" s="2" t="s">
        <v>1875</v>
      </c>
      <c r="F3" s="2" t="s">
        <v>1876</v>
      </c>
      <c r="G3" s="2" t="s">
        <v>46</v>
      </c>
      <c r="H3" s="2" t="s">
        <v>47</v>
      </c>
      <c r="I3" s="9">
        <v>3</v>
      </c>
      <c r="J3" s="4">
        <v>30.66</v>
      </c>
    </row>
    <row r="4" spans="1:23">
      <c r="A4" s="2" t="s">
        <v>48</v>
      </c>
      <c r="B4" s="3" t="s">
        <v>7840</v>
      </c>
      <c r="C4" s="1" t="s">
        <v>42</v>
      </c>
      <c r="D4" s="1" t="s">
        <v>7842</v>
      </c>
      <c r="E4" s="2" t="s">
        <v>7843</v>
      </c>
      <c r="F4" s="2" t="s">
        <v>7844</v>
      </c>
      <c r="G4" s="2" t="s">
        <v>622</v>
      </c>
      <c r="H4" s="2" t="s">
        <v>623</v>
      </c>
      <c r="I4" s="9">
        <v>3</v>
      </c>
      <c r="J4" s="4">
        <v>37.11</v>
      </c>
    </row>
    <row r="5" spans="1:23">
      <c r="A5" s="2" t="s">
        <v>48</v>
      </c>
      <c r="B5" s="3" t="s">
        <v>7840</v>
      </c>
      <c r="C5" s="1" t="s">
        <v>42</v>
      </c>
      <c r="D5" s="1" t="s">
        <v>7845</v>
      </c>
      <c r="E5" s="2" t="s">
        <v>1055</v>
      </c>
      <c r="F5" s="2" t="s">
        <v>1056</v>
      </c>
      <c r="G5" s="2" t="s">
        <v>622</v>
      </c>
      <c r="H5" s="2" t="s">
        <v>623</v>
      </c>
      <c r="I5" s="9">
        <v>5</v>
      </c>
      <c r="J5" s="4">
        <v>61.85</v>
      </c>
    </row>
    <row r="6" spans="1:23">
      <c r="J6" s="5">
        <v>129.62</v>
      </c>
    </row>
    <row r="7" spans="1:23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</row>
    <row r="8" spans="1:23">
      <c r="A8" s="2" t="s">
        <v>40</v>
      </c>
      <c r="B8" s="3" t="s">
        <v>7846</v>
      </c>
      <c r="C8" s="1" t="s">
        <v>42</v>
      </c>
      <c r="D8" s="1" t="s">
        <v>7847</v>
      </c>
      <c r="E8" s="2" t="s">
        <v>133</v>
      </c>
      <c r="F8" s="2" t="s">
        <v>134</v>
      </c>
      <c r="G8" s="2" t="s">
        <v>119</v>
      </c>
      <c r="H8" s="2" t="s">
        <v>120</v>
      </c>
      <c r="I8" s="9">
        <v>3</v>
      </c>
      <c r="J8" s="4">
        <v>30.66</v>
      </c>
    </row>
    <row r="9" spans="1:23">
      <c r="A9" s="2" t="s">
        <v>40</v>
      </c>
      <c r="B9" s="3" t="s">
        <v>7846</v>
      </c>
      <c r="C9" s="1" t="s">
        <v>42</v>
      </c>
      <c r="D9" s="1" t="s">
        <v>7848</v>
      </c>
      <c r="E9" s="2" t="s">
        <v>2358</v>
      </c>
      <c r="F9" s="2" t="s">
        <v>2359</v>
      </c>
      <c r="G9" s="2" t="s">
        <v>82</v>
      </c>
      <c r="H9" s="2" t="s">
        <v>83</v>
      </c>
      <c r="I9" s="9">
        <v>1</v>
      </c>
      <c r="J9" s="4">
        <v>10.220000000000001</v>
      </c>
    </row>
    <row r="10" spans="1:23">
      <c r="A10" s="2" t="s">
        <v>40</v>
      </c>
      <c r="B10" s="3" t="s">
        <v>7846</v>
      </c>
      <c r="C10" s="1" t="s">
        <v>42</v>
      </c>
      <c r="D10" s="1" t="s">
        <v>7849</v>
      </c>
      <c r="E10" s="2" t="s">
        <v>528</v>
      </c>
      <c r="F10" s="2" t="s">
        <v>529</v>
      </c>
      <c r="G10" s="2" t="s">
        <v>93</v>
      </c>
      <c r="H10" s="2" t="s">
        <v>94</v>
      </c>
      <c r="I10" s="9">
        <v>3</v>
      </c>
      <c r="J10" s="4">
        <v>30.66</v>
      </c>
    </row>
    <row r="11" spans="1:23">
      <c r="A11" s="2" t="s">
        <v>40</v>
      </c>
      <c r="B11" s="3" t="s">
        <v>7846</v>
      </c>
      <c r="C11" s="1" t="s">
        <v>42</v>
      </c>
      <c r="D11" s="1" t="s">
        <v>2140</v>
      </c>
      <c r="E11" s="2" t="s">
        <v>894</v>
      </c>
      <c r="F11" s="2" t="s">
        <v>895</v>
      </c>
      <c r="G11" s="2" t="s">
        <v>82</v>
      </c>
      <c r="H11" s="2" t="s">
        <v>83</v>
      </c>
      <c r="I11" s="9">
        <v>10</v>
      </c>
      <c r="J11" s="4">
        <v>102.2</v>
      </c>
    </row>
    <row r="12" spans="1:23">
      <c r="A12" s="2" t="s">
        <v>40</v>
      </c>
      <c r="B12" s="3" t="s">
        <v>7846</v>
      </c>
      <c r="C12" s="1" t="s">
        <v>42</v>
      </c>
      <c r="D12" s="1" t="s">
        <v>7850</v>
      </c>
      <c r="E12" s="2" t="s">
        <v>634</v>
      </c>
      <c r="F12" s="2" t="s">
        <v>635</v>
      </c>
      <c r="G12" s="2" t="s">
        <v>72</v>
      </c>
      <c r="H12" s="2" t="s">
        <v>73</v>
      </c>
      <c r="I12" s="9">
        <v>2</v>
      </c>
      <c r="J12" s="4">
        <v>20.440000000000001</v>
      </c>
    </row>
    <row r="13" spans="1:23">
      <c r="A13" s="2" t="s">
        <v>40</v>
      </c>
      <c r="B13" s="3" t="s">
        <v>7846</v>
      </c>
      <c r="C13" s="1" t="s">
        <v>42</v>
      </c>
      <c r="D13" s="1" t="s">
        <v>7851</v>
      </c>
      <c r="E13" s="2" t="s">
        <v>1113</v>
      </c>
      <c r="F13" s="2" t="s">
        <v>1114</v>
      </c>
      <c r="G13" s="2" t="s">
        <v>93</v>
      </c>
      <c r="H13" s="2" t="s">
        <v>94</v>
      </c>
      <c r="I13" s="9">
        <v>2</v>
      </c>
      <c r="J13" s="4">
        <v>20.440000000000001</v>
      </c>
    </row>
    <row r="14" spans="1:23">
      <c r="A14" s="2" t="s">
        <v>40</v>
      </c>
      <c r="B14" s="3" t="s">
        <v>7846</v>
      </c>
      <c r="C14" s="1" t="s">
        <v>42</v>
      </c>
      <c r="D14" s="1" t="s">
        <v>7852</v>
      </c>
      <c r="E14" s="2" t="s">
        <v>643</v>
      </c>
      <c r="F14" s="2" t="s">
        <v>644</v>
      </c>
      <c r="G14" s="2" t="s">
        <v>82</v>
      </c>
      <c r="H14" s="2" t="s">
        <v>83</v>
      </c>
      <c r="I14" s="9">
        <v>5</v>
      </c>
      <c r="J14" s="4">
        <v>51.1</v>
      </c>
    </row>
    <row r="15" spans="1:23">
      <c r="A15" s="2" t="s">
        <v>40</v>
      </c>
      <c r="B15" s="3" t="s">
        <v>7846</v>
      </c>
      <c r="C15" s="1" t="s">
        <v>42</v>
      </c>
      <c r="D15" s="1" t="s">
        <v>7853</v>
      </c>
      <c r="E15" s="2" t="s">
        <v>1901</v>
      </c>
      <c r="F15" s="2" t="s">
        <v>1902</v>
      </c>
      <c r="G15" s="2" t="s">
        <v>77</v>
      </c>
      <c r="H15" s="2" t="s">
        <v>78</v>
      </c>
      <c r="I15" s="9">
        <v>5</v>
      </c>
      <c r="J15" s="4">
        <v>51.1</v>
      </c>
    </row>
    <row r="16" spans="1:23">
      <c r="A16" s="2" t="s">
        <v>40</v>
      </c>
      <c r="B16" s="3" t="s">
        <v>7846</v>
      </c>
      <c r="C16" s="1" t="s">
        <v>42</v>
      </c>
      <c r="D16" s="1" t="s">
        <v>7854</v>
      </c>
      <c r="E16" s="2" t="s">
        <v>522</v>
      </c>
      <c r="F16" s="2" t="s">
        <v>523</v>
      </c>
      <c r="G16" s="2" t="s">
        <v>93</v>
      </c>
      <c r="H16" s="2" t="s">
        <v>94</v>
      </c>
      <c r="I16" s="9">
        <v>1</v>
      </c>
      <c r="J16" s="4">
        <v>10.220000000000001</v>
      </c>
    </row>
    <row r="17" spans="1:10">
      <c r="A17" s="2" t="s">
        <v>40</v>
      </c>
      <c r="B17" s="3" t="s">
        <v>7846</v>
      </c>
      <c r="C17" s="1" t="s">
        <v>42</v>
      </c>
      <c r="D17" s="1" t="s">
        <v>7855</v>
      </c>
      <c r="E17" s="2" t="s">
        <v>525</v>
      </c>
      <c r="F17" s="2" t="s">
        <v>526</v>
      </c>
      <c r="G17" s="2" t="s">
        <v>82</v>
      </c>
      <c r="H17" s="2" t="s">
        <v>83</v>
      </c>
      <c r="I17" s="9">
        <v>5</v>
      </c>
      <c r="J17" s="4">
        <v>51.1</v>
      </c>
    </row>
    <row r="18" spans="1:10">
      <c r="A18" s="2" t="s">
        <v>48</v>
      </c>
      <c r="B18" s="3" t="s">
        <v>7846</v>
      </c>
      <c r="C18" s="1" t="s">
        <v>42</v>
      </c>
      <c r="D18" s="1" t="s">
        <v>2161</v>
      </c>
      <c r="E18" s="2" t="s">
        <v>136</v>
      </c>
      <c r="F18" s="2" t="s">
        <v>137</v>
      </c>
      <c r="G18" s="2" t="s">
        <v>72</v>
      </c>
      <c r="H18" s="2" t="s">
        <v>73</v>
      </c>
      <c r="I18" s="9">
        <v>5</v>
      </c>
      <c r="J18" s="4">
        <v>57.6</v>
      </c>
    </row>
    <row r="19" spans="1:10">
      <c r="A19" s="2" t="s">
        <v>48</v>
      </c>
      <c r="B19" s="3" t="s">
        <v>7846</v>
      </c>
      <c r="C19" s="1" t="s">
        <v>42</v>
      </c>
      <c r="D19" s="1" t="s">
        <v>7847</v>
      </c>
      <c r="E19" s="2" t="s">
        <v>133</v>
      </c>
      <c r="F19" s="2" t="s">
        <v>134</v>
      </c>
      <c r="G19" s="2" t="s">
        <v>119</v>
      </c>
      <c r="H19" s="2" t="s">
        <v>120</v>
      </c>
      <c r="I19" s="9">
        <v>3</v>
      </c>
      <c r="J19" s="4">
        <v>34.56</v>
      </c>
    </row>
    <row r="20" spans="1:10">
      <c r="A20" s="2" t="s">
        <v>48</v>
      </c>
      <c r="B20" s="3" t="s">
        <v>7846</v>
      </c>
      <c r="C20" s="1" t="s">
        <v>42</v>
      </c>
      <c r="D20" s="1" t="s">
        <v>7856</v>
      </c>
      <c r="E20" s="2" t="s">
        <v>660</v>
      </c>
      <c r="F20" s="2" t="s">
        <v>7663</v>
      </c>
      <c r="G20" s="2" t="s">
        <v>77</v>
      </c>
      <c r="H20" s="2" t="s">
        <v>78</v>
      </c>
      <c r="I20" s="9">
        <v>5</v>
      </c>
      <c r="J20" s="4">
        <v>57.6</v>
      </c>
    </row>
    <row r="21" spans="1:10">
      <c r="A21" s="2" t="s">
        <v>48</v>
      </c>
      <c r="B21" s="3" t="s">
        <v>7846</v>
      </c>
      <c r="C21" s="1" t="s">
        <v>42</v>
      </c>
      <c r="D21" s="1" t="s">
        <v>7857</v>
      </c>
      <c r="E21" s="2" t="s">
        <v>125</v>
      </c>
      <c r="F21" s="2" t="s">
        <v>126</v>
      </c>
      <c r="G21" s="2" t="s">
        <v>127</v>
      </c>
      <c r="H21" s="2" t="s">
        <v>128</v>
      </c>
      <c r="I21" s="9">
        <v>5</v>
      </c>
      <c r="J21" s="4">
        <v>57.6</v>
      </c>
    </row>
    <row r="22" spans="1:10">
      <c r="A22" s="2" t="s">
        <v>48</v>
      </c>
      <c r="B22" s="3" t="s">
        <v>7846</v>
      </c>
      <c r="C22" s="1" t="s">
        <v>42</v>
      </c>
      <c r="D22" s="1" t="s">
        <v>7858</v>
      </c>
      <c r="E22" s="2" t="s">
        <v>108</v>
      </c>
      <c r="F22" s="2" t="s">
        <v>109</v>
      </c>
      <c r="G22" s="2" t="s">
        <v>72</v>
      </c>
      <c r="H22" s="2" t="s">
        <v>73</v>
      </c>
      <c r="I22" s="9">
        <v>2</v>
      </c>
      <c r="J22" s="4">
        <v>23.04</v>
      </c>
    </row>
    <row r="23" spans="1:10">
      <c r="A23" s="2" t="s">
        <v>48</v>
      </c>
      <c r="B23" s="3" t="s">
        <v>7846</v>
      </c>
      <c r="C23" s="1" t="s">
        <v>42</v>
      </c>
      <c r="D23" s="1" t="s">
        <v>7859</v>
      </c>
      <c r="E23" s="2" t="s">
        <v>105</v>
      </c>
      <c r="F23" s="2" t="s">
        <v>106</v>
      </c>
      <c r="G23" s="2" t="s">
        <v>93</v>
      </c>
      <c r="H23" s="2" t="s">
        <v>94</v>
      </c>
      <c r="I23" s="9">
        <v>3</v>
      </c>
      <c r="J23" s="4">
        <v>34.56</v>
      </c>
    </row>
    <row r="24" spans="1:10">
      <c r="A24" s="2" t="s">
        <v>48</v>
      </c>
      <c r="B24" s="3" t="s">
        <v>7846</v>
      </c>
      <c r="C24" s="1" t="s">
        <v>42</v>
      </c>
      <c r="D24" s="1" t="s">
        <v>7860</v>
      </c>
      <c r="E24" s="2" t="s">
        <v>1076</v>
      </c>
      <c r="F24" s="2" t="s">
        <v>1077</v>
      </c>
      <c r="G24" s="2" t="s">
        <v>1078</v>
      </c>
      <c r="H24" s="2" t="s">
        <v>1079</v>
      </c>
      <c r="I24" s="9">
        <v>10</v>
      </c>
      <c r="J24" s="4">
        <v>115.2</v>
      </c>
    </row>
    <row r="25" spans="1:10">
      <c r="A25" s="2" t="s">
        <v>48</v>
      </c>
      <c r="B25" s="3" t="s">
        <v>7846</v>
      </c>
      <c r="C25" s="1" t="s">
        <v>42</v>
      </c>
      <c r="D25" s="1" t="s">
        <v>7861</v>
      </c>
      <c r="E25" s="2" t="s">
        <v>522</v>
      </c>
      <c r="F25" s="2" t="s">
        <v>523</v>
      </c>
      <c r="G25" s="2" t="s">
        <v>93</v>
      </c>
      <c r="H25" s="2" t="s">
        <v>94</v>
      </c>
      <c r="I25" s="9">
        <v>2</v>
      </c>
      <c r="J25" s="4">
        <v>23.04</v>
      </c>
    </row>
    <row r="26" spans="1:10">
      <c r="A26" s="2" t="s">
        <v>48</v>
      </c>
      <c r="B26" s="3" t="s">
        <v>7846</v>
      </c>
      <c r="C26" s="1" t="s">
        <v>42</v>
      </c>
      <c r="D26" s="1" t="s">
        <v>2116</v>
      </c>
      <c r="E26" s="2" t="s">
        <v>663</v>
      </c>
      <c r="F26" s="2" t="s">
        <v>664</v>
      </c>
      <c r="G26" s="2" t="s">
        <v>82</v>
      </c>
      <c r="H26" s="2" t="s">
        <v>83</v>
      </c>
      <c r="I26" s="9">
        <v>3</v>
      </c>
      <c r="J26" s="4">
        <v>37.11</v>
      </c>
    </row>
    <row r="27" spans="1:10">
      <c r="A27" s="2" t="s">
        <v>48</v>
      </c>
      <c r="B27" s="3" t="s">
        <v>7846</v>
      </c>
      <c r="C27" s="1" t="s">
        <v>42</v>
      </c>
      <c r="D27" s="1" t="s">
        <v>7862</v>
      </c>
      <c r="E27" s="2" t="s">
        <v>663</v>
      </c>
      <c r="F27" s="2" t="s">
        <v>664</v>
      </c>
      <c r="G27" s="2" t="s">
        <v>82</v>
      </c>
      <c r="H27" s="2" t="s">
        <v>83</v>
      </c>
      <c r="I27" s="9">
        <v>13</v>
      </c>
      <c r="J27" s="4">
        <v>149.76</v>
      </c>
    </row>
    <row r="28" spans="1:10">
      <c r="A28" s="2" t="s">
        <v>48</v>
      </c>
      <c r="B28" s="3" t="s">
        <v>7846</v>
      </c>
      <c r="C28" s="1" t="s">
        <v>42</v>
      </c>
      <c r="D28" s="1" t="s">
        <v>7863</v>
      </c>
      <c r="E28" s="2" t="s">
        <v>3067</v>
      </c>
      <c r="F28" s="2" t="s">
        <v>3068</v>
      </c>
      <c r="G28" s="2" t="s">
        <v>82</v>
      </c>
      <c r="H28" s="2" t="s">
        <v>83</v>
      </c>
      <c r="I28" s="9">
        <v>2</v>
      </c>
      <c r="J28" s="4">
        <v>24.74</v>
      </c>
    </row>
    <row r="29" spans="1:10">
      <c r="A29" s="2" t="s">
        <v>48</v>
      </c>
      <c r="B29" s="3" t="s">
        <v>7846</v>
      </c>
      <c r="C29" s="1" t="s">
        <v>42</v>
      </c>
      <c r="D29" s="1" t="s">
        <v>7850</v>
      </c>
      <c r="E29" s="2" t="s">
        <v>634</v>
      </c>
      <c r="F29" s="2" t="s">
        <v>635</v>
      </c>
      <c r="G29" s="2" t="s">
        <v>72</v>
      </c>
      <c r="H29" s="2" t="s">
        <v>73</v>
      </c>
      <c r="I29" s="9">
        <v>1</v>
      </c>
      <c r="J29" s="4">
        <v>11.52</v>
      </c>
    </row>
    <row r="30" spans="1:10">
      <c r="A30" s="2" t="s">
        <v>48</v>
      </c>
      <c r="B30" s="3" t="s">
        <v>7846</v>
      </c>
      <c r="C30" s="1" t="s">
        <v>42</v>
      </c>
      <c r="D30" s="1" t="s">
        <v>7864</v>
      </c>
      <c r="E30" s="2" t="s">
        <v>133</v>
      </c>
      <c r="F30" s="2" t="s">
        <v>134</v>
      </c>
      <c r="G30" s="2" t="s">
        <v>119</v>
      </c>
      <c r="H30" s="2" t="s">
        <v>120</v>
      </c>
      <c r="I30" s="9">
        <v>2</v>
      </c>
      <c r="J30" s="4">
        <v>23.04</v>
      </c>
    </row>
    <row r="31" spans="1:10">
      <c r="A31" s="2" t="s">
        <v>48</v>
      </c>
      <c r="B31" s="3" t="s">
        <v>7846</v>
      </c>
      <c r="C31" s="1" t="s">
        <v>42</v>
      </c>
      <c r="D31" s="1" t="s">
        <v>7865</v>
      </c>
      <c r="E31" s="2" t="s">
        <v>139</v>
      </c>
      <c r="F31" s="2" t="s">
        <v>140</v>
      </c>
      <c r="G31" s="2" t="s">
        <v>72</v>
      </c>
      <c r="H31" s="2" t="s">
        <v>73</v>
      </c>
      <c r="I31" s="9">
        <v>3</v>
      </c>
      <c r="J31" s="4">
        <v>34.56</v>
      </c>
    </row>
    <row r="32" spans="1:10">
      <c r="A32" s="2" t="s">
        <v>48</v>
      </c>
      <c r="B32" s="3" t="s">
        <v>7846</v>
      </c>
      <c r="C32" s="1" t="s">
        <v>42</v>
      </c>
      <c r="D32" s="1" t="s">
        <v>7866</v>
      </c>
      <c r="E32" s="2" t="s">
        <v>3067</v>
      </c>
      <c r="F32" s="2" t="s">
        <v>3068</v>
      </c>
      <c r="G32" s="2" t="s">
        <v>82</v>
      </c>
      <c r="H32" s="2" t="s">
        <v>83</v>
      </c>
      <c r="I32" s="9">
        <v>10</v>
      </c>
      <c r="J32" s="4">
        <v>115.2</v>
      </c>
    </row>
    <row r="33" spans="1:23">
      <c r="A33" s="2" t="s">
        <v>48</v>
      </c>
      <c r="B33" s="3" t="s">
        <v>7846</v>
      </c>
      <c r="C33" s="1" t="s">
        <v>42</v>
      </c>
      <c r="D33" s="1" t="s">
        <v>2136</v>
      </c>
      <c r="E33" s="2" t="s">
        <v>139</v>
      </c>
      <c r="F33" s="2" t="s">
        <v>140</v>
      </c>
      <c r="G33" s="2" t="s">
        <v>72</v>
      </c>
      <c r="H33" s="2" t="s">
        <v>73</v>
      </c>
      <c r="I33" s="9">
        <v>5</v>
      </c>
      <c r="J33" s="4">
        <v>57.6</v>
      </c>
    </row>
    <row r="34" spans="1:23">
      <c r="A34" s="2" t="s">
        <v>48</v>
      </c>
      <c r="B34" s="3" t="s">
        <v>7846</v>
      </c>
      <c r="C34" s="1" t="s">
        <v>42</v>
      </c>
      <c r="D34" s="1" t="s">
        <v>7867</v>
      </c>
      <c r="E34" s="2" t="s">
        <v>136</v>
      </c>
      <c r="F34" s="2" t="s">
        <v>137</v>
      </c>
      <c r="G34" s="2" t="s">
        <v>72</v>
      </c>
      <c r="H34" s="2" t="s">
        <v>73</v>
      </c>
      <c r="I34" s="9">
        <v>3</v>
      </c>
      <c r="J34" s="4">
        <v>34.56</v>
      </c>
    </row>
    <row r="35" spans="1:23">
      <c r="A35" s="2" t="s">
        <v>48</v>
      </c>
      <c r="B35" s="3" t="s">
        <v>7846</v>
      </c>
      <c r="C35" s="1" t="s">
        <v>42</v>
      </c>
      <c r="D35" s="1" t="s">
        <v>2158</v>
      </c>
      <c r="E35" s="2" t="s">
        <v>489</v>
      </c>
      <c r="F35" s="2" t="s">
        <v>490</v>
      </c>
      <c r="G35" s="2" t="s">
        <v>72</v>
      </c>
      <c r="H35" s="2" t="s">
        <v>73</v>
      </c>
      <c r="I35" s="9">
        <v>10</v>
      </c>
      <c r="J35" s="4">
        <v>123.7</v>
      </c>
    </row>
    <row r="36" spans="1:23">
      <c r="A36" s="2" t="s">
        <v>48</v>
      </c>
      <c r="B36" s="3" t="s">
        <v>7846</v>
      </c>
      <c r="C36" s="1" t="s">
        <v>42</v>
      </c>
      <c r="D36" s="1" t="s">
        <v>7868</v>
      </c>
      <c r="E36" s="2" t="s">
        <v>646</v>
      </c>
      <c r="F36" s="2" t="s">
        <v>647</v>
      </c>
      <c r="G36" s="2" t="s">
        <v>82</v>
      </c>
      <c r="H36" s="2" t="s">
        <v>83</v>
      </c>
      <c r="I36" s="9">
        <v>5</v>
      </c>
      <c r="J36" s="4">
        <v>61.85</v>
      </c>
    </row>
    <row r="37" spans="1:23">
      <c r="A37" s="2" t="s">
        <v>48</v>
      </c>
      <c r="B37" s="3" t="s">
        <v>7846</v>
      </c>
      <c r="C37" s="1" t="s">
        <v>42</v>
      </c>
      <c r="D37" s="1" t="s">
        <v>7869</v>
      </c>
      <c r="E37" s="2" t="s">
        <v>509</v>
      </c>
      <c r="F37" s="2" t="s">
        <v>510</v>
      </c>
      <c r="G37" s="2" t="s">
        <v>82</v>
      </c>
      <c r="H37" s="2" t="s">
        <v>83</v>
      </c>
      <c r="I37" s="9">
        <v>20</v>
      </c>
      <c r="J37" s="4">
        <v>247.4</v>
      </c>
    </row>
    <row r="38" spans="1:23">
      <c r="A38" s="2" t="s">
        <v>48</v>
      </c>
      <c r="B38" s="3" t="s">
        <v>7846</v>
      </c>
      <c r="C38" s="1" t="s">
        <v>42</v>
      </c>
      <c r="D38" s="1" t="s">
        <v>7870</v>
      </c>
      <c r="E38" s="2" t="s">
        <v>2509</v>
      </c>
      <c r="F38" s="2" t="s">
        <v>2510</v>
      </c>
      <c r="G38" s="2" t="s">
        <v>119</v>
      </c>
      <c r="H38" s="2" t="s">
        <v>120</v>
      </c>
      <c r="I38" s="9">
        <v>10</v>
      </c>
      <c r="J38" s="4">
        <v>123.7</v>
      </c>
    </row>
    <row r="39" spans="1:23">
      <c r="A39" s="2" t="s">
        <v>48</v>
      </c>
      <c r="B39" s="3" t="s">
        <v>7846</v>
      </c>
      <c r="C39" s="1" t="s">
        <v>42</v>
      </c>
      <c r="D39" s="1" t="s">
        <v>2100</v>
      </c>
      <c r="E39" s="2" t="s">
        <v>1285</v>
      </c>
      <c r="F39" s="2" t="s">
        <v>1286</v>
      </c>
      <c r="G39" s="2" t="s">
        <v>82</v>
      </c>
      <c r="H39" s="2" t="s">
        <v>83</v>
      </c>
      <c r="I39" s="9">
        <v>30</v>
      </c>
      <c r="J39" s="4">
        <v>345.6</v>
      </c>
    </row>
    <row r="40" spans="1:23">
      <c r="A40" s="2" t="s">
        <v>48</v>
      </c>
      <c r="B40" s="3" t="s">
        <v>7846</v>
      </c>
      <c r="C40" s="1" t="s">
        <v>42</v>
      </c>
      <c r="D40" s="1" t="s">
        <v>7871</v>
      </c>
      <c r="E40" s="2" t="s">
        <v>689</v>
      </c>
      <c r="F40" s="2" t="s">
        <v>690</v>
      </c>
      <c r="G40" s="2" t="s">
        <v>93</v>
      </c>
      <c r="H40" s="2" t="s">
        <v>94</v>
      </c>
      <c r="I40" s="9">
        <v>10</v>
      </c>
      <c r="J40" s="4">
        <v>123.7</v>
      </c>
    </row>
    <row r="41" spans="1:23">
      <c r="A41" s="2" t="s">
        <v>182</v>
      </c>
      <c r="B41" s="3" t="s">
        <v>7846</v>
      </c>
      <c r="C41" s="1" t="s">
        <v>42</v>
      </c>
      <c r="D41" s="1" t="s">
        <v>7872</v>
      </c>
      <c r="E41" s="2" t="s">
        <v>480</v>
      </c>
      <c r="F41" s="2" t="s">
        <v>481</v>
      </c>
      <c r="G41" s="2" t="s">
        <v>82</v>
      </c>
      <c r="H41" s="2" t="s">
        <v>83</v>
      </c>
      <c r="I41" s="9">
        <v>5</v>
      </c>
      <c r="J41" s="4">
        <v>47.2</v>
      </c>
    </row>
    <row r="42" spans="1:23">
      <c r="J42" s="5">
        <v>2342.58</v>
      </c>
    </row>
    <row r="43" spans="1:23">
      <c r="A43" s="72" t="s">
        <v>141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>
      <c r="A44" s="2" t="s">
        <v>40</v>
      </c>
      <c r="B44" s="3" t="s">
        <v>7873</v>
      </c>
      <c r="C44" s="1" t="s">
        <v>42</v>
      </c>
      <c r="D44" s="1" t="s">
        <v>7874</v>
      </c>
      <c r="E44" s="2" t="s">
        <v>951</v>
      </c>
      <c r="F44" s="2" t="s">
        <v>952</v>
      </c>
      <c r="G44" s="2" t="s">
        <v>160</v>
      </c>
      <c r="H44" s="2" t="s">
        <v>161</v>
      </c>
      <c r="I44" s="9">
        <v>3</v>
      </c>
      <c r="J44" s="4">
        <v>30.66</v>
      </c>
    </row>
    <row r="45" spans="1:23">
      <c r="A45" s="2" t="s">
        <v>40</v>
      </c>
      <c r="B45" s="3" t="s">
        <v>7875</v>
      </c>
      <c r="C45" s="1" t="s">
        <v>42</v>
      </c>
      <c r="D45" s="1" t="s">
        <v>2049</v>
      </c>
      <c r="E45" s="2" t="s">
        <v>170</v>
      </c>
      <c r="F45" s="2" t="s">
        <v>171</v>
      </c>
      <c r="G45" s="2" t="s">
        <v>150</v>
      </c>
      <c r="H45" s="2" t="s">
        <v>151</v>
      </c>
      <c r="I45" s="9">
        <v>2</v>
      </c>
      <c r="J45" s="4">
        <v>20.440000000000001</v>
      </c>
    </row>
    <row r="46" spans="1:23">
      <c r="A46" s="2" t="s">
        <v>40</v>
      </c>
      <c r="B46" s="3" t="s">
        <v>7873</v>
      </c>
      <c r="C46" s="1" t="s">
        <v>42</v>
      </c>
      <c r="D46" s="1" t="s">
        <v>7876</v>
      </c>
      <c r="E46" s="2" t="s">
        <v>170</v>
      </c>
      <c r="F46" s="2" t="s">
        <v>171</v>
      </c>
      <c r="G46" s="2" t="s">
        <v>150</v>
      </c>
      <c r="H46" s="2" t="s">
        <v>151</v>
      </c>
      <c r="I46" s="9">
        <v>2</v>
      </c>
      <c r="J46" s="4">
        <v>20.440000000000001</v>
      </c>
    </row>
    <row r="47" spans="1:23">
      <c r="A47" s="2" t="s">
        <v>40</v>
      </c>
      <c r="B47" s="3" t="s">
        <v>7873</v>
      </c>
      <c r="C47" s="1" t="s">
        <v>42</v>
      </c>
      <c r="D47" s="1" t="s">
        <v>7877</v>
      </c>
      <c r="E47" s="2" t="s">
        <v>1141</v>
      </c>
      <c r="F47" s="2" t="s">
        <v>1142</v>
      </c>
      <c r="G47" s="2" t="s">
        <v>167</v>
      </c>
      <c r="H47" s="2" t="s">
        <v>168</v>
      </c>
      <c r="I47" s="9">
        <v>5</v>
      </c>
      <c r="J47" s="4">
        <v>51.1</v>
      </c>
    </row>
    <row r="48" spans="1:23">
      <c r="A48" s="2" t="s">
        <v>48</v>
      </c>
      <c r="B48" s="3" t="s">
        <v>7873</v>
      </c>
      <c r="C48" s="1" t="s">
        <v>42</v>
      </c>
      <c r="D48" s="1" t="s">
        <v>7878</v>
      </c>
      <c r="E48" s="2" t="s">
        <v>1404</v>
      </c>
      <c r="F48" s="2" t="s">
        <v>1405</v>
      </c>
      <c r="G48" s="2" t="s">
        <v>160</v>
      </c>
      <c r="H48" s="2" t="s">
        <v>161</v>
      </c>
      <c r="I48" s="9">
        <v>3</v>
      </c>
      <c r="J48" s="4">
        <v>34.56</v>
      </c>
    </row>
    <row r="49" spans="1:23">
      <c r="A49" s="2" t="s">
        <v>48</v>
      </c>
      <c r="B49" s="3" t="s">
        <v>7873</v>
      </c>
      <c r="C49" s="1" t="s">
        <v>42</v>
      </c>
      <c r="D49" s="1" t="s">
        <v>7874</v>
      </c>
      <c r="E49" s="2" t="s">
        <v>951</v>
      </c>
      <c r="F49" s="2" t="s">
        <v>952</v>
      </c>
      <c r="G49" s="2" t="s">
        <v>160</v>
      </c>
      <c r="H49" s="2" t="s">
        <v>161</v>
      </c>
      <c r="I49" s="9">
        <v>3</v>
      </c>
      <c r="J49" s="4">
        <v>34.56</v>
      </c>
    </row>
    <row r="50" spans="1:23">
      <c r="A50" s="2" t="s">
        <v>48</v>
      </c>
      <c r="B50" s="3" t="s">
        <v>7873</v>
      </c>
      <c r="C50" s="1" t="s">
        <v>42</v>
      </c>
      <c r="D50" s="1" t="s">
        <v>7879</v>
      </c>
      <c r="E50" s="2" t="s">
        <v>1148</v>
      </c>
      <c r="F50" s="2" t="s">
        <v>1149</v>
      </c>
      <c r="G50" s="2" t="s">
        <v>155</v>
      </c>
      <c r="H50" s="2" t="s">
        <v>156</v>
      </c>
      <c r="I50" s="9">
        <v>1</v>
      </c>
      <c r="J50" s="4">
        <v>12.37</v>
      </c>
    </row>
    <row r="51" spans="1:23">
      <c r="A51" s="2" t="s">
        <v>48</v>
      </c>
      <c r="B51" s="3" t="s">
        <v>7873</v>
      </c>
      <c r="C51" s="1" t="s">
        <v>42</v>
      </c>
      <c r="D51" s="1" t="s">
        <v>2149</v>
      </c>
      <c r="E51" s="2" t="s">
        <v>936</v>
      </c>
      <c r="F51" s="2" t="s">
        <v>937</v>
      </c>
      <c r="G51" s="2" t="s">
        <v>150</v>
      </c>
      <c r="H51" s="2" t="s">
        <v>151</v>
      </c>
      <c r="I51" s="9">
        <v>5</v>
      </c>
      <c r="J51" s="4">
        <v>61.85</v>
      </c>
    </row>
    <row r="52" spans="1:23">
      <c r="A52" s="2" t="s">
        <v>48</v>
      </c>
      <c r="B52" s="3" t="s">
        <v>7873</v>
      </c>
      <c r="C52" s="1" t="s">
        <v>42</v>
      </c>
      <c r="D52" s="1" t="s">
        <v>7880</v>
      </c>
      <c r="E52" s="2" t="s">
        <v>544</v>
      </c>
      <c r="F52" s="2" t="s">
        <v>545</v>
      </c>
      <c r="G52" s="2" t="s">
        <v>155</v>
      </c>
      <c r="H52" s="2" t="s">
        <v>156</v>
      </c>
      <c r="I52" s="9">
        <v>5</v>
      </c>
      <c r="J52" s="4">
        <v>57.6</v>
      </c>
    </row>
    <row r="53" spans="1:23">
      <c r="A53" s="2" t="s">
        <v>48</v>
      </c>
      <c r="B53" s="3" t="s">
        <v>7873</v>
      </c>
      <c r="C53" s="1" t="s">
        <v>42</v>
      </c>
      <c r="D53" s="1" t="s">
        <v>7881</v>
      </c>
      <c r="E53" s="2" t="s">
        <v>158</v>
      </c>
      <c r="F53" s="2" t="s">
        <v>159</v>
      </c>
      <c r="G53" s="2" t="s">
        <v>160</v>
      </c>
      <c r="H53" s="2" t="s">
        <v>161</v>
      </c>
      <c r="I53" s="9">
        <v>20</v>
      </c>
      <c r="J53" s="4">
        <v>247.4</v>
      </c>
    </row>
    <row r="54" spans="1:23">
      <c r="A54" s="2" t="s">
        <v>48</v>
      </c>
      <c r="B54" s="3" t="s">
        <v>7875</v>
      </c>
      <c r="C54" s="1" t="s">
        <v>42</v>
      </c>
      <c r="D54" s="1" t="s">
        <v>7882</v>
      </c>
      <c r="E54" s="2" t="s">
        <v>170</v>
      </c>
      <c r="F54" s="2" t="s">
        <v>171</v>
      </c>
      <c r="G54" s="2" t="s">
        <v>150</v>
      </c>
      <c r="H54" s="2" t="s">
        <v>151</v>
      </c>
      <c r="I54" s="9">
        <v>10</v>
      </c>
      <c r="J54" s="4">
        <v>115.2</v>
      </c>
    </row>
    <row r="55" spans="1:23">
      <c r="A55" s="2" t="s">
        <v>48</v>
      </c>
      <c r="B55" s="3" t="s">
        <v>7873</v>
      </c>
      <c r="C55" s="1" t="s">
        <v>42</v>
      </c>
      <c r="D55" s="1" t="s">
        <v>7883</v>
      </c>
      <c r="E55" s="2" t="s">
        <v>148</v>
      </c>
      <c r="F55" s="2" t="s">
        <v>149</v>
      </c>
      <c r="G55" s="2" t="s">
        <v>150</v>
      </c>
      <c r="H55" s="2" t="s">
        <v>151</v>
      </c>
      <c r="I55" s="9">
        <v>20</v>
      </c>
      <c r="J55" s="4">
        <v>230.4</v>
      </c>
    </row>
    <row r="56" spans="1:23">
      <c r="J56" s="5">
        <v>916.58</v>
      </c>
    </row>
    <row r="57" spans="1:23">
      <c r="A57" s="72" t="s">
        <v>189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</row>
    <row r="58" spans="1:23">
      <c r="A58" s="2" t="s">
        <v>40</v>
      </c>
      <c r="B58" s="3" t="s">
        <v>7840</v>
      </c>
      <c r="C58" s="1" t="s">
        <v>42</v>
      </c>
      <c r="D58" s="1" t="s">
        <v>7884</v>
      </c>
      <c r="E58" s="2" t="s">
        <v>1168</v>
      </c>
      <c r="F58" s="2" t="s">
        <v>1169</v>
      </c>
      <c r="G58" s="2" t="s">
        <v>712</v>
      </c>
      <c r="H58" s="2" t="s">
        <v>713</v>
      </c>
      <c r="I58" s="9">
        <v>2</v>
      </c>
      <c r="J58" s="4">
        <v>20.440000000000001</v>
      </c>
    </row>
    <row r="59" spans="1:23">
      <c r="A59" s="2" t="s">
        <v>205</v>
      </c>
      <c r="B59" s="3" t="s">
        <v>7875</v>
      </c>
      <c r="C59" s="1" t="s">
        <v>42</v>
      </c>
      <c r="D59" s="1" t="s">
        <v>7885</v>
      </c>
      <c r="E59" s="2" t="s">
        <v>2383</v>
      </c>
      <c r="F59" s="2" t="s">
        <v>2384</v>
      </c>
      <c r="G59" s="2" t="s">
        <v>210</v>
      </c>
      <c r="H59" s="2" t="s">
        <v>211</v>
      </c>
      <c r="I59" s="9">
        <v>1</v>
      </c>
      <c r="J59" s="4">
        <v>9.5500000000000007</v>
      </c>
    </row>
    <row r="60" spans="1:23">
      <c r="J60" s="5">
        <v>29.99</v>
      </c>
    </row>
    <row r="61" spans="1:23">
      <c r="A61" s="72" t="s">
        <v>212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</row>
    <row r="62" spans="1:23">
      <c r="A62" s="2" t="s">
        <v>40</v>
      </c>
      <c r="B62" s="3" t="s">
        <v>7875</v>
      </c>
      <c r="C62" s="1" t="s">
        <v>42</v>
      </c>
      <c r="D62" s="1" t="s">
        <v>2043</v>
      </c>
      <c r="E62" s="2" t="s">
        <v>263</v>
      </c>
      <c r="F62" s="2" t="s">
        <v>264</v>
      </c>
      <c r="G62" s="2" t="s">
        <v>216</v>
      </c>
      <c r="H62" s="2" t="s">
        <v>217</v>
      </c>
      <c r="I62" s="9">
        <v>3</v>
      </c>
      <c r="J62" s="4">
        <v>30.66</v>
      </c>
    </row>
    <row r="63" spans="1:23">
      <c r="A63" s="2" t="s">
        <v>48</v>
      </c>
      <c r="B63" s="3" t="s">
        <v>7875</v>
      </c>
      <c r="C63" s="1" t="s">
        <v>42</v>
      </c>
      <c r="D63" s="1" t="s">
        <v>7886</v>
      </c>
      <c r="E63" s="2" t="s">
        <v>238</v>
      </c>
      <c r="F63" s="2" t="s">
        <v>239</v>
      </c>
      <c r="G63" s="2" t="s">
        <v>216</v>
      </c>
      <c r="H63" s="2" t="s">
        <v>217</v>
      </c>
      <c r="I63" s="9">
        <v>5</v>
      </c>
      <c r="J63" s="4">
        <v>61.85</v>
      </c>
    </row>
    <row r="64" spans="1:23">
      <c r="A64" s="2" t="s">
        <v>48</v>
      </c>
      <c r="B64" s="3" t="s">
        <v>7875</v>
      </c>
      <c r="C64" s="1" t="s">
        <v>42</v>
      </c>
      <c r="D64" s="1" t="s">
        <v>7887</v>
      </c>
      <c r="E64" s="2" t="s">
        <v>1173</v>
      </c>
      <c r="F64" s="2" t="s">
        <v>1174</v>
      </c>
      <c r="G64" s="2" t="s">
        <v>216</v>
      </c>
      <c r="H64" s="2" t="s">
        <v>217</v>
      </c>
      <c r="I64" s="9">
        <v>1</v>
      </c>
      <c r="J64" s="4">
        <v>12.37</v>
      </c>
    </row>
    <row r="65" spans="1:23">
      <c r="A65" s="2" t="s">
        <v>48</v>
      </c>
      <c r="B65" s="3" t="s">
        <v>7875</v>
      </c>
      <c r="C65" s="1" t="s">
        <v>42</v>
      </c>
      <c r="D65" s="1" t="s">
        <v>7888</v>
      </c>
      <c r="E65" s="2" t="s">
        <v>272</v>
      </c>
      <c r="F65" s="2" t="s">
        <v>273</v>
      </c>
      <c r="G65" s="2" t="s">
        <v>216</v>
      </c>
      <c r="H65" s="2" t="s">
        <v>217</v>
      </c>
      <c r="I65" s="9">
        <v>5</v>
      </c>
      <c r="J65" s="4">
        <v>61.85</v>
      </c>
    </row>
    <row r="66" spans="1:23">
      <c r="A66" s="2" t="s">
        <v>48</v>
      </c>
      <c r="B66" s="3" t="s">
        <v>7875</v>
      </c>
      <c r="C66" s="1" t="s">
        <v>42</v>
      </c>
      <c r="D66" s="1" t="s">
        <v>7889</v>
      </c>
      <c r="E66" s="2" t="s">
        <v>224</v>
      </c>
      <c r="F66" s="2" t="s">
        <v>225</v>
      </c>
      <c r="G66" s="2" t="s">
        <v>216</v>
      </c>
      <c r="H66" s="2" t="s">
        <v>217</v>
      </c>
      <c r="I66" s="9">
        <v>3</v>
      </c>
      <c r="J66" s="4">
        <v>37.11</v>
      </c>
    </row>
    <row r="67" spans="1:23">
      <c r="A67" s="2" t="s">
        <v>48</v>
      </c>
      <c r="B67" s="3" t="s">
        <v>7875</v>
      </c>
      <c r="C67" s="1" t="s">
        <v>42</v>
      </c>
      <c r="D67" s="1" t="s">
        <v>7890</v>
      </c>
      <c r="E67" s="2" t="s">
        <v>214</v>
      </c>
      <c r="F67" s="2" t="s">
        <v>215</v>
      </c>
      <c r="G67" s="2" t="s">
        <v>216</v>
      </c>
      <c r="H67" s="2" t="s">
        <v>217</v>
      </c>
      <c r="I67" s="9">
        <v>3</v>
      </c>
      <c r="J67" s="4">
        <v>37.11</v>
      </c>
    </row>
    <row r="68" spans="1:23">
      <c r="A68" s="2" t="s">
        <v>182</v>
      </c>
      <c r="B68" s="3" t="s">
        <v>7875</v>
      </c>
      <c r="C68" s="1" t="s">
        <v>42</v>
      </c>
      <c r="D68" s="1" t="s">
        <v>7886</v>
      </c>
      <c r="E68" s="2" t="s">
        <v>238</v>
      </c>
      <c r="F68" s="2" t="s">
        <v>239</v>
      </c>
      <c r="G68" s="2" t="s">
        <v>216</v>
      </c>
      <c r="H68" s="2" t="s">
        <v>217</v>
      </c>
      <c r="I68" s="9">
        <v>3</v>
      </c>
      <c r="J68" s="4">
        <v>28.32</v>
      </c>
    </row>
    <row r="69" spans="1:23">
      <c r="A69" s="2" t="s">
        <v>182</v>
      </c>
      <c r="B69" s="3" t="s">
        <v>7875</v>
      </c>
      <c r="C69" s="1" t="s">
        <v>42</v>
      </c>
      <c r="D69" s="1" t="s">
        <v>7890</v>
      </c>
      <c r="E69" s="2" t="s">
        <v>214</v>
      </c>
      <c r="F69" s="2" t="s">
        <v>215</v>
      </c>
      <c r="G69" s="2" t="s">
        <v>216</v>
      </c>
      <c r="H69" s="2" t="s">
        <v>217</v>
      </c>
      <c r="I69" s="9">
        <v>5</v>
      </c>
      <c r="J69" s="4">
        <v>47.2</v>
      </c>
    </row>
    <row r="70" spans="1:23">
      <c r="J70" s="5">
        <v>316.47000000000003</v>
      </c>
    </row>
    <row r="71" spans="1:23">
      <c r="A71" s="72" t="s">
        <v>286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48</v>
      </c>
      <c r="B72" s="3" t="s">
        <v>7875</v>
      </c>
      <c r="C72" s="1" t="s">
        <v>42</v>
      </c>
      <c r="D72" s="1" t="s">
        <v>7891</v>
      </c>
      <c r="E72" s="2" t="s">
        <v>288</v>
      </c>
      <c r="F72" s="2" t="s">
        <v>1928</v>
      </c>
      <c r="G72" s="2" t="s">
        <v>290</v>
      </c>
      <c r="H72" s="2" t="s">
        <v>291</v>
      </c>
      <c r="I72" s="9">
        <v>15</v>
      </c>
      <c r="J72" s="4">
        <v>185.55</v>
      </c>
    </row>
    <row r="73" spans="1:23">
      <c r="A73" s="2" t="s">
        <v>182</v>
      </c>
      <c r="B73" s="3" t="s">
        <v>7875</v>
      </c>
      <c r="C73" s="1" t="s">
        <v>42</v>
      </c>
      <c r="D73" s="1" t="s">
        <v>7891</v>
      </c>
      <c r="E73" s="2" t="s">
        <v>288</v>
      </c>
      <c r="F73" s="2" t="s">
        <v>1928</v>
      </c>
      <c r="G73" s="2" t="s">
        <v>290</v>
      </c>
      <c r="H73" s="2" t="s">
        <v>291</v>
      </c>
      <c r="I73" s="9">
        <v>10</v>
      </c>
      <c r="J73" s="4">
        <v>84.2</v>
      </c>
    </row>
    <row r="74" spans="1:23">
      <c r="A74" s="2" t="s">
        <v>205</v>
      </c>
      <c r="B74" s="3" t="s">
        <v>7875</v>
      </c>
      <c r="C74" s="1" t="s">
        <v>42</v>
      </c>
      <c r="D74" s="1" t="s">
        <v>2056</v>
      </c>
      <c r="E74" s="2" t="s">
        <v>302</v>
      </c>
      <c r="F74" s="2" t="s">
        <v>303</v>
      </c>
      <c r="G74" s="2" t="s">
        <v>304</v>
      </c>
      <c r="H74" s="2" t="s">
        <v>305</v>
      </c>
      <c r="I74" s="9">
        <v>1</v>
      </c>
      <c r="J74" s="4">
        <v>9.5500000000000007</v>
      </c>
    </row>
    <row r="75" spans="1:23">
      <c r="J75" s="5">
        <v>279.3</v>
      </c>
    </row>
    <row r="76" spans="1:23">
      <c r="A76" s="72" t="s">
        <v>309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</row>
    <row r="77" spans="1:23">
      <c r="A77" s="2" t="s">
        <v>40</v>
      </c>
      <c r="B77" s="3" t="s">
        <v>7840</v>
      </c>
      <c r="C77" s="1" t="s">
        <v>42</v>
      </c>
      <c r="D77" s="1" t="s">
        <v>2104</v>
      </c>
      <c r="E77" s="2" t="s">
        <v>2117</v>
      </c>
      <c r="F77" s="2" t="s">
        <v>2118</v>
      </c>
      <c r="G77" s="2" t="s">
        <v>313</v>
      </c>
      <c r="H77" s="2" t="s">
        <v>314</v>
      </c>
      <c r="I77" s="9">
        <v>30</v>
      </c>
      <c r="J77" s="4">
        <v>306.60000000000002</v>
      </c>
    </row>
    <row r="78" spans="1:23">
      <c r="A78" s="2" t="s">
        <v>40</v>
      </c>
      <c r="B78" s="3" t="s">
        <v>7875</v>
      </c>
      <c r="C78" s="1" t="s">
        <v>42</v>
      </c>
      <c r="D78" s="1" t="s">
        <v>2053</v>
      </c>
      <c r="E78" s="2" t="s">
        <v>760</v>
      </c>
      <c r="F78" s="2" t="s">
        <v>761</v>
      </c>
      <c r="G78" s="2" t="s">
        <v>313</v>
      </c>
      <c r="H78" s="2" t="s">
        <v>314</v>
      </c>
      <c r="I78" s="9">
        <v>20</v>
      </c>
      <c r="J78" s="4">
        <v>204.4</v>
      </c>
    </row>
    <row r="79" spans="1:23">
      <c r="A79" s="2" t="s">
        <v>40</v>
      </c>
      <c r="B79" s="3" t="s">
        <v>7875</v>
      </c>
      <c r="C79" s="1" t="s">
        <v>42</v>
      </c>
      <c r="D79" s="1" t="s">
        <v>2038</v>
      </c>
      <c r="E79" s="2" t="s">
        <v>792</v>
      </c>
      <c r="F79" s="2" t="s">
        <v>793</v>
      </c>
      <c r="G79" s="2" t="s">
        <v>313</v>
      </c>
      <c r="H79" s="2" t="s">
        <v>314</v>
      </c>
      <c r="I79" s="9">
        <v>4</v>
      </c>
      <c r="J79" s="4">
        <v>40.880000000000003</v>
      </c>
    </row>
    <row r="80" spans="1:23">
      <c r="A80" s="2" t="s">
        <v>40</v>
      </c>
      <c r="B80" s="3" t="s">
        <v>7892</v>
      </c>
      <c r="C80" s="1" t="s">
        <v>42</v>
      </c>
      <c r="D80" s="1" t="s">
        <v>7893</v>
      </c>
      <c r="E80" s="2" t="s">
        <v>378</v>
      </c>
      <c r="F80" s="2" t="s">
        <v>379</v>
      </c>
      <c r="G80" s="2" t="s">
        <v>313</v>
      </c>
      <c r="H80" s="2" t="s">
        <v>314</v>
      </c>
      <c r="I80" s="9">
        <v>10</v>
      </c>
      <c r="J80" s="4">
        <v>102.2</v>
      </c>
    </row>
    <row r="81" spans="1:10">
      <c r="A81" s="2" t="s">
        <v>40</v>
      </c>
      <c r="B81" s="3" t="s">
        <v>7892</v>
      </c>
      <c r="C81" s="1" t="s">
        <v>42</v>
      </c>
      <c r="D81" s="1" t="s">
        <v>7894</v>
      </c>
      <c r="E81" s="2" t="s">
        <v>773</v>
      </c>
      <c r="F81" s="2" t="s">
        <v>774</v>
      </c>
      <c r="G81" s="2" t="s">
        <v>313</v>
      </c>
      <c r="H81" s="2" t="s">
        <v>314</v>
      </c>
      <c r="I81" s="9">
        <v>5</v>
      </c>
      <c r="J81" s="4">
        <v>51.1</v>
      </c>
    </row>
    <row r="82" spans="1:10">
      <c r="A82" s="2" t="s">
        <v>40</v>
      </c>
      <c r="B82" s="3" t="s">
        <v>7846</v>
      </c>
      <c r="C82" s="1" t="s">
        <v>42</v>
      </c>
      <c r="D82" s="1" t="s">
        <v>7895</v>
      </c>
      <c r="E82" s="2" t="s">
        <v>1025</v>
      </c>
      <c r="F82" s="2" t="s">
        <v>1026</v>
      </c>
      <c r="G82" s="2" t="s">
        <v>313</v>
      </c>
      <c r="H82" s="2" t="s">
        <v>314</v>
      </c>
      <c r="I82" s="9">
        <v>10</v>
      </c>
      <c r="J82" s="4">
        <v>102.2</v>
      </c>
    </row>
    <row r="83" spans="1:10">
      <c r="A83" s="2" t="s">
        <v>40</v>
      </c>
      <c r="B83" s="3" t="s">
        <v>7846</v>
      </c>
      <c r="C83" s="1" t="s">
        <v>42</v>
      </c>
      <c r="D83" s="1" t="s">
        <v>7896</v>
      </c>
      <c r="E83" s="2" t="s">
        <v>757</v>
      </c>
      <c r="F83" s="2" t="s">
        <v>758</v>
      </c>
      <c r="G83" s="2" t="s">
        <v>313</v>
      </c>
      <c r="H83" s="2" t="s">
        <v>314</v>
      </c>
      <c r="I83" s="9">
        <v>5</v>
      </c>
      <c r="J83" s="4">
        <v>51.1</v>
      </c>
    </row>
    <row r="84" spans="1:10">
      <c r="A84" s="2" t="s">
        <v>40</v>
      </c>
      <c r="B84" s="3" t="s">
        <v>7846</v>
      </c>
      <c r="C84" s="1" t="s">
        <v>42</v>
      </c>
      <c r="D84" s="1" t="s">
        <v>7897</v>
      </c>
      <c r="E84" s="2" t="s">
        <v>1002</v>
      </c>
      <c r="F84" s="2" t="s">
        <v>1003</v>
      </c>
      <c r="G84" s="2" t="s">
        <v>313</v>
      </c>
      <c r="H84" s="2" t="s">
        <v>314</v>
      </c>
      <c r="I84" s="9">
        <v>1</v>
      </c>
      <c r="J84" s="4">
        <v>10.220000000000001</v>
      </c>
    </row>
    <row r="85" spans="1:10">
      <c r="A85" s="2" t="s">
        <v>40</v>
      </c>
      <c r="B85" s="3" t="s">
        <v>7873</v>
      </c>
      <c r="C85" s="1" t="s">
        <v>42</v>
      </c>
      <c r="D85" s="1" t="s">
        <v>7898</v>
      </c>
      <c r="E85" s="2" t="s">
        <v>581</v>
      </c>
      <c r="F85" s="2" t="s">
        <v>582</v>
      </c>
      <c r="G85" s="2" t="s">
        <v>313</v>
      </c>
      <c r="H85" s="2" t="s">
        <v>314</v>
      </c>
      <c r="I85" s="9">
        <v>15</v>
      </c>
      <c r="J85" s="4">
        <v>153.30000000000001</v>
      </c>
    </row>
    <row r="86" spans="1:10">
      <c r="A86" s="2" t="s">
        <v>40</v>
      </c>
      <c r="B86" s="3" t="s">
        <v>7846</v>
      </c>
      <c r="C86" s="1" t="s">
        <v>42</v>
      </c>
      <c r="D86" s="1" t="s">
        <v>7899</v>
      </c>
      <c r="E86" s="2" t="s">
        <v>4391</v>
      </c>
      <c r="F86" s="2" t="s">
        <v>4392</v>
      </c>
      <c r="G86" s="2" t="s">
        <v>313</v>
      </c>
      <c r="H86" s="2" t="s">
        <v>314</v>
      </c>
      <c r="I86" s="9">
        <v>10</v>
      </c>
      <c r="J86" s="4">
        <v>102.2</v>
      </c>
    </row>
    <row r="87" spans="1:10">
      <c r="A87" s="2" t="s">
        <v>40</v>
      </c>
      <c r="B87" s="3" t="s">
        <v>7846</v>
      </c>
      <c r="C87" s="1" t="s">
        <v>42</v>
      </c>
      <c r="D87" s="1" t="s">
        <v>2134</v>
      </c>
      <c r="E87" s="2" t="s">
        <v>1424</v>
      </c>
      <c r="F87" s="2" t="s">
        <v>1425</v>
      </c>
      <c r="G87" s="2" t="s">
        <v>313</v>
      </c>
      <c r="H87" s="2" t="s">
        <v>314</v>
      </c>
      <c r="I87" s="9">
        <v>20</v>
      </c>
      <c r="J87" s="4">
        <v>204.4</v>
      </c>
    </row>
    <row r="88" spans="1:10">
      <c r="A88" s="2" t="s">
        <v>40</v>
      </c>
      <c r="B88" s="3" t="s">
        <v>7873</v>
      </c>
      <c r="C88" s="1" t="s">
        <v>42</v>
      </c>
      <c r="D88" s="1" t="s">
        <v>7900</v>
      </c>
      <c r="E88" s="2" t="s">
        <v>316</v>
      </c>
      <c r="F88" s="2" t="s">
        <v>317</v>
      </c>
      <c r="G88" s="2" t="s">
        <v>313</v>
      </c>
      <c r="H88" s="2" t="s">
        <v>314</v>
      </c>
      <c r="I88" s="9">
        <v>10</v>
      </c>
      <c r="J88" s="4">
        <v>102.2</v>
      </c>
    </row>
    <row r="89" spans="1:10">
      <c r="A89" s="2" t="s">
        <v>40</v>
      </c>
      <c r="B89" s="3" t="s">
        <v>7873</v>
      </c>
      <c r="C89" s="1" t="s">
        <v>42</v>
      </c>
      <c r="D89" s="1" t="s">
        <v>7901</v>
      </c>
      <c r="E89" s="2" t="s">
        <v>558</v>
      </c>
      <c r="F89" s="2" t="s">
        <v>559</v>
      </c>
      <c r="G89" s="2" t="s">
        <v>367</v>
      </c>
      <c r="H89" s="2" t="s">
        <v>368</v>
      </c>
      <c r="I89" s="9">
        <v>10</v>
      </c>
      <c r="J89" s="4">
        <v>102.2</v>
      </c>
    </row>
    <row r="90" spans="1:10">
      <c r="A90" s="2" t="s">
        <v>40</v>
      </c>
      <c r="B90" s="3" t="s">
        <v>7873</v>
      </c>
      <c r="C90" s="1" t="s">
        <v>42</v>
      </c>
      <c r="D90" s="1" t="s">
        <v>7902</v>
      </c>
      <c r="E90" s="2" t="s">
        <v>1218</v>
      </c>
      <c r="F90" s="2" t="s">
        <v>1219</v>
      </c>
      <c r="G90" s="2" t="s">
        <v>367</v>
      </c>
      <c r="H90" s="2" t="s">
        <v>368</v>
      </c>
      <c r="I90" s="9">
        <v>5</v>
      </c>
      <c r="J90" s="4">
        <v>51.1</v>
      </c>
    </row>
    <row r="91" spans="1:10">
      <c r="A91" s="2" t="s">
        <v>40</v>
      </c>
      <c r="B91" s="3" t="s">
        <v>7873</v>
      </c>
      <c r="C91" s="1" t="s">
        <v>42</v>
      </c>
      <c r="D91" s="1" t="s">
        <v>7903</v>
      </c>
      <c r="E91" s="2" t="s">
        <v>987</v>
      </c>
      <c r="F91" s="2" t="s">
        <v>988</v>
      </c>
      <c r="G91" s="2" t="s">
        <v>313</v>
      </c>
      <c r="H91" s="2" t="s">
        <v>314</v>
      </c>
      <c r="I91" s="9">
        <v>10</v>
      </c>
      <c r="J91" s="4">
        <v>102.2</v>
      </c>
    </row>
    <row r="92" spans="1:10">
      <c r="A92" s="2" t="s">
        <v>40</v>
      </c>
      <c r="B92" s="3" t="s">
        <v>7846</v>
      </c>
      <c r="C92" s="1" t="s">
        <v>42</v>
      </c>
      <c r="D92" s="1" t="s">
        <v>7904</v>
      </c>
      <c r="E92" s="2" t="s">
        <v>4485</v>
      </c>
      <c r="F92" s="2" t="s">
        <v>4486</v>
      </c>
      <c r="G92" s="2" t="s">
        <v>313</v>
      </c>
      <c r="H92" s="2" t="s">
        <v>314</v>
      </c>
      <c r="I92" s="9">
        <v>6</v>
      </c>
      <c r="J92" s="4">
        <v>61.32</v>
      </c>
    </row>
    <row r="93" spans="1:10">
      <c r="A93" s="2" t="s">
        <v>40</v>
      </c>
      <c r="B93" s="3" t="s">
        <v>7873</v>
      </c>
      <c r="C93" s="1" t="s">
        <v>42</v>
      </c>
      <c r="D93" s="1" t="s">
        <v>7905</v>
      </c>
      <c r="E93" s="2" t="s">
        <v>1247</v>
      </c>
      <c r="F93" s="2" t="s">
        <v>1248</v>
      </c>
      <c r="G93" s="2" t="s">
        <v>313</v>
      </c>
      <c r="H93" s="2" t="s">
        <v>314</v>
      </c>
      <c r="I93" s="9">
        <v>5</v>
      </c>
      <c r="J93" s="4">
        <v>51.1</v>
      </c>
    </row>
    <row r="94" spans="1:10">
      <c r="A94" s="2" t="s">
        <v>48</v>
      </c>
      <c r="B94" s="3" t="s">
        <v>7875</v>
      </c>
      <c r="C94" s="1" t="s">
        <v>1225</v>
      </c>
      <c r="D94" s="1" t="s">
        <v>7906</v>
      </c>
      <c r="E94" s="2" t="s">
        <v>792</v>
      </c>
      <c r="F94" s="2" t="s">
        <v>793</v>
      </c>
      <c r="G94" s="2" t="s">
        <v>313</v>
      </c>
      <c r="H94" s="2" t="s">
        <v>314</v>
      </c>
      <c r="I94" s="9">
        <v>-1</v>
      </c>
      <c r="J94" s="4">
        <v>-12.37</v>
      </c>
    </row>
    <row r="95" spans="1:10">
      <c r="A95" s="2" t="s">
        <v>48</v>
      </c>
      <c r="B95" s="3" t="s">
        <v>7846</v>
      </c>
      <c r="C95" s="1" t="s">
        <v>42</v>
      </c>
      <c r="D95" s="1" t="s">
        <v>7904</v>
      </c>
      <c r="E95" s="2" t="s">
        <v>4485</v>
      </c>
      <c r="F95" s="2" t="s">
        <v>4486</v>
      </c>
      <c r="G95" s="2" t="s">
        <v>313</v>
      </c>
      <c r="H95" s="2" t="s">
        <v>314</v>
      </c>
      <c r="I95" s="9">
        <v>2</v>
      </c>
      <c r="J95" s="4">
        <v>23.04</v>
      </c>
    </row>
    <row r="96" spans="1:10">
      <c r="A96" s="2" t="s">
        <v>48</v>
      </c>
      <c r="B96" s="3" t="s">
        <v>7875</v>
      </c>
      <c r="C96" s="1" t="s">
        <v>42</v>
      </c>
      <c r="D96" s="1" t="s">
        <v>7907</v>
      </c>
      <c r="E96" s="2" t="s">
        <v>792</v>
      </c>
      <c r="F96" s="2" t="s">
        <v>793</v>
      </c>
      <c r="G96" s="2" t="s">
        <v>313</v>
      </c>
      <c r="H96" s="2" t="s">
        <v>314</v>
      </c>
      <c r="I96" s="9">
        <v>1</v>
      </c>
      <c r="J96" s="4">
        <v>11.52</v>
      </c>
    </row>
    <row r="97" spans="1:23">
      <c r="A97" s="2" t="s">
        <v>48</v>
      </c>
      <c r="B97" s="3" t="s">
        <v>7892</v>
      </c>
      <c r="C97" s="1" t="s">
        <v>42</v>
      </c>
      <c r="D97" s="1" t="s">
        <v>2089</v>
      </c>
      <c r="E97" s="2" t="s">
        <v>411</v>
      </c>
      <c r="F97" s="2" t="s">
        <v>412</v>
      </c>
      <c r="G97" s="2" t="s">
        <v>313</v>
      </c>
      <c r="H97" s="2" t="s">
        <v>314</v>
      </c>
      <c r="I97" s="9">
        <v>2</v>
      </c>
      <c r="J97" s="4">
        <v>23.04</v>
      </c>
    </row>
    <row r="98" spans="1:23">
      <c r="A98" s="2" t="s">
        <v>48</v>
      </c>
      <c r="B98" s="3" t="s">
        <v>7875</v>
      </c>
      <c r="C98" s="1" t="s">
        <v>42</v>
      </c>
      <c r="D98" s="1" t="s">
        <v>2038</v>
      </c>
      <c r="E98" s="2" t="s">
        <v>792</v>
      </c>
      <c r="F98" s="2" t="s">
        <v>793</v>
      </c>
      <c r="G98" s="2" t="s">
        <v>313</v>
      </c>
      <c r="H98" s="2" t="s">
        <v>314</v>
      </c>
      <c r="I98" s="9">
        <v>1</v>
      </c>
      <c r="J98" s="4">
        <v>12.37</v>
      </c>
    </row>
    <row r="99" spans="1:23">
      <c r="A99" s="2" t="s">
        <v>48</v>
      </c>
      <c r="B99" s="3" t="s">
        <v>7846</v>
      </c>
      <c r="C99" s="1" t="s">
        <v>42</v>
      </c>
      <c r="D99" s="1" t="s">
        <v>7908</v>
      </c>
      <c r="E99" s="2" t="s">
        <v>1002</v>
      </c>
      <c r="F99" s="2" t="s">
        <v>1003</v>
      </c>
      <c r="G99" s="2" t="s">
        <v>313</v>
      </c>
      <c r="H99" s="2" t="s">
        <v>314</v>
      </c>
      <c r="I99" s="9">
        <v>3</v>
      </c>
      <c r="J99" s="4">
        <v>34.56</v>
      </c>
    </row>
    <row r="100" spans="1:23">
      <c r="A100" s="2" t="s">
        <v>205</v>
      </c>
      <c r="B100" s="3" t="s">
        <v>7840</v>
      </c>
      <c r="C100" s="1" t="s">
        <v>42</v>
      </c>
      <c r="D100" s="1" t="s">
        <v>7909</v>
      </c>
      <c r="E100" s="2" t="s">
        <v>1598</v>
      </c>
      <c r="F100" s="2" t="s">
        <v>1599</v>
      </c>
      <c r="G100" s="2" t="s">
        <v>198</v>
      </c>
      <c r="H100" s="2" t="s">
        <v>199</v>
      </c>
      <c r="I100" s="9">
        <v>2</v>
      </c>
      <c r="J100" s="4">
        <v>19.100000000000001</v>
      </c>
    </row>
    <row r="101" spans="1:23">
      <c r="J101" s="5">
        <f>SUM(J77:J100)</f>
        <v>1909.98</v>
      </c>
    </row>
    <row r="102" spans="1:23">
      <c r="A102" s="72" t="s">
        <v>435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</row>
    <row r="103" spans="1:23" ht="24">
      <c r="A103" s="2" t="s">
        <v>40</v>
      </c>
      <c r="B103" s="3" t="s">
        <v>7846</v>
      </c>
      <c r="C103" s="1" t="s">
        <v>42</v>
      </c>
      <c r="D103" s="1" t="s">
        <v>7910</v>
      </c>
      <c r="E103" s="2" t="s">
        <v>437</v>
      </c>
      <c r="F103" s="2" t="s">
        <v>438</v>
      </c>
      <c r="G103" s="2" t="s">
        <v>439</v>
      </c>
      <c r="H103" s="2" t="s">
        <v>440</v>
      </c>
      <c r="I103" s="9">
        <v>5</v>
      </c>
      <c r="J103" s="4">
        <v>51.1</v>
      </c>
    </row>
    <row r="104" spans="1:23">
      <c r="J104" s="5">
        <v>51.1</v>
      </c>
    </row>
    <row r="105" spans="1:23">
      <c r="A105" s="72" t="s">
        <v>444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</row>
    <row r="106" spans="1:23">
      <c r="A106" s="2" t="s">
        <v>40</v>
      </c>
      <c r="B106" s="3" t="s">
        <v>7846</v>
      </c>
      <c r="C106" s="1" t="s">
        <v>42</v>
      </c>
      <c r="D106" s="1" t="s">
        <v>7911</v>
      </c>
      <c r="E106" s="2" t="s">
        <v>4282</v>
      </c>
      <c r="F106" s="2" t="s">
        <v>4283</v>
      </c>
      <c r="G106" s="2" t="s">
        <v>468</v>
      </c>
      <c r="H106" s="2" t="s">
        <v>469</v>
      </c>
      <c r="I106" s="9">
        <v>6</v>
      </c>
      <c r="J106" s="4">
        <v>61.32</v>
      </c>
    </row>
    <row r="107" spans="1:23">
      <c r="A107" s="2" t="s">
        <v>40</v>
      </c>
      <c r="B107" s="3" t="s">
        <v>7873</v>
      </c>
      <c r="C107" s="1" t="s">
        <v>42</v>
      </c>
      <c r="D107" s="1" t="s">
        <v>7912</v>
      </c>
      <c r="E107" s="2" t="s">
        <v>4266</v>
      </c>
      <c r="F107" s="2" t="s">
        <v>4267</v>
      </c>
      <c r="G107" s="2" t="s">
        <v>837</v>
      </c>
      <c r="H107" s="2" t="s">
        <v>838</v>
      </c>
      <c r="I107" s="9">
        <v>5</v>
      </c>
      <c r="J107" s="4">
        <v>51.1</v>
      </c>
    </row>
    <row r="108" spans="1:23">
      <c r="A108" s="2" t="s">
        <v>40</v>
      </c>
      <c r="B108" s="3" t="s">
        <v>7875</v>
      </c>
      <c r="C108" s="1" t="s">
        <v>42</v>
      </c>
      <c r="D108" s="1" t="s">
        <v>2091</v>
      </c>
      <c r="E108" s="2" t="s">
        <v>1277</v>
      </c>
      <c r="F108" s="2" t="s">
        <v>1278</v>
      </c>
      <c r="G108" s="2" t="s">
        <v>851</v>
      </c>
      <c r="H108" s="2" t="s">
        <v>852</v>
      </c>
      <c r="I108" s="9">
        <v>10</v>
      </c>
      <c r="J108" s="4">
        <v>102.2</v>
      </c>
    </row>
    <row r="109" spans="1:23">
      <c r="A109" s="2" t="s">
        <v>40</v>
      </c>
      <c r="B109" s="3" t="s">
        <v>7875</v>
      </c>
      <c r="C109" s="1" t="s">
        <v>42</v>
      </c>
      <c r="D109" s="1" t="s">
        <v>7913</v>
      </c>
      <c r="E109" s="2" t="s">
        <v>607</v>
      </c>
      <c r="F109" s="2" t="s">
        <v>608</v>
      </c>
      <c r="G109" s="2" t="s">
        <v>609</v>
      </c>
      <c r="H109" s="2" t="s">
        <v>610</v>
      </c>
      <c r="I109" s="9">
        <v>410</v>
      </c>
      <c r="J109" s="4">
        <v>4190.2</v>
      </c>
    </row>
    <row r="110" spans="1:23" ht="24">
      <c r="A110" s="2" t="s">
        <v>40</v>
      </c>
      <c r="B110" s="3" t="s">
        <v>7840</v>
      </c>
      <c r="C110" s="1" t="s">
        <v>42</v>
      </c>
      <c r="D110" s="1" t="s">
        <v>2121</v>
      </c>
      <c r="E110" s="2" t="s">
        <v>3458</v>
      </c>
      <c r="F110" s="2" t="s">
        <v>3459</v>
      </c>
      <c r="G110" s="2" t="s">
        <v>463</v>
      </c>
      <c r="H110" s="2" t="s">
        <v>464</v>
      </c>
      <c r="I110" s="9">
        <v>72</v>
      </c>
      <c r="J110" s="4">
        <v>735.84</v>
      </c>
    </row>
    <row r="111" spans="1:23">
      <c r="A111" s="2" t="s">
        <v>40</v>
      </c>
      <c r="B111" s="3" t="s">
        <v>7846</v>
      </c>
      <c r="C111" s="1" t="s">
        <v>42</v>
      </c>
      <c r="D111" s="1" t="s">
        <v>7914</v>
      </c>
      <c r="E111" s="2" t="s">
        <v>7531</v>
      </c>
      <c r="F111" s="2" t="s">
        <v>7532</v>
      </c>
      <c r="G111" s="2" t="s">
        <v>468</v>
      </c>
      <c r="H111" s="2" t="s">
        <v>469</v>
      </c>
      <c r="I111" s="9">
        <v>5</v>
      </c>
      <c r="J111" s="4">
        <v>51.1</v>
      </c>
    </row>
    <row r="112" spans="1:23">
      <c r="A112" s="2" t="s">
        <v>40</v>
      </c>
      <c r="B112" s="3" t="s">
        <v>7875</v>
      </c>
      <c r="C112" s="1" t="s">
        <v>42</v>
      </c>
      <c r="D112" s="1" t="s">
        <v>7915</v>
      </c>
      <c r="E112" s="2" t="s">
        <v>6209</v>
      </c>
      <c r="F112" s="2" t="s">
        <v>6210</v>
      </c>
      <c r="G112" s="2" t="s">
        <v>468</v>
      </c>
      <c r="H112" s="2" t="s">
        <v>469</v>
      </c>
      <c r="I112" s="9">
        <v>20</v>
      </c>
      <c r="J112" s="4">
        <v>204.4</v>
      </c>
    </row>
    <row r="113" spans="1:10">
      <c r="A113" s="2" t="s">
        <v>40</v>
      </c>
      <c r="B113" s="3" t="s">
        <v>7840</v>
      </c>
      <c r="C113" s="1" t="s">
        <v>42</v>
      </c>
      <c r="D113" s="1" t="s">
        <v>7916</v>
      </c>
      <c r="E113" s="2" t="s">
        <v>4287</v>
      </c>
      <c r="F113" s="2" t="s">
        <v>4288</v>
      </c>
      <c r="G113" s="2" t="s">
        <v>468</v>
      </c>
      <c r="H113" s="2" t="s">
        <v>469</v>
      </c>
      <c r="I113" s="9">
        <v>60</v>
      </c>
      <c r="J113" s="4">
        <v>613.20000000000005</v>
      </c>
    </row>
    <row r="114" spans="1:10">
      <c r="A114" s="2" t="s">
        <v>40</v>
      </c>
      <c r="B114" s="3" t="s">
        <v>7873</v>
      </c>
      <c r="C114" s="1" t="s">
        <v>42</v>
      </c>
      <c r="D114" s="1" t="s">
        <v>7917</v>
      </c>
      <c r="E114" s="2" t="s">
        <v>4148</v>
      </c>
      <c r="F114" s="2" t="s">
        <v>860</v>
      </c>
      <c r="G114" s="2" t="s">
        <v>3617</v>
      </c>
      <c r="H114" s="2" t="s">
        <v>3618</v>
      </c>
      <c r="I114" s="9">
        <v>40</v>
      </c>
      <c r="J114" s="4">
        <v>408.8</v>
      </c>
    </row>
    <row r="115" spans="1:10">
      <c r="A115" s="2" t="s">
        <v>40</v>
      </c>
      <c r="B115" s="3" t="s">
        <v>7875</v>
      </c>
      <c r="C115" s="1" t="s">
        <v>42</v>
      </c>
      <c r="D115" s="1" t="s">
        <v>7918</v>
      </c>
      <c r="E115" s="2" t="s">
        <v>6229</v>
      </c>
      <c r="F115" s="2" t="s">
        <v>6230</v>
      </c>
      <c r="G115" s="2" t="s">
        <v>468</v>
      </c>
      <c r="H115" s="2" t="s">
        <v>469</v>
      </c>
      <c r="I115" s="9">
        <v>5</v>
      </c>
      <c r="J115" s="4">
        <v>51.1</v>
      </c>
    </row>
    <row r="116" spans="1:10" ht="24">
      <c r="A116" s="2" t="s">
        <v>48</v>
      </c>
      <c r="B116" s="3" t="s">
        <v>7840</v>
      </c>
      <c r="C116" s="1" t="s">
        <v>42</v>
      </c>
      <c r="D116" s="1" t="s">
        <v>2121</v>
      </c>
      <c r="E116" s="2" t="s">
        <v>3458</v>
      </c>
      <c r="F116" s="2" t="s">
        <v>3459</v>
      </c>
      <c r="G116" s="2" t="s">
        <v>463</v>
      </c>
      <c r="H116" s="2" t="s">
        <v>464</v>
      </c>
      <c r="I116" s="9">
        <v>11</v>
      </c>
      <c r="J116" s="4">
        <v>136.07</v>
      </c>
    </row>
    <row r="117" spans="1:10">
      <c r="A117" s="2" t="s">
        <v>48</v>
      </c>
      <c r="B117" s="3" t="s">
        <v>7846</v>
      </c>
      <c r="C117" s="1" t="s">
        <v>42</v>
      </c>
      <c r="D117" s="1" t="s">
        <v>7914</v>
      </c>
      <c r="E117" s="2" t="s">
        <v>7531</v>
      </c>
      <c r="F117" s="2" t="s">
        <v>7532</v>
      </c>
      <c r="G117" s="2" t="s">
        <v>468</v>
      </c>
      <c r="H117" s="2" t="s">
        <v>469</v>
      </c>
      <c r="I117" s="9">
        <v>2</v>
      </c>
      <c r="J117" s="4">
        <v>24.74</v>
      </c>
    </row>
    <row r="118" spans="1:10">
      <c r="A118" s="2" t="s">
        <v>48</v>
      </c>
      <c r="B118" s="3" t="s">
        <v>7846</v>
      </c>
      <c r="C118" s="1" t="s">
        <v>42</v>
      </c>
      <c r="D118" s="1" t="s">
        <v>7911</v>
      </c>
      <c r="E118" s="2" t="s">
        <v>4282</v>
      </c>
      <c r="F118" s="2" t="s">
        <v>4283</v>
      </c>
      <c r="G118" s="2" t="s">
        <v>468</v>
      </c>
      <c r="H118" s="2" t="s">
        <v>469</v>
      </c>
      <c r="I118" s="9">
        <v>3</v>
      </c>
      <c r="J118" s="4">
        <v>37.11</v>
      </c>
    </row>
    <row r="119" spans="1:10">
      <c r="A119" s="2" t="s">
        <v>48</v>
      </c>
      <c r="B119" s="3" t="s">
        <v>7875</v>
      </c>
      <c r="C119" s="1" t="s">
        <v>42</v>
      </c>
      <c r="D119" s="1" t="s">
        <v>7913</v>
      </c>
      <c r="E119" s="2" t="s">
        <v>607</v>
      </c>
      <c r="F119" s="2" t="s">
        <v>608</v>
      </c>
      <c r="G119" s="2" t="s">
        <v>609</v>
      </c>
      <c r="H119" s="2" t="s">
        <v>610</v>
      </c>
      <c r="I119" s="9">
        <v>105</v>
      </c>
      <c r="J119" s="4">
        <v>1298.8499999999999</v>
      </c>
    </row>
    <row r="120" spans="1:10">
      <c r="A120" s="2" t="s">
        <v>48</v>
      </c>
      <c r="B120" s="3" t="s">
        <v>7875</v>
      </c>
      <c r="C120" s="1" t="s">
        <v>42</v>
      </c>
      <c r="D120" s="1" t="s">
        <v>7918</v>
      </c>
      <c r="E120" s="2" t="s">
        <v>6229</v>
      </c>
      <c r="F120" s="2" t="s">
        <v>6230</v>
      </c>
      <c r="G120" s="2" t="s">
        <v>468</v>
      </c>
      <c r="H120" s="2" t="s">
        <v>469</v>
      </c>
      <c r="I120" s="9">
        <v>20</v>
      </c>
      <c r="J120" s="4">
        <v>247.4</v>
      </c>
    </row>
    <row r="121" spans="1:10">
      <c r="J121" s="5">
        <v>8213.43</v>
      </c>
    </row>
    <row r="122" spans="1:10">
      <c r="J122" s="5">
        <v>14189.05</v>
      </c>
    </row>
  </sheetData>
  <autoFilter ref="A1:W122" xr:uid="{CFC383A3-0E07-2F4A-B161-BA3FCA64208D}"/>
  <mergeCells count="9">
    <mergeCell ref="A76:W76"/>
    <mergeCell ref="A102:W102"/>
    <mergeCell ref="A105:W105"/>
    <mergeCell ref="A2:W2"/>
    <mergeCell ref="A7:W7"/>
    <mergeCell ref="A43:W43"/>
    <mergeCell ref="A57:W57"/>
    <mergeCell ref="A61:W61"/>
    <mergeCell ref="A71:W7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1467-DCAE-D54D-AB85-8591CC7D4A32}">
  <dimension ref="A1:Z154"/>
  <sheetViews>
    <sheetView workbookViewId="0"/>
    <sheetView workbookViewId="1"/>
  </sheetViews>
  <sheetFormatPr defaultColWidth="8.85546875" defaultRowHeight="12.95"/>
  <cols>
    <col min="1" max="1" width="37.140625" customWidth="1"/>
    <col min="2" max="2" width="8.28515625" customWidth="1"/>
    <col min="3" max="3" width="4" customWidth="1"/>
    <col min="4" max="4" width="3.140625" customWidth="1"/>
    <col min="5" max="5" width="7" customWidth="1"/>
    <col min="6" max="6" width="47.7109375" customWidth="1"/>
    <col min="7" max="7" width="25.42578125" customWidth="1"/>
    <col min="8" max="8" width="3" customWidth="1"/>
    <col min="9" max="9" width="3.140625" customWidth="1"/>
    <col min="10" max="11" width="6" customWidth="1"/>
    <col min="12" max="12" width="7.28515625" style="10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8" t="s">
        <v>37</v>
      </c>
      <c r="M1" s="6" t="s">
        <v>38</v>
      </c>
    </row>
    <row r="2" spans="1:26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>
      <c r="A3" s="2" t="s">
        <v>40</v>
      </c>
      <c r="B3" s="3" t="s">
        <v>7919</v>
      </c>
      <c r="C3" s="76" t="s">
        <v>42</v>
      </c>
      <c r="D3" s="76"/>
      <c r="E3" s="1" t="s">
        <v>7920</v>
      </c>
      <c r="F3" s="2" t="s">
        <v>890</v>
      </c>
      <c r="G3" s="2" t="s">
        <v>891</v>
      </c>
      <c r="H3" s="74" t="s">
        <v>46</v>
      </c>
      <c r="I3" s="74"/>
      <c r="J3" s="74" t="s">
        <v>47</v>
      </c>
      <c r="K3" s="74"/>
      <c r="L3" s="9">
        <v>5</v>
      </c>
      <c r="M3" s="4">
        <v>51.1</v>
      </c>
    </row>
    <row r="4" spans="1:26">
      <c r="A4" s="2" t="s">
        <v>48</v>
      </c>
      <c r="B4" s="3" t="s">
        <v>7919</v>
      </c>
      <c r="C4" s="76" t="s">
        <v>42</v>
      </c>
      <c r="D4" s="76"/>
      <c r="E4" s="1" t="s">
        <v>7921</v>
      </c>
      <c r="F4" s="2" t="s">
        <v>44</v>
      </c>
      <c r="G4" s="2" t="s">
        <v>45</v>
      </c>
      <c r="H4" s="74" t="s">
        <v>46</v>
      </c>
      <c r="I4" s="74"/>
      <c r="J4" s="74" t="s">
        <v>47</v>
      </c>
      <c r="K4" s="74"/>
      <c r="L4" s="9">
        <v>3</v>
      </c>
      <c r="M4" s="4">
        <v>37.11</v>
      </c>
    </row>
    <row r="5" spans="1:26">
      <c r="A5" s="2" t="s">
        <v>48</v>
      </c>
      <c r="B5" s="3" t="s">
        <v>7919</v>
      </c>
      <c r="C5" s="76" t="s">
        <v>42</v>
      </c>
      <c r="D5" s="76"/>
      <c r="E5" s="1" t="s">
        <v>7922</v>
      </c>
      <c r="F5" s="2" t="s">
        <v>1875</v>
      </c>
      <c r="G5" s="2" t="s">
        <v>1876</v>
      </c>
      <c r="H5" s="74" t="s">
        <v>46</v>
      </c>
      <c r="I5" s="74"/>
      <c r="J5" s="74" t="s">
        <v>47</v>
      </c>
      <c r="K5" s="74"/>
      <c r="L5" s="9">
        <v>5</v>
      </c>
      <c r="M5" s="4">
        <v>61.85</v>
      </c>
    </row>
    <row r="6" spans="1:26">
      <c r="M6" s="5">
        <v>150.06</v>
      </c>
    </row>
    <row r="7" spans="1:26">
      <c r="A7" s="72" t="s">
        <v>67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spans="1:26">
      <c r="A8" s="2" t="s">
        <v>40</v>
      </c>
      <c r="B8" s="3" t="s">
        <v>7923</v>
      </c>
      <c r="C8" s="76" t="s">
        <v>42</v>
      </c>
      <c r="D8" s="76"/>
      <c r="E8" s="1" t="s">
        <v>7924</v>
      </c>
      <c r="F8" s="2" t="s">
        <v>1113</v>
      </c>
      <c r="G8" s="2" t="s">
        <v>1114</v>
      </c>
      <c r="H8" s="74" t="s">
        <v>93</v>
      </c>
      <c r="I8" s="74"/>
      <c r="J8" s="74" t="s">
        <v>94</v>
      </c>
      <c r="K8" s="74"/>
      <c r="L8" s="9">
        <v>2</v>
      </c>
      <c r="M8" s="4">
        <v>20.440000000000001</v>
      </c>
    </row>
    <row r="9" spans="1:26">
      <c r="A9" s="2" t="s">
        <v>40</v>
      </c>
      <c r="B9" s="3" t="s">
        <v>7923</v>
      </c>
      <c r="C9" s="76" t="s">
        <v>42</v>
      </c>
      <c r="D9" s="76"/>
      <c r="E9" s="1" t="s">
        <v>7925</v>
      </c>
      <c r="F9" s="2" t="s">
        <v>1512</v>
      </c>
      <c r="G9" s="2" t="s">
        <v>1513</v>
      </c>
      <c r="H9" s="74" t="s">
        <v>82</v>
      </c>
      <c r="I9" s="74"/>
      <c r="J9" s="74" t="s">
        <v>83</v>
      </c>
      <c r="K9" s="74"/>
      <c r="L9" s="9">
        <v>3</v>
      </c>
      <c r="M9" s="4">
        <v>30.66</v>
      </c>
    </row>
    <row r="10" spans="1:26">
      <c r="A10" s="2" t="s">
        <v>40</v>
      </c>
      <c r="B10" s="3" t="s">
        <v>7923</v>
      </c>
      <c r="C10" s="76" t="s">
        <v>42</v>
      </c>
      <c r="D10" s="76"/>
      <c r="E10" s="1" t="s">
        <v>7926</v>
      </c>
      <c r="F10" s="2" t="s">
        <v>486</v>
      </c>
      <c r="G10" s="2" t="s">
        <v>487</v>
      </c>
      <c r="H10" s="74" t="s">
        <v>102</v>
      </c>
      <c r="I10" s="74"/>
      <c r="J10" s="74" t="s">
        <v>103</v>
      </c>
      <c r="K10" s="74"/>
      <c r="L10" s="9">
        <v>10</v>
      </c>
      <c r="M10" s="4">
        <v>102.2</v>
      </c>
    </row>
    <row r="11" spans="1:26">
      <c r="A11" s="2" t="s">
        <v>40</v>
      </c>
      <c r="B11" s="3" t="s">
        <v>7923</v>
      </c>
      <c r="C11" s="76" t="s">
        <v>42</v>
      </c>
      <c r="D11" s="76"/>
      <c r="E11" s="1" t="s">
        <v>2199</v>
      </c>
      <c r="F11" s="2" t="s">
        <v>646</v>
      </c>
      <c r="G11" s="2" t="s">
        <v>647</v>
      </c>
      <c r="H11" s="74" t="s">
        <v>82</v>
      </c>
      <c r="I11" s="74"/>
      <c r="J11" s="74" t="s">
        <v>83</v>
      </c>
      <c r="K11" s="74"/>
      <c r="L11" s="9">
        <v>2</v>
      </c>
      <c r="M11" s="4">
        <v>20.440000000000001</v>
      </c>
    </row>
    <row r="12" spans="1:26">
      <c r="A12" s="2" t="s">
        <v>40</v>
      </c>
      <c r="B12" s="3" t="s">
        <v>7923</v>
      </c>
      <c r="C12" s="76" t="s">
        <v>42</v>
      </c>
      <c r="D12" s="76"/>
      <c r="E12" s="1" t="s">
        <v>7927</v>
      </c>
      <c r="F12" s="2" t="s">
        <v>117</v>
      </c>
      <c r="G12" s="2" t="s">
        <v>118</v>
      </c>
      <c r="H12" s="74" t="s">
        <v>119</v>
      </c>
      <c r="I12" s="74"/>
      <c r="J12" s="74" t="s">
        <v>120</v>
      </c>
      <c r="K12" s="74"/>
      <c r="L12" s="9">
        <v>5</v>
      </c>
      <c r="M12" s="4">
        <v>51.1</v>
      </c>
    </row>
    <row r="13" spans="1:26">
      <c r="A13" s="2" t="s">
        <v>40</v>
      </c>
      <c r="B13" s="3" t="s">
        <v>7923</v>
      </c>
      <c r="C13" s="76" t="s">
        <v>42</v>
      </c>
      <c r="D13" s="76"/>
      <c r="E13" s="1" t="s">
        <v>2206</v>
      </c>
      <c r="F13" s="2" t="s">
        <v>689</v>
      </c>
      <c r="G13" s="2" t="s">
        <v>690</v>
      </c>
      <c r="H13" s="74" t="s">
        <v>93</v>
      </c>
      <c r="I13" s="74"/>
      <c r="J13" s="74" t="s">
        <v>94</v>
      </c>
      <c r="K13" s="74"/>
      <c r="L13" s="9">
        <v>5</v>
      </c>
      <c r="M13" s="4">
        <v>51.1</v>
      </c>
    </row>
    <row r="14" spans="1:26">
      <c r="A14" s="2" t="s">
        <v>40</v>
      </c>
      <c r="B14" s="3" t="s">
        <v>7923</v>
      </c>
      <c r="C14" s="76" t="s">
        <v>42</v>
      </c>
      <c r="D14" s="76"/>
      <c r="E14" s="1" t="s">
        <v>7928</v>
      </c>
      <c r="F14" s="2" t="s">
        <v>679</v>
      </c>
      <c r="G14" s="2" t="s">
        <v>680</v>
      </c>
      <c r="H14" s="74" t="s">
        <v>82</v>
      </c>
      <c r="I14" s="74"/>
      <c r="J14" s="74" t="s">
        <v>83</v>
      </c>
      <c r="K14" s="74"/>
      <c r="L14" s="9">
        <v>2</v>
      </c>
      <c r="M14" s="4">
        <v>20.440000000000001</v>
      </c>
    </row>
    <row r="15" spans="1:26">
      <c r="A15" s="2" t="s">
        <v>40</v>
      </c>
      <c r="B15" s="3" t="s">
        <v>7923</v>
      </c>
      <c r="C15" s="76" t="s">
        <v>42</v>
      </c>
      <c r="D15" s="76"/>
      <c r="E15" s="1" t="s">
        <v>7929</v>
      </c>
      <c r="F15" s="2" t="s">
        <v>2601</v>
      </c>
      <c r="G15" s="2" t="s">
        <v>2602</v>
      </c>
      <c r="H15" s="74" t="s">
        <v>77</v>
      </c>
      <c r="I15" s="74"/>
      <c r="J15" s="74" t="s">
        <v>78</v>
      </c>
      <c r="K15" s="74"/>
      <c r="L15" s="9">
        <v>10</v>
      </c>
      <c r="M15" s="4">
        <v>102.2</v>
      </c>
    </row>
    <row r="16" spans="1:26">
      <c r="A16" s="2" t="s">
        <v>40</v>
      </c>
      <c r="B16" s="3" t="s">
        <v>7923</v>
      </c>
      <c r="C16" s="76" t="s">
        <v>42</v>
      </c>
      <c r="D16" s="76"/>
      <c r="E16" s="1" t="s">
        <v>7930</v>
      </c>
      <c r="F16" s="2" t="s">
        <v>6495</v>
      </c>
      <c r="G16" s="2" t="s">
        <v>6496</v>
      </c>
      <c r="H16" s="74" t="s">
        <v>102</v>
      </c>
      <c r="I16" s="74"/>
      <c r="J16" s="74" t="s">
        <v>103</v>
      </c>
      <c r="K16" s="74"/>
      <c r="L16" s="9">
        <v>4</v>
      </c>
      <c r="M16" s="4">
        <v>40.880000000000003</v>
      </c>
    </row>
    <row r="17" spans="1:13">
      <c r="A17" s="2" t="s">
        <v>48</v>
      </c>
      <c r="B17" s="3" t="s">
        <v>7923</v>
      </c>
      <c r="C17" s="76" t="s">
        <v>42</v>
      </c>
      <c r="D17" s="76"/>
      <c r="E17" s="1" t="s">
        <v>7930</v>
      </c>
      <c r="F17" s="2" t="s">
        <v>6495</v>
      </c>
      <c r="G17" s="2" t="s">
        <v>6496</v>
      </c>
      <c r="H17" s="74" t="s">
        <v>102</v>
      </c>
      <c r="I17" s="74"/>
      <c r="J17" s="74" t="s">
        <v>103</v>
      </c>
      <c r="K17" s="74"/>
      <c r="L17" s="9">
        <v>4</v>
      </c>
      <c r="M17" s="4">
        <v>46.08</v>
      </c>
    </row>
    <row r="18" spans="1:13">
      <c r="A18" s="2" t="s">
        <v>48</v>
      </c>
      <c r="B18" s="3" t="s">
        <v>7923</v>
      </c>
      <c r="C18" s="76" t="s">
        <v>42</v>
      </c>
      <c r="D18" s="76"/>
      <c r="E18" s="1" t="s">
        <v>2195</v>
      </c>
      <c r="F18" s="2" t="s">
        <v>1101</v>
      </c>
      <c r="G18" s="2" t="s">
        <v>1102</v>
      </c>
      <c r="H18" s="74" t="s">
        <v>82</v>
      </c>
      <c r="I18" s="74"/>
      <c r="J18" s="74" t="s">
        <v>83</v>
      </c>
      <c r="K18" s="74"/>
      <c r="L18" s="9">
        <v>10</v>
      </c>
      <c r="M18" s="4">
        <v>123.7</v>
      </c>
    </row>
    <row r="19" spans="1:13">
      <c r="A19" s="2" t="s">
        <v>48</v>
      </c>
      <c r="B19" s="3" t="s">
        <v>7923</v>
      </c>
      <c r="C19" s="76" t="s">
        <v>42</v>
      </c>
      <c r="D19" s="76"/>
      <c r="E19" s="1" t="s">
        <v>2202</v>
      </c>
      <c r="F19" s="2" t="s">
        <v>525</v>
      </c>
      <c r="G19" s="2" t="s">
        <v>526</v>
      </c>
      <c r="H19" s="74" t="s">
        <v>82</v>
      </c>
      <c r="I19" s="74"/>
      <c r="J19" s="74" t="s">
        <v>83</v>
      </c>
      <c r="K19" s="74"/>
      <c r="L19" s="9">
        <v>10</v>
      </c>
      <c r="M19" s="4">
        <v>123.7</v>
      </c>
    </row>
    <row r="20" spans="1:13">
      <c r="A20" s="2" t="s">
        <v>48</v>
      </c>
      <c r="B20" s="3" t="s">
        <v>7923</v>
      </c>
      <c r="C20" s="76" t="s">
        <v>42</v>
      </c>
      <c r="D20" s="76"/>
      <c r="E20" s="1" t="s">
        <v>7929</v>
      </c>
      <c r="F20" s="2" t="s">
        <v>2601</v>
      </c>
      <c r="G20" s="2" t="s">
        <v>2602</v>
      </c>
      <c r="H20" s="74" t="s">
        <v>77</v>
      </c>
      <c r="I20" s="74"/>
      <c r="J20" s="74" t="s">
        <v>78</v>
      </c>
      <c r="K20" s="74"/>
      <c r="L20" s="9">
        <v>10</v>
      </c>
      <c r="M20" s="4">
        <v>123.7</v>
      </c>
    </row>
    <row r="21" spans="1:13">
      <c r="A21" s="2" t="s">
        <v>48</v>
      </c>
      <c r="B21" s="3" t="s">
        <v>7923</v>
      </c>
      <c r="C21" s="76" t="s">
        <v>42</v>
      </c>
      <c r="D21" s="76"/>
      <c r="E21" s="1" t="s">
        <v>7931</v>
      </c>
      <c r="F21" s="2" t="s">
        <v>496</v>
      </c>
      <c r="G21" s="2" t="s">
        <v>497</v>
      </c>
      <c r="H21" s="74" t="s">
        <v>498</v>
      </c>
      <c r="I21" s="74"/>
      <c r="J21" s="74" t="s">
        <v>499</v>
      </c>
      <c r="K21" s="74"/>
      <c r="L21" s="9">
        <v>15</v>
      </c>
      <c r="M21" s="4">
        <v>172.8</v>
      </c>
    </row>
    <row r="22" spans="1:13">
      <c r="A22" s="2" t="s">
        <v>48</v>
      </c>
      <c r="B22" s="3" t="s">
        <v>7923</v>
      </c>
      <c r="C22" s="76" t="s">
        <v>42</v>
      </c>
      <c r="D22" s="76"/>
      <c r="E22" s="1" t="s">
        <v>7932</v>
      </c>
      <c r="F22" s="2" t="s">
        <v>512</v>
      </c>
      <c r="G22" s="2" t="s">
        <v>513</v>
      </c>
      <c r="H22" s="74" t="s">
        <v>514</v>
      </c>
      <c r="I22" s="74"/>
      <c r="J22" s="74" t="s">
        <v>515</v>
      </c>
      <c r="K22" s="74"/>
      <c r="L22" s="9">
        <v>30</v>
      </c>
      <c r="M22" s="4">
        <v>371.1</v>
      </c>
    </row>
    <row r="23" spans="1:13">
      <c r="A23" s="2" t="s">
        <v>48</v>
      </c>
      <c r="B23" s="3" t="s">
        <v>7923</v>
      </c>
      <c r="C23" s="76" t="s">
        <v>42</v>
      </c>
      <c r="D23" s="76"/>
      <c r="E23" s="1" t="s">
        <v>7933</v>
      </c>
      <c r="F23" s="2" t="s">
        <v>480</v>
      </c>
      <c r="G23" s="2" t="s">
        <v>481</v>
      </c>
      <c r="H23" s="74" t="s">
        <v>82</v>
      </c>
      <c r="I23" s="74"/>
      <c r="J23" s="74" t="s">
        <v>83</v>
      </c>
      <c r="K23" s="74"/>
      <c r="L23" s="9">
        <v>20</v>
      </c>
      <c r="M23" s="4">
        <v>247.4</v>
      </c>
    </row>
    <row r="24" spans="1:13">
      <c r="A24" s="2" t="s">
        <v>48</v>
      </c>
      <c r="B24" s="3" t="s">
        <v>7923</v>
      </c>
      <c r="C24" s="76" t="s">
        <v>42</v>
      </c>
      <c r="D24" s="76"/>
      <c r="E24" s="1" t="s">
        <v>7934</v>
      </c>
      <c r="F24" s="2" t="s">
        <v>7935</v>
      </c>
      <c r="G24" s="2" t="s">
        <v>7936</v>
      </c>
      <c r="H24" s="74" t="s">
        <v>82</v>
      </c>
      <c r="I24" s="74"/>
      <c r="J24" s="74" t="s">
        <v>83</v>
      </c>
      <c r="K24" s="74"/>
      <c r="L24" s="9">
        <v>1</v>
      </c>
      <c r="M24" s="4">
        <v>12.37</v>
      </c>
    </row>
    <row r="25" spans="1:13">
      <c r="A25" s="2" t="s">
        <v>48</v>
      </c>
      <c r="B25" s="3" t="s">
        <v>7923</v>
      </c>
      <c r="C25" s="76" t="s">
        <v>42</v>
      </c>
      <c r="D25" s="76"/>
      <c r="E25" s="1" t="s">
        <v>7937</v>
      </c>
      <c r="F25" s="2" t="s">
        <v>663</v>
      </c>
      <c r="G25" s="2" t="s">
        <v>664</v>
      </c>
      <c r="H25" s="74" t="s">
        <v>82</v>
      </c>
      <c r="I25" s="74"/>
      <c r="J25" s="74" t="s">
        <v>83</v>
      </c>
      <c r="K25" s="74"/>
      <c r="L25" s="9">
        <v>2</v>
      </c>
      <c r="M25" s="4">
        <v>24.74</v>
      </c>
    </row>
    <row r="26" spans="1:13">
      <c r="A26" s="2" t="s">
        <v>48</v>
      </c>
      <c r="B26" s="3" t="s">
        <v>7923</v>
      </c>
      <c r="C26" s="76" t="s">
        <v>42</v>
      </c>
      <c r="D26" s="76"/>
      <c r="E26" s="1" t="s">
        <v>2187</v>
      </c>
      <c r="F26" s="2" t="s">
        <v>2358</v>
      </c>
      <c r="G26" s="2" t="s">
        <v>2359</v>
      </c>
      <c r="H26" s="74" t="s">
        <v>82</v>
      </c>
      <c r="I26" s="74"/>
      <c r="J26" s="74" t="s">
        <v>83</v>
      </c>
      <c r="K26" s="74"/>
      <c r="L26" s="9">
        <v>2</v>
      </c>
      <c r="M26" s="4">
        <v>23.04</v>
      </c>
    </row>
    <row r="27" spans="1:13">
      <c r="A27" s="2" t="s">
        <v>48</v>
      </c>
      <c r="B27" s="3" t="s">
        <v>7923</v>
      </c>
      <c r="C27" s="76" t="s">
        <v>42</v>
      </c>
      <c r="D27" s="76"/>
      <c r="E27" s="1" t="s">
        <v>7938</v>
      </c>
      <c r="F27" s="2" t="s">
        <v>1076</v>
      </c>
      <c r="G27" s="2" t="s">
        <v>1077</v>
      </c>
      <c r="H27" s="74" t="s">
        <v>1078</v>
      </c>
      <c r="I27" s="74"/>
      <c r="J27" s="74" t="s">
        <v>1079</v>
      </c>
      <c r="K27" s="74"/>
      <c r="L27" s="9">
        <v>25</v>
      </c>
      <c r="M27" s="4">
        <v>288</v>
      </c>
    </row>
    <row r="28" spans="1:13">
      <c r="A28" s="2" t="s">
        <v>48</v>
      </c>
      <c r="B28" s="3" t="s">
        <v>7923</v>
      </c>
      <c r="C28" s="76" t="s">
        <v>42</v>
      </c>
      <c r="D28" s="76"/>
      <c r="E28" s="1" t="s">
        <v>2173</v>
      </c>
      <c r="F28" s="2" t="s">
        <v>932</v>
      </c>
      <c r="G28" s="2" t="s">
        <v>933</v>
      </c>
      <c r="H28" s="74" t="s">
        <v>82</v>
      </c>
      <c r="I28" s="74"/>
      <c r="J28" s="74" t="s">
        <v>83</v>
      </c>
      <c r="K28" s="74"/>
      <c r="L28" s="9">
        <v>10</v>
      </c>
      <c r="M28" s="4">
        <v>123.7</v>
      </c>
    </row>
    <row r="29" spans="1:13">
      <c r="A29" s="2" t="s">
        <v>48</v>
      </c>
      <c r="B29" s="3" t="s">
        <v>7923</v>
      </c>
      <c r="C29" s="76" t="s">
        <v>42</v>
      </c>
      <c r="D29" s="76"/>
      <c r="E29" s="1" t="s">
        <v>7939</v>
      </c>
      <c r="F29" s="2" t="s">
        <v>1285</v>
      </c>
      <c r="G29" s="2" t="s">
        <v>1286</v>
      </c>
      <c r="H29" s="74" t="s">
        <v>82</v>
      </c>
      <c r="I29" s="74"/>
      <c r="J29" s="74" t="s">
        <v>83</v>
      </c>
      <c r="K29" s="74"/>
      <c r="L29" s="9">
        <v>30</v>
      </c>
      <c r="M29" s="4">
        <v>345.6</v>
      </c>
    </row>
    <row r="30" spans="1:13">
      <c r="A30" s="2" t="s">
        <v>48</v>
      </c>
      <c r="B30" s="3" t="s">
        <v>7923</v>
      </c>
      <c r="C30" s="76" t="s">
        <v>42</v>
      </c>
      <c r="D30" s="76"/>
      <c r="E30" s="1" t="s">
        <v>7940</v>
      </c>
      <c r="F30" s="2" t="s">
        <v>1085</v>
      </c>
      <c r="G30" s="2" t="s">
        <v>1086</v>
      </c>
      <c r="H30" s="74" t="s">
        <v>82</v>
      </c>
      <c r="I30" s="74"/>
      <c r="J30" s="74" t="s">
        <v>83</v>
      </c>
      <c r="K30" s="74"/>
      <c r="L30" s="9">
        <v>20</v>
      </c>
      <c r="M30" s="4">
        <v>247.4</v>
      </c>
    </row>
    <row r="31" spans="1:13">
      <c r="A31" s="2" t="s">
        <v>48</v>
      </c>
      <c r="B31" s="3" t="s">
        <v>7923</v>
      </c>
      <c r="C31" s="76" t="s">
        <v>42</v>
      </c>
      <c r="D31" s="76"/>
      <c r="E31" s="1" t="s">
        <v>7941</v>
      </c>
      <c r="F31" s="2" t="s">
        <v>663</v>
      </c>
      <c r="G31" s="2" t="s">
        <v>664</v>
      </c>
      <c r="H31" s="74" t="s">
        <v>82</v>
      </c>
      <c r="I31" s="74"/>
      <c r="J31" s="74" t="s">
        <v>83</v>
      </c>
      <c r="K31" s="74"/>
      <c r="L31" s="9">
        <v>2</v>
      </c>
      <c r="M31" s="4">
        <v>23.04</v>
      </c>
    </row>
    <row r="32" spans="1:13">
      <c r="A32" s="2" t="s">
        <v>48</v>
      </c>
      <c r="B32" s="3" t="s">
        <v>7942</v>
      </c>
      <c r="C32" s="76" t="s">
        <v>42</v>
      </c>
      <c r="D32" s="76"/>
      <c r="E32" s="1" t="s">
        <v>2290</v>
      </c>
      <c r="F32" s="2" t="s">
        <v>670</v>
      </c>
      <c r="G32" s="2" t="s">
        <v>671</v>
      </c>
      <c r="H32" s="74" t="s">
        <v>177</v>
      </c>
      <c r="I32" s="74"/>
      <c r="J32" s="74" t="s">
        <v>178</v>
      </c>
      <c r="K32" s="74"/>
      <c r="L32" s="9">
        <v>5</v>
      </c>
      <c r="M32" s="4">
        <v>57.6</v>
      </c>
    </row>
    <row r="33" spans="1:26">
      <c r="A33" s="2" t="s">
        <v>182</v>
      </c>
      <c r="B33" s="3" t="s">
        <v>7923</v>
      </c>
      <c r="C33" s="76" t="s">
        <v>42</v>
      </c>
      <c r="D33" s="76"/>
      <c r="E33" s="1" t="s">
        <v>7929</v>
      </c>
      <c r="F33" s="2" t="s">
        <v>2601</v>
      </c>
      <c r="G33" s="2" t="s">
        <v>2602</v>
      </c>
      <c r="H33" s="74" t="s">
        <v>77</v>
      </c>
      <c r="I33" s="74"/>
      <c r="J33" s="74" t="s">
        <v>78</v>
      </c>
      <c r="K33" s="74"/>
      <c r="L33" s="9">
        <v>1</v>
      </c>
      <c r="M33" s="4">
        <v>9.44</v>
      </c>
    </row>
    <row r="34" spans="1:26">
      <c r="A34" s="2" t="s">
        <v>182</v>
      </c>
      <c r="B34" s="3" t="s">
        <v>7923</v>
      </c>
      <c r="C34" s="76" t="s">
        <v>42</v>
      </c>
      <c r="D34" s="76"/>
      <c r="E34" s="1" t="s">
        <v>2188</v>
      </c>
      <c r="F34" s="2" t="s">
        <v>480</v>
      </c>
      <c r="G34" s="2" t="s">
        <v>481</v>
      </c>
      <c r="H34" s="74" t="s">
        <v>82</v>
      </c>
      <c r="I34" s="74"/>
      <c r="J34" s="74" t="s">
        <v>83</v>
      </c>
      <c r="K34" s="74"/>
      <c r="L34" s="9">
        <v>2</v>
      </c>
      <c r="M34" s="4">
        <v>18.88</v>
      </c>
    </row>
    <row r="35" spans="1:26">
      <c r="A35" s="2" t="s">
        <v>182</v>
      </c>
      <c r="B35" s="3" t="s">
        <v>7923</v>
      </c>
      <c r="C35" s="76" t="s">
        <v>42</v>
      </c>
      <c r="D35" s="76"/>
      <c r="E35" s="1" t="s">
        <v>2206</v>
      </c>
      <c r="F35" s="2" t="s">
        <v>689</v>
      </c>
      <c r="G35" s="2" t="s">
        <v>690</v>
      </c>
      <c r="H35" s="74" t="s">
        <v>93</v>
      </c>
      <c r="I35" s="74"/>
      <c r="J35" s="74" t="s">
        <v>94</v>
      </c>
      <c r="K35" s="74"/>
      <c r="L35" s="9">
        <v>3</v>
      </c>
      <c r="M35" s="4">
        <v>28.32</v>
      </c>
    </row>
    <row r="36" spans="1:26">
      <c r="A36" s="2" t="s">
        <v>205</v>
      </c>
      <c r="B36" s="3" t="s">
        <v>7923</v>
      </c>
      <c r="C36" s="76" t="s">
        <v>42</v>
      </c>
      <c r="D36" s="76"/>
      <c r="E36" s="1" t="s">
        <v>2206</v>
      </c>
      <c r="F36" s="2" t="s">
        <v>689</v>
      </c>
      <c r="G36" s="2" t="s">
        <v>690</v>
      </c>
      <c r="H36" s="74" t="s">
        <v>93</v>
      </c>
      <c r="I36" s="74"/>
      <c r="J36" s="74" t="s">
        <v>94</v>
      </c>
      <c r="K36" s="74"/>
      <c r="L36" s="9">
        <v>1</v>
      </c>
      <c r="M36" s="4">
        <v>9.5500000000000007</v>
      </c>
    </row>
    <row r="37" spans="1:26">
      <c r="A37" s="2" t="s">
        <v>205</v>
      </c>
      <c r="B37" s="3" t="s">
        <v>7923</v>
      </c>
      <c r="C37" s="76" t="s">
        <v>42</v>
      </c>
      <c r="D37" s="76"/>
      <c r="E37" s="1" t="s">
        <v>7943</v>
      </c>
      <c r="F37" s="2" t="s">
        <v>519</v>
      </c>
      <c r="G37" s="2" t="s">
        <v>520</v>
      </c>
      <c r="H37" s="74" t="s">
        <v>93</v>
      </c>
      <c r="I37" s="74"/>
      <c r="J37" s="74" t="s">
        <v>94</v>
      </c>
      <c r="K37" s="74"/>
      <c r="L37" s="9">
        <v>1</v>
      </c>
      <c r="M37" s="4">
        <v>9.5500000000000007</v>
      </c>
    </row>
    <row r="38" spans="1:26">
      <c r="M38" s="5">
        <v>2869.17</v>
      </c>
    </row>
    <row r="39" spans="1:26">
      <c r="A39" s="72" t="s">
        <v>141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>
      <c r="A40" s="2" t="s">
        <v>40</v>
      </c>
      <c r="B40" s="3" t="s">
        <v>7942</v>
      </c>
      <c r="C40" s="76" t="s">
        <v>42</v>
      </c>
      <c r="D40" s="76"/>
      <c r="E40" s="1" t="s">
        <v>7944</v>
      </c>
      <c r="F40" s="2" t="s">
        <v>541</v>
      </c>
      <c r="G40" s="2" t="s">
        <v>542</v>
      </c>
      <c r="H40" s="74" t="s">
        <v>150</v>
      </c>
      <c r="I40" s="74"/>
      <c r="J40" s="74" t="s">
        <v>151</v>
      </c>
      <c r="K40" s="74"/>
      <c r="L40" s="9">
        <v>5</v>
      </c>
      <c r="M40" s="4">
        <v>51.1</v>
      </c>
    </row>
    <row r="41" spans="1:26">
      <c r="A41" s="2" t="s">
        <v>48</v>
      </c>
      <c r="B41" s="3" t="s">
        <v>7942</v>
      </c>
      <c r="C41" s="76" t="s">
        <v>42</v>
      </c>
      <c r="D41" s="76"/>
      <c r="E41" s="1" t="s">
        <v>2244</v>
      </c>
      <c r="F41" s="2" t="s">
        <v>165</v>
      </c>
      <c r="G41" s="2" t="s">
        <v>166</v>
      </c>
      <c r="H41" s="74" t="s">
        <v>167</v>
      </c>
      <c r="I41" s="74"/>
      <c r="J41" s="74" t="s">
        <v>168</v>
      </c>
      <c r="K41" s="74"/>
      <c r="L41" s="9">
        <v>15</v>
      </c>
      <c r="M41" s="4">
        <v>172.8</v>
      </c>
    </row>
    <row r="42" spans="1:26">
      <c r="A42" s="2" t="s">
        <v>48</v>
      </c>
      <c r="B42" s="3" t="s">
        <v>7942</v>
      </c>
      <c r="C42" s="76" t="s">
        <v>42</v>
      </c>
      <c r="D42" s="76"/>
      <c r="E42" s="1" t="s">
        <v>7945</v>
      </c>
      <c r="F42" s="2" t="s">
        <v>165</v>
      </c>
      <c r="G42" s="2" t="s">
        <v>166</v>
      </c>
      <c r="H42" s="74" t="s">
        <v>167</v>
      </c>
      <c r="I42" s="74"/>
      <c r="J42" s="74" t="s">
        <v>168</v>
      </c>
      <c r="K42" s="74"/>
      <c r="L42" s="9">
        <v>5</v>
      </c>
      <c r="M42" s="4">
        <v>61.85</v>
      </c>
    </row>
    <row r="43" spans="1:26">
      <c r="A43" s="2" t="s">
        <v>48</v>
      </c>
      <c r="B43" s="3" t="s">
        <v>7942</v>
      </c>
      <c r="C43" s="76" t="s">
        <v>42</v>
      </c>
      <c r="D43" s="76"/>
      <c r="E43" s="1" t="s">
        <v>7946</v>
      </c>
      <c r="F43" s="2" t="s">
        <v>158</v>
      </c>
      <c r="G43" s="2" t="s">
        <v>159</v>
      </c>
      <c r="H43" s="74" t="s">
        <v>160</v>
      </c>
      <c r="I43" s="74"/>
      <c r="J43" s="74" t="s">
        <v>161</v>
      </c>
      <c r="K43" s="74"/>
      <c r="L43" s="9">
        <v>5</v>
      </c>
      <c r="M43" s="4">
        <v>57.6</v>
      </c>
    </row>
    <row r="44" spans="1:26">
      <c r="A44" s="2" t="s">
        <v>48</v>
      </c>
      <c r="B44" s="3" t="s">
        <v>7942</v>
      </c>
      <c r="C44" s="76" t="s">
        <v>42</v>
      </c>
      <c r="D44" s="76"/>
      <c r="E44" s="1" t="s">
        <v>7944</v>
      </c>
      <c r="F44" s="2" t="s">
        <v>541</v>
      </c>
      <c r="G44" s="2" t="s">
        <v>542</v>
      </c>
      <c r="H44" s="74" t="s">
        <v>150</v>
      </c>
      <c r="I44" s="74"/>
      <c r="J44" s="74" t="s">
        <v>151</v>
      </c>
      <c r="K44" s="74"/>
      <c r="L44" s="9">
        <v>20</v>
      </c>
      <c r="M44" s="4">
        <v>230.4</v>
      </c>
    </row>
    <row r="45" spans="1:26">
      <c r="A45" s="2" t="s">
        <v>48</v>
      </c>
      <c r="B45" s="3" t="s">
        <v>7942</v>
      </c>
      <c r="C45" s="76" t="s">
        <v>42</v>
      </c>
      <c r="D45" s="76"/>
      <c r="E45" s="1" t="s">
        <v>7947</v>
      </c>
      <c r="F45" s="2" t="s">
        <v>957</v>
      </c>
      <c r="G45" s="2" t="s">
        <v>958</v>
      </c>
      <c r="H45" s="74" t="s">
        <v>150</v>
      </c>
      <c r="I45" s="74"/>
      <c r="J45" s="74" t="s">
        <v>151</v>
      </c>
      <c r="K45" s="74"/>
      <c r="L45" s="9">
        <v>20</v>
      </c>
      <c r="M45" s="4">
        <v>230.4</v>
      </c>
    </row>
    <row r="46" spans="1:26">
      <c r="A46" s="2" t="s">
        <v>48</v>
      </c>
      <c r="B46" s="3" t="s">
        <v>7942</v>
      </c>
      <c r="C46" s="76" t="s">
        <v>42</v>
      </c>
      <c r="D46" s="76"/>
      <c r="E46" s="1" t="s">
        <v>7948</v>
      </c>
      <c r="F46" s="2" t="s">
        <v>170</v>
      </c>
      <c r="G46" s="2" t="s">
        <v>171</v>
      </c>
      <c r="H46" s="74" t="s">
        <v>150</v>
      </c>
      <c r="I46" s="74"/>
      <c r="J46" s="74" t="s">
        <v>151</v>
      </c>
      <c r="K46" s="74"/>
      <c r="L46" s="9">
        <v>20</v>
      </c>
      <c r="M46" s="4">
        <v>230.4</v>
      </c>
    </row>
    <row r="47" spans="1:26">
      <c r="A47" s="2" t="s">
        <v>48</v>
      </c>
      <c r="B47" s="3" t="s">
        <v>7942</v>
      </c>
      <c r="C47" s="76" t="s">
        <v>42</v>
      </c>
      <c r="D47" s="76"/>
      <c r="E47" s="1" t="s">
        <v>7949</v>
      </c>
      <c r="F47" s="2" t="s">
        <v>1148</v>
      </c>
      <c r="G47" s="2" t="s">
        <v>1149</v>
      </c>
      <c r="H47" s="74" t="s">
        <v>155</v>
      </c>
      <c r="I47" s="74"/>
      <c r="J47" s="74" t="s">
        <v>156</v>
      </c>
      <c r="K47" s="74"/>
      <c r="L47" s="9">
        <v>5</v>
      </c>
      <c r="M47" s="4">
        <v>57.6</v>
      </c>
    </row>
    <row r="48" spans="1:26">
      <c r="A48" s="2" t="s">
        <v>48</v>
      </c>
      <c r="B48" s="3" t="s">
        <v>7942</v>
      </c>
      <c r="C48" s="76" t="s">
        <v>42</v>
      </c>
      <c r="D48" s="76"/>
      <c r="E48" s="1" t="s">
        <v>7950</v>
      </c>
      <c r="F48" s="2" t="s">
        <v>1400</v>
      </c>
      <c r="G48" s="2" t="s">
        <v>1401</v>
      </c>
      <c r="H48" s="74" t="s">
        <v>150</v>
      </c>
      <c r="I48" s="74"/>
      <c r="J48" s="74" t="s">
        <v>151</v>
      </c>
      <c r="K48" s="74"/>
      <c r="L48" s="9">
        <v>3</v>
      </c>
      <c r="M48" s="4">
        <v>37.11</v>
      </c>
    </row>
    <row r="49" spans="1:26">
      <c r="A49" s="2" t="s">
        <v>205</v>
      </c>
      <c r="B49" s="3" t="s">
        <v>7942</v>
      </c>
      <c r="C49" s="76" t="s">
        <v>42</v>
      </c>
      <c r="D49" s="76"/>
      <c r="E49" s="1" t="s">
        <v>7947</v>
      </c>
      <c r="F49" s="2" t="s">
        <v>957</v>
      </c>
      <c r="G49" s="2" t="s">
        <v>958</v>
      </c>
      <c r="H49" s="74" t="s">
        <v>150</v>
      </c>
      <c r="I49" s="74"/>
      <c r="J49" s="74" t="s">
        <v>151</v>
      </c>
      <c r="K49" s="74"/>
      <c r="L49" s="9">
        <v>1</v>
      </c>
      <c r="M49" s="4">
        <v>9.5500000000000007</v>
      </c>
    </row>
    <row r="50" spans="1:26">
      <c r="M50" s="5">
        <v>1138.81</v>
      </c>
    </row>
    <row r="51" spans="1:26">
      <c r="A51" s="72" t="s">
        <v>183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spans="1:26">
      <c r="A52" s="2" t="s">
        <v>40</v>
      </c>
      <c r="B52" s="3" t="s">
        <v>7923</v>
      </c>
      <c r="C52" s="76" t="s">
        <v>42</v>
      </c>
      <c r="D52" s="76"/>
      <c r="E52" s="1" t="s">
        <v>7951</v>
      </c>
      <c r="F52" s="2" t="s">
        <v>707</v>
      </c>
      <c r="G52" s="2" t="s">
        <v>708</v>
      </c>
      <c r="H52" s="74" t="s">
        <v>187</v>
      </c>
      <c r="I52" s="74"/>
      <c r="J52" s="74" t="s">
        <v>188</v>
      </c>
      <c r="K52" s="74"/>
      <c r="L52" s="9">
        <v>4</v>
      </c>
      <c r="M52" s="4">
        <v>40.880000000000003</v>
      </c>
    </row>
    <row r="53" spans="1:26">
      <c r="M53" s="5">
        <v>40.880000000000003</v>
      </c>
    </row>
    <row r="54" spans="1:26">
      <c r="A54" s="72" t="s">
        <v>189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spans="1:26">
      <c r="A55" s="2" t="s">
        <v>40</v>
      </c>
      <c r="B55" s="3" t="s">
        <v>7919</v>
      </c>
      <c r="C55" s="76" t="s">
        <v>42</v>
      </c>
      <c r="D55" s="76"/>
      <c r="E55" s="1" t="s">
        <v>7952</v>
      </c>
      <c r="F55" s="2" t="s">
        <v>191</v>
      </c>
      <c r="G55" s="2" t="s">
        <v>192</v>
      </c>
      <c r="H55" s="74" t="s">
        <v>193</v>
      </c>
      <c r="I55" s="74"/>
      <c r="J55" s="74" t="s">
        <v>194</v>
      </c>
      <c r="K55" s="74"/>
      <c r="L55" s="9">
        <v>2</v>
      </c>
      <c r="M55" s="4">
        <v>20.440000000000001</v>
      </c>
    </row>
    <row r="56" spans="1:26">
      <c r="A56" s="2" t="s">
        <v>40</v>
      </c>
      <c r="B56" s="3" t="s">
        <v>7919</v>
      </c>
      <c r="C56" s="76" t="s">
        <v>42</v>
      </c>
      <c r="D56" s="76"/>
      <c r="E56" s="1" t="s">
        <v>7953</v>
      </c>
      <c r="F56" s="2" t="s">
        <v>729</v>
      </c>
      <c r="G56" s="2" t="s">
        <v>730</v>
      </c>
      <c r="H56" s="74" t="s">
        <v>726</v>
      </c>
      <c r="I56" s="74"/>
      <c r="J56" s="74" t="s">
        <v>727</v>
      </c>
      <c r="K56" s="74"/>
      <c r="L56" s="9">
        <v>5</v>
      </c>
      <c r="M56" s="4">
        <v>51.1</v>
      </c>
    </row>
    <row r="57" spans="1:26">
      <c r="A57" s="2" t="s">
        <v>40</v>
      </c>
      <c r="B57" s="3" t="s">
        <v>7919</v>
      </c>
      <c r="C57" s="76" t="s">
        <v>42</v>
      </c>
      <c r="D57" s="76"/>
      <c r="E57" s="1" t="s">
        <v>7954</v>
      </c>
      <c r="F57" s="2" t="s">
        <v>729</v>
      </c>
      <c r="G57" s="2" t="s">
        <v>730</v>
      </c>
      <c r="H57" s="74" t="s">
        <v>726</v>
      </c>
      <c r="I57" s="74"/>
      <c r="J57" s="74" t="s">
        <v>727</v>
      </c>
      <c r="K57" s="74"/>
      <c r="L57" s="9">
        <v>3</v>
      </c>
      <c r="M57" s="4">
        <v>30.66</v>
      </c>
    </row>
    <row r="58" spans="1:26">
      <c r="A58" s="2" t="s">
        <v>40</v>
      </c>
      <c r="B58" s="3" t="s">
        <v>7919</v>
      </c>
      <c r="C58" s="76" t="s">
        <v>42</v>
      </c>
      <c r="D58" s="76"/>
      <c r="E58" s="1" t="s">
        <v>7955</v>
      </c>
      <c r="F58" s="2" t="s">
        <v>2815</v>
      </c>
      <c r="G58" s="2" t="s">
        <v>2816</v>
      </c>
      <c r="H58" s="74" t="s">
        <v>198</v>
      </c>
      <c r="I58" s="74"/>
      <c r="J58" s="74" t="s">
        <v>199</v>
      </c>
      <c r="K58" s="74"/>
      <c r="L58" s="9">
        <v>10</v>
      </c>
      <c r="M58" s="4">
        <v>102.2</v>
      </c>
    </row>
    <row r="59" spans="1:26">
      <c r="A59" s="2" t="s">
        <v>48</v>
      </c>
      <c r="B59" s="3" t="s">
        <v>7919</v>
      </c>
      <c r="C59" s="76" t="s">
        <v>42</v>
      </c>
      <c r="D59" s="76"/>
      <c r="E59" s="1" t="s">
        <v>7953</v>
      </c>
      <c r="F59" s="2" t="s">
        <v>729</v>
      </c>
      <c r="G59" s="2" t="s">
        <v>730</v>
      </c>
      <c r="H59" s="74" t="s">
        <v>726</v>
      </c>
      <c r="I59" s="74"/>
      <c r="J59" s="74" t="s">
        <v>727</v>
      </c>
      <c r="K59" s="74"/>
      <c r="L59" s="9">
        <v>10</v>
      </c>
      <c r="M59" s="4">
        <v>123.7</v>
      </c>
    </row>
    <row r="60" spans="1:26">
      <c r="A60" s="2" t="s">
        <v>48</v>
      </c>
      <c r="B60" s="3" t="s">
        <v>7919</v>
      </c>
      <c r="C60" s="76" t="s">
        <v>42</v>
      </c>
      <c r="D60" s="76"/>
      <c r="E60" s="1" t="s">
        <v>7956</v>
      </c>
      <c r="F60" s="2" t="s">
        <v>710</v>
      </c>
      <c r="G60" s="2" t="s">
        <v>711</v>
      </c>
      <c r="H60" s="74" t="s">
        <v>712</v>
      </c>
      <c r="I60" s="74"/>
      <c r="J60" s="74" t="s">
        <v>713</v>
      </c>
      <c r="K60" s="74"/>
      <c r="L60" s="9">
        <v>10</v>
      </c>
      <c r="M60" s="4">
        <v>123.7</v>
      </c>
    </row>
    <row r="61" spans="1:26">
      <c r="A61" s="2" t="s">
        <v>48</v>
      </c>
      <c r="B61" s="3" t="s">
        <v>7919</v>
      </c>
      <c r="C61" s="76" t="s">
        <v>42</v>
      </c>
      <c r="D61" s="76"/>
      <c r="E61" s="1" t="s">
        <v>7952</v>
      </c>
      <c r="F61" s="2" t="s">
        <v>191</v>
      </c>
      <c r="G61" s="2" t="s">
        <v>192</v>
      </c>
      <c r="H61" s="74" t="s">
        <v>193</v>
      </c>
      <c r="I61" s="74"/>
      <c r="J61" s="74" t="s">
        <v>194</v>
      </c>
      <c r="K61" s="74"/>
      <c r="L61" s="9">
        <v>5</v>
      </c>
      <c r="M61" s="4">
        <v>61.85</v>
      </c>
    </row>
    <row r="62" spans="1:26">
      <c r="A62" s="2" t="s">
        <v>182</v>
      </c>
      <c r="B62" s="3" t="s">
        <v>7919</v>
      </c>
      <c r="C62" s="76" t="s">
        <v>42</v>
      </c>
      <c r="D62" s="76"/>
      <c r="E62" s="1" t="s">
        <v>7954</v>
      </c>
      <c r="F62" s="2" t="s">
        <v>729</v>
      </c>
      <c r="G62" s="2" t="s">
        <v>730</v>
      </c>
      <c r="H62" s="74" t="s">
        <v>726</v>
      </c>
      <c r="I62" s="74"/>
      <c r="J62" s="74" t="s">
        <v>727</v>
      </c>
      <c r="K62" s="74"/>
      <c r="L62" s="9">
        <v>2</v>
      </c>
      <c r="M62" s="4">
        <v>18.88</v>
      </c>
    </row>
    <row r="63" spans="1:26">
      <c r="A63" s="2" t="s">
        <v>182</v>
      </c>
      <c r="B63" s="3" t="s">
        <v>7919</v>
      </c>
      <c r="C63" s="76" t="s">
        <v>42</v>
      </c>
      <c r="D63" s="76"/>
      <c r="E63" s="1" t="s">
        <v>7957</v>
      </c>
      <c r="F63" s="2" t="s">
        <v>1161</v>
      </c>
      <c r="G63" s="2" t="s">
        <v>1162</v>
      </c>
      <c r="H63" s="74" t="s">
        <v>210</v>
      </c>
      <c r="I63" s="74"/>
      <c r="J63" s="74" t="s">
        <v>211</v>
      </c>
      <c r="K63" s="74"/>
      <c r="L63" s="9">
        <v>1</v>
      </c>
      <c r="M63" s="4">
        <v>9.44</v>
      </c>
    </row>
    <row r="64" spans="1:26">
      <c r="A64" s="2" t="s">
        <v>205</v>
      </c>
      <c r="B64" s="3" t="s">
        <v>7919</v>
      </c>
      <c r="C64" s="76" t="s">
        <v>42</v>
      </c>
      <c r="D64" s="76"/>
      <c r="E64" s="1" t="s">
        <v>7952</v>
      </c>
      <c r="F64" s="2" t="s">
        <v>191</v>
      </c>
      <c r="G64" s="2" t="s">
        <v>192</v>
      </c>
      <c r="H64" s="74" t="s">
        <v>193</v>
      </c>
      <c r="I64" s="74"/>
      <c r="J64" s="74" t="s">
        <v>194</v>
      </c>
      <c r="K64" s="74"/>
      <c r="L64" s="9">
        <v>2</v>
      </c>
      <c r="M64" s="4">
        <v>19.100000000000001</v>
      </c>
    </row>
    <row r="65" spans="1:26">
      <c r="M65" s="5">
        <v>561.07000000000005</v>
      </c>
    </row>
    <row r="66" spans="1:26">
      <c r="A66" s="72" t="s">
        <v>212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spans="1:26">
      <c r="A67" s="2" t="s">
        <v>40</v>
      </c>
      <c r="B67" s="3" t="s">
        <v>7958</v>
      </c>
      <c r="C67" s="76" t="s">
        <v>42</v>
      </c>
      <c r="D67" s="76"/>
      <c r="E67" s="1" t="s">
        <v>7959</v>
      </c>
      <c r="F67" s="2" t="s">
        <v>2392</v>
      </c>
      <c r="G67" s="2" t="s">
        <v>2393</v>
      </c>
      <c r="H67" s="74" t="s">
        <v>232</v>
      </c>
      <c r="I67" s="74"/>
      <c r="J67" s="74" t="s">
        <v>233</v>
      </c>
      <c r="K67" s="74"/>
      <c r="L67" s="9">
        <v>2</v>
      </c>
      <c r="M67" s="4">
        <v>20.440000000000001</v>
      </c>
    </row>
    <row r="68" spans="1:26">
      <c r="A68" s="2" t="s">
        <v>40</v>
      </c>
      <c r="B68" s="3" t="s">
        <v>7958</v>
      </c>
      <c r="C68" s="76" t="s">
        <v>42</v>
      </c>
      <c r="D68" s="76"/>
      <c r="E68" s="1" t="s">
        <v>7960</v>
      </c>
      <c r="F68" s="2" t="s">
        <v>738</v>
      </c>
      <c r="G68" s="2" t="s">
        <v>739</v>
      </c>
      <c r="H68" s="74" t="s">
        <v>251</v>
      </c>
      <c r="I68" s="74"/>
      <c r="J68" s="74" t="s">
        <v>252</v>
      </c>
      <c r="K68" s="74"/>
      <c r="L68" s="9">
        <v>10</v>
      </c>
      <c r="M68" s="4">
        <v>102.2</v>
      </c>
    </row>
    <row r="69" spans="1:26">
      <c r="A69" s="2" t="s">
        <v>40</v>
      </c>
      <c r="B69" s="3" t="s">
        <v>7958</v>
      </c>
      <c r="C69" s="76" t="s">
        <v>42</v>
      </c>
      <c r="D69" s="76"/>
      <c r="E69" s="1" t="s">
        <v>2228</v>
      </c>
      <c r="F69" s="2" t="s">
        <v>219</v>
      </c>
      <c r="G69" s="2" t="s">
        <v>220</v>
      </c>
      <c r="H69" s="74" t="s">
        <v>221</v>
      </c>
      <c r="I69" s="74"/>
      <c r="J69" s="74" t="s">
        <v>222</v>
      </c>
      <c r="K69" s="74"/>
      <c r="L69" s="9">
        <v>5</v>
      </c>
      <c r="M69" s="4">
        <v>51.1</v>
      </c>
    </row>
    <row r="70" spans="1:26">
      <c r="A70" s="2" t="s">
        <v>40</v>
      </c>
      <c r="B70" s="3" t="s">
        <v>7958</v>
      </c>
      <c r="C70" s="76" t="s">
        <v>42</v>
      </c>
      <c r="D70" s="76"/>
      <c r="E70" s="1" t="s">
        <v>2236</v>
      </c>
      <c r="F70" s="2" t="s">
        <v>238</v>
      </c>
      <c r="G70" s="2" t="s">
        <v>239</v>
      </c>
      <c r="H70" s="74" t="s">
        <v>216</v>
      </c>
      <c r="I70" s="74"/>
      <c r="J70" s="74" t="s">
        <v>217</v>
      </c>
      <c r="K70" s="74"/>
      <c r="L70" s="9">
        <v>2</v>
      </c>
      <c r="M70" s="4">
        <v>20.440000000000001</v>
      </c>
    </row>
    <row r="71" spans="1:26">
      <c r="A71" s="2" t="s">
        <v>40</v>
      </c>
      <c r="B71" s="3" t="s">
        <v>7958</v>
      </c>
      <c r="C71" s="76" t="s">
        <v>42</v>
      </c>
      <c r="D71" s="76"/>
      <c r="E71" s="1" t="s">
        <v>2233</v>
      </c>
      <c r="F71" s="2" t="s">
        <v>3320</v>
      </c>
      <c r="G71" s="2" t="s">
        <v>1184</v>
      </c>
      <c r="H71" s="74" t="s">
        <v>257</v>
      </c>
      <c r="I71" s="74"/>
      <c r="J71" s="74" t="s">
        <v>258</v>
      </c>
      <c r="K71" s="74"/>
      <c r="L71" s="9">
        <v>5</v>
      </c>
      <c r="M71" s="4">
        <v>51.1</v>
      </c>
    </row>
    <row r="72" spans="1:26">
      <c r="A72" s="2" t="s">
        <v>48</v>
      </c>
      <c r="B72" s="3" t="s">
        <v>7958</v>
      </c>
      <c r="C72" s="76" t="s">
        <v>42</v>
      </c>
      <c r="D72" s="76"/>
      <c r="E72" s="1" t="s">
        <v>7961</v>
      </c>
      <c r="F72" s="2" t="s">
        <v>214</v>
      </c>
      <c r="G72" s="2" t="s">
        <v>215</v>
      </c>
      <c r="H72" s="74" t="s">
        <v>216</v>
      </c>
      <c r="I72" s="74"/>
      <c r="J72" s="74" t="s">
        <v>217</v>
      </c>
      <c r="K72" s="74"/>
      <c r="L72" s="9">
        <v>5</v>
      </c>
      <c r="M72" s="4">
        <v>61.85</v>
      </c>
    </row>
    <row r="73" spans="1:26">
      <c r="A73" s="2" t="s">
        <v>48</v>
      </c>
      <c r="B73" s="3" t="s">
        <v>7958</v>
      </c>
      <c r="C73" s="76" t="s">
        <v>42</v>
      </c>
      <c r="D73" s="76"/>
      <c r="E73" s="1" t="s">
        <v>7959</v>
      </c>
      <c r="F73" s="2" t="s">
        <v>2392</v>
      </c>
      <c r="G73" s="2" t="s">
        <v>2393</v>
      </c>
      <c r="H73" s="74" t="s">
        <v>232</v>
      </c>
      <c r="I73" s="74"/>
      <c r="J73" s="74" t="s">
        <v>233</v>
      </c>
      <c r="K73" s="74"/>
      <c r="L73" s="9">
        <v>3</v>
      </c>
      <c r="M73" s="4">
        <v>37.11</v>
      </c>
    </row>
    <row r="74" spans="1:26">
      <c r="A74" s="2" t="s">
        <v>48</v>
      </c>
      <c r="B74" s="3" t="s">
        <v>7958</v>
      </c>
      <c r="C74" s="76" t="s">
        <v>42</v>
      </c>
      <c r="D74" s="76"/>
      <c r="E74" s="1" t="s">
        <v>7962</v>
      </c>
      <c r="F74" s="2" t="s">
        <v>263</v>
      </c>
      <c r="G74" s="2" t="s">
        <v>264</v>
      </c>
      <c r="H74" s="74" t="s">
        <v>216</v>
      </c>
      <c r="I74" s="74"/>
      <c r="J74" s="74" t="s">
        <v>217</v>
      </c>
      <c r="K74" s="74"/>
      <c r="L74" s="9">
        <v>5</v>
      </c>
      <c r="M74" s="4">
        <v>61.85</v>
      </c>
    </row>
    <row r="75" spans="1:26">
      <c r="A75" s="2" t="s">
        <v>48</v>
      </c>
      <c r="B75" s="3" t="s">
        <v>7958</v>
      </c>
      <c r="C75" s="76" t="s">
        <v>42</v>
      </c>
      <c r="D75" s="76"/>
      <c r="E75" s="1" t="s">
        <v>2228</v>
      </c>
      <c r="F75" s="2" t="s">
        <v>219</v>
      </c>
      <c r="G75" s="2" t="s">
        <v>220</v>
      </c>
      <c r="H75" s="74" t="s">
        <v>221</v>
      </c>
      <c r="I75" s="74"/>
      <c r="J75" s="74" t="s">
        <v>222</v>
      </c>
      <c r="K75" s="74"/>
      <c r="L75" s="9">
        <v>5</v>
      </c>
      <c r="M75" s="4">
        <v>61.85</v>
      </c>
    </row>
    <row r="76" spans="1:26">
      <c r="A76" s="2" t="s">
        <v>48</v>
      </c>
      <c r="B76" s="3" t="s">
        <v>7958</v>
      </c>
      <c r="C76" s="76" t="s">
        <v>42</v>
      </c>
      <c r="D76" s="76"/>
      <c r="E76" s="1" t="s">
        <v>2236</v>
      </c>
      <c r="F76" s="2" t="s">
        <v>238</v>
      </c>
      <c r="G76" s="2" t="s">
        <v>239</v>
      </c>
      <c r="H76" s="74" t="s">
        <v>216</v>
      </c>
      <c r="I76" s="74"/>
      <c r="J76" s="74" t="s">
        <v>217</v>
      </c>
      <c r="K76" s="74"/>
      <c r="L76" s="9">
        <v>3</v>
      </c>
      <c r="M76" s="4">
        <v>37.11</v>
      </c>
    </row>
    <row r="77" spans="1:26">
      <c r="A77" s="2" t="s">
        <v>48</v>
      </c>
      <c r="B77" s="3" t="s">
        <v>7958</v>
      </c>
      <c r="C77" s="76" t="s">
        <v>42</v>
      </c>
      <c r="D77" s="76"/>
      <c r="E77" s="1" t="s">
        <v>7960</v>
      </c>
      <c r="F77" s="2" t="s">
        <v>738</v>
      </c>
      <c r="G77" s="2" t="s">
        <v>739</v>
      </c>
      <c r="H77" s="74" t="s">
        <v>251</v>
      </c>
      <c r="I77" s="74"/>
      <c r="J77" s="74" t="s">
        <v>252</v>
      </c>
      <c r="K77" s="74"/>
      <c r="L77" s="9">
        <v>10</v>
      </c>
      <c r="M77" s="4">
        <v>123.7</v>
      </c>
    </row>
    <row r="78" spans="1:26">
      <c r="A78" s="2" t="s">
        <v>182</v>
      </c>
      <c r="B78" s="3" t="s">
        <v>7958</v>
      </c>
      <c r="C78" s="76" t="s">
        <v>42</v>
      </c>
      <c r="D78" s="76"/>
      <c r="E78" s="1" t="s">
        <v>7963</v>
      </c>
      <c r="F78" s="2" t="s">
        <v>1187</v>
      </c>
      <c r="G78" s="2" t="s">
        <v>1188</v>
      </c>
      <c r="H78" s="74" t="s">
        <v>216</v>
      </c>
      <c r="I78" s="74"/>
      <c r="J78" s="74" t="s">
        <v>217</v>
      </c>
      <c r="K78" s="74"/>
      <c r="L78" s="9">
        <v>4</v>
      </c>
      <c r="M78" s="4">
        <v>37.76</v>
      </c>
    </row>
    <row r="79" spans="1:26">
      <c r="A79" s="2" t="s">
        <v>182</v>
      </c>
      <c r="B79" s="3" t="s">
        <v>7958</v>
      </c>
      <c r="C79" s="76" t="s">
        <v>42</v>
      </c>
      <c r="D79" s="76"/>
      <c r="E79" s="1" t="s">
        <v>2236</v>
      </c>
      <c r="F79" s="2" t="s">
        <v>238</v>
      </c>
      <c r="G79" s="2" t="s">
        <v>239</v>
      </c>
      <c r="H79" s="74" t="s">
        <v>216</v>
      </c>
      <c r="I79" s="74"/>
      <c r="J79" s="74" t="s">
        <v>217</v>
      </c>
      <c r="K79" s="74"/>
      <c r="L79" s="9">
        <v>2</v>
      </c>
      <c r="M79" s="4">
        <v>18.88</v>
      </c>
    </row>
    <row r="80" spans="1:26">
      <c r="A80" s="2" t="s">
        <v>182</v>
      </c>
      <c r="B80" s="3" t="s">
        <v>7958</v>
      </c>
      <c r="C80" s="76" t="s">
        <v>42</v>
      </c>
      <c r="D80" s="76"/>
      <c r="E80" s="1" t="s">
        <v>7964</v>
      </c>
      <c r="F80" s="2" t="s">
        <v>275</v>
      </c>
      <c r="G80" s="2" t="s">
        <v>276</v>
      </c>
      <c r="H80" s="74" t="s">
        <v>277</v>
      </c>
      <c r="I80" s="74"/>
      <c r="J80" s="74" t="s">
        <v>278</v>
      </c>
      <c r="K80" s="74"/>
      <c r="L80" s="9">
        <v>2</v>
      </c>
      <c r="M80" s="4">
        <v>18.88</v>
      </c>
    </row>
    <row r="81" spans="1:26">
      <c r="A81" s="2" t="s">
        <v>205</v>
      </c>
      <c r="B81" s="3" t="s">
        <v>7958</v>
      </c>
      <c r="C81" s="76" t="s">
        <v>42</v>
      </c>
      <c r="D81" s="76"/>
      <c r="E81" s="1" t="s">
        <v>7965</v>
      </c>
      <c r="F81" s="2" t="s">
        <v>7966</v>
      </c>
      <c r="G81" s="2" t="s">
        <v>7967</v>
      </c>
      <c r="H81" s="74" t="s">
        <v>216</v>
      </c>
      <c r="I81" s="74"/>
      <c r="J81" s="74" t="s">
        <v>217</v>
      </c>
      <c r="K81" s="74"/>
      <c r="L81" s="9">
        <v>5</v>
      </c>
      <c r="M81" s="4">
        <v>47.75</v>
      </c>
    </row>
    <row r="82" spans="1:26">
      <c r="M82" s="5">
        <v>752.02</v>
      </c>
    </row>
    <row r="83" spans="1:26">
      <c r="A83" s="72" t="s">
        <v>286</v>
      </c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spans="1:26">
      <c r="A84" s="2" t="s">
        <v>48</v>
      </c>
      <c r="B84" s="3" t="s">
        <v>7958</v>
      </c>
      <c r="C84" s="76" t="s">
        <v>42</v>
      </c>
      <c r="D84" s="76"/>
      <c r="E84" s="1" t="s">
        <v>2238</v>
      </c>
      <c r="F84" s="2" t="s">
        <v>307</v>
      </c>
      <c r="G84" s="2" t="s">
        <v>308</v>
      </c>
      <c r="H84" s="74" t="s">
        <v>304</v>
      </c>
      <c r="I84" s="74"/>
      <c r="J84" s="74" t="s">
        <v>305</v>
      </c>
      <c r="K84" s="74"/>
      <c r="L84" s="9">
        <v>10</v>
      </c>
      <c r="M84" s="4">
        <v>123.7</v>
      </c>
    </row>
    <row r="85" spans="1:26">
      <c r="A85" s="2" t="s">
        <v>182</v>
      </c>
      <c r="B85" s="3" t="s">
        <v>7958</v>
      </c>
      <c r="C85" s="76" t="s">
        <v>42</v>
      </c>
      <c r="D85" s="76"/>
      <c r="E85" s="1" t="s">
        <v>2238</v>
      </c>
      <c r="F85" s="2" t="s">
        <v>307</v>
      </c>
      <c r="G85" s="2" t="s">
        <v>308</v>
      </c>
      <c r="H85" s="74" t="s">
        <v>304</v>
      </c>
      <c r="I85" s="74"/>
      <c r="J85" s="74" t="s">
        <v>305</v>
      </c>
      <c r="K85" s="74"/>
      <c r="L85" s="9">
        <v>6</v>
      </c>
      <c r="M85" s="4">
        <v>50.52</v>
      </c>
    </row>
    <row r="86" spans="1:26">
      <c r="M86" s="5">
        <v>174.22</v>
      </c>
    </row>
    <row r="87" spans="1:26">
      <c r="A87" s="72" t="s">
        <v>309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spans="1:26">
      <c r="A88" s="2" t="s">
        <v>40</v>
      </c>
      <c r="B88" s="3" t="s">
        <v>7958</v>
      </c>
      <c r="C88" s="76" t="s">
        <v>42</v>
      </c>
      <c r="D88" s="76"/>
      <c r="E88" s="1" t="s">
        <v>7968</v>
      </c>
      <c r="F88" s="2" t="s">
        <v>331</v>
      </c>
      <c r="G88" s="2" t="s">
        <v>332</v>
      </c>
      <c r="H88" s="74" t="s">
        <v>313</v>
      </c>
      <c r="I88" s="74"/>
      <c r="J88" s="74" t="s">
        <v>314</v>
      </c>
      <c r="K88" s="74"/>
      <c r="L88" s="9">
        <v>6</v>
      </c>
      <c r="M88" s="4">
        <v>61.32</v>
      </c>
    </row>
    <row r="89" spans="1:26">
      <c r="A89" s="2" t="s">
        <v>40</v>
      </c>
      <c r="B89" s="3" t="s">
        <v>7958</v>
      </c>
      <c r="C89" s="76" t="s">
        <v>42</v>
      </c>
      <c r="D89" s="76"/>
      <c r="E89" s="1" t="s">
        <v>7969</v>
      </c>
      <c r="F89" s="2" t="s">
        <v>341</v>
      </c>
      <c r="G89" s="2" t="s">
        <v>342</v>
      </c>
      <c r="H89" s="74" t="s">
        <v>343</v>
      </c>
      <c r="I89" s="74"/>
      <c r="J89" s="74" t="s">
        <v>344</v>
      </c>
      <c r="K89" s="74"/>
      <c r="L89" s="9">
        <v>20</v>
      </c>
      <c r="M89" s="4">
        <v>204.4</v>
      </c>
    </row>
    <row r="90" spans="1:26">
      <c r="A90" s="2" t="s">
        <v>40</v>
      </c>
      <c r="B90" s="3" t="s">
        <v>7919</v>
      </c>
      <c r="C90" s="76" t="s">
        <v>42</v>
      </c>
      <c r="D90" s="76"/>
      <c r="E90" s="1" t="s">
        <v>7970</v>
      </c>
      <c r="F90" s="2" t="s">
        <v>578</v>
      </c>
      <c r="G90" s="2" t="s">
        <v>579</v>
      </c>
      <c r="H90" s="74" t="s">
        <v>313</v>
      </c>
      <c r="I90" s="74"/>
      <c r="J90" s="74" t="s">
        <v>314</v>
      </c>
      <c r="K90" s="74"/>
      <c r="L90" s="9">
        <v>20</v>
      </c>
      <c r="M90" s="4">
        <v>204.4</v>
      </c>
    </row>
    <row r="91" spans="1:26">
      <c r="A91" s="2" t="s">
        <v>40</v>
      </c>
      <c r="B91" s="3" t="s">
        <v>7958</v>
      </c>
      <c r="C91" s="76" t="s">
        <v>42</v>
      </c>
      <c r="D91" s="76"/>
      <c r="E91" s="1" t="s">
        <v>7971</v>
      </c>
      <c r="F91" s="2" t="s">
        <v>2315</v>
      </c>
      <c r="G91" s="2" t="s">
        <v>2316</v>
      </c>
      <c r="H91" s="74" t="s">
        <v>313</v>
      </c>
      <c r="I91" s="74"/>
      <c r="J91" s="74" t="s">
        <v>314</v>
      </c>
      <c r="K91" s="74"/>
      <c r="L91" s="9">
        <v>5</v>
      </c>
      <c r="M91" s="4">
        <v>51.1</v>
      </c>
    </row>
    <row r="92" spans="1:26">
      <c r="A92" s="2" t="s">
        <v>40</v>
      </c>
      <c r="B92" s="3" t="s">
        <v>7958</v>
      </c>
      <c r="C92" s="76" t="s">
        <v>42</v>
      </c>
      <c r="D92" s="76"/>
      <c r="E92" s="1" t="s">
        <v>7972</v>
      </c>
      <c r="F92" s="2" t="s">
        <v>597</v>
      </c>
      <c r="G92" s="2" t="s">
        <v>598</v>
      </c>
      <c r="H92" s="74" t="s">
        <v>313</v>
      </c>
      <c r="I92" s="74"/>
      <c r="J92" s="74" t="s">
        <v>314</v>
      </c>
      <c r="K92" s="74"/>
      <c r="L92" s="9">
        <v>20</v>
      </c>
      <c r="M92" s="4">
        <v>204.4</v>
      </c>
    </row>
    <row r="93" spans="1:26">
      <c r="A93" s="2" t="s">
        <v>40</v>
      </c>
      <c r="B93" s="3" t="s">
        <v>7973</v>
      </c>
      <c r="C93" s="76" t="s">
        <v>42</v>
      </c>
      <c r="D93" s="76"/>
      <c r="E93" s="1" t="s">
        <v>7974</v>
      </c>
      <c r="F93" s="2" t="s">
        <v>420</v>
      </c>
      <c r="G93" s="2" t="s">
        <v>421</v>
      </c>
      <c r="H93" s="74" t="s">
        <v>313</v>
      </c>
      <c r="I93" s="74"/>
      <c r="J93" s="74" t="s">
        <v>314</v>
      </c>
      <c r="K93" s="74"/>
      <c r="L93" s="9">
        <v>10</v>
      </c>
      <c r="M93" s="4">
        <v>102.2</v>
      </c>
    </row>
    <row r="94" spans="1:26">
      <c r="A94" s="2" t="s">
        <v>40</v>
      </c>
      <c r="B94" s="3" t="s">
        <v>7919</v>
      </c>
      <c r="C94" s="76" t="s">
        <v>42</v>
      </c>
      <c r="D94" s="76"/>
      <c r="E94" s="1" t="s">
        <v>7975</v>
      </c>
      <c r="F94" s="2" t="s">
        <v>786</v>
      </c>
      <c r="G94" s="2" t="s">
        <v>787</v>
      </c>
      <c r="H94" s="74" t="s">
        <v>313</v>
      </c>
      <c r="I94" s="74"/>
      <c r="J94" s="74" t="s">
        <v>314</v>
      </c>
      <c r="K94" s="74"/>
      <c r="L94" s="9">
        <v>4</v>
      </c>
      <c r="M94" s="4">
        <v>40.880000000000003</v>
      </c>
    </row>
    <row r="95" spans="1:26">
      <c r="A95" s="2" t="s">
        <v>40</v>
      </c>
      <c r="B95" s="3" t="s">
        <v>7942</v>
      </c>
      <c r="C95" s="76" t="s">
        <v>42</v>
      </c>
      <c r="D95" s="76"/>
      <c r="E95" s="1" t="s">
        <v>7976</v>
      </c>
      <c r="F95" s="2" t="s">
        <v>319</v>
      </c>
      <c r="G95" s="2" t="s">
        <v>320</v>
      </c>
      <c r="H95" s="74" t="s">
        <v>313</v>
      </c>
      <c r="I95" s="74"/>
      <c r="J95" s="74" t="s">
        <v>314</v>
      </c>
      <c r="K95" s="74"/>
      <c r="L95" s="9">
        <v>15</v>
      </c>
      <c r="M95" s="4">
        <v>153.30000000000001</v>
      </c>
    </row>
    <row r="96" spans="1:26">
      <c r="A96" s="2" t="s">
        <v>40</v>
      </c>
      <c r="B96" s="3" t="s">
        <v>7923</v>
      </c>
      <c r="C96" s="76" t="s">
        <v>42</v>
      </c>
      <c r="D96" s="76"/>
      <c r="E96" s="1" t="s">
        <v>2180</v>
      </c>
      <c r="F96" s="2" t="s">
        <v>4391</v>
      </c>
      <c r="G96" s="2" t="s">
        <v>4392</v>
      </c>
      <c r="H96" s="74" t="s">
        <v>313</v>
      </c>
      <c r="I96" s="74"/>
      <c r="J96" s="74" t="s">
        <v>314</v>
      </c>
      <c r="K96" s="74"/>
      <c r="L96" s="9">
        <v>5</v>
      </c>
      <c r="M96" s="4">
        <v>51.1</v>
      </c>
    </row>
    <row r="97" spans="1:13">
      <c r="A97" s="2" t="s">
        <v>40</v>
      </c>
      <c r="B97" s="3" t="s">
        <v>7923</v>
      </c>
      <c r="C97" s="76" t="s">
        <v>42</v>
      </c>
      <c r="D97" s="76"/>
      <c r="E97" s="1" t="s">
        <v>2179</v>
      </c>
      <c r="F97" s="2" t="s">
        <v>754</v>
      </c>
      <c r="G97" s="2" t="s">
        <v>755</v>
      </c>
      <c r="H97" s="74" t="s">
        <v>313</v>
      </c>
      <c r="I97" s="74"/>
      <c r="J97" s="74" t="s">
        <v>314</v>
      </c>
      <c r="K97" s="74"/>
      <c r="L97" s="9">
        <v>10</v>
      </c>
      <c r="M97" s="4">
        <v>102.2</v>
      </c>
    </row>
    <row r="98" spans="1:13">
      <c r="A98" s="2" t="s">
        <v>40</v>
      </c>
      <c r="B98" s="3" t="s">
        <v>7923</v>
      </c>
      <c r="C98" s="76" t="s">
        <v>42</v>
      </c>
      <c r="D98" s="76"/>
      <c r="E98" s="1" t="s">
        <v>2170</v>
      </c>
      <c r="F98" s="2" t="s">
        <v>316</v>
      </c>
      <c r="G98" s="2" t="s">
        <v>317</v>
      </c>
      <c r="H98" s="74" t="s">
        <v>313</v>
      </c>
      <c r="I98" s="74"/>
      <c r="J98" s="74" t="s">
        <v>314</v>
      </c>
      <c r="K98" s="74"/>
      <c r="L98" s="9">
        <v>10</v>
      </c>
      <c r="M98" s="4">
        <v>102.2</v>
      </c>
    </row>
    <row r="99" spans="1:13">
      <c r="A99" s="2" t="s">
        <v>40</v>
      </c>
      <c r="B99" s="3" t="s">
        <v>7942</v>
      </c>
      <c r="C99" s="76" t="s">
        <v>42</v>
      </c>
      <c r="D99" s="76"/>
      <c r="E99" s="1" t="s">
        <v>7977</v>
      </c>
      <c r="F99" s="2" t="s">
        <v>408</v>
      </c>
      <c r="G99" s="2" t="s">
        <v>409</v>
      </c>
      <c r="H99" s="74" t="s">
        <v>313</v>
      </c>
      <c r="I99" s="74"/>
      <c r="J99" s="74" t="s">
        <v>314</v>
      </c>
      <c r="K99" s="74"/>
      <c r="L99" s="9">
        <v>6</v>
      </c>
      <c r="M99" s="4">
        <v>61.32</v>
      </c>
    </row>
    <row r="100" spans="1:13">
      <c r="A100" s="2" t="s">
        <v>40</v>
      </c>
      <c r="B100" s="3" t="s">
        <v>7942</v>
      </c>
      <c r="C100" s="76" t="s">
        <v>42</v>
      </c>
      <c r="D100" s="76"/>
      <c r="E100" s="1" t="s">
        <v>2217</v>
      </c>
      <c r="F100" s="2" t="s">
        <v>574</v>
      </c>
      <c r="G100" s="2" t="s">
        <v>575</v>
      </c>
      <c r="H100" s="74" t="s">
        <v>313</v>
      </c>
      <c r="I100" s="74"/>
      <c r="J100" s="74" t="s">
        <v>314</v>
      </c>
      <c r="K100" s="74"/>
      <c r="L100" s="9">
        <v>15</v>
      </c>
      <c r="M100" s="4">
        <v>153.30000000000001</v>
      </c>
    </row>
    <row r="101" spans="1:13">
      <c r="A101" s="2" t="s">
        <v>40</v>
      </c>
      <c r="B101" s="3" t="s">
        <v>7942</v>
      </c>
      <c r="C101" s="76" t="s">
        <v>42</v>
      </c>
      <c r="D101" s="76"/>
      <c r="E101" s="1" t="s">
        <v>7978</v>
      </c>
      <c r="F101" s="2" t="s">
        <v>378</v>
      </c>
      <c r="G101" s="2" t="s">
        <v>379</v>
      </c>
      <c r="H101" s="74" t="s">
        <v>313</v>
      </c>
      <c r="I101" s="74"/>
      <c r="J101" s="74" t="s">
        <v>314</v>
      </c>
      <c r="K101" s="74"/>
      <c r="L101" s="9">
        <v>10</v>
      </c>
      <c r="M101" s="4">
        <v>102.2</v>
      </c>
    </row>
    <row r="102" spans="1:13">
      <c r="A102" s="2" t="s">
        <v>40</v>
      </c>
      <c r="B102" s="3" t="s">
        <v>7942</v>
      </c>
      <c r="C102" s="76" t="s">
        <v>42</v>
      </c>
      <c r="D102" s="76"/>
      <c r="E102" s="1" t="s">
        <v>2307</v>
      </c>
      <c r="F102" s="2" t="s">
        <v>766</v>
      </c>
      <c r="G102" s="2" t="s">
        <v>767</v>
      </c>
      <c r="H102" s="74" t="s">
        <v>362</v>
      </c>
      <c r="I102" s="74"/>
      <c r="J102" s="74" t="s">
        <v>363</v>
      </c>
      <c r="K102" s="74"/>
      <c r="L102" s="9">
        <v>5</v>
      </c>
      <c r="M102" s="4">
        <v>51.1</v>
      </c>
    </row>
    <row r="103" spans="1:13">
      <c r="A103" s="2" t="s">
        <v>40</v>
      </c>
      <c r="B103" s="3" t="s">
        <v>7923</v>
      </c>
      <c r="C103" s="76" t="s">
        <v>42</v>
      </c>
      <c r="D103" s="76"/>
      <c r="E103" s="1" t="s">
        <v>7979</v>
      </c>
      <c r="F103" s="2" t="s">
        <v>600</v>
      </c>
      <c r="G103" s="2" t="s">
        <v>601</v>
      </c>
      <c r="H103" s="74" t="s">
        <v>313</v>
      </c>
      <c r="I103" s="74"/>
      <c r="J103" s="74" t="s">
        <v>314</v>
      </c>
      <c r="K103" s="74"/>
      <c r="L103" s="9">
        <v>50</v>
      </c>
      <c r="M103" s="4">
        <v>511</v>
      </c>
    </row>
    <row r="104" spans="1:13">
      <c r="A104" s="2" t="s">
        <v>40</v>
      </c>
      <c r="B104" s="3" t="s">
        <v>7923</v>
      </c>
      <c r="C104" s="76" t="s">
        <v>42</v>
      </c>
      <c r="D104" s="76"/>
      <c r="E104" s="1" t="s">
        <v>2177</v>
      </c>
      <c r="F104" s="2" t="s">
        <v>1452</v>
      </c>
      <c r="G104" s="2" t="s">
        <v>1453</v>
      </c>
      <c r="H104" s="74" t="s">
        <v>313</v>
      </c>
      <c r="I104" s="74"/>
      <c r="J104" s="74" t="s">
        <v>314</v>
      </c>
      <c r="K104" s="74"/>
      <c r="L104" s="9">
        <v>50</v>
      </c>
      <c r="M104" s="4">
        <v>511</v>
      </c>
    </row>
    <row r="105" spans="1:13">
      <c r="A105" s="2" t="s">
        <v>40</v>
      </c>
      <c r="B105" s="3" t="s">
        <v>7923</v>
      </c>
      <c r="C105" s="76" t="s">
        <v>42</v>
      </c>
      <c r="D105" s="76"/>
      <c r="E105" s="1" t="s">
        <v>2190</v>
      </c>
      <c r="F105" s="2" t="s">
        <v>808</v>
      </c>
      <c r="G105" s="2" t="s">
        <v>809</v>
      </c>
      <c r="H105" s="74" t="s">
        <v>313</v>
      </c>
      <c r="I105" s="74"/>
      <c r="J105" s="74" t="s">
        <v>314</v>
      </c>
      <c r="K105" s="74"/>
      <c r="L105" s="9">
        <v>10</v>
      </c>
      <c r="M105" s="4">
        <v>102.2</v>
      </c>
    </row>
    <row r="106" spans="1:13">
      <c r="A106" s="2" t="s">
        <v>40</v>
      </c>
      <c r="B106" s="3" t="s">
        <v>7942</v>
      </c>
      <c r="C106" s="76" t="s">
        <v>42</v>
      </c>
      <c r="D106" s="76"/>
      <c r="E106" s="1" t="s">
        <v>7980</v>
      </c>
      <c r="F106" s="2" t="s">
        <v>1011</v>
      </c>
      <c r="G106" s="2" t="s">
        <v>1012</v>
      </c>
      <c r="H106" s="74" t="s">
        <v>313</v>
      </c>
      <c r="I106" s="74"/>
      <c r="J106" s="74" t="s">
        <v>314</v>
      </c>
      <c r="K106" s="74"/>
      <c r="L106" s="9">
        <v>5</v>
      </c>
      <c r="M106" s="4">
        <v>51.1</v>
      </c>
    </row>
    <row r="107" spans="1:13">
      <c r="A107" s="2" t="s">
        <v>40</v>
      </c>
      <c r="B107" s="3" t="s">
        <v>7919</v>
      </c>
      <c r="C107" s="76" t="s">
        <v>42</v>
      </c>
      <c r="D107" s="76"/>
      <c r="E107" s="1" t="s">
        <v>7981</v>
      </c>
      <c r="F107" s="2" t="s">
        <v>396</v>
      </c>
      <c r="G107" s="2" t="s">
        <v>397</v>
      </c>
      <c r="H107" s="74" t="s">
        <v>313</v>
      </c>
      <c r="I107" s="74"/>
      <c r="J107" s="74" t="s">
        <v>314</v>
      </c>
      <c r="K107" s="74"/>
      <c r="L107" s="9">
        <v>10</v>
      </c>
      <c r="M107" s="4">
        <v>102.2</v>
      </c>
    </row>
    <row r="108" spans="1:13">
      <c r="A108" s="2" t="s">
        <v>40</v>
      </c>
      <c r="B108" s="3" t="s">
        <v>7923</v>
      </c>
      <c r="C108" s="76" t="s">
        <v>42</v>
      </c>
      <c r="D108" s="76"/>
      <c r="E108" s="1" t="s">
        <v>2184</v>
      </c>
      <c r="F108" s="2" t="s">
        <v>365</v>
      </c>
      <c r="G108" s="2" t="s">
        <v>366</v>
      </c>
      <c r="H108" s="74" t="s">
        <v>367</v>
      </c>
      <c r="I108" s="74"/>
      <c r="J108" s="74" t="s">
        <v>368</v>
      </c>
      <c r="K108" s="74"/>
      <c r="L108" s="9">
        <v>10</v>
      </c>
      <c r="M108" s="4">
        <v>102.2</v>
      </c>
    </row>
    <row r="109" spans="1:13">
      <c r="A109" s="2" t="s">
        <v>40</v>
      </c>
      <c r="B109" s="3" t="s">
        <v>7923</v>
      </c>
      <c r="C109" s="76" t="s">
        <v>42</v>
      </c>
      <c r="D109" s="76"/>
      <c r="E109" s="1" t="s">
        <v>7982</v>
      </c>
      <c r="F109" s="2" t="s">
        <v>1247</v>
      </c>
      <c r="G109" s="2" t="s">
        <v>1248</v>
      </c>
      <c r="H109" s="74" t="s">
        <v>313</v>
      </c>
      <c r="I109" s="74"/>
      <c r="J109" s="74" t="s">
        <v>314</v>
      </c>
      <c r="K109" s="74"/>
      <c r="L109" s="9">
        <v>4</v>
      </c>
      <c r="M109" s="4">
        <v>40.880000000000003</v>
      </c>
    </row>
    <row r="110" spans="1:13">
      <c r="A110" s="2" t="s">
        <v>40</v>
      </c>
      <c r="B110" s="3" t="s">
        <v>7942</v>
      </c>
      <c r="C110" s="76" t="s">
        <v>42</v>
      </c>
      <c r="D110" s="76"/>
      <c r="E110" s="1" t="s">
        <v>2295</v>
      </c>
      <c r="F110" s="2" t="s">
        <v>3589</v>
      </c>
      <c r="G110" s="2" t="s">
        <v>3590</v>
      </c>
      <c r="H110" s="74" t="s">
        <v>313</v>
      </c>
      <c r="I110" s="74"/>
      <c r="J110" s="74" t="s">
        <v>314</v>
      </c>
      <c r="K110" s="74"/>
      <c r="L110" s="9">
        <v>10</v>
      </c>
      <c r="M110" s="4">
        <v>102.2</v>
      </c>
    </row>
    <row r="111" spans="1:13">
      <c r="A111" s="2" t="s">
        <v>48</v>
      </c>
      <c r="B111" s="3" t="s">
        <v>7958</v>
      </c>
      <c r="C111" s="76" t="s">
        <v>42</v>
      </c>
      <c r="D111" s="76"/>
      <c r="E111" s="1" t="s">
        <v>7968</v>
      </c>
      <c r="F111" s="2" t="s">
        <v>331</v>
      </c>
      <c r="G111" s="2" t="s">
        <v>332</v>
      </c>
      <c r="H111" s="74" t="s">
        <v>313</v>
      </c>
      <c r="I111" s="74"/>
      <c r="J111" s="74" t="s">
        <v>314</v>
      </c>
      <c r="K111" s="74"/>
      <c r="L111" s="9">
        <v>2</v>
      </c>
      <c r="M111" s="4">
        <v>23.04</v>
      </c>
    </row>
    <row r="112" spans="1:13">
      <c r="A112" s="2" t="s">
        <v>48</v>
      </c>
      <c r="B112" s="3" t="s">
        <v>7958</v>
      </c>
      <c r="C112" s="76" t="s">
        <v>42</v>
      </c>
      <c r="D112" s="76"/>
      <c r="E112" s="1" t="s">
        <v>7969</v>
      </c>
      <c r="F112" s="2" t="s">
        <v>341</v>
      </c>
      <c r="G112" s="2" t="s">
        <v>342</v>
      </c>
      <c r="H112" s="74" t="s">
        <v>343</v>
      </c>
      <c r="I112" s="74"/>
      <c r="J112" s="74" t="s">
        <v>344</v>
      </c>
      <c r="K112" s="74"/>
      <c r="L112" s="9">
        <v>1</v>
      </c>
      <c r="M112" s="4">
        <v>11.52</v>
      </c>
    </row>
    <row r="113" spans="1:26">
      <c r="A113" s="2" t="s">
        <v>48</v>
      </c>
      <c r="B113" s="3" t="s">
        <v>7919</v>
      </c>
      <c r="C113" s="76" t="s">
        <v>42</v>
      </c>
      <c r="D113" s="76"/>
      <c r="E113" s="1" t="s">
        <v>7981</v>
      </c>
      <c r="F113" s="2" t="s">
        <v>396</v>
      </c>
      <c r="G113" s="2" t="s">
        <v>397</v>
      </c>
      <c r="H113" s="74" t="s">
        <v>313</v>
      </c>
      <c r="I113" s="74"/>
      <c r="J113" s="74" t="s">
        <v>314</v>
      </c>
      <c r="K113" s="74"/>
      <c r="L113" s="9">
        <v>10</v>
      </c>
      <c r="M113" s="4">
        <v>115.2</v>
      </c>
    </row>
    <row r="114" spans="1:26">
      <c r="A114" s="2" t="s">
        <v>48</v>
      </c>
      <c r="B114" s="3" t="s">
        <v>7958</v>
      </c>
      <c r="C114" s="76" t="s">
        <v>42</v>
      </c>
      <c r="D114" s="76"/>
      <c r="E114" s="1" t="s">
        <v>7971</v>
      </c>
      <c r="F114" s="2" t="s">
        <v>2315</v>
      </c>
      <c r="G114" s="2" t="s">
        <v>2316</v>
      </c>
      <c r="H114" s="74" t="s">
        <v>313</v>
      </c>
      <c r="I114" s="74"/>
      <c r="J114" s="74" t="s">
        <v>314</v>
      </c>
      <c r="K114" s="74"/>
      <c r="L114" s="9">
        <v>2</v>
      </c>
      <c r="M114" s="4">
        <v>23.04</v>
      </c>
    </row>
    <row r="115" spans="1:26">
      <c r="A115" s="2" t="s">
        <v>48</v>
      </c>
      <c r="B115" s="3" t="s">
        <v>7923</v>
      </c>
      <c r="C115" s="76" t="s">
        <v>42</v>
      </c>
      <c r="D115" s="76"/>
      <c r="E115" s="1" t="s">
        <v>7983</v>
      </c>
      <c r="F115" s="2" t="s">
        <v>325</v>
      </c>
      <c r="G115" s="2" t="s">
        <v>326</v>
      </c>
      <c r="H115" s="74" t="s">
        <v>313</v>
      </c>
      <c r="I115" s="74"/>
      <c r="J115" s="74" t="s">
        <v>314</v>
      </c>
      <c r="K115" s="74"/>
      <c r="L115" s="9">
        <v>10</v>
      </c>
      <c r="M115" s="4">
        <v>123.7</v>
      </c>
    </row>
    <row r="116" spans="1:26">
      <c r="A116" s="2" t="s">
        <v>48</v>
      </c>
      <c r="B116" s="3" t="s">
        <v>7923</v>
      </c>
      <c r="C116" s="76" t="s">
        <v>42</v>
      </c>
      <c r="D116" s="76"/>
      <c r="E116" s="1" t="s">
        <v>2176</v>
      </c>
      <c r="F116" s="2" t="s">
        <v>1028</v>
      </c>
      <c r="G116" s="2" t="s">
        <v>1029</v>
      </c>
      <c r="H116" s="74" t="s">
        <v>1030</v>
      </c>
      <c r="I116" s="74"/>
      <c r="J116" s="74" t="s">
        <v>1031</v>
      </c>
      <c r="K116" s="74"/>
      <c r="L116" s="9">
        <v>5</v>
      </c>
      <c r="M116" s="4">
        <v>61.85</v>
      </c>
    </row>
    <row r="117" spans="1:26">
      <c r="A117" s="2" t="s">
        <v>48</v>
      </c>
      <c r="B117" s="3" t="s">
        <v>7973</v>
      </c>
      <c r="C117" s="76" t="s">
        <v>42</v>
      </c>
      <c r="D117" s="76"/>
      <c r="E117" s="1" t="s">
        <v>7984</v>
      </c>
      <c r="F117" s="2" t="s">
        <v>404</v>
      </c>
      <c r="G117" s="2" t="s">
        <v>405</v>
      </c>
      <c r="H117" s="74" t="s">
        <v>351</v>
      </c>
      <c r="I117" s="74"/>
      <c r="J117" s="74" t="s">
        <v>352</v>
      </c>
      <c r="K117" s="74"/>
      <c r="L117" s="9">
        <v>2</v>
      </c>
      <c r="M117" s="4">
        <v>23.04</v>
      </c>
    </row>
    <row r="118" spans="1:26">
      <c r="A118" s="2" t="s">
        <v>48</v>
      </c>
      <c r="B118" s="3" t="s">
        <v>7958</v>
      </c>
      <c r="C118" s="76" t="s">
        <v>42</v>
      </c>
      <c r="D118" s="76"/>
      <c r="E118" s="1" t="s">
        <v>7985</v>
      </c>
      <c r="F118" s="2" t="s">
        <v>6177</v>
      </c>
      <c r="G118" s="2" t="s">
        <v>6178</v>
      </c>
      <c r="H118" s="74" t="s">
        <v>375</v>
      </c>
      <c r="I118" s="74"/>
      <c r="J118" s="74" t="s">
        <v>376</v>
      </c>
      <c r="K118" s="74"/>
      <c r="L118" s="9">
        <v>2</v>
      </c>
      <c r="M118" s="4">
        <v>23.04</v>
      </c>
    </row>
    <row r="119" spans="1:26">
      <c r="A119" s="2" t="s">
        <v>48</v>
      </c>
      <c r="B119" s="3" t="s">
        <v>7923</v>
      </c>
      <c r="C119" s="76" t="s">
        <v>42</v>
      </c>
      <c r="D119" s="76"/>
      <c r="E119" s="1" t="s">
        <v>2180</v>
      </c>
      <c r="F119" s="2" t="s">
        <v>4391</v>
      </c>
      <c r="G119" s="2" t="s">
        <v>4392</v>
      </c>
      <c r="H119" s="74" t="s">
        <v>313</v>
      </c>
      <c r="I119" s="74"/>
      <c r="J119" s="74" t="s">
        <v>314</v>
      </c>
      <c r="K119" s="74"/>
      <c r="L119" s="9">
        <v>2</v>
      </c>
      <c r="M119" s="4">
        <v>23.04</v>
      </c>
    </row>
    <row r="120" spans="1:26">
      <c r="A120" s="2" t="s">
        <v>48</v>
      </c>
      <c r="B120" s="3" t="s">
        <v>7923</v>
      </c>
      <c r="C120" s="76" t="s">
        <v>42</v>
      </c>
      <c r="D120" s="76"/>
      <c r="E120" s="1" t="s">
        <v>7982</v>
      </c>
      <c r="F120" s="2" t="s">
        <v>1247</v>
      </c>
      <c r="G120" s="2" t="s">
        <v>1248</v>
      </c>
      <c r="H120" s="74" t="s">
        <v>313</v>
      </c>
      <c r="I120" s="74"/>
      <c r="J120" s="74" t="s">
        <v>314</v>
      </c>
      <c r="K120" s="74"/>
      <c r="L120" s="9">
        <v>2</v>
      </c>
      <c r="M120" s="4">
        <v>23.04</v>
      </c>
    </row>
    <row r="121" spans="1:26">
      <c r="M121" s="5">
        <v>3618.71</v>
      </c>
    </row>
    <row r="122" spans="1:26">
      <c r="A122" s="72" t="s">
        <v>429</v>
      </c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spans="1:26">
      <c r="A123" s="2" t="s">
        <v>40</v>
      </c>
      <c r="B123" s="3" t="s">
        <v>7919</v>
      </c>
      <c r="C123" s="76" t="s">
        <v>42</v>
      </c>
      <c r="D123" s="76"/>
      <c r="E123" s="1" t="s">
        <v>7986</v>
      </c>
      <c r="F123" s="2" t="s">
        <v>1250</v>
      </c>
      <c r="G123" s="2" t="s">
        <v>1251</v>
      </c>
      <c r="H123" s="74" t="s">
        <v>1252</v>
      </c>
      <c r="I123" s="74"/>
      <c r="J123" s="74" t="s">
        <v>1253</v>
      </c>
      <c r="K123" s="74"/>
      <c r="L123" s="9">
        <v>3</v>
      </c>
      <c r="M123" s="4">
        <v>30.66</v>
      </c>
    </row>
    <row r="124" spans="1:26">
      <c r="A124" s="2" t="s">
        <v>48</v>
      </c>
      <c r="B124" s="3" t="s">
        <v>7919</v>
      </c>
      <c r="C124" s="76" t="s">
        <v>42</v>
      </c>
      <c r="D124" s="76"/>
      <c r="E124" s="1" t="s">
        <v>7986</v>
      </c>
      <c r="F124" s="2" t="s">
        <v>1250</v>
      </c>
      <c r="G124" s="2" t="s">
        <v>1251</v>
      </c>
      <c r="H124" s="74" t="s">
        <v>1252</v>
      </c>
      <c r="I124" s="74"/>
      <c r="J124" s="74" t="s">
        <v>1253</v>
      </c>
      <c r="K124" s="74"/>
      <c r="L124" s="9">
        <v>20</v>
      </c>
      <c r="M124" s="4">
        <v>230.4</v>
      </c>
    </row>
    <row r="125" spans="1:26">
      <c r="M125" s="5">
        <v>261.06</v>
      </c>
    </row>
    <row r="126" spans="1:26">
      <c r="A126" s="72" t="s">
        <v>435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spans="1:26">
      <c r="A127" s="2" t="s">
        <v>40</v>
      </c>
      <c r="B127" s="3" t="s">
        <v>7923</v>
      </c>
      <c r="C127" s="76" t="s">
        <v>42</v>
      </c>
      <c r="D127" s="76"/>
      <c r="E127" s="1" t="s">
        <v>7987</v>
      </c>
      <c r="F127" s="2" t="s">
        <v>822</v>
      </c>
      <c r="G127" s="2" t="s">
        <v>823</v>
      </c>
      <c r="H127" s="74" t="s">
        <v>439</v>
      </c>
      <c r="I127" s="74"/>
      <c r="J127" s="74" t="s">
        <v>440</v>
      </c>
      <c r="K127" s="74"/>
      <c r="L127" s="9">
        <v>10</v>
      </c>
      <c r="M127" s="4">
        <v>102.2</v>
      </c>
    </row>
    <row r="128" spans="1:26" ht="24">
      <c r="A128" s="2" t="s">
        <v>48</v>
      </c>
      <c r="B128" s="3" t="s">
        <v>7923</v>
      </c>
      <c r="C128" s="76" t="s">
        <v>42</v>
      </c>
      <c r="D128" s="76"/>
      <c r="E128" s="1" t="s">
        <v>7988</v>
      </c>
      <c r="F128" s="2" t="s">
        <v>437</v>
      </c>
      <c r="G128" s="2" t="s">
        <v>438</v>
      </c>
      <c r="H128" s="74" t="s">
        <v>439</v>
      </c>
      <c r="I128" s="74"/>
      <c r="J128" s="74" t="s">
        <v>440</v>
      </c>
      <c r="K128" s="74"/>
      <c r="L128" s="9">
        <v>20</v>
      </c>
      <c r="M128" s="4">
        <v>247.4</v>
      </c>
    </row>
    <row r="129" spans="1:26">
      <c r="A129" s="2" t="s">
        <v>48</v>
      </c>
      <c r="B129" s="3" t="s">
        <v>7923</v>
      </c>
      <c r="C129" s="76" t="s">
        <v>42</v>
      </c>
      <c r="D129" s="76"/>
      <c r="E129" s="1" t="s">
        <v>2169</v>
      </c>
      <c r="F129" s="2" t="s">
        <v>825</v>
      </c>
      <c r="G129" s="2" t="s">
        <v>826</v>
      </c>
      <c r="H129" s="74" t="s">
        <v>439</v>
      </c>
      <c r="I129" s="74"/>
      <c r="J129" s="74" t="s">
        <v>440</v>
      </c>
      <c r="K129" s="74"/>
      <c r="L129" s="9">
        <v>5</v>
      </c>
      <c r="M129" s="4">
        <v>61.85</v>
      </c>
    </row>
    <row r="130" spans="1:26">
      <c r="M130" s="5">
        <v>411.45</v>
      </c>
    </row>
    <row r="131" spans="1:26">
      <c r="A131" s="72" t="s">
        <v>444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spans="1:26">
      <c r="A132" s="2" t="s">
        <v>40</v>
      </c>
      <c r="B132" s="3" t="s">
        <v>7942</v>
      </c>
      <c r="C132" s="76" t="s">
        <v>42</v>
      </c>
      <c r="D132" s="76"/>
      <c r="E132" s="1" t="s">
        <v>2308</v>
      </c>
      <c r="F132" s="2" t="s">
        <v>3526</v>
      </c>
      <c r="G132" s="2" t="s">
        <v>3527</v>
      </c>
      <c r="H132" s="74" t="s">
        <v>468</v>
      </c>
      <c r="I132" s="74"/>
      <c r="J132" s="74" t="s">
        <v>469</v>
      </c>
      <c r="K132" s="74"/>
      <c r="L132" s="9">
        <v>25</v>
      </c>
      <c r="M132" s="4">
        <v>255.5</v>
      </c>
    </row>
    <row r="133" spans="1:26">
      <c r="A133" s="2" t="s">
        <v>40</v>
      </c>
      <c r="B133" s="3" t="s">
        <v>7973</v>
      </c>
      <c r="C133" s="76" t="s">
        <v>42</v>
      </c>
      <c r="D133" s="76"/>
      <c r="E133" s="1" t="s">
        <v>7989</v>
      </c>
      <c r="F133" s="2" t="s">
        <v>6470</v>
      </c>
      <c r="G133" s="2" t="s">
        <v>6471</v>
      </c>
      <c r="H133" s="74" t="s">
        <v>1654</v>
      </c>
      <c r="I133" s="74"/>
      <c r="J133" s="74" t="s">
        <v>1655</v>
      </c>
      <c r="K133" s="74"/>
      <c r="L133" s="9">
        <v>53</v>
      </c>
      <c r="M133" s="4">
        <v>541.66</v>
      </c>
    </row>
    <row r="134" spans="1:26">
      <c r="A134" s="2" t="s">
        <v>40</v>
      </c>
      <c r="B134" s="3" t="s">
        <v>7942</v>
      </c>
      <c r="C134" s="76" t="s">
        <v>42</v>
      </c>
      <c r="D134" s="76"/>
      <c r="E134" s="1" t="s">
        <v>7990</v>
      </c>
      <c r="F134" s="2" t="s">
        <v>1487</v>
      </c>
      <c r="G134" s="2" t="s">
        <v>1488</v>
      </c>
      <c r="H134" s="74" t="s">
        <v>448</v>
      </c>
      <c r="I134" s="74"/>
      <c r="J134" s="74" t="s">
        <v>449</v>
      </c>
      <c r="K134" s="74"/>
      <c r="L134" s="9">
        <v>50</v>
      </c>
      <c r="M134" s="4">
        <v>511</v>
      </c>
    </row>
    <row r="135" spans="1:26">
      <c r="A135" s="2" t="s">
        <v>40</v>
      </c>
      <c r="B135" s="3" t="s">
        <v>7942</v>
      </c>
      <c r="C135" s="76" t="s">
        <v>42</v>
      </c>
      <c r="D135" s="76"/>
      <c r="E135" s="1" t="s">
        <v>7991</v>
      </c>
      <c r="F135" s="2" t="s">
        <v>3054</v>
      </c>
      <c r="G135" s="2" t="s">
        <v>3055</v>
      </c>
      <c r="H135" s="74" t="s">
        <v>867</v>
      </c>
      <c r="I135" s="74"/>
      <c r="J135" s="74" t="s">
        <v>868</v>
      </c>
      <c r="K135" s="74"/>
      <c r="L135" s="9">
        <v>5</v>
      </c>
      <c r="M135" s="4">
        <v>51.1</v>
      </c>
    </row>
    <row r="136" spans="1:26">
      <c r="A136" s="2" t="s">
        <v>40</v>
      </c>
      <c r="B136" s="3" t="s">
        <v>7942</v>
      </c>
      <c r="C136" s="76" t="s">
        <v>42</v>
      </c>
      <c r="D136" s="76"/>
      <c r="E136" s="1" t="s">
        <v>2306</v>
      </c>
      <c r="F136" s="2" t="s">
        <v>6420</v>
      </c>
      <c r="G136" s="2" t="s">
        <v>6421</v>
      </c>
      <c r="H136" s="74" t="s">
        <v>463</v>
      </c>
      <c r="I136" s="74"/>
      <c r="J136" s="74" t="s">
        <v>464</v>
      </c>
      <c r="K136" s="74"/>
      <c r="L136" s="9">
        <v>3</v>
      </c>
      <c r="M136" s="4">
        <v>30.66</v>
      </c>
    </row>
    <row r="137" spans="1:26">
      <c r="A137" s="2" t="s">
        <v>40</v>
      </c>
      <c r="B137" s="3" t="s">
        <v>7958</v>
      </c>
      <c r="C137" s="76" t="s">
        <v>42</v>
      </c>
      <c r="D137" s="76"/>
      <c r="E137" s="1" t="s">
        <v>7992</v>
      </c>
      <c r="F137" s="2" t="s">
        <v>2857</v>
      </c>
      <c r="G137" s="2" t="s">
        <v>2858</v>
      </c>
      <c r="H137" s="74" t="s">
        <v>851</v>
      </c>
      <c r="I137" s="74"/>
      <c r="J137" s="74" t="s">
        <v>852</v>
      </c>
      <c r="K137" s="74"/>
      <c r="L137" s="9">
        <v>30</v>
      </c>
      <c r="M137" s="4">
        <v>306.60000000000002</v>
      </c>
    </row>
    <row r="138" spans="1:26">
      <c r="A138" s="2" t="s">
        <v>40</v>
      </c>
      <c r="B138" s="3" t="s">
        <v>7923</v>
      </c>
      <c r="C138" s="76" t="s">
        <v>42</v>
      </c>
      <c r="D138" s="76"/>
      <c r="E138" s="1" t="s">
        <v>7993</v>
      </c>
      <c r="F138" s="2" t="s">
        <v>2580</v>
      </c>
      <c r="G138" s="2" t="s">
        <v>2581</v>
      </c>
      <c r="H138" s="74" t="s">
        <v>458</v>
      </c>
      <c r="I138" s="74"/>
      <c r="J138" s="74" t="s">
        <v>459</v>
      </c>
      <c r="K138" s="74"/>
      <c r="L138" s="9">
        <v>25</v>
      </c>
      <c r="M138" s="4">
        <v>255.5</v>
      </c>
    </row>
    <row r="139" spans="1:26">
      <c r="A139" s="2" t="s">
        <v>40</v>
      </c>
      <c r="B139" s="3" t="s">
        <v>7919</v>
      </c>
      <c r="C139" s="76" t="s">
        <v>42</v>
      </c>
      <c r="D139" s="76"/>
      <c r="E139" s="1" t="s">
        <v>7994</v>
      </c>
      <c r="F139" s="2" t="s">
        <v>1662</v>
      </c>
      <c r="G139" s="2" t="s">
        <v>1663</v>
      </c>
      <c r="H139" s="74" t="s">
        <v>468</v>
      </c>
      <c r="I139" s="74"/>
      <c r="J139" s="74" t="s">
        <v>469</v>
      </c>
      <c r="K139" s="74"/>
      <c r="L139" s="9">
        <v>20</v>
      </c>
      <c r="M139" s="4">
        <v>204.4</v>
      </c>
    </row>
    <row r="140" spans="1:26">
      <c r="A140" s="2" t="s">
        <v>40</v>
      </c>
      <c r="B140" s="3" t="s">
        <v>7958</v>
      </c>
      <c r="C140" s="76" t="s">
        <v>42</v>
      </c>
      <c r="D140" s="76"/>
      <c r="E140" s="1" t="s">
        <v>7995</v>
      </c>
      <c r="F140" s="2" t="s">
        <v>6470</v>
      </c>
      <c r="G140" s="2" t="s">
        <v>6471</v>
      </c>
      <c r="H140" s="74" t="s">
        <v>1654</v>
      </c>
      <c r="I140" s="74"/>
      <c r="J140" s="74" t="s">
        <v>1655</v>
      </c>
      <c r="K140" s="74"/>
      <c r="L140" s="9">
        <v>15</v>
      </c>
      <c r="M140" s="4">
        <v>153.30000000000001</v>
      </c>
    </row>
    <row r="141" spans="1:26">
      <c r="A141" s="2" t="s">
        <v>40</v>
      </c>
      <c r="B141" s="3" t="s">
        <v>7973</v>
      </c>
      <c r="C141" s="76" t="s">
        <v>42</v>
      </c>
      <c r="D141" s="76"/>
      <c r="E141" s="1" t="s">
        <v>2145</v>
      </c>
      <c r="F141" s="2" t="s">
        <v>7079</v>
      </c>
      <c r="G141" s="2" t="s">
        <v>5304</v>
      </c>
      <c r="H141" s="74" t="s">
        <v>468</v>
      </c>
      <c r="I141" s="74"/>
      <c r="J141" s="74" t="s">
        <v>469</v>
      </c>
      <c r="K141" s="74"/>
      <c r="L141" s="9">
        <v>5</v>
      </c>
      <c r="M141" s="4">
        <v>51.1</v>
      </c>
    </row>
    <row r="142" spans="1:26">
      <c r="A142" s="2" t="s">
        <v>40</v>
      </c>
      <c r="B142" s="3" t="s">
        <v>7919</v>
      </c>
      <c r="C142" s="76" t="s">
        <v>42</v>
      </c>
      <c r="D142" s="76"/>
      <c r="E142" s="1" t="s">
        <v>2251</v>
      </c>
      <c r="F142" s="2" t="s">
        <v>7996</v>
      </c>
      <c r="G142" s="2" t="s">
        <v>5312</v>
      </c>
      <c r="H142" s="74" t="s">
        <v>4155</v>
      </c>
      <c r="I142" s="74"/>
      <c r="J142" s="74" t="s">
        <v>4156</v>
      </c>
      <c r="K142" s="74"/>
      <c r="L142" s="9">
        <v>15</v>
      </c>
      <c r="M142" s="4">
        <v>153.30000000000001</v>
      </c>
    </row>
    <row r="143" spans="1:26">
      <c r="A143" s="2" t="s">
        <v>40</v>
      </c>
      <c r="B143" s="3" t="s">
        <v>7942</v>
      </c>
      <c r="C143" s="76" t="s">
        <v>42</v>
      </c>
      <c r="D143" s="76"/>
      <c r="E143" s="1" t="s">
        <v>7997</v>
      </c>
      <c r="F143" s="2" t="s">
        <v>446</v>
      </c>
      <c r="G143" s="2" t="s">
        <v>447</v>
      </c>
      <c r="H143" s="74" t="s">
        <v>448</v>
      </c>
      <c r="I143" s="74"/>
      <c r="J143" s="74" t="s">
        <v>449</v>
      </c>
      <c r="K143" s="74"/>
      <c r="L143" s="9">
        <v>20</v>
      </c>
      <c r="M143" s="4">
        <v>204.4</v>
      </c>
    </row>
    <row r="144" spans="1:26">
      <c r="A144" s="2" t="s">
        <v>40</v>
      </c>
      <c r="B144" s="3" t="s">
        <v>7923</v>
      </c>
      <c r="C144" s="76" t="s">
        <v>42</v>
      </c>
      <c r="D144" s="76"/>
      <c r="E144" s="1" t="s">
        <v>7998</v>
      </c>
      <c r="F144" s="2" t="s">
        <v>3803</v>
      </c>
      <c r="G144" s="2" t="s">
        <v>3804</v>
      </c>
      <c r="H144" s="74" t="s">
        <v>468</v>
      </c>
      <c r="I144" s="74"/>
      <c r="J144" s="74" t="s">
        <v>469</v>
      </c>
      <c r="K144" s="74"/>
      <c r="L144" s="9">
        <v>25</v>
      </c>
      <c r="M144" s="4">
        <v>255.5</v>
      </c>
    </row>
    <row r="145" spans="1:13">
      <c r="A145" s="2" t="s">
        <v>40</v>
      </c>
      <c r="B145" s="3" t="s">
        <v>7923</v>
      </c>
      <c r="C145" s="76" t="s">
        <v>42</v>
      </c>
      <c r="D145" s="76"/>
      <c r="E145" s="1" t="s">
        <v>7999</v>
      </c>
      <c r="F145" s="2" t="s">
        <v>4944</v>
      </c>
      <c r="G145" s="2" t="s">
        <v>4945</v>
      </c>
      <c r="H145" s="74" t="s">
        <v>872</v>
      </c>
      <c r="I145" s="74"/>
      <c r="J145" s="74" t="s">
        <v>873</v>
      </c>
      <c r="K145" s="74"/>
      <c r="L145" s="9">
        <v>15</v>
      </c>
      <c r="M145" s="4">
        <v>153.30000000000001</v>
      </c>
    </row>
    <row r="146" spans="1:13">
      <c r="A146" s="2" t="s">
        <v>48</v>
      </c>
      <c r="B146" s="3" t="s">
        <v>7958</v>
      </c>
      <c r="C146" s="76" t="s">
        <v>42</v>
      </c>
      <c r="D146" s="76"/>
      <c r="E146" s="1" t="s">
        <v>7995</v>
      </c>
      <c r="F146" s="2" t="s">
        <v>6470</v>
      </c>
      <c r="G146" s="2" t="s">
        <v>6471</v>
      </c>
      <c r="H146" s="74" t="s">
        <v>1654</v>
      </c>
      <c r="I146" s="74"/>
      <c r="J146" s="74" t="s">
        <v>1655</v>
      </c>
      <c r="K146" s="74"/>
      <c r="L146" s="9">
        <v>10</v>
      </c>
      <c r="M146" s="4">
        <v>123.7</v>
      </c>
    </row>
    <row r="147" spans="1:13">
      <c r="A147" s="2" t="s">
        <v>48</v>
      </c>
      <c r="B147" s="3" t="s">
        <v>7919</v>
      </c>
      <c r="C147" s="76" t="s">
        <v>42</v>
      </c>
      <c r="D147" s="76"/>
      <c r="E147" s="1" t="s">
        <v>7994</v>
      </c>
      <c r="F147" s="2" t="s">
        <v>1662</v>
      </c>
      <c r="G147" s="2" t="s">
        <v>1663</v>
      </c>
      <c r="H147" s="74" t="s">
        <v>468</v>
      </c>
      <c r="I147" s="74"/>
      <c r="J147" s="74" t="s">
        <v>469</v>
      </c>
      <c r="K147" s="74"/>
      <c r="L147" s="9">
        <v>10</v>
      </c>
      <c r="M147" s="4">
        <v>123.7</v>
      </c>
    </row>
    <row r="148" spans="1:13">
      <c r="A148" s="2" t="s">
        <v>48</v>
      </c>
      <c r="B148" s="3" t="s">
        <v>7942</v>
      </c>
      <c r="C148" s="76" t="s">
        <v>42</v>
      </c>
      <c r="D148" s="76"/>
      <c r="E148" s="1" t="s">
        <v>8000</v>
      </c>
      <c r="F148" s="2" t="s">
        <v>4266</v>
      </c>
      <c r="G148" s="2" t="s">
        <v>4267</v>
      </c>
      <c r="H148" s="74" t="s">
        <v>837</v>
      </c>
      <c r="I148" s="74"/>
      <c r="J148" s="74" t="s">
        <v>838</v>
      </c>
      <c r="K148" s="74"/>
      <c r="L148" s="9">
        <v>2</v>
      </c>
      <c r="M148" s="4">
        <v>24.74</v>
      </c>
    </row>
    <row r="149" spans="1:13">
      <c r="A149" s="2" t="s">
        <v>48</v>
      </c>
      <c r="B149" s="3" t="s">
        <v>7942</v>
      </c>
      <c r="C149" s="76" t="s">
        <v>42</v>
      </c>
      <c r="D149" s="76"/>
      <c r="E149" s="1" t="s">
        <v>8001</v>
      </c>
      <c r="F149" s="2" t="s">
        <v>1473</v>
      </c>
      <c r="G149" s="2" t="s">
        <v>1474</v>
      </c>
      <c r="H149" s="74" t="s">
        <v>1475</v>
      </c>
      <c r="I149" s="74"/>
      <c r="J149" s="74" t="s">
        <v>1476</v>
      </c>
      <c r="K149" s="74"/>
      <c r="L149" s="9">
        <v>15</v>
      </c>
      <c r="M149" s="4">
        <v>172.8</v>
      </c>
    </row>
    <row r="150" spans="1:13">
      <c r="A150" s="2" t="s">
        <v>48</v>
      </c>
      <c r="B150" s="3" t="s">
        <v>7942</v>
      </c>
      <c r="C150" s="76" t="s">
        <v>42</v>
      </c>
      <c r="D150" s="76"/>
      <c r="E150" s="1" t="s">
        <v>7997</v>
      </c>
      <c r="F150" s="2" t="s">
        <v>446</v>
      </c>
      <c r="G150" s="2" t="s">
        <v>447</v>
      </c>
      <c r="H150" s="74" t="s">
        <v>448</v>
      </c>
      <c r="I150" s="74"/>
      <c r="J150" s="74" t="s">
        <v>449</v>
      </c>
      <c r="K150" s="74"/>
      <c r="L150" s="9">
        <v>20</v>
      </c>
      <c r="M150" s="4">
        <v>247.4</v>
      </c>
    </row>
    <row r="151" spans="1:13">
      <c r="A151" s="2" t="s">
        <v>48</v>
      </c>
      <c r="B151" s="3" t="s">
        <v>7942</v>
      </c>
      <c r="C151" s="76" t="s">
        <v>42</v>
      </c>
      <c r="D151" s="76"/>
      <c r="E151" s="1" t="s">
        <v>7990</v>
      </c>
      <c r="F151" s="2" t="s">
        <v>1487</v>
      </c>
      <c r="G151" s="2" t="s">
        <v>1488</v>
      </c>
      <c r="H151" s="74" t="s">
        <v>448</v>
      </c>
      <c r="I151" s="74"/>
      <c r="J151" s="74" t="s">
        <v>449</v>
      </c>
      <c r="K151" s="74"/>
      <c r="L151" s="9">
        <v>5</v>
      </c>
      <c r="M151" s="4">
        <v>61.85</v>
      </c>
    </row>
    <row r="152" spans="1:13">
      <c r="A152" s="2" t="s">
        <v>48</v>
      </c>
      <c r="B152" s="3" t="s">
        <v>7958</v>
      </c>
      <c r="C152" s="76" t="s">
        <v>42</v>
      </c>
      <c r="D152" s="76"/>
      <c r="E152" s="1" t="s">
        <v>7992</v>
      </c>
      <c r="F152" s="2" t="s">
        <v>2857</v>
      </c>
      <c r="G152" s="2" t="s">
        <v>2858</v>
      </c>
      <c r="H152" s="74" t="s">
        <v>851</v>
      </c>
      <c r="I152" s="74"/>
      <c r="J152" s="74" t="s">
        <v>852</v>
      </c>
      <c r="K152" s="74"/>
      <c r="L152" s="9">
        <v>1</v>
      </c>
      <c r="M152" s="4">
        <v>12.37</v>
      </c>
    </row>
    <row r="153" spans="1:13">
      <c r="M153" s="5">
        <v>3893.88</v>
      </c>
    </row>
    <row r="154" spans="1:13">
      <c r="M154" s="5">
        <v>13871.33</v>
      </c>
    </row>
  </sheetData>
  <autoFilter ref="A1:Z154" xr:uid="{8B3E1467-DCAE-D54D-AB85-8591CC7D4A32}">
    <filterColumn colId="2" showButton="0"/>
    <filterColumn colId="7" showButton="0"/>
    <filterColumn colId="9" showButton="0"/>
  </autoFilter>
  <mergeCells count="404">
    <mergeCell ref="C152:D152"/>
    <mergeCell ref="H152:I152"/>
    <mergeCell ref="J152:K152"/>
    <mergeCell ref="C150:D150"/>
    <mergeCell ref="H150:I150"/>
    <mergeCell ref="J150:K150"/>
    <mergeCell ref="C151:D151"/>
    <mergeCell ref="H151:I151"/>
    <mergeCell ref="J151:K151"/>
    <mergeCell ref="C148:D148"/>
    <mergeCell ref="H148:I148"/>
    <mergeCell ref="J148:K148"/>
    <mergeCell ref="C149:D149"/>
    <mergeCell ref="H149:I149"/>
    <mergeCell ref="J149:K149"/>
    <mergeCell ref="C146:D146"/>
    <mergeCell ref="H146:I146"/>
    <mergeCell ref="J146:K146"/>
    <mergeCell ref="C147:D147"/>
    <mergeCell ref="H147:I147"/>
    <mergeCell ref="J147:K147"/>
    <mergeCell ref="C144:D144"/>
    <mergeCell ref="H144:I144"/>
    <mergeCell ref="J144:K144"/>
    <mergeCell ref="C145:D145"/>
    <mergeCell ref="H145:I145"/>
    <mergeCell ref="J145:K145"/>
    <mergeCell ref="C142:D142"/>
    <mergeCell ref="H142:I142"/>
    <mergeCell ref="J142:K142"/>
    <mergeCell ref="C143:D143"/>
    <mergeCell ref="H143:I143"/>
    <mergeCell ref="J143:K143"/>
    <mergeCell ref="C140:D140"/>
    <mergeCell ref="H140:I140"/>
    <mergeCell ref="J140:K140"/>
    <mergeCell ref="C141:D141"/>
    <mergeCell ref="H141:I141"/>
    <mergeCell ref="J141:K141"/>
    <mergeCell ref="C138:D138"/>
    <mergeCell ref="H138:I138"/>
    <mergeCell ref="J138:K138"/>
    <mergeCell ref="C139:D139"/>
    <mergeCell ref="H139:I139"/>
    <mergeCell ref="J139:K139"/>
    <mergeCell ref="C136:D136"/>
    <mergeCell ref="H136:I136"/>
    <mergeCell ref="J136:K136"/>
    <mergeCell ref="C137:D137"/>
    <mergeCell ref="H137:I137"/>
    <mergeCell ref="J137:K137"/>
    <mergeCell ref="C134:D134"/>
    <mergeCell ref="H134:I134"/>
    <mergeCell ref="J134:K134"/>
    <mergeCell ref="C135:D135"/>
    <mergeCell ref="H135:I135"/>
    <mergeCell ref="J135:K135"/>
    <mergeCell ref="A131:Z131"/>
    <mergeCell ref="C132:D132"/>
    <mergeCell ref="H132:I132"/>
    <mergeCell ref="J132:K132"/>
    <mergeCell ref="C133:D133"/>
    <mergeCell ref="H133:I133"/>
    <mergeCell ref="J133:K133"/>
    <mergeCell ref="C128:D128"/>
    <mergeCell ref="H128:I128"/>
    <mergeCell ref="J128:K128"/>
    <mergeCell ref="C129:D129"/>
    <mergeCell ref="H129:I129"/>
    <mergeCell ref="J129:K129"/>
    <mergeCell ref="C124:D124"/>
    <mergeCell ref="H124:I124"/>
    <mergeCell ref="J124:K124"/>
    <mergeCell ref="A126:Z126"/>
    <mergeCell ref="C127:D127"/>
    <mergeCell ref="H127:I127"/>
    <mergeCell ref="J127:K127"/>
    <mergeCell ref="C120:D120"/>
    <mergeCell ref="H120:I120"/>
    <mergeCell ref="J120:K120"/>
    <mergeCell ref="A122:Z122"/>
    <mergeCell ref="C123:D123"/>
    <mergeCell ref="H123:I123"/>
    <mergeCell ref="J123:K123"/>
    <mergeCell ref="C118:D118"/>
    <mergeCell ref="H118:I118"/>
    <mergeCell ref="J118:K118"/>
    <mergeCell ref="C119:D119"/>
    <mergeCell ref="H119:I119"/>
    <mergeCell ref="J119:K119"/>
    <mergeCell ref="C116:D116"/>
    <mergeCell ref="H116:I116"/>
    <mergeCell ref="J116:K116"/>
    <mergeCell ref="C117:D117"/>
    <mergeCell ref="H117:I117"/>
    <mergeCell ref="J117:K117"/>
    <mergeCell ref="C114:D114"/>
    <mergeCell ref="H114:I114"/>
    <mergeCell ref="J114:K114"/>
    <mergeCell ref="C115:D115"/>
    <mergeCell ref="H115:I115"/>
    <mergeCell ref="J115:K115"/>
    <mergeCell ref="C112:D112"/>
    <mergeCell ref="H112:I112"/>
    <mergeCell ref="J112:K112"/>
    <mergeCell ref="C113:D113"/>
    <mergeCell ref="H113:I113"/>
    <mergeCell ref="J113:K113"/>
    <mergeCell ref="C110:D110"/>
    <mergeCell ref="H110:I110"/>
    <mergeCell ref="J110:K110"/>
    <mergeCell ref="C111:D111"/>
    <mergeCell ref="H111:I111"/>
    <mergeCell ref="J111:K111"/>
    <mergeCell ref="C108:D108"/>
    <mergeCell ref="H108:I108"/>
    <mergeCell ref="J108:K108"/>
    <mergeCell ref="C109:D109"/>
    <mergeCell ref="H109:I109"/>
    <mergeCell ref="J109:K109"/>
    <mergeCell ref="C106:D106"/>
    <mergeCell ref="H106:I106"/>
    <mergeCell ref="J106:K106"/>
    <mergeCell ref="C107:D107"/>
    <mergeCell ref="H107:I107"/>
    <mergeCell ref="J107:K107"/>
    <mergeCell ref="C104:D104"/>
    <mergeCell ref="H104:I104"/>
    <mergeCell ref="J104:K104"/>
    <mergeCell ref="C105:D105"/>
    <mergeCell ref="H105:I105"/>
    <mergeCell ref="J105:K105"/>
    <mergeCell ref="C102:D102"/>
    <mergeCell ref="H102:I102"/>
    <mergeCell ref="J102:K102"/>
    <mergeCell ref="C103:D103"/>
    <mergeCell ref="H103:I103"/>
    <mergeCell ref="J103:K103"/>
    <mergeCell ref="C100:D100"/>
    <mergeCell ref="H100:I100"/>
    <mergeCell ref="J100:K100"/>
    <mergeCell ref="C101:D101"/>
    <mergeCell ref="H101:I101"/>
    <mergeCell ref="J101:K101"/>
    <mergeCell ref="C98:D98"/>
    <mergeCell ref="H98:I98"/>
    <mergeCell ref="J98:K98"/>
    <mergeCell ref="C99:D99"/>
    <mergeCell ref="H99:I99"/>
    <mergeCell ref="J99:K99"/>
    <mergeCell ref="C96:D96"/>
    <mergeCell ref="H96:I96"/>
    <mergeCell ref="J96:K96"/>
    <mergeCell ref="C97:D97"/>
    <mergeCell ref="H97:I97"/>
    <mergeCell ref="J97:K97"/>
    <mergeCell ref="C94:D94"/>
    <mergeCell ref="H94:I94"/>
    <mergeCell ref="J94:K94"/>
    <mergeCell ref="C95:D95"/>
    <mergeCell ref="H95:I95"/>
    <mergeCell ref="J95:K95"/>
    <mergeCell ref="C92:D92"/>
    <mergeCell ref="H92:I92"/>
    <mergeCell ref="J92:K92"/>
    <mergeCell ref="C93:D93"/>
    <mergeCell ref="H93:I93"/>
    <mergeCell ref="J93:K93"/>
    <mergeCell ref="C90:D90"/>
    <mergeCell ref="H90:I90"/>
    <mergeCell ref="J90:K90"/>
    <mergeCell ref="C91:D91"/>
    <mergeCell ref="H91:I91"/>
    <mergeCell ref="J91:K91"/>
    <mergeCell ref="A87:Z87"/>
    <mergeCell ref="C88:D88"/>
    <mergeCell ref="H88:I88"/>
    <mergeCell ref="J88:K88"/>
    <mergeCell ref="C89:D89"/>
    <mergeCell ref="H89:I89"/>
    <mergeCell ref="J89:K89"/>
    <mergeCell ref="A83:Z83"/>
    <mergeCell ref="C84:D84"/>
    <mergeCell ref="H84:I84"/>
    <mergeCell ref="J84:K84"/>
    <mergeCell ref="C85:D85"/>
    <mergeCell ref="H85:I85"/>
    <mergeCell ref="J85:K85"/>
    <mergeCell ref="C80:D80"/>
    <mergeCell ref="H80:I80"/>
    <mergeCell ref="J80:K80"/>
    <mergeCell ref="C81:D81"/>
    <mergeCell ref="H81:I81"/>
    <mergeCell ref="J81:K81"/>
    <mergeCell ref="C78:D78"/>
    <mergeCell ref="H78:I78"/>
    <mergeCell ref="J78:K78"/>
    <mergeCell ref="C79:D79"/>
    <mergeCell ref="H79:I79"/>
    <mergeCell ref="J79:K79"/>
    <mergeCell ref="C76:D76"/>
    <mergeCell ref="H76:I76"/>
    <mergeCell ref="J76:K76"/>
    <mergeCell ref="C77:D77"/>
    <mergeCell ref="H77:I77"/>
    <mergeCell ref="J77:K77"/>
    <mergeCell ref="C74:D74"/>
    <mergeCell ref="H74:I74"/>
    <mergeCell ref="J74:K74"/>
    <mergeCell ref="C75:D75"/>
    <mergeCell ref="H75:I75"/>
    <mergeCell ref="J75:K75"/>
    <mergeCell ref="C72:D72"/>
    <mergeCell ref="H72:I72"/>
    <mergeCell ref="J72:K72"/>
    <mergeCell ref="C73:D73"/>
    <mergeCell ref="H73:I73"/>
    <mergeCell ref="J73:K73"/>
    <mergeCell ref="C70:D70"/>
    <mergeCell ref="H70:I70"/>
    <mergeCell ref="J70:K70"/>
    <mergeCell ref="C71:D71"/>
    <mergeCell ref="H71:I71"/>
    <mergeCell ref="J71:K71"/>
    <mergeCell ref="C68:D68"/>
    <mergeCell ref="H68:I68"/>
    <mergeCell ref="J68:K68"/>
    <mergeCell ref="C69:D69"/>
    <mergeCell ref="H69:I69"/>
    <mergeCell ref="J69:K69"/>
    <mergeCell ref="C64:D64"/>
    <mergeCell ref="H64:I64"/>
    <mergeCell ref="J64:K64"/>
    <mergeCell ref="A66:Z66"/>
    <mergeCell ref="C67:D67"/>
    <mergeCell ref="H67:I67"/>
    <mergeCell ref="J67:K67"/>
    <mergeCell ref="C62:D62"/>
    <mergeCell ref="H62:I62"/>
    <mergeCell ref="J62:K62"/>
    <mergeCell ref="C63:D63"/>
    <mergeCell ref="H63:I63"/>
    <mergeCell ref="J63:K63"/>
    <mergeCell ref="C60:D60"/>
    <mergeCell ref="H60:I60"/>
    <mergeCell ref="J60:K60"/>
    <mergeCell ref="C61:D61"/>
    <mergeCell ref="H61:I61"/>
    <mergeCell ref="J61:K61"/>
    <mergeCell ref="C58:D58"/>
    <mergeCell ref="H58:I58"/>
    <mergeCell ref="J58:K58"/>
    <mergeCell ref="C59:D59"/>
    <mergeCell ref="H59:I59"/>
    <mergeCell ref="J59:K59"/>
    <mergeCell ref="C56:D56"/>
    <mergeCell ref="H56:I56"/>
    <mergeCell ref="J56:K56"/>
    <mergeCell ref="C57:D57"/>
    <mergeCell ref="H57:I57"/>
    <mergeCell ref="J57:K57"/>
    <mergeCell ref="A51:Z51"/>
    <mergeCell ref="C52:D52"/>
    <mergeCell ref="H52:I52"/>
    <mergeCell ref="J52:K52"/>
    <mergeCell ref="A54:Z54"/>
    <mergeCell ref="C55:D55"/>
    <mergeCell ref="H55:I55"/>
    <mergeCell ref="J55:K55"/>
    <mergeCell ref="C48:D48"/>
    <mergeCell ref="H48:I48"/>
    <mergeCell ref="J48:K48"/>
    <mergeCell ref="C49:D49"/>
    <mergeCell ref="H49:I49"/>
    <mergeCell ref="J49:K49"/>
    <mergeCell ref="C46:D46"/>
    <mergeCell ref="H46:I46"/>
    <mergeCell ref="J46:K46"/>
    <mergeCell ref="C47:D47"/>
    <mergeCell ref="H47:I47"/>
    <mergeCell ref="J47:K47"/>
    <mergeCell ref="C44:D44"/>
    <mergeCell ref="H44:I44"/>
    <mergeCell ref="J44:K44"/>
    <mergeCell ref="C45:D45"/>
    <mergeCell ref="H45:I45"/>
    <mergeCell ref="J45:K45"/>
    <mergeCell ref="C42:D42"/>
    <mergeCell ref="H42:I42"/>
    <mergeCell ref="J42:K42"/>
    <mergeCell ref="C43:D43"/>
    <mergeCell ref="H43:I43"/>
    <mergeCell ref="J43:K43"/>
    <mergeCell ref="A39:Z39"/>
    <mergeCell ref="C40:D40"/>
    <mergeCell ref="H40:I40"/>
    <mergeCell ref="J40:K40"/>
    <mergeCell ref="C41:D41"/>
    <mergeCell ref="H41:I41"/>
    <mergeCell ref="J41:K41"/>
    <mergeCell ref="C36:D36"/>
    <mergeCell ref="H36:I36"/>
    <mergeCell ref="J36:K36"/>
    <mergeCell ref="C37:D37"/>
    <mergeCell ref="H37:I37"/>
    <mergeCell ref="J37:K37"/>
    <mergeCell ref="C34:D34"/>
    <mergeCell ref="H34:I34"/>
    <mergeCell ref="J34:K34"/>
    <mergeCell ref="C35:D35"/>
    <mergeCell ref="H35:I35"/>
    <mergeCell ref="J35:K35"/>
    <mergeCell ref="C32:D32"/>
    <mergeCell ref="H32:I32"/>
    <mergeCell ref="J32:K32"/>
    <mergeCell ref="C33:D33"/>
    <mergeCell ref="H33:I33"/>
    <mergeCell ref="J33:K33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C18:D18"/>
    <mergeCell ref="H18:I18"/>
    <mergeCell ref="J18:K18"/>
    <mergeCell ref="C19:D19"/>
    <mergeCell ref="H19:I19"/>
    <mergeCell ref="J19:K19"/>
    <mergeCell ref="C16:D16"/>
    <mergeCell ref="H16:I16"/>
    <mergeCell ref="J16:K16"/>
    <mergeCell ref="C17:D17"/>
    <mergeCell ref="H17:I17"/>
    <mergeCell ref="J17:K17"/>
    <mergeCell ref="C14:D14"/>
    <mergeCell ref="H14:I14"/>
    <mergeCell ref="J14:K14"/>
    <mergeCell ref="C15:D15"/>
    <mergeCell ref="H15:I15"/>
    <mergeCell ref="J15:K15"/>
    <mergeCell ref="C12:D12"/>
    <mergeCell ref="H12:I12"/>
    <mergeCell ref="J12:K12"/>
    <mergeCell ref="C13:D13"/>
    <mergeCell ref="H13:I13"/>
    <mergeCell ref="J13:K13"/>
    <mergeCell ref="C10:D10"/>
    <mergeCell ref="H10:I10"/>
    <mergeCell ref="J10:K10"/>
    <mergeCell ref="C11:D11"/>
    <mergeCell ref="H11:I11"/>
    <mergeCell ref="J11:K11"/>
    <mergeCell ref="A7:Z7"/>
    <mergeCell ref="C8:D8"/>
    <mergeCell ref="H8:I8"/>
    <mergeCell ref="J8:K8"/>
    <mergeCell ref="C9:D9"/>
    <mergeCell ref="H9:I9"/>
    <mergeCell ref="J9:K9"/>
    <mergeCell ref="C4:D4"/>
    <mergeCell ref="H4:I4"/>
    <mergeCell ref="J4:K4"/>
    <mergeCell ref="C5:D5"/>
    <mergeCell ref="H5:I5"/>
    <mergeCell ref="J5:K5"/>
    <mergeCell ref="C1:D1"/>
    <mergeCell ref="H1:I1"/>
    <mergeCell ref="J1:K1"/>
    <mergeCell ref="A2:Z2"/>
    <mergeCell ref="C3:D3"/>
    <mergeCell ref="H3:I3"/>
    <mergeCell ref="J3:K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D0FC-2FAD-BB48-B9E7-087F80E0B04E}">
  <dimension ref="A1:W154"/>
  <sheetViews>
    <sheetView workbookViewId="0"/>
    <sheetView workbookViewId="1"/>
  </sheetViews>
  <sheetFormatPr defaultColWidth="8.85546875" defaultRowHeight="12.95"/>
  <cols>
    <col min="1" max="1" width="38.85546875" customWidth="1"/>
    <col min="2" max="2" width="7.140625" customWidth="1"/>
    <col min="3" max="3" width="7" customWidth="1"/>
    <col min="4" max="4" width="7.140625" customWidth="1"/>
    <col min="5" max="5" width="40.140625" customWidth="1"/>
    <col min="6" max="6" width="31.7109375" customWidth="1"/>
    <col min="7" max="7" width="11.85546875" customWidth="1"/>
    <col min="8" max="8" width="18" customWidth="1"/>
    <col min="9" max="9" width="8.140625" style="10" customWidth="1"/>
    <col min="10" max="10" width="10" customWidth="1"/>
    <col min="11" max="11" width="8.140625" customWidth="1"/>
    <col min="12" max="12" width="6" customWidth="1"/>
    <col min="13" max="16" width="7.140625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28515625" customWidth="1"/>
  </cols>
  <sheetData>
    <row r="1" spans="1:23" s="13" customFormat="1" ht="24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2" t="s">
        <v>37</v>
      </c>
      <c r="J1" s="11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8002</v>
      </c>
      <c r="C3" s="1" t="s">
        <v>42</v>
      </c>
      <c r="D3" s="1" t="s">
        <v>8003</v>
      </c>
      <c r="E3" s="2" t="s">
        <v>44</v>
      </c>
      <c r="F3" s="2" t="s">
        <v>45</v>
      </c>
      <c r="G3" s="2" t="s">
        <v>46</v>
      </c>
      <c r="H3" s="2" t="s">
        <v>47</v>
      </c>
      <c r="I3" s="9">
        <v>3</v>
      </c>
      <c r="J3" s="4">
        <v>30.66</v>
      </c>
    </row>
    <row r="4" spans="1:23">
      <c r="A4" s="2" t="s">
        <v>40</v>
      </c>
      <c r="B4" s="3" t="s">
        <v>8002</v>
      </c>
      <c r="C4" s="1" t="s">
        <v>42</v>
      </c>
      <c r="D4" s="1" t="s">
        <v>8004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4</v>
      </c>
      <c r="J4" s="4">
        <v>40.880000000000003</v>
      </c>
    </row>
    <row r="5" spans="1:23">
      <c r="J5" s="5">
        <v>71.540000000000006</v>
      </c>
    </row>
    <row r="6" spans="1:23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>
      <c r="A7" s="2" t="s">
        <v>40</v>
      </c>
      <c r="B7" s="3" t="s">
        <v>8005</v>
      </c>
      <c r="C7" s="1" t="s">
        <v>42</v>
      </c>
      <c r="D7" s="1" t="s">
        <v>8006</v>
      </c>
      <c r="E7" s="2" t="s">
        <v>139</v>
      </c>
      <c r="F7" s="2" t="s">
        <v>140</v>
      </c>
      <c r="G7" s="2" t="s">
        <v>72</v>
      </c>
      <c r="H7" s="2" t="s">
        <v>73</v>
      </c>
      <c r="I7" s="9">
        <v>10</v>
      </c>
      <c r="J7" s="4">
        <v>102.2</v>
      </c>
    </row>
    <row r="8" spans="1:23">
      <c r="A8" s="2" t="s">
        <v>40</v>
      </c>
      <c r="B8" s="3" t="s">
        <v>8005</v>
      </c>
      <c r="C8" s="1" t="s">
        <v>42</v>
      </c>
      <c r="D8" s="1" t="s">
        <v>8007</v>
      </c>
      <c r="E8" s="2" t="s">
        <v>522</v>
      </c>
      <c r="F8" s="2" t="s">
        <v>523</v>
      </c>
      <c r="G8" s="2" t="s">
        <v>93</v>
      </c>
      <c r="H8" s="2" t="s">
        <v>94</v>
      </c>
      <c r="I8" s="9">
        <v>1</v>
      </c>
      <c r="J8" s="4">
        <v>10.220000000000001</v>
      </c>
    </row>
    <row r="9" spans="1:23">
      <c r="A9" s="2" t="s">
        <v>40</v>
      </c>
      <c r="B9" s="3" t="s">
        <v>8005</v>
      </c>
      <c r="C9" s="1" t="s">
        <v>42</v>
      </c>
      <c r="D9" s="1" t="s">
        <v>8008</v>
      </c>
      <c r="E9" s="2" t="s">
        <v>483</v>
      </c>
      <c r="F9" s="2" t="s">
        <v>484</v>
      </c>
      <c r="G9" s="2" t="s">
        <v>127</v>
      </c>
      <c r="H9" s="2" t="s">
        <v>128</v>
      </c>
      <c r="I9" s="9">
        <v>5</v>
      </c>
      <c r="J9" s="4">
        <v>51.1</v>
      </c>
    </row>
    <row r="10" spans="1:23">
      <c r="A10" s="2" t="s">
        <v>40</v>
      </c>
      <c r="B10" s="3" t="s">
        <v>8005</v>
      </c>
      <c r="C10" s="1" t="s">
        <v>42</v>
      </c>
      <c r="D10" s="1" t="s">
        <v>8009</v>
      </c>
      <c r="E10" s="2" t="s">
        <v>928</v>
      </c>
      <c r="F10" s="2" t="s">
        <v>929</v>
      </c>
      <c r="G10" s="2" t="s">
        <v>93</v>
      </c>
      <c r="H10" s="2" t="s">
        <v>94</v>
      </c>
      <c r="I10" s="9">
        <v>5</v>
      </c>
      <c r="J10" s="4">
        <v>51.1</v>
      </c>
    </row>
    <row r="11" spans="1:23">
      <c r="A11" s="2" t="s">
        <v>40</v>
      </c>
      <c r="B11" s="3" t="s">
        <v>8005</v>
      </c>
      <c r="C11" s="1" t="s">
        <v>42</v>
      </c>
      <c r="D11" s="1" t="s">
        <v>8010</v>
      </c>
      <c r="E11" s="2" t="s">
        <v>70</v>
      </c>
      <c r="F11" s="2" t="s">
        <v>71</v>
      </c>
      <c r="G11" s="2" t="s">
        <v>72</v>
      </c>
      <c r="H11" s="2" t="s">
        <v>73</v>
      </c>
      <c r="I11" s="9">
        <v>5</v>
      </c>
      <c r="J11" s="4">
        <v>51.1</v>
      </c>
    </row>
    <row r="12" spans="1:23">
      <c r="A12" s="2" t="s">
        <v>40</v>
      </c>
      <c r="B12" s="3" t="s">
        <v>8005</v>
      </c>
      <c r="C12" s="1" t="s">
        <v>42</v>
      </c>
      <c r="D12" s="1" t="s">
        <v>8011</v>
      </c>
      <c r="E12" s="2" t="s">
        <v>1097</v>
      </c>
      <c r="F12" s="2" t="s">
        <v>1098</v>
      </c>
      <c r="G12" s="2" t="s">
        <v>93</v>
      </c>
      <c r="H12" s="2" t="s">
        <v>94</v>
      </c>
      <c r="I12" s="9">
        <v>2</v>
      </c>
      <c r="J12" s="4">
        <v>20.440000000000001</v>
      </c>
    </row>
    <row r="13" spans="1:23">
      <c r="A13" s="2" t="s">
        <v>40</v>
      </c>
      <c r="B13" s="3" t="s">
        <v>8005</v>
      </c>
      <c r="C13" s="1" t="s">
        <v>42</v>
      </c>
      <c r="D13" s="1" t="s">
        <v>8012</v>
      </c>
      <c r="E13" s="2" t="s">
        <v>480</v>
      </c>
      <c r="F13" s="2" t="s">
        <v>481</v>
      </c>
      <c r="G13" s="2" t="s">
        <v>82</v>
      </c>
      <c r="H13" s="2" t="s">
        <v>83</v>
      </c>
      <c r="I13" s="9">
        <v>10</v>
      </c>
      <c r="J13" s="4">
        <v>102.2</v>
      </c>
    </row>
    <row r="14" spans="1:23">
      <c r="A14" s="2" t="s">
        <v>40</v>
      </c>
      <c r="B14" s="3" t="s">
        <v>8005</v>
      </c>
      <c r="C14" s="1" t="s">
        <v>42</v>
      </c>
      <c r="D14" s="1" t="s">
        <v>2380</v>
      </c>
      <c r="E14" s="2" t="s">
        <v>1512</v>
      </c>
      <c r="F14" s="2" t="s">
        <v>1513</v>
      </c>
      <c r="G14" s="2" t="s">
        <v>82</v>
      </c>
      <c r="H14" s="2" t="s">
        <v>83</v>
      </c>
      <c r="I14" s="9">
        <v>3</v>
      </c>
      <c r="J14" s="4">
        <v>30.66</v>
      </c>
    </row>
    <row r="15" spans="1:23">
      <c r="A15" s="2" t="s">
        <v>40</v>
      </c>
      <c r="B15" s="3" t="s">
        <v>8013</v>
      </c>
      <c r="C15" s="1" t="s">
        <v>42</v>
      </c>
      <c r="D15" s="1" t="s">
        <v>8014</v>
      </c>
      <c r="E15" s="2" t="s">
        <v>8015</v>
      </c>
      <c r="F15" s="2" t="s">
        <v>8016</v>
      </c>
      <c r="G15" s="2" t="s">
        <v>77</v>
      </c>
      <c r="H15" s="2" t="s">
        <v>78</v>
      </c>
      <c r="I15" s="9">
        <v>3</v>
      </c>
      <c r="J15" s="4">
        <v>30.66</v>
      </c>
    </row>
    <row r="16" spans="1:23">
      <c r="A16" s="2" t="s">
        <v>40</v>
      </c>
      <c r="B16" s="3" t="s">
        <v>8005</v>
      </c>
      <c r="C16" s="1" t="s">
        <v>42</v>
      </c>
      <c r="D16" s="1" t="s">
        <v>8017</v>
      </c>
      <c r="E16" s="2" t="s">
        <v>85</v>
      </c>
      <c r="F16" s="2" t="s">
        <v>86</v>
      </c>
      <c r="G16" s="2" t="s">
        <v>82</v>
      </c>
      <c r="H16" s="2" t="s">
        <v>83</v>
      </c>
      <c r="I16" s="9">
        <v>10</v>
      </c>
      <c r="J16" s="4">
        <v>102.2</v>
      </c>
    </row>
    <row r="17" spans="1:10">
      <c r="A17" s="2" t="s">
        <v>40</v>
      </c>
      <c r="B17" s="3" t="s">
        <v>8005</v>
      </c>
      <c r="C17" s="1" t="s">
        <v>42</v>
      </c>
      <c r="D17" s="1" t="s">
        <v>2331</v>
      </c>
      <c r="E17" s="2" t="s">
        <v>689</v>
      </c>
      <c r="F17" s="2" t="s">
        <v>690</v>
      </c>
      <c r="G17" s="2" t="s">
        <v>93</v>
      </c>
      <c r="H17" s="2" t="s">
        <v>94</v>
      </c>
      <c r="I17" s="9">
        <v>5</v>
      </c>
      <c r="J17" s="4">
        <v>51.1</v>
      </c>
    </row>
    <row r="18" spans="1:10">
      <c r="A18" s="2" t="s">
        <v>40</v>
      </c>
      <c r="B18" s="3" t="s">
        <v>8005</v>
      </c>
      <c r="C18" s="1" t="s">
        <v>42</v>
      </c>
      <c r="D18" s="1" t="s">
        <v>8018</v>
      </c>
      <c r="E18" s="2" t="s">
        <v>505</v>
      </c>
      <c r="F18" s="2" t="s">
        <v>506</v>
      </c>
      <c r="G18" s="2" t="s">
        <v>93</v>
      </c>
      <c r="H18" s="2" t="s">
        <v>94</v>
      </c>
      <c r="I18" s="9">
        <v>1</v>
      </c>
      <c r="J18" s="4">
        <v>10.220000000000001</v>
      </c>
    </row>
    <row r="19" spans="1:10">
      <c r="A19" s="2" t="s">
        <v>48</v>
      </c>
      <c r="B19" s="3" t="s">
        <v>8005</v>
      </c>
      <c r="C19" s="1" t="s">
        <v>42</v>
      </c>
      <c r="D19" s="1" t="s">
        <v>8019</v>
      </c>
      <c r="E19" s="2" t="s">
        <v>660</v>
      </c>
      <c r="F19" s="2" t="s">
        <v>7663</v>
      </c>
      <c r="G19" s="2" t="s">
        <v>77</v>
      </c>
      <c r="H19" s="2" t="s">
        <v>78</v>
      </c>
      <c r="I19" s="9">
        <v>5</v>
      </c>
      <c r="J19" s="4">
        <v>57.6</v>
      </c>
    </row>
    <row r="20" spans="1:10">
      <c r="A20" s="2" t="s">
        <v>48</v>
      </c>
      <c r="B20" s="3" t="s">
        <v>8005</v>
      </c>
      <c r="C20" s="1" t="s">
        <v>42</v>
      </c>
      <c r="D20" s="1" t="s">
        <v>8020</v>
      </c>
      <c r="E20" s="2" t="s">
        <v>489</v>
      </c>
      <c r="F20" s="2" t="s">
        <v>490</v>
      </c>
      <c r="G20" s="2" t="s">
        <v>72</v>
      </c>
      <c r="H20" s="2" t="s">
        <v>73</v>
      </c>
      <c r="I20" s="9">
        <v>10</v>
      </c>
      <c r="J20" s="4">
        <v>123.7</v>
      </c>
    </row>
    <row r="21" spans="1:10">
      <c r="A21" s="2" t="s">
        <v>48</v>
      </c>
      <c r="B21" s="3" t="s">
        <v>8005</v>
      </c>
      <c r="C21" s="1" t="s">
        <v>42</v>
      </c>
      <c r="D21" s="1" t="s">
        <v>8021</v>
      </c>
      <c r="E21" s="2" t="s">
        <v>125</v>
      </c>
      <c r="F21" s="2" t="s">
        <v>126</v>
      </c>
      <c r="G21" s="2" t="s">
        <v>127</v>
      </c>
      <c r="H21" s="2" t="s">
        <v>128</v>
      </c>
      <c r="I21" s="9">
        <v>10</v>
      </c>
      <c r="J21" s="4">
        <v>123.7</v>
      </c>
    </row>
    <row r="22" spans="1:10">
      <c r="A22" s="2" t="s">
        <v>48</v>
      </c>
      <c r="B22" s="3" t="s">
        <v>8005</v>
      </c>
      <c r="C22" s="1" t="s">
        <v>42</v>
      </c>
      <c r="D22" s="1" t="s">
        <v>8022</v>
      </c>
      <c r="E22" s="2" t="s">
        <v>916</v>
      </c>
      <c r="F22" s="2" t="s">
        <v>917</v>
      </c>
      <c r="G22" s="2" t="s">
        <v>82</v>
      </c>
      <c r="H22" s="2" t="s">
        <v>83</v>
      </c>
      <c r="I22" s="9">
        <v>20</v>
      </c>
      <c r="J22" s="4">
        <v>247.4</v>
      </c>
    </row>
    <row r="23" spans="1:10">
      <c r="A23" s="2" t="s">
        <v>48</v>
      </c>
      <c r="B23" s="3" t="s">
        <v>8005</v>
      </c>
      <c r="C23" s="1" t="s">
        <v>42</v>
      </c>
      <c r="D23" s="1" t="s">
        <v>8023</v>
      </c>
      <c r="E23" s="2" t="s">
        <v>136</v>
      </c>
      <c r="F23" s="2" t="s">
        <v>137</v>
      </c>
      <c r="G23" s="2" t="s">
        <v>72</v>
      </c>
      <c r="H23" s="2" t="s">
        <v>73</v>
      </c>
      <c r="I23" s="9">
        <v>10</v>
      </c>
      <c r="J23" s="4">
        <v>115.2</v>
      </c>
    </row>
    <row r="24" spans="1:10">
      <c r="A24" s="2" t="s">
        <v>48</v>
      </c>
      <c r="B24" s="3" t="s">
        <v>8005</v>
      </c>
      <c r="C24" s="1" t="s">
        <v>42</v>
      </c>
      <c r="D24" s="1" t="s">
        <v>2412</v>
      </c>
      <c r="E24" s="2" t="s">
        <v>125</v>
      </c>
      <c r="F24" s="2" t="s">
        <v>126</v>
      </c>
      <c r="G24" s="2" t="s">
        <v>127</v>
      </c>
      <c r="H24" s="2" t="s">
        <v>128</v>
      </c>
      <c r="I24" s="9">
        <v>10</v>
      </c>
      <c r="J24" s="4">
        <v>115.2</v>
      </c>
    </row>
    <row r="25" spans="1:10">
      <c r="A25" s="2" t="s">
        <v>48</v>
      </c>
      <c r="B25" s="3" t="s">
        <v>8005</v>
      </c>
      <c r="C25" s="1" t="s">
        <v>42</v>
      </c>
      <c r="D25" s="1" t="s">
        <v>8024</v>
      </c>
      <c r="E25" s="2" t="s">
        <v>136</v>
      </c>
      <c r="F25" s="2" t="s">
        <v>137</v>
      </c>
      <c r="G25" s="2" t="s">
        <v>72</v>
      </c>
      <c r="H25" s="2" t="s">
        <v>73</v>
      </c>
      <c r="I25" s="9">
        <v>5</v>
      </c>
      <c r="J25" s="4">
        <v>62.85</v>
      </c>
    </row>
    <row r="26" spans="1:10">
      <c r="A26" s="2" t="s">
        <v>48</v>
      </c>
      <c r="B26" s="3" t="s">
        <v>8005</v>
      </c>
      <c r="C26" s="1" t="s">
        <v>42</v>
      </c>
      <c r="D26" s="1" t="s">
        <v>8025</v>
      </c>
      <c r="E26" s="2" t="s">
        <v>528</v>
      </c>
      <c r="F26" s="2" t="s">
        <v>529</v>
      </c>
      <c r="G26" s="2" t="s">
        <v>93</v>
      </c>
      <c r="H26" s="2" t="s">
        <v>94</v>
      </c>
      <c r="I26" s="9">
        <v>10</v>
      </c>
      <c r="J26" s="4">
        <v>123.7</v>
      </c>
    </row>
    <row r="27" spans="1:10">
      <c r="A27" s="2" t="s">
        <v>48</v>
      </c>
      <c r="B27" s="3" t="s">
        <v>8005</v>
      </c>
      <c r="C27" s="1" t="s">
        <v>42</v>
      </c>
      <c r="D27" s="1" t="s">
        <v>2345</v>
      </c>
      <c r="E27" s="2" t="s">
        <v>130</v>
      </c>
      <c r="F27" s="2" t="s">
        <v>131</v>
      </c>
      <c r="G27" s="2" t="s">
        <v>72</v>
      </c>
      <c r="H27" s="2" t="s">
        <v>73</v>
      </c>
      <c r="I27" s="9">
        <v>3</v>
      </c>
      <c r="J27" s="4">
        <v>37.11</v>
      </c>
    </row>
    <row r="28" spans="1:10">
      <c r="A28" s="2" t="s">
        <v>48</v>
      </c>
      <c r="B28" s="3" t="s">
        <v>8005</v>
      </c>
      <c r="C28" s="1" t="s">
        <v>42</v>
      </c>
      <c r="D28" s="1" t="s">
        <v>8026</v>
      </c>
      <c r="E28" s="2" t="s">
        <v>108</v>
      </c>
      <c r="F28" s="2" t="s">
        <v>109</v>
      </c>
      <c r="G28" s="2" t="s">
        <v>72</v>
      </c>
      <c r="H28" s="2" t="s">
        <v>73</v>
      </c>
      <c r="I28" s="9">
        <v>2</v>
      </c>
      <c r="J28" s="4">
        <v>24.74</v>
      </c>
    </row>
    <row r="29" spans="1:10">
      <c r="A29" s="2" t="s">
        <v>48</v>
      </c>
      <c r="B29" s="3" t="s">
        <v>8005</v>
      </c>
      <c r="C29" s="1" t="s">
        <v>42</v>
      </c>
      <c r="D29" s="1" t="s">
        <v>8008</v>
      </c>
      <c r="E29" s="2" t="s">
        <v>483</v>
      </c>
      <c r="F29" s="2" t="s">
        <v>484</v>
      </c>
      <c r="G29" s="2" t="s">
        <v>127</v>
      </c>
      <c r="H29" s="2" t="s">
        <v>128</v>
      </c>
      <c r="I29" s="9">
        <v>20</v>
      </c>
      <c r="J29" s="4">
        <v>247.4</v>
      </c>
    </row>
    <row r="30" spans="1:10">
      <c r="A30" s="2" t="s">
        <v>48</v>
      </c>
      <c r="B30" s="3" t="s">
        <v>8005</v>
      </c>
      <c r="C30" s="1" t="s">
        <v>42</v>
      </c>
      <c r="D30" s="1" t="s">
        <v>2389</v>
      </c>
      <c r="E30" s="2" t="s">
        <v>111</v>
      </c>
      <c r="F30" s="2" t="s">
        <v>112</v>
      </c>
      <c r="G30" s="2" t="s">
        <v>72</v>
      </c>
      <c r="H30" s="2" t="s">
        <v>73</v>
      </c>
      <c r="I30" s="9">
        <v>2</v>
      </c>
      <c r="J30" s="4">
        <v>24.74</v>
      </c>
    </row>
    <row r="31" spans="1:10">
      <c r="A31" s="2" t="s">
        <v>48</v>
      </c>
      <c r="B31" s="3" t="s">
        <v>8005</v>
      </c>
      <c r="C31" s="1" t="s">
        <v>42</v>
      </c>
      <c r="D31" s="1" t="s">
        <v>2332</v>
      </c>
      <c r="E31" s="2" t="s">
        <v>1512</v>
      </c>
      <c r="F31" s="2" t="s">
        <v>1513</v>
      </c>
      <c r="G31" s="2" t="s">
        <v>82</v>
      </c>
      <c r="H31" s="2" t="s">
        <v>83</v>
      </c>
      <c r="I31" s="9">
        <v>5</v>
      </c>
      <c r="J31" s="4">
        <v>57.6</v>
      </c>
    </row>
    <row r="32" spans="1:10">
      <c r="A32" s="2" t="s">
        <v>48</v>
      </c>
      <c r="B32" s="3" t="s">
        <v>8005</v>
      </c>
      <c r="C32" s="1" t="s">
        <v>42</v>
      </c>
      <c r="D32" s="1" t="s">
        <v>8010</v>
      </c>
      <c r="E32" s="2" t="s">
        <v>70</v>
      </c>
      <c r="F32" s="2" t="s">
        <v>71</v>
      </c>
      <c r="G32" s="2" t="s">
        <v>72</v>
      </c>
      <c r="H32" s="2" t="s">
        <v>73</v>
      </c>
      <c r="I32" s="9">
        <v>10</v>
      </c>
      <c r="J32" s="4">
        <v>123.7</v>
      </c>
    </row>
    <row r="33" spans="1:23">
      <c r="A33" s="2" t="s">
        <v>48</v>
      </c>
      <c r="B33" s="3" t="s">
        <v>8005</v>
      </c>
      <c r="C33" s="1" t="s">
        <v>42</v>
      </c>
      <c r="D33" s="1" t="s">
        <v>8027</v>
      </c>
      <c r="E33" s="2" t="s">
        <v>91</v>
      </c>
      <c r="F33" s="2" t="s">
        <v>92</v>
      </c>
      <c r="G33" s="2" t="s">
        <v>93</v>
      </c>
      <c r="H33" s="2" t="s">
        <v>94</v>
      </c>
      <c r="I33" s="9">
        <v>2</v>
      </c>
      <c r="J33" s="4">
        <v>23.04</v>
      </c>
    </row>
    <row r="34" spans="1:23">
      <c r="A34" s="2" t="s">
        <v>48</v>
      </c>
      <c r="B34" s="3" t="s">
        <v>8005</v>
      </c>
      <c r="C34" s="1" t="s">
        <v>42</v>
      </c>
      <c r="D34" s="1" t="s">
        <v>8011</v>
      </c>
      <c r="E34" s="2" t="s">
        <v>1097</v>
      </c>
      <c r="F34" s="2" t="s">
        <v>1098</v>
      </c>
      <c r="G34" s="2" t="s">
        <v>93</v>
      </c>
      <c r="H34" s="2" t="s">
        <v>94</v>
      </c>
      <c r="I34" s="9">
        <v>2</v>
      </c>
      <c r="J34" s="4">
        <v>24.74</v>
      </c>
    </row>
    <row r="35" spans="1:23">
      <c r="A35" s="2" t="s">
        <v>48</v>
      </c>
      <c r="B35" s="3" t="s">
        <v>8005</v>
      </c>
      <c r="C35" s="1" t="s">
        <v>42</v>
      </c>
      <c r="D35" s="1" t="s">
        <v>2421</v>
      </c>
      <c r="E35" s="2" t="s">
        <v>643</v>
      </c>
      <c r="F35" s="2" t="s">
        <v>644</v>
      </c>
      <c r="G35" s="2" t="s">
        <v>82</v>
      </c>
      <c r="H35" s="2" t="s">
        <v>83</v>
      </c>
      <c r="I35" s="9">
        <v>5</v>
      </c>
      <c r="J35" s="4">
        <v>61.85</v>
      </c>
    </row>
    <row r="36" spans="1:23">
      <c r="A36" s="2" t="s">
        <v>48</v>
      </c>
      <c r="B36" s="3" t="s">
        <v>8005</v>
      </c>
      <c r="C36" s="1" t="s">
        <v>42</v>
      </c>
      <c r="D36" s="1" t="s">
        <v>8018</v>
      </c>
      <c r="E36" s="2" t="s">
        <v>505</v>
      </c>
      <c r="F36" s="2" t="s">
        <v>506</v>
      </c>
      <c r="G36" s="2" t="s">
        <v>93</v>
      </c>
      <c r="H36" s="2" t="s">
        <v>94</v>
      </c>
      <c r="I36" s="9">
        <v>3</v>
      </c>
      <c r="J36" s="4">
        <v>34.56</v>
      </c>
    </row>
    <row r="37" spans="1:23">
      <c r="A37" s="2" t="s">
        <v>205</v>
      </c>
      <c r="B37" s="3" t="s">
        <v>8005</v>
      </c>
      <c r="C37" s="1" t="s">
        <v>42</v>
      </c>
      <c r="D37" s="1" t="s">
        <v>8028</v>
      </c>
      <c r="E37" s="2" t="s">
        <v>512</v>
      </c>
      <c r="F37" s="2" t="s">
        <v>513</v>
      </c>
      <c r="G37" s="2" t="s">
        <v>514</v>
      </c>
      <c r="H37" s="2" t="s">
        <v>515</v>
      </c>
      <c r="I37" s="9">
        <v>1</v>
      </c>
      <c r="J37" s="4">
        <v>9.5500000000000007</v>
      </c>
    </row>
    <row r="38" spans="1:23">
      <c r="A38" s="2" t="s">
        <v>205</v>
      </c>
      <c r="B38" s="3" t="s">
        <v>8005</v>
      </c>
      <c r="C38" s="1" t="s">
        <v>42</v>
      </c>
      <c r="D38" s="1" t="s">
        <v>8029</v>
      </c>
      <c r="E38" s="2" t="s">
        <v>909</v>
      </c>
      <c r="F38" s="2" t="s">
        <v>910</v>
      </c>
      <c r="G38" s="2" t="s">
        <v>82</v>
      </c>
      <c r="H38" s="2" t="s">
        <v>83</v>
      </c>
      <c r="I38" s="9">
        <v>2</v>
      </c>
      <c r="J38" s="4">
        <v>19.100000000000001</v>
      </c>
    </row>
    <row r="39" spans="1:23">
      <c r="A39" s="2" t="s">
        <v>205</v>
      </c>
      <c r="B39" s="3" t="s">
        <v>8005</v>
      </c>
      <c r="C39" s="1" t="s">
        <v>42</v>
      </c>
      <c r="D39" s="1" t="s">
        <v>8030</v>
      </c>
      <c r="E39" s="2" t="s">
        <v>932</v>
      </c>
      <c r="F39" s="2" t="s">
        <v>933</v>
      </c>
      <c r="G39" s="2" t="s">
        <v>82</v>
      </c>
      <c r="H39" s="2" t="s">
        <v>83</v>
      </c>
      <c r="I39" s="9">
        <v>1</v>
      </c>
      <c r="J39" s="4">
        <v>9.5500000000000007</v>
      </c>
    </row>
    <row r="40" spans="1:23">
      <c r="A40" s="2" t="s">
        <v>205</v>
      </c>
      <c r="B40" s="3" t="s">
        <v>8005</v>
      </c>
      <c r="C40" s="1" t="s">
        <v>42</v>
      </c>
      <c r="D40" s="1" t="s">
        <v>2400</v>
      </c>
      <c r="E40" s="2" t="s">
        <v>1071</v>
      </c>
      <c r="F40" s="2" t="s">
        <v>1072</v>
      </c>
      <c r="G40" s="2" t="s">
        <v>82</v>
      </c>
      <c r="H40" s="2" t="s">
        <v>83</v>
      </c>
      <c r="I40" s="9">
        <v>1</v>
      </c>
      <c r="J40" s="4">
        <v>9.5500000000000007</v>
      </c>
    </row>
    <row r="41" spans="1:23">
      <c r="A41" s="2" t="s">
        <v>205</v>
      </c>
      <c r="B41" s="3" t="s">
        <v>8005</v>
      </c>
      <c r="C41" s="1" t="s">
        <v>42</v>
      </c>
      <c r="D41" s="1" t="s">
        <v>8031</v>
      </c>
      <c r="E41" s="2" t="s">
        <v>1285</v>
      </c>
      <c r="F41" s="2" t="s">
        <v>1286</v>
      </c>
      <c r="G41" s="2" t="s">
        <v>82</v>
      </c>
      <c r="H41" s="2" t="s">
        <v>83</v>
      </c>
      <c r="I41" s="9">
        <v>2</v>
      </c>
      <c r="J41" s="4">
        <v>19.100000000000001</v>
      </c>
    </row>
    <row r="42" spans="1:23">
      <c r="J42" s="5">
        <v>2308.88</v>
      </c>
    </row>
    <row r="43" spans="1:23">
      <c r="A43" s="72" t="s">
        <v>141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</row>
    <row r="44" spans="1:23">
      <c r="A44" s="2" t="s">
        <v>40</v>
      </c>
      <c r="B44" s="3" t="s">
        <v>8032</v>
      </c>
      <c r="C44" s="1" t="s">
        <v>42</v>
      </c>
      <c r="D44" s="1" t="s">
        <v>8033</v>
      </c>
      <c r="E44" s="2" t="s">
        <v>936</v>
      </c>
      <c r="F44" s="2" t="s">
        <v>937</v>
      </c>
      <c r="G44" s="2" t="s">
        <v>150</v>
      </c>
      <c r="H44" s="2" t="s">
        <v>151</v>
      </c>
      <c r="I44" s="9">
        <v>5</v>
      </c>
      <c r="J44" s="4">
        <v>51.1</v>
      </c>
    </row>
    <row r="45" spans="1:23">
      <c r="A45" s="2" t="s">
        <v>40</v>
      </c>
      <c r="B45" s="3" t="s">
        <v>8032</v>
      </c>
      <c r="C45" s="1" t="s">
        <v>42</v>
      </c>
      <c r="D45" s="1" t="s">
        <v>8034</v>
      </c>
      <c r="E45" s="2" t="s">
        <v>158</v>
      </c>
      <c r="F45" s="2" t="s">
        <v>159</v>
      </c>
      <c r="G45" s="2" t="s">
        <v>160</v>
      </c>
      <c r="H45" s="2" t="s">
        <v>161</v>
      </c>
      <c r="I45" s="9">
        <v>4</v>
      </c>
      <c r="J45" s="4">
        <v>40.880000000000003</v>
      </c>
    </row>
    <row r="46" spans="1:23">
      <c r="A46" s="2" t="s">
        <v>40</v>
      </c>
      <c r="B46" s="3" t="s">
        <v>8032</v>
      </c>
      <c r="C46" s="1" t="s">
        <v>42</v>
      </c>
      <c r="D46" s="1" t="s">
        <v>8035</v>
      </c>
      <c r="E46" s="2" t="s">
        <v>951</v>
      </c>
      <c r="F46" s="2" t="s">
        <v>952</v>
      </c>
      <c r="G46" s="2" t="s">
        <v>160</v>
      </c>
      <c r="H46" s="2" t="s">
        <v>161</v>
      </c>
      <c r="I46" s="9">
        <v>3</v>
      </c>
      <c r="J46" s="4">
        <v>30.66</v>
      </c>
    </row>
    <row r="47" spans="1:23">
      <c r="A47" s="2" t="s">
        <v>40</v>
      </c>
      <c r="B47" s="3" t="s">
        <v>8032</v>
      </c>
      <c r="C47" s="1" t="s">
        <v>42</v>
      </c>
      <c r="D47" s="1" t="s">
        <v>8036</v>
      </c>
      <c r="E47" s="2" t="s">
        <v>1397</v>
      </c>
      <c r="F47" s="2" t="s">
        <v>1398</v>
      </c>
      <c r="G47" s="2" t="s">
        <v>942</v>
      </c>
      <c r="H47" s="2" t="s">
        <v>943</v>
      </c>
      <c r="I47" s="9">
        <v>3</v>
      </c>
      <c r="J47" s="4">
        <v>30.66</v>
      </c>
    </row>
    <row r="48" spans="1:23">
      <c r="A48" s="2" t="s">
        <v>48</v>
      </c>
      <c r="B48" s="3" t="s">
        <v>8032</v>
      </c>
      <c r="C48" s="1" t="s">
        <v>42</v>
      </c>
      <c r="D48" s="1" t="s">
        <v>2335</v>
      </c>
      <c r="E48" s="2" t="s">
        <v>957</v>
      </c>
      <c r="F48" s="2" t="s">
        <v>958</v>
      </c>
      <c r="G48" s="2" t="s">
        <v>150</v>
      </c>
      <c r="H48" s="2" t="s">
        <v>151</v>
      </c>
      <c r="I48" s="9">
        <v>10</v>
      </c>
      <c r="J48" s="4">
        <v>115.2</v>
      </c>
    </row>
    <row r="49" spans="1:23">
      <c r="A49" s="2" t="s">
        <v>48</v>
      </c>
      <c r="B49" s="3" t="s">
        <v>8032</v>
      </c>
      <c r="C49" s="1" t="s">
        <v>42</v>
      </c>
      <c r="D49" s="1" t="s">
        <v>2363</v>
      </c>
      <c r="E49" s="2" t="s">
        <v>547</v>
      </c>
      <c r="F49" s="2" t="s">
        <v>548</v>
      </c>
      <c r="G49" s="2" t="s">
        <v>150</v>
      </c>
      <c r="H49" s="2" t="s">
        <v>151</v>
      </c>
      <c r="I49" s="9">
        <v>8</v>
      </c>
      <c r="J49" s="4">
        <v>92.16</v>
      </c>
    </row>
    <row r="50" spans="1:23">
      <c r="A50" s="2" t="s">
        <v>48</v>
      </c>
      <c r="B50" s="3" t="s">
        <v>8032</v>
      </c>
      <c r="C50" s="1" t="s">
        <v>42</v>
      </c>
      <c r="D50" s="1" t="s">
        <v>8037</v>
      </c>
      <c r="E50" s="2" t="s">
        <v>180</v>
      </c>
      <c r="F50" s="2" t="s">
        <v>181</v>
      </c>
      <c r="G50" s="2" t="s">
        <v>160</v>
      </c>
      <c r="H50" s="2" t="s">
        <v>161</v>
      </c>
      <c r="I50" s="9">
        <v>7</v>
      </c>
      <c r="J50" s="4">
        <v>80.64</v>
      </c>
    </row>
    <row r="51" spans="1:23">
      <c r="A51" s="2" t="s">
        <v>182</v>
      </c>
      <c r="B51" s="3" t="s">
        <v>8032</v>
      </c>
      <c r="C51" s="1" t="s">
        <v>42</v>
      </c>
      <c r="D51" s="1" t="s">
        <v>8038</v>
      </c>
      <c r="E51" s="2" t="s">
        <v>175</v>
      </c>
      <c r="F51" s="2" t="s">
        <v>2616</v>
      </c>
      <c r="G51" s="2" t="s">
        <v>177</v>
      </c>
      <c r="H51" s="2" t="s">
        <v>178</v>
      </c>
      <c r="I51" s="9">
        <v>3</v>
      </c>
      <c r="J51" s="4">
        <v>25.26</v>
      </c>
    </row>
    <row r="52" spans="1:23">
      <c r="A52" s="2" t="s">
        <v>182</v>
      </c>
      <c r="B52" s="3" t="s">
        <v>8032</v>
      </c>
      <c r="C52" s="1" t="s">
        <v>42</v>
      </c>
      <c r="D52" s="1" t="s">
        <v>8033</v>
      </c>
      <c r="E52" s="2" t="s">
        <v>936</v>
      </c>
      <c r="F52" s="2" t="s">
        <v>937</v>
      </c>
      <c r="G52" s="2" t="s">
        <v>150</v>
      </c>
      <c r="H52" s="2" t="s">
        <v>151</v>
      </c>
      <c r="I52" s="9">
        <v>2</v>
      </c>
      <c r="J52" s="4">
        <v>18.88</v>
      </c>
    </row>
    <row r="53" spans="1:23">
      <c r="A53" s="2" t="s">
        <v>205</v>
      </c>
      <c r="B53" s="3" t="s">
        <v>8032</v>
      </c>
      <c r="C53" s="1" t="s">
        <v>42</v>
      </c>
      <c r="D53" s="1" t="s">
        <v>8033</v>
      </c>
      <c r="E53" s="2" t="s">
        <v>936</v>
      </c>
      <c r="F53" s="2" t="s">
        <v>937</v>
      </c>
      <c r="G53" s="2" t="s">
        <v>150</v>
      </c>
      <c r="H53" s="2" t="s">
        <v>151</v>
      </c>
      <c r="I53" s="9">
        <v>3</v>
      </c>
      <c r="J53" s="4">
        <v>28.65</v>
      </c>
    </row>
    <row r="54" spans="1:23">
      <c r="A54" s="2" t="s">
        <v>205</v>
      </c>
      <c r="B54" s="3" t="s">
        <v>8032</v>
      </c>
      <c r="C54" s="1" t="s">
        <v>42</v>
      </c>
      <c r="D54" s="1" t="s">
        <v>8039</v>
      </c>
      <c r="E54" s="2" t="s">
        <v>170</v>
      </c>
      <c r="F54" s="2" t="s">
        <v>171</v>
      </c>
      <c r="G54" s="2" t="s">
        <v>150</v>
      </c>
      <c r="H54" s="2" t="s">
        <v>151</v>
      </c>
      <c r="I54" s="9">
        <v>3</v>
      </c>
      <c r="J54" s="4">
        <v>28.65</v>
      </c>
    </row>
    <row r="55" spans="1:23">
      <c r="J55" s="5">
        <v>542.74</v>
      </c>
    </row>
    <row r="56" spans="1:23">
      <c r="A56" s="72" t="s">
        <v>183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>
      <c r="A57" s="2" t="s">
        <v>40</v>
      </c>
      <c r="B57" s="3" t="s">
        <v>8002</v>
      </c>
      <c r="C57" s="1" t="s">
        <v>42</v>
      </c>
      <c r="D57" s="1" t="s">
        <v>8040</v>
      </c>
      <c r="E57" s="2" t="s">
        <v>185</v>
      </c>
      <c r="F57" s="2" t="s">
        <v>186</v>
      </c>
      <c r="G57" s="2" t="s">
        <v>187</v>
      </c>
      <c r="H57" s="2" t="s">
        <v>188</v>
      </c>
      <c r="I57" s="9">
        <v>6</v>
      </c>
      <c r="J57" s="4">
        <v>61.32</v>
      </c>
    </row>
    <row r="58" spans="1:23">
      <c r="A58" s="2" t="s">
        <v>48</v>
      </c>
      <c r="B58" s="3" t="s">
        <v>8002</v>
      </c>
      <c r="C58" s="1" t="s">
        <v>42</v>
      </c>
      <c r="D58" s="1" t="s">
        <v>8041</v>
      </c>
      <c r="E58" s="2" t="s">
        <v>702</v>
      </c>
      <c r="F58" s="2" t="s">
        <v>703</v>
      </c>
      <c r="G58" s="2" t="s">
        <v>187</v>
      </c>
      <c r="H58" s="2" t="s">
        <v>188</v>
      </c>
      <c r="I58" s="9">
        <v>3</v>
      </c>
      <c r="J58" s="4">
        <v>37.11</v>
      </c>
    </row>
    <row r="59" spans="1:23">
      <c r="J59" s="5">
        <v>98.43</v>
      </c>
    </row>
    <row r="60" spans="1:23">
      <c r="A60" s="72" t="s">
        <v>189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</row>
    <row r="61" spans="1:23">
      <c r="A61" s="2" t="s">
        <v>48</v>
      </c>
      <c r="B61" s="3" t="s">
        <v>8002</v>
      </c>
      <c r="C61" s="1" t="s">
        <v>42</v>
      </c>
      <c r="D61" s="1" t="s">
        <v>8042</v>
      </c>
      <c r="E61" s="2" t="s">
        <v>191</v>
      </c>
      <c r="F61" s="2" t="s">
        <v>192</v>
      </c>
      <c r="G61" s="2" t="s">
        <v>193</v>
      </c>
      <c r="H61" s="2" t="s">
        <v>194</v>
      </c>
      <c r="I61" s="9">
        <v>5</v>
      </c>
      <c r="J61" s="4">
        <v>61.85</v>
      </c>
    </row>
    <row r="62" spans="1:23">
      <c r="A62" s="2" t="s">
        <v>182</v>
      </c>
      <c r="B62" s="3" t="s">
        <v>8043</v>
      </c>
      <c r="C62" s="1" t="s">
        <v>42</v>
      </c>
      <c r="D62" s="1" t="s">
        <v>8044</v>
      </c>
      <c r="E62" s="2" t="s">
        <v>2383</v>
      </c>
      <c r="F62" s="2" t="s">
        <v>2384</v>
      </c>
      <c r="G62" s="2" t="s">
        <v>210</v>
      </c>
      <c r="H62" s="2" t="s">
        <v>211</v>
      </c>
      <c r="I62" s="9">
        <v>3</v>
      </c>
      <c r="J62" s="4">
        <v>28.32</v>
      </c>
    </row>
    <row r="63" spans="1:23">
      <c r="J63" s="5">
        <v>90.17</v>
      </c>
    </row>
    <row r="64" spans="1:23">
      <c r="A64" s="72" t="s">
        <v>212</v>
      </c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</row>
    <row r="65" spans="1:23">
      <c r="A65" s="2" t="s">
        <v>40</v>
      </c>
      <c r="B65" s="3" t="s">
        <v>8043</v>
      </c>
      <c r="C65" s="1" t="s">
        <v>42</v>
      </c>
      <c r="D65" s="1" t="s">
        <v>8045</v>
      </c>
      <c r="E65" s="2" t="s">
        <v>227</v>
      </c>
      <c r="F65" s="2" t="s">
        <v>228</v>
      </c>
      <c r="G65" s="2" t="s">
        <v>216</v>
      </c>
      <c r="H65" s="2" t="s">
        <v>217</v>
      </c>
      <c r="I65" s="9">
        <v>15</v>
      </c>
      <c r="J65" s="4">
        <v>153.30000000000001</v>
      </c>
    </row>
    <row r="66" spans="1:23">
      <c r="A66" s="2" t="s">
        <v>40</v>
      </c>
      <c r="B66" s="3" t="s">
        <v>8043</v>
      </c>
      <c r="C66" s="1" t="s">
        <v>42</v>
      </c>
      <c r="D66" s="1" t="s">
        <v>8046</v>
      </c>
      <c r="E66" s="2" t="s">
        <v>246</v>
      </c>
      <c r="F66" s="2" t="s">
        <v>247</v>
      </c>
      <c r="G66" s="2" t="s">
        <v>243</v>
      </c>
      <c r="H66" s="2" t="s">
        <v>244</v>
      </c>
      <c r="I66" s="9">
        <v>5</v>
      </c>
      <c r="J66" s="4">
        <v>51.1</v>
      </c>
    </row>
    <row r="67" spans="1:23">
      <c r="A67" s="2" t="s">
        <v>40</v>
      </c>
      <c r="B67" s="3" t="s">
        <v>8043</v>
      </c>
      <c r="C67" s="1" t="s">
        <v>42</v>
      </c>
      <c r="D67" s="1" t="s">
        <v>8047</v>
      </c>
      <c r="E67" s="2" t="s">
        <v>272</v>
      </c>
      <c r="F67" s="2" t="s">
        <v>273</v>
      </c>
      <c r="G67" s="2" t="s">
        <v>216</v>
      </c>
      <c r="H67" s="2" t="s">
        <v>217</v>
      </c>
      <c r="I67" s="9">
        <v>5</v>
      </c>
      <c r="J67" s="4">
        <v>51.1</v>
      </c>
    </row>
    <row r="68" spans="1:23">
      <c r="A68" s="2" t="s">
        <v>48</v>
      </c>
      <c r="B68" s="3" t="s">
        <v>8043</v>
      </c>
      <c r="C68" s="1" t="s">
        <v>42</v>
      </c>
      <c r="D68" s="1" t="s">
        <v>8048</v>
      </c>
      <c r="E68" s="2" t="s">
        <v>280</v>
      </c>
      <c r="F68" s="2" t="s">
        <v>281</v>
      </c>
      <c r="G68" s="2" t="s">
        <v>216</v>
      </c>
      <c r="H68" s="2" t="s">
        <v>217</v>
      </c>
      <c r="I68" s="9">
        <v>10</v>
      </c>
      <c r="J68" s="4">
        <v>123.7</v>
      </c>
    </row>
    <row r="69" spans="1:23">
      <c r="A69" s="2" t="s">
        <v>48</v>
      </c>
      <c r="B69" s="3" t="s">
        <v>8043</v>
      </c>
      <c r="C69" s="1" t="s">
        <v>42</v>
      </c>
      <c r="D69" s="1" t="s">
        <v>8049</v>
      </c>
      <c r="E69" s="2" t="s">
        <v>266</v>
      </c>
      <c r="F69" s="2" t="s">
        <v>267</v>
      </c>
      <c r="G69" s="2" t="s">
        <v>216</v>
      </c>
      <c r="H69" s="2" t="s">
        <v>217</v>
      </c>
      <c r="I69" s="9">
        <v>3</v>
      </c>
      <c r="J69" s="4">
        <v>37.11</v>
      </c>
    </row>
    <row r="70" spans="1:23">
      <c r="A70" s="2" t="s">
        <v>48</v>
      </c>
      <c r="B70" s="3" t="s">
        <v>8043</v>
      </c>
      <c r="C70" s="1" t="s">
        <v>42</v>
      </c>
      <c r="D70" s="1" t="s">
        <v>8050</v>
      </c>
      <c r="E70" s="2" t="s">
        <v>224</v>
      </c>
      <c r="F70" s="2" t="s">
        <v>225</v>
      </c>
      <c r="G70" s="2" t="s">
        <v>216</v>
      </c>
      <c r="H70" s="2" t="s">
        <v>217</v>
      </c>
      <c r="I70" s="9">
        <v>2</v>
      </c>
      <c r="J70" s="4">
        <v>24.74</v>
      </c>
    </row>
    <row r="71" spans="1:23">
      <c r="A71" s="2" t="s">
        <v>48</v>
      </c>
      <c r="B71" s="3" t="s">
        <v>8043</v>
      </c>
      <c r="C71" s="1" t="s">
        <v>42</v>
      </c>
      <c r="D71" s="1" t="s">
        <v>2327</v>
      </c>
      <c r="E71" s="2" t="s">
        <v>214</v>
      </c>
      <c r="F71" s="2" t="s">
        <v>215</v>
      </c>
      <c r="G71" s="2" t="s">
        <v>216</v>
      </c>
      <c r="H71" s="2" t="s">
        <v>217</v>
      </c>
      <c r="I71" s="9">
        <v>5</v>
      </c>
      <c r="J71" s="4">
        <v>61.85</v>
      </c>
    </row>
    <row r="72" spans="1:23">
      <c r="A72" s="2" t="s">
        <v>182</v>
      </c>
      <c r="B72" s="3" t="s">
        <v>8043</v>
      </c>
      <c r="C72" s="1" t="s">
        <v>42</v>
      </c>
      <c r="D72" s="1" t="s">
        <v>8049</v>
      </c>
      <c r="E72" s="2" t="s">
        <v>266</v>
      </c>
      <c r="F72" s="2" t="s">
        <v>267</v>
      </c>
      <c r="G72" s="2" t="s">
        <v>216</v>
      </c>
      <c r="H72" s="2" t="s">
        <v>217</v>
      </c>
      <c r="I72" s="9">
        <v>2</v>
      </c>
      <c r="J72" s="4">
        <v>18.88</v>
      </c>
    </row>
    <row r="73" spans="1:23">
      <c r="A73" s="2" t="s">
        <v>182</v>
      </c>
      <c r="B73" s="3" t="s">
        <v>8043</v>
      </c>
      <c r="C73" s="1" t="s">
        <v>42</v>
      </c>
      <c r="D73" s="1" t="s">
        <v>8048</v>
      </c>
      <c r="E73" s="2" t="s">
        <v>280</v>
      </c>
      <c r="F73" s="2" t="s">
        <v>281</v>
      </c>
      <c r="G73" s="2" t="s">
        <v>216</v>
      </c>
      <c r="H73" s="2" t="s">
        <v>217</v>
      </c>
      <c r="I73" s="9">
        <v>6</v>
      </c>
      <c r="J73" s="4">
        <v>56.64</v>
      </c>
    </row>
    <row r="74" spans="1:23">
      <c r="A74" s="2" t="s">
        <v>182</v>
      </c>
      <c r="B74" s="3" t="s">
        <v>8043</v>
      </c>
      <c r="C74" s="1" t="s">
        <v>42</v>
      </c>
      <c r="D74" s="1" t="s">
        <v>2327</v>
      </c>
      <c r="E74" s="2" t="s">
        <v>214</v>
      </c>
      <c r="F74" s="2" t="s">
        <v>215</v>
      </c>
      <c r="G74" s="2" t="s">
        <v>216</v>
      </c>
      <c r="H74" s="2" t="s">
        <v>217</v>
      </c>
      <c r="I74" s="9">
        <v>10</v>
      </c>
      <c r="J74" s="4">
        <v>94.4</v>
      </c>
    </row>
    <row r="75" spans="1:23">
      <c r="J75" s="5">
        <v>672.82</v>
      </c>
    </row>
    <row r="76" spans="1:23">
      <c r="A76" s="72" t="s">
        <v>286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</row>
    <row r="77" spans="1:23">
      <c r="A77" s="2" t="s">
        <v>182</v>
      </c>
      <c r="B77" s="3" t="s">
        <v>8043</v>
      </c>
      <c r="C77" s="1" t="s">
        <v>42</v>
      </c>
      <c r="D77" s="1" t="s">
        <v>8051</v>
      </c>
      <c r="E77" s="2" t="s">
        <v>288</v>
      </c>
      <c r="F77" s="2" t="s">
        <v>1928</v>
      </c>
      <c r="G77" s="2" t="s">
        <v>290</v>
      </c>
      <c r="H77" s="2" t="s">
        <v>291</v>
      </c>
      <c r="I77" s="9">
        <v>10</v>
      </c>
      <c r="J77" s="4">
        <v>84.2</v>
      </c>
    </row>
    <row r="78" spans="1:23">
      <c r="A78" s="2" t="s">
        <v>205</v>
      </c>
      <c r="B78" s="3" t="s">
        <v>8043</v>
      </c>
      <c r="C78" s="1" t="s">
        <v>42</v>
      </c>
      <c r="D78" s="1" t="s">
        <v>2293</v>
      </c>
      <c r="E78" s="2" t="s">
        <v>307</v>
      </c>
      <c r="F78" s="2" t="s">
        <v>308</v>
      </c>
      <c r="G78" s="2" t="s">
        <v>304</v>
      </c>
      <c r="H78" s="2" t="s">
        <v>305</v>
      </c>
      <c r="I78" s="9">
        <v>2</v>
      </c>
      <c r="J78" s="4">
        <v>19.100000000000001</v>
      </c>
    </row>
    <row r="79" spans="1:23">
      <c r="J79" s="5">
        <v>103.3</v>
      </c>
    </row>
    <row r="80" spans="1:23">
      <c r="A80" s="72" t="s">
        <v>309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</row>
    <row r="81" spans="1:10">
      <c r="A81" s="2" t="s">
        <v>40</v>
      </c>
      <c r="B81" s="3" t="s">
        <v>8032</v>
      </c>
      <c r="C81" s="1" t="s">
        <v>42</v>
      </c>
      <c r="D81" s="1" t="s">
        <v>8052</v>
      </c>
      <c r="E81" s="2" t="s">
        <v>773</v>
      </c>
      <c r="F81" s="2" t="s">
        <v>774</v>
      </c>
      <c r="G81" s="2" t="s">
        <v>313</v>
      </c>
      <c r="H81" s="2" t="s">
        <v>314</v>
      </c>
      <c r="I81" s="9">
        <v>10</v>
      </c>
      <c r="J81" s="4">
        <v>102.2</v>
      </c>
    </row>
    <row r="82" spans="1:10">
      <c r="A82" s="2" t="s">
        <v>40</v>
      </c>
      <c r="B82" s="3" t="s">
        <v>8032</v>
      </c>
      <c r="C82" s="1" t="s">
        <v>42</v>
      </c>
      <c r="D82" s="1" t="s">
        <v>2488</v>
      </c>
      <c r="E82" s="2" t="s">
        <v>578</v>
      </c>
      <c r="F82" s="2" t="s">
        <v>579</v>
      </c>
      <c r="G82" s="2" t="s">
        <v>313</v>
      </c>
      <c r="H82" s="2" t="s">
        <v>314</v>
      </c>
      <c r="I82" s="9">
        <v>30</v>
      </c>
      <c r="J82" s="4">
        <v>306.60000000000002</v>
      </c>
    </row>
    <row r="83" spans="1:10">
      <c r="A83" s="2" t="s">
        <v>40</v>
      </c>
      <c r="B83" s="3" t="s">
        <v>8002</v>
      </c>
      <c r="C83" s="1" t="s">
        <v>42</v>
      </c>
      <c r="D83" s="1" t="s">
        <v>8053</v>
      </c>
      <c r="E83" s="2" t="s">
        <v>995</v>
      </c>
      <c r="F83" s="2" t="s">
        <v>996</v>
      </c>
      <c r="G83" s="2" t="s">
        <v>313</v>
      </c>
      <c r="H83" s="2" t="s">
        <v>314</v>
      </c>
      <c r="I83" s="9">
        <v>20</v>
      </c>
      <c r="J83" s="4">
        <v>204.4</v>
      </c>
    </row>
    <row r="84" spans="1:10">
      <c r="A84" s="2" t="s">
        <v>40</v>
      </c>
      <c r="B84" s="3" t="s">
        <v>8032</v>
      </c>
      <c r="C84" s="1" t="s">
        <v>42</v>
      </c>
      <c r="D84" s="1" t="s">
        <v>8054</v>
      </c>
      <c r="E84" s="2" t="s">
        <v>393</v>
      </c>
      <c r="F84" s="2" t="s">
        <v>394</v>
      </c>
      <c r="G84" s="2" t="s">
        <v>375</v>
      </c>
      <c r="H84" s="2" t="s">
        <v>376</v>
      </c>
      <c r="I84" s="9">
        <v>10</v>
      </c>
      <c r="J84" s="4">
        <v>102.2</v>
      </c>
    </row>
    <row r="85" spans="1:10">
      <c r="A85" s="2" t="s">
        <v>40</v>
      </c>
      <c r="B85" s="3" t="s">
        <v>8005</v>
      </c>
      <c r="C85" s="1" t="s">
        <v>42</v>
      </c>
      <c r="D85" s="1" t="s">
        <v>8055</v>
      </c>
      <c r="E85" s="2" t="s">
        <v>1424</v>
      </c>
      <c r="F85" s="2" t="s">
        <v>1425</v>
      </c>
      <c r="G85" s="2" t="s">
        <v>313</v>
      </c>
      <c r="H85" s="2" t="s">
        <v>314</v>
      </c>
      <c r="I85" s="9">
        <v>10</v>
      </c>
      <c r="J85" s="4">
        <v>102.2</v>
      </c>
    </row>
    <row r="86" spans="1:10">
      <c r="A86" s="2" t="s">
        <v>40</v>
      </c>
      <c r="B86" s="3" t="s">
        <v>8005</v>
      </c>
      <c r="C86" s="1" t="s">
        <v>42</v>
      </c>
      <c r="D86" s="1" t="s">
        <v>8056</v>
      </c>
      <c r="E86" s="2" t="s">
        <v>1028</v>
      </c>
      <c r="F86" s="2" t="s">
        <v>1029</v>
      </c>
      <c r="G86" s="2" t="s">
        <v>1030</v>
      </c>
      <c r="H86" s="2" t="s">
        <v>1031</v>
      </c>
      <c r="I86" s="9">
        <v>5</v>
      </c>
      <c r="J86" s="4">
        <v>51.1</v>
      </c>
    </row>
    <row r="87" spans="1:10">
      <c r="A87" s="2" t="s">
        <v>40</v>
      </c>
      <c r="B87" s="3" t="s">
        <v>8032</v>
      </c>
      <c r="C87" s="1" t="s">
        <v>42</v>
      </c>
      <c r="D87" s="1" t="s">
        <v>8057</v>
      </c>
      <c r="E87" s="2" t="s">
        <v>1218</v>
      </c>
      <c r="F87" s="2" t="s">
        <v>1219</v>
      </c>
      <c r="G87" s="2" t="s">
        <v>367</v>
      </c>
      <c r="H87" s="2" t="s">
        <v>368</v>
      </c>
      <c r="I87" s="9">
        <v>5</v>
      </c>
      <c r="J87" s="4">
        <v>51.1</v>
      </c>
    </row>
    <row r="88" spans="1:10">
      <c r="A88" s="2" t="s">
        <v>40</v>
      </c>
      <c r="B88" s="3" t="s">
        <v>8013</v>
      </c>
      <c r="C88" s="1" t="s">
        <v>42</v>
      </c>
      <c r="D88" s="1" t="s">
        <v>8058</v>
      </c>
      <c r="E88" s="2" t="s">
        <v>1002</v>
      </c>
      <c r="F88" s="2" t="s">
        <v>1003</v>
      </c>
      <c r="G88" s="2" t="s">
        <v>313</v>
      </c>
      <c r="H88" s="2" t="s">
        <v>314</v>
      </c>
      <c r="I88" s="9">
        <v>1</v>
      </c>
      <c r="J88" s="4">
        <v>10.220000000000001</v>
      </c>
    </row>
    <row r="89" spans="1:10">
      <c r="A89" s="2" t="s">
        <v>40</v>
      </c>
      <c r="B89" s="3" t="s">
        <v>8005</v>
      </c>
      <c r="C89" s="1" t="s">
        <v>42</v>
      </c>
      <c r="D89" s="1" t="s">
        <v>2403</v>
      </c>
      <c r="E89" s="2" t="s">
        <v>600</v>
      </c>
      <c r="F89" s="2" t="s">
        <v>601</v>
      </c>
      <c r="G89" s="2" t="s">
        <v>313</v>
      </c>
      <c r="H89" s="2" t="s">
        <v>314</v>
      </c>
      <c r="I89" s="9">
        <v>30</v>
      </c>
      <c r="J89" s="4">
        <v>306.60000000000002</v>
      </c>
    </row>
    <row r="90" spans="1:10">
      <c r="A90" s="2" t="s">
        <v>40</v>
      </c>
      <c r="B90" s="3" t="s">
        <v>8043</v>
      </c>
      <c r="C90" s="1" t="s">
        <v>42</v>
      </c>
      <c r="D90" s="1" t="s">
        <v>8059</v>
      </c>
      <c r="E90" s="2" t="s">
        <v>411</v>
      </c>
      <c r="F90" s="2" t="s">
        <v>412</v>
      </c>
      <c r="G90" s="2" t="s">
        <v>313</v>
      </c>
      <c r="H90" s="2" t="s">
        <v>314</v>
      </c>
      <c r="I90" s="9">
        <v>20</v>
      </c>
      <c r="J90" s="4">
        <v>204.4</v>
      </c>
    </row>
    <row r="91" spans="1:10">
      <c r="A91" s="2" t="s">
        <v>40</v>
      </c>
      <c r="B91" s="3" t="s">
        <v>8032</v>
      </c>
      <c r="C91" s="1" t="s">
        <v>42</v>
      </c>
      <c r="D91" s="1" t="s">
        <v>8060</v>
      </c>
      <c r="E91" s="2" t="s">
        <v>1209</v>
      </c>
      <c r="F91" s="2" t="s">
        <v>1210</v>
      </c>
      <c r="G91" s="2" t="s">
        <v>313</v>
      </c>
      <c r="H91" s="2" t="s">
        <v>314</v>
      </c>
      <c r="I91" s="9">
        <v>20</v>
      </c>
      <c r="J91" s="4">
        <v>204.4</v>
      </c>
    </row>
    <row r="92" spans="1:10">
      <c r="A92" s="2" t="s">
        <v>40</v>
      </c>
      <c r="B92" s="3" t="s">
        <v>8043</v>
      </c>
      <c r="C92" s="1" t="s">
        <v>42</v>
      </c>
      <c r="D92" s="1" t="s">
        <v>8061</v>
      </c>
      <c r="E92" s="2" t="s">
        <v>584</v>
      </c>
      <c r="F92" s="2" t="s">
        <v>585</v>
      </c>
      <c r="G92" s="2" t="s">
        <v>586</v>
      </c>
      <c r="H92" s="2" t="s">
        <v>587</v>
      </c>
      <c r="I92" s="9">
        <v>20</v>
      </c>
      <c r="J92" s="4">
        <v>204.4</v>
      </c>
    </row>
    <row r="93" spans="1:10">
      <c r="A93" s="2" t="s">
        <v>40</v>
      </c>
      <c r="B93" s="3" t="s">
        <v>8043</v>
      </c>
      <c r="C93" s="1" t="s">
        <v>42</v>
      </c>
      <c r="D93" s="1" t="s">
        <v>8062</v>
      </c>
      <c r="E93" s="2" t="s">
        <v>594</v>
      </c>
      <c r="F93" s="2" t="s">
        <v>595</v>
      </c>
      <c r="G93" s="2" t="s">
        <v>313</v>
      </c>
      <c r="H93" s="2" t="s">
        <v>314</v>
      </c>
      <c r="I93" s="9">
        <v>5</v>
      </c>
      <c r="J93" s="4">
        <v>51.1</v>
      </c>
    </row>
    <row r="94" spans="1:10">
      <c r="A94" s="2" t="s">
        <v>40</v>
      </c>
      <c r="B94" s="3" t="s">
        <v>8002</v>
      </c>
      <c r="C94" s="1" t="s">
        <v>42</v>
      </c>
      <c r="D94" s="1" t="s">
        <v>2278</v>
      </c>
      <c r="E94" s="2" t="s">
        <v>786</v>
      </c>
      <c r="F94" s="2" t="s">
        <v>787</v>
      </c>
      <c r="G94" s="2" t="s">
        <v>313</v>
      </c>
      <c r="H94" s="2" t="s">
        <v>314</v>
      </c>
      <c r="I94" s="9">
        <v>4</v>
      </c>
      <c r="J94" s="4">
        <v>40.880000000000003</v>
      </c>
    </row>
    <row r="95" spans="1:10">
      <c r="A95" s="2" t="s">
        <v>40</v>
      </c>
      <c r="B95" s="3" t="s">
        <v>8043</v>
      </c>
      <c r="C95" s="1" t="s">
        <v>42</v>
      </c>
      <c r="D95" s="1" t="s">
        <v>8063</v>
      </c>
      <c r="E95" s="2" t="s">
        <v>1231</v>
      </c>
      <c r="F95" s="2" t="s">
        <v>1232</v>
      </c>
      <c r="G95" s="2" t="s">
        <v>375</v>
      </c>
      <c r="H95" s="2" t="s">
        <v>376</v>
      </c>
      <c r="I95" s="9">
        <v>20</v>
      </c>
      <c r="J95" s="4">
        <v>204.4</v>
      </c>
    </row>
    <row r="96" spans="1:10">
      <c r="A96" s="2" t="s">
        <v>40</v>
      </c>
      <c r="B96" s="3" t="s">
        <v>8032</v>
      </c>
      <c r="C96" s="1" t="s">
        <v>42</v>
      </c>
      <c r="D96" s="1" t="s">
        <v>2460</v>
      </c>
      <c r="E96" s="2" t="s">
        <v>1436</v>
      </c>
      <c r="F96" s="2" t="s">
        <v>1437</v>
      </c>
      <c r="G96" s="2" t="s">
        <v>313</v>
      </c>
      <c r="H96" s="2" t="s">
        <v>314</v>
      </c>
      <c r="I96" s="9">
        <v>15</v>
      </c>
      <c r="J96" s="4">
        <v>153.30000000000001</v>
      </c>
    </row>
    <row r="97" spans="1:10">
      <c r="A97" s="2" t="s">
        <v>40</v>
      </c>
      <c r="B97" s="3" t="s">
        <v>8032</v>
      </c>
      <c r="C97" s="1" t="s">
        <v>42</v>
      </c>
      <c r="D97" s="1" t="s">
        <v>8064</v>
      </c>
      <c r="E97" s="2" t="s">
        <v>1564</v>
      </c>
      <c r="F97" s="2" t="s">
        <v>1565</v>
      </c>
      <c r="G97" s="2" t="s">
        <v>313</v>
      </c>
      <c r="H97" s="2" t="s">
        <v>314</v>
      </c>
      <c r="I97" s="9">
        <v>20</v>
      </c>
      <c r="J97" s="4">
        <v>204.4</v>
      </c>
    </row>
    <row r="98" spans="1:10">
      <c r="A98" s="2" t="s">
        <v>40</v>
      </c>
      <c r="B98" s="3" t="s">
        <v>8002</v>
      </c>
      <c r="C98" s="1" t="s">
        <v>42</v>
      </c>
      <c r="D98" s="1" t="s">
        <v>8065</v>
      </c>
      <c r="E98" s="2" t="s">
        <v>396</v>
      </c>
      <c r="F98" s="2" t="s">
        <v>397</v>
      </c>
      <c r="G98" s="2" t="s">
        <v>313</v>
      </c>
      <c r="H98" s="2" t="s">
        <v>314</v>
      </c>
      <c r="I98" s="9">
        <v>15</v>
      </c>
      <c r="J98" s="4">
        <v>153.30000000000001</v>
      </c>
    </row>
    <row r="99" spans="1:10">
      <c r="A99" s="2" t="s">
        <v>40</v>
      </c>
      <c r="B99" s="3" t="s">
        <v>8032</v>
      </c>
      <c r="C99" s="1" t="s">
        <v>42</v>
      </c>
      <c r="D99" s="1" t="s">
        <v>8066</v>
      </c>
      <c r="E99" s="2" t="s">
        <v>1214</v>
      </c>
      <c r="F99" s="2" t="s">
        <v>1215</v>
      </c>
      <c r="G99" s="2" t="s">
        <v>313</v>
      </c>
      <c r="H99" s="2" t="s">
        <v>314</v>
      </c>
      <c r="I99" s="9">
        <v>10</v>
      </c>
      <c r="J99" s="4">
        <v>102.2</v>
      </c>
    </row>
    <row r="100" spans="1:10">
      <c r="A100" s="2" t="s">
        <v>40</v>
      </c>
      <c r="B100" s="3" t="s">
        <v>8005</v>
      </c>
      <c r="C100" s="1" t="s">
        <v>42</v>
      </c>
      <c r="D100" s="1" t="s">
        <v>2357</v>
      </c>
      <c r="E100" s="2" t="s">
        <v>570</v>
      </c>
      <c r="F100" s="2" t="s">
        <v>571</v>
      </c>
      <c r="G100" s="2" t="s">
        <v>313</v>
      </c>
      <c r="H100" s="2" t="s">
        <v>314</v>
      </c>
      <c r="I100" s="9">
        <v>20</v>
      </c>
      <c r="J100" s="4">
        <v>204.4</v>
      </c>
    </row>
    <row r="101" spans="1:10">
      <c r="A101" s="2" t="s">
        <v>40</v>
      </c>
      <c r="B101" s="3" t="s">
        <v>8032</v>
      </c>
      <c r="C101" s="1" t="s">
        <v>42</v>
      </c>
      <c r="D101" s="1" t="s">
        <v>8067</v>
      </c>
      <c r="E101" s="2" t="s">
        <v>789</v>
      </c>
      <c r="F101" s="2" t="s">
        <v>790</v>
      </c>
      <c r="G101" s="2" t="s">
        <v>313</v>
      </c>
      <c r="H101" s="2" t="s">
        <v>314</v>
      </c>
      <c r="I101" s="9">
        <v>10</v>
      </c>
      <c r="J101" s="4">
        <v>102.2</v>
      </c>
    </row>
    <row r="102" spans="1:10">
      <c r="A102" s="2" t="s">
        <v>40</v>
      </c>
      <c r="B102" s="3" t="s">
        <v>8005</v>
      </c>
      <c r="C102" s="1" t="s">
        <v>42</v>
      </c>
      <c r="D102" s="1" t="s">
        <v>8068</v>
      </c>
      <c r="E102" s="2" t="s">
        <v>387</v>
      </c>
      <c r="F102" s="2" t="s">
        <v>388</v>
      </c>
      <c r="G102" s="2" t="s">
        <v>313</v>
      </c>
      <c r="H102" s="2" t="s">
        <v>314</v>
      </c>
      <c r="I102" s="9">
        <v>10</v>
      </c>
      <c r="J102" s="4">
        <v>102.2</v>
      </c>
    </row>
    <row r="103" spans="1:10">
      <c r="A103" s="2" t="s">
        <v>40</v>
      </c>
      <c r="B103" s="3" t="s">
        <v>8005</v>
      </c>
      <c r="C103" s="1" t="s">
        <v>42</v>
      </c>
      <c r="D103" s="1" t="s">
        <v>8069</v>
      </c>
      <c r="E103" s="2" t="s">
        <v>373</v>
      </c>
      <c r="F103" s="2" t="s">
        <v>374</v>
      </c>
      <c r="G103" s="2" t="s">
        <v>375</v>
      </c>
      <c r="H103" s="2" t="s">
        <v>376</v>
      </c>
      <c r="I103" s="9">
        <v>15</v>
      </c>
      <c r="J103" s="4">
        <v>153.30000000000001</v>
      </c>
    </row>
    <row r="104" spans="1:10">
      <c r="A104" s="2" t="s">
        <v>40</v>
      </c>
      <c r="B104" s="3" t="s">
        <v>8032</v>
      </c>
      <c r="C104" s="1" t="s">
        <v>42</v>
      </c>
      <c r="D104" s="1" t="s">
        <v>2361</v>
      </c>
      <c r="E104" s="2" t="s">
        <v>1247</v>
      </c>
      <c r="F104" s="2" t="s">
        <v>1248</v>
      </c>
      <c r="G104" s="2" t="s">
        <v>313</v>
      </c>
      <c r="H104" s="2" t="s">
        <v>314</v>
      </c>
      <c r="I104" s="9">
        <v>5</v>
      </c>
      <c r="J104" s="4">
        <v>51.1</v>
      </c>
    </row>
    <row r="105" spans="1:10">
      <c r="A105" s="2" t="s">
        <v>40</v>
      </c>
      <c r="B105" s="3" t="s">
        <v>8032</v>
      </c>
      <c r="C105" s="1" t="s">
        <v>42</v>
      </c>
      <c r="D105" s="1" t="s">
        <v>8070</v>
      </c>
      <c r="E105" s="2" t="s">
        <v>423</v>
      </c>
      <c r="F105" s="2" t="s">
        <v>424</v>
      </c>
      <c r="G105" s="2" t="s">
        <v>313</v>
      </c>
      <c r="H105" s="2" t="s">
        <v>314</v>
      </c>
      <c r="I105" s="9">
        <v>20</v>
      </c>
      <c r="J105" s="4">
        <v>204.4</v>
      </c>
    </row>
    <row r="106" spans="1:10">
      <c r="A106" s="2" t="s">
        <v>40</v>
      </c>
      <c r="B106" s="3" t="s">
        <v>8013</v>
      </c>
      <c r="C106" s="1" t="s">
        <v>42</v>
      </c>
      <c r="D106" s="1" t="s">
        <v>8071</v>
      </c>
      <c r="E106" s="2" t="s">
        <v>1035</v>
      </c>
      <c r="F106" s="2" t="s">
        <v>1036</v>
      </c>
      <c r="G106" s="2" t="s">
        <v>362</v>
      </c>
      <c r="H106" s="2" t="s">
        <v>363</v>
      </c>
      <c r="I106" s="9">
        <v>5</v>
      </c>
      <c r="J106" s="4">
        <v>51.1</v>
      </c>
    </row>
    <row r="107" spans="1:10">
      <c r="A107" s="2" t="s">
        <v>40</v>
      </c>
      <c r="B107" s="3" t="s">
        <v>8005</v>
      </c>
      <c r="C107" s="1" t="s">
        <v>42</v>
      </c>
      <c r="D107" s="1" t="s">
        <v>8072</v>
      </c>
      <c r="E107" s="2" t="s">
        <v>411</v>
      </c>
      <c r="F107" s="2" t="s">
        <v>412</v>
      </c>
      <c r="G107" s="2" t="s">
        <v>313</v>
      </c>
      <c r="H107" s="2" t="s">
        <v>314</v>
      </c>
      <c r="I107" s="9">
        <v>10</v>
      </c>
      <c r="J107" s="4">
        <v>102.2</v>
      </c>
    </row>
    <row r="108" spans="1:10">
      <c r="A108" s="2" t="s">
        <v>40</v>
      </c>
      <c r="B108" s="3" t="s">
        <v>8032</v>
      </c>
      <c r="C108" s="1" t="s">
        <v>42</v>
      </c>
      <c r="D108" s="1" t="s">
        <v>2490</v>
      </c>
      <c r="E108" s="2" t="s">
        <v>341</v>
      </c>
      <c r="F108" s="2" t="s">
        <v>342</v>
      </c>
      <c r="G108" s="2" t="s">
        <v>343</v>
      </c>
      <c r="H108" s="2" t="s">
        <v>344</v>
      </c>
      <c r="I108" s="9">
        <v>10</v>
      </c>
      <c r="J108" s="4">
        <v>102.2</v>
      </c>
    </row>
    <row r="109" spans="1:10">
      <c r="A109" s="2" t="s">
        <v>48</v>
      </c>
      <c r="B109" s="3" t="s">
        <v>8032</v>
      </c>
      <c r="C109" s="1" t="s">
        <v>42</v>
      </c>
      <c r="D109" s="1" t="s">
        <v>8060</v>
      </c>
      <c r="E109" s="2" t="s">
        <v>1209</v>
      </c>
      <c r="F109" s="2" t="s">
        <v>1210</v>
      </c>
      <c r="G109" s="2" t="s">
        <v>313</v>
      </c>
      <c r="H109" s="2" t="s">
        <v>314</v>
      </c>
      <c r="I109" s="9">
        <v>10</v>
      </c>
      <c r="J109" s="4">
        <v>115.2</v>
      </c>
    </row>
    <row r="110" spans="1:10">
      <c r="A110" s="2" t="s">
        <v>48</v>
      </c>
      <c r="B110" s="3" t="s">
        <v>8032</v>
      </c>
      <c r="C110" s="1" t="s">
        <v>42</v>
      </c>
      <c r="D110" s="1" t="s">
        <v>2491</v>
      </c>
      <c r="E110" s="2" t="s">
        <v>420</v>
      </c>
      <c r="F110" s="2" t="s">
        <v>421</v>
      </c>
      <c r="G110" s="2" t="s">
        <v>313</v>
      </c>
      <c r="H110" s="2" t="s">
        <v>314</v>
      </c>
      <c r="I110" s="9">
        <v>3</v>
      </c>
      <c r="J110" s="4">
        <v>34.56</v>
      </c>
    </row>
    <row r="111" spans="1:10">
      <c r="A111" s="2" t="s">
        <v>48</v>
      </c>
      <c r="B111" s="3" t="s">
        <v>8032</v>
      </c>
      <c r="C111" s="1" t="s">
        <v>42</v>
      </c>
      <c r="D111" s="1" t="s">
        <v>8064</v>
      </c>
      <c r="E111" s="2" t="s">
        <v>1564</v>
      </c>
      <c r="F111" s="2" t="s">
        <v>1565</v>
      </c>
      <c r="G111" s="2" t="s">
        <v>313</v>
      </c>
      <c r="H111" s="2" t="s">
        <v>314</v>
      </c>
      <c r="I111" s="9">
        <v>10</v>
      </c>
      <c r="J111" s="4">
        <v>115.2</v>
      </c>
    </row>
    <row r="112" spans="1:10">
      <c r="A112" s="2" t="s">
        <v>48</v>
      </c>
      <c r="B112" s="3" t="s">
        <v>8013</v>
      </c>
      <c r="C112" s="1" t="s">
        <v>42</v>
      </c>
      <c r="D112" s="1" t="s">
        <v>8073</v>
      </c>
      <c r="E112" s="2" t="s">
        <v>773</v>
      </c>
      <c r="F112" s="2" t="s">
        <v>774</v>
      </c>
      <c r="G112" s="2" t="s">
        <v>313</v>
      </c>
      <c r="H112" s="2" t="s">
        <v>314</v>
      </c>
      <c r="I112" s="9">
        <v>2</v>
      </c>
      <c r="J112" s="4">
        <v>23.04</v>
      </c>
    </row>
    <row r="113" spans="1:23">
      <c r="A113" s="2" t="s">
        <v>48</v>
      </c>
      <c r="B113" s="3" t="s">
        <v>8013</v>
      </c>
      <c r="C113" s="1" t="s">
        <v>42</v>
      </c>
      <c r="D113" s="1" t="s">
        <v>2298</v>
      </c>
      <c r="E113" s="2" t="s">
        <v>393</v>
      </c>
      <c r="F113" s="2" t="s">
        <v>394</v>
      </c>
      <c r="G113" s="2" t="s">
        <v>375</v>
      </c>
      <c r="H113" s="2" t="s">
        <v>376</v>
      </c>
      <c r="I113" s="9">
        <v>3</v>
      </c>
      <c r="J113" s="4">
        <v>34.56</v>
      </c>
    </row>
    <row r="114" spans="1:23">
      <c r="A114" s="2" t="s">
        <v>48</v>
      </c>
      <c r="B114" s="3" t="s">
        <v>8043</v>
      </c>
      <c r="C114" s="1" t="s">
        <v>42</v>
      </c>
      <c r="D114" s="1" t="s">
        <v>8061</v>
      </c>
      <c r="E114" s="2" t="s">
        <v>584</v>
      </c>
      <c r="F114" s="2" t="s">
        <v>585</v>
      </c>
      <c r="G114" s="2" t="s">
        <v>586</v>
      </c>
      <c r="H114" s="2" t="s">
        <v>587</v>
      </c>
      <c r="I114" s="9">
        <v>3</v>
      </c>
      <c r="J114" s="4">
        <v>34.56</v>
      </c>
    </row>
    <row r="115" spans="1:23">
      <c r="A115" s="2" t="s">
        <v>48</v>
      </c>
      <c r="B115" s="3" t="s">
        <v>8032</v>
      </c>
      <c r="C115" s="1" t="s">
        <v>42</v>
      </c>
      <c r="D115" s="1" t="s">
        <v>8074</v>
      </c>
      <c r="E115" s="2" t="s">
        <v>349</v>
      </c>
      <c r="F115" s="2" t="s">
        <v>350</v>
      </c>
      <c r="G115" s="2" t="s">
        <v>351</v>
      </c>
      <c r="H115" s="2" t="s">
        <v>352</v>
      </c>
      <c r="I115" s="9">
        <v>4</v>
      </c>
      <c r="J115" s="4">
        <v>46.08</v>
      </c>
    </row>
    <row r="116" spans="1:23">
      <c r="A116" s="2" t="s">
        <v>48</v>
      </c>
      <c r="B116" s="3" t="s">
        <v>8032</v>
      </c>
      <c r="C116" s="1" t="s">
        <v>42</v>
      </c>
      <c r="D116" s="1" t="s">
        <v>8057</v>
      </c>
      <c r="E116" s="2" t="s">
        <v>1218</v>
      </c>
      <c r="F116" s="2" t="s">
        <v>1219</v>
      </c>
      <c r="G116" s="2" t="s">
        <v>367</v>
      </c>
      <c r="H116" s="2" t="s">
        <v>368</v>
      </c>
      <c r="I116" s="9">
        <v>2</v>
      </c>
      <c r="J116" s="4">
        <v>23.04</v>
      </c>
    </row>
    <row r="117" spans="1:23">
      <c r="A117" s="2" t="s">
        <v>48</v>
      </c>
      <c r="B117" s="3" t="s">
        <v>8032</v>
      </c>
      <c r="C117" s="1" t="s">
        <v>42</v>
      </c>
      <c r="D117" s="1" t="s">
        <v>8075</v>
      </c>
      <c r="E117" s="2" t="s">
        <v>1006</v>
      </c>
      <c r="F117" s="2" t="s">
        <v>1007</v>
      </c>
      <c r="G117" s="2" t="s">
        <v>313</v>
      </c>
      <c r="H117" s="2" t="s">
        <v>314</v>
      </c>
      <c r="I117" s="9">
        <v>30</v>
      </c>
      <c r="J117" s="4">
        <v>345.6</v>
      </c>
    </row>
    <row r="118" spans="1:23">
      <c r="A118" s="2" t="s">
        <v>48</v>
      </c>
      <c r="B118" s="3" t="s">
        <v>8032</v>
      </c>
      <c r="C118" s="1" t="s">
        <v>42</v>
      </c>
      <c r="D118" s="1" t="s">
        <v>8076</v>
      </c>
      <c r="E118" s="2" t="s">
        <v>5785</v>
      </c>
      <c r="F118" s="2" t="s">
        <v>5786</v>
      </c>
      <c r="G118" s="2" t="s">
        <v>313</v>
      </c>
      <c r="H118" s="2" t="s">
        <v>314</v>
      </c>
      <c r="I118" s="9">
        <v>3</v>
      </c>
      <c r="J118" s="4">
        <v>34.56</v>
      </c>
    </row>
    <row r="119" spans="1:23">
      <c r="A119" s="2" t="s">
        <v>48</v>
      </c>
      <c r="B119" s="3" t="s">
        <v>8002</v>
      </c>
      <c r="C119" s="1" t="s">
        <v>42</v>
      </c>
      <c r="D119" s="1" t="s">
        <v>8053</v>
      </c>
      <c r="E119" s="2" t="s">
        <v>995</v>
      </c>
      <c r="F119" s="2" t="s">
        <v>996</v>
      </c>
      <c r="G119" s="2" t="s">
        <v>313</v>
      </c>
      <c r="H119" s="2" t="s">
        <v>314</v>
      </c>
      <c r="I119" s="9">
        <v>10</v>
      </c>
      <c r="J119" s="4">
        <v>115.2</v>
      </c>
    </row>
    <row r="120" spans="1:23">
      <c r="A120" s="2" t="s">
        <v>205</v>
      </c>
      <c r="B120" s="3" t="s">
        <v>8043</v>
      </c>
      <c r="C120" s="1" t="s">
        <v>42</v>
      </c>
      <c r="D120" s="1" t="s">
        <v>8063</v>
      </c>
      <c r="E120" s="2" t="s">
        <v>1231</v>
      </c>
      <c r="F120" s="2" t="s">
        <v>1232</v>
      </c>
      <c r="G120" s="2" t="s">
        <v>375</v>
      </c>
      <c r="H120" s="2" t="s">
        <v>376</v>
      </c>
      <c r="I120" s="9">
        <v>2</v>
      </c>
      <c r="J120" s="4">
        <v>19.100000000000001</v>
      </c>
    </row>
    <row r="121" spans="1:23">
      <c r="J121" s="5">
        <v>4773.2</v>
      </c>
    </row>
    <row r="122" spans="1:23">
      <c r="A122" s="72" t="s">
        <v>435</v>
      </c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</row>
    <row r="123" spans="1:23">
      <c r="A123" s="2" t="s">
        <v>40</v>
      </c>
      <c r="B123" s="3" t="s">
        <v>8005</v>
      </c>
      <c r="C123" s="1" t="s">
        <v>42</v>
      </c>
      <c r="D123" s="1" t="s">
        <v>8077</v>
      </c>
      <c r="E123" s="2" t="s">
        <v>7211</v>
      </c>
      <c r="F123" s="2" t="s">
        <v>7212</v>
      </c>
      <c r="G123" s="2" t="s">
        <v>439</v>
      </c>
      <c r="H123" s="2" t="s">
        <v>440</v>
      </c>
      <c r="I123" s="9">
        <v>5</v>
      </c>
      <c r="J123" s="4">
        <v>51.1</v>
      </c>
    </row>
    <row r="124" spans="1:23">
      <c r="A124" s="2" t="s">
        <v>40</v>
      </c>
      <c r="B124" s="3" t="s">
        <v>8005</v>
      </c>
      <c r="C124" s="1" t="s">
        <v>42</v>
      </c>
      <c r="D124" s="1" t="s">
        <v>2338</v>
      </c>
      <c r="E124" s="2" t="s">
        <v>1268</v>
      </c>
      <c r="F124" s="2" t="s">
        <v>1269</v>
      </c>
      <c r="G124" s="2" t="s">
        <v>1270</v>
      </c>
      <c r="H124" s="2" t="s">
        <v>1271</v>
      </c>
      <c r="I124" s="9">
        <v>6</v>
      </c>
      <c r="J124" s="4">
        <v>61.32</v>
      </c>
    </row>
    <row r="125" spans="1:23">
      <c r="A125" s="2" t="s">
        <v>48</v>
      </c>
      <c r="B125" s="3" t="s">
        <v>8005</v>
      </c>
      <c r="C125" s="1" t="s">
        <v>42</v>
      </c>
      <c r="D125" s="1" t="s">
        <v>2394</v>
      </c>
      <c r="E125" s="2" t="s">
        <v>1262</v>
      </c>
      <c r="F125" s="2" t="s">
        <v>1263</v>
      </c>
      <c r="G125" s="2" t="s">
        <v>439</v>
      </c>
      <c r="H125" s="2" t="s">
        <v>440</v>
      </c>
      <c r="I125" s="9">
        <v>3</v>
      </c>
      <c r="J125" s="4">
        <v>34.56</v>
      </c>
    </row>
    <row r="126" spans="1:23">
      <c r="A126" s="2" t="s">
        <v>48</v>
      </c>
      <c r="B126" s="3" t="s">
        <v>8005</v>
      </c>
      <c r="C126" s="1" t="s">
        <v>42</v>
      </c>
      <c r="D126" s="1" t="s">
        <v>2338</v>
      </c>
      <c r="E126" s="2" t="s">
        <v>1268</v>
      </c>
      <c r="F126" s="2" t="s">
        <v>1269</v>
      </c>
      <c r="G126" s="2" t="s">
        <v>1270</v>
      </c>
      <c r="H126" s="2" t="s">
        <v>1271</v>
      </c>
      <c r="I126" s="9">
        <v>3</v>
      </c>
      <c r="J126" s="4">
        <v>37.11</v>
      </c>
    </row>
    <row r="127" spans="1:23">
      <c r="J127" s="5">
        <v>184.09</v>
      </c>
    </row>
    <row r="128" spans="1:23">
      <c r="A128" s="72" t="s">
        <v>444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</row>
    <row r="129" spans="1:10">
      <c r="A129" s="2" t="s">
        <v>40</v>
      </c>
      <c r="B129" s="3" t="s">
        <v>8013</v>
      </c>
      <c r="C129" s="1" t="s">
        <v>42</v>
      </c>
      <c r="D129" s="1" t="s">
        <v>2300</v>
      </c>
      <c r="E129" s="2" t="s">
        <v>4287</v>
      </c>
      <c r="F129" s="2" t="s">
        <v>4288</v>
      </c>
      <c r="G129" s="2" t="s">
        <v>468</v>
      </c>
      <c r="H129" s="2" t="s">
        <v>469</v>
      </c>
      <c r="I129" s="9">
        <v>20</v>
      </c>
      <c r="J129" s="4">
        <v>204.4</v>
      </c>
    </row>
    <row r="130" spans="1:10">
      <c r="A130" s="2" t="s">
        <v>40</v>
      </c>
      <c r="B130" s="3" t="s">
        <v>8013</v>
      </c>
      <c r="C130" s="1" t="s">
        <v>42</v>
      </c>
      <c r="D130" s="1" t="s">
        <v>8078</v>
      </c>
      <c r="E130" s="2" t="s">
        <v>1478</v>
      </c>
      <c r="F130" s="2" t="s">
        <v>1479</v>
      </c>
      <c r="G130" s="2" t="s">
        <v>1361</v>
      </c>
      <c r="H130" s="2" t="s">
        <v>1362</v>
      </c>
      <c r="I130" s="9">
        <v>30</v>
      </c>
      <c r="J130" s="4">
        <v>306.60000000000002</v>
      </c>
    </row>
    <row r="131" spans="1:10">
      <c r="A131" s="2" t="s">
        <v>40</v>
      </c>
      <c r="B131" s="3" t="s">
        <v>8013</v>
      </c>
      <c r="C131" s="1" t="s">
        <v>42</v>
      </c>
      <c r="D131" s="1" t="s">
        <v>8079</v>
      </c>
      <c r="E131" s="2" t="s">
        <v>4954</v>
      </c>
      <c r="F131" s="2" t="s">
        <v>4955</v>
      </c>
      <c r="G131" s="2" t="s">
        <v>4956</v>
      </c>
      <c r="H131" s="2" t="s">
        <v>4957</v>
      </c>
      <c r="I131" s="9">
        <v>6</v>
      </c>
      <c r="J131" s="4">
        <v>61.32</v>
      </c>
    </row>
    <row r="132" spans="1:10">
      <c r="A132" s="2" t="s">
        <v>40</v>
      </c>
      <c r="B132" s="3" t="s">
        <v>8013</v>
      </c>
      <c r="C132" s="1" t="s">
        <v>42</v>
      </c>
      <c r="D132" s="1" t="s">
        <v>8080</v>
      </c>
      <c r="E132" s="2" t="s">
        <v>3615</v>
      </c>
      <c r="F132" s="2" t="s">
        <v>3616</v>
      </c>
      <c r="G132" s="2" t="s">
        <v>3617</v>
      </c>
      <c r="H132" s="2" t="s">
        <v>3618</v>
      </c>
      <c r="I132" s="9">
        <v>20</v>
      </c>
      <c r="J132" s="4">
        <v>204.4</v>
      </c>
    </row>
    <row r="133" spans="1:10">
      <c r="A133" s="2" t="s">
        <v>40</v>
      </c>
      <c r="B133" s="3" t="s">
        <v>8032</v>
      </c>
      <c r="C133" s="1" t="s">
        <v>42</v>
      </c>
      <c r="D133" s="1" t="s">
        <v>2360</v>
      </c>
      <c r="E133" s="2" t="s">
        <v>466</v>
      </c>
      <c r="F133" s="2" t="s">
        <v>467</v>
      </c>
      <c r="G133" s="2" t="s">
        <v>468</v>
      </c>
      <c r="H133" s="2" t="s">
        <v>469</v>
      </c>
      <c r="I133" s="9">
        <v>20</v>
      </c>
      <c r="J133" s="4">
        <v>204.4</v>
      </c>
    </row>
    <row r="134" spans="1:10">
      <c r="A134" s="2" t="s">
        <v>40</v>
      </c>
      <c r="B134" s="3" t="s">
        <v>8032</v>
      </c>
      <c r="C134" s="1" t="s">
        <v>42</v>
      </c>
      <c r="D134" s="1" t="s">
        <v>2468</v>
      </c>
      <c r="E134" s="2" t="s">
        <v>2122</v>
      </c>
      <c r="F134" s="2" t="s">
        <v>8081</v>
      </c>
      <c r="G134" s="2" t="s">
        <v>468</v>
      </c>
      <c r="H134" s="2" t="s">
        <v>469</v>
      </c>
      <c r="I134" s="9">
        <v>15</v>
      </c>
      <c r="J134" s="4">
        <v>153.30000000000001</v>
      </c>
    </row>
    <row r="135" spans="1:10">
      <c r="A135" s="2" t="s">
        <v>40</v>
      </c>
      <c r="B135" s="3" t="s">
        <v>8005</v>
      </c>
      <c r="C135" s="1" t="s">
        <v>42</v>
      </c>
      <c r="D135" s="1" t="s">
        <v>8082</v>
      </c>
      <c r="E135" s="2" t="s">
        <v>4424</v>
      </c>
      <c r="F135" s="2" t="s">
        <v>4425</v>
      </c>
      <c r="G135" s="2" t="s">
        <v>468</v>
      </c>
      <c r="H135" s="2" t="s">
        <v>469</v>
      </c>
      <c r="I135" s="9">
        <v>20</v>
      </c>
      <c r="J135" s="4">
        <v>204.4</v>
      </c>
    </row>
    <row r="136" spans="1:10">
      <c r="A136" s="2" t="s">
        <v>40</v>
      </c>
      <c r="B136" s="3" t="s">
        <v>8032</v>
      </c>
      <c r="C136" s="1" t="s">
        <v>42</v>
      </c>
      <c r="D136" s="1" t="s">
        <v>8083</v>
      </c>
      <c r="E136" s="2" t="s">
        <v>4524</v>
      </c>
      <c r="F136" s="2" t="s">
        <v>4525</v>
      </c>
      <c r="G136" s="2" t="s">
        <v>872</v>
      </c>
      <c r="H136" s="2" t="s">
        <v>873</v>
      </c>
      <c r="I136" s="9">
        <v>6</v>
      </c>
      <c r="J136" s="4">
        <v>61.32</v>
      </c>
    </row>
    <row r="137" spans="1:10">
      <c r="A137" s="2" t="s">
        <v>40</v>
      </c>
      <c r="B137" s="3" t="s">
        <v>8032</v>
      </c>
      <c r="C137" s="1" t="s">
        <v>42</v>
      </c>
      <c r="D137" s="1" t="s">
        <v>8084</v>
      </c>
      <c r="E137" s="2" t="s">
        <v>2854</v>
      </c>
      <c r="F137" s="2" t="s">
        <v>2855</v>
      </c>
      <c r="G137" s="2" t="s">
        <v>851</v>
      </c>
      <c r="H137" s="2" t="s">
        <v>852</v>
      </c>
      <c r="I137" s="9">
        <v>20</v>
      </c>
      <c r="J137" s="4">
        <v>204.4</v>
      </c>
    </row>
    <row r="138" spans="1:10">
      <c r="A138" s="2" t="s">
        <v>40</v>
      </c>
      <c r="B138" s="3" t="s">
        <v>8032</v>
      </c>
      <c r="C138" s="1" t="s">
        <v>42</v>
      </c>
      <c r="D138" s="1" t="s">
        <v>8085</v>
      </c>
      <c r="E138" s="2" t="s">
        <v>4290</v>
      </c>
      <c r="F138" s="2" t="s">
        <v>4291</v>
      </c>
      <c r="G138" s="2" t="s">
        <v>872</v>
      </c>
      <c r="H138" s="2" t="s">
        <v>873</v>
      </c>
      <c r="I138" s="9">
        <v>10</v>
      </c>
      <c r="J138" s="4">
        <v>102.2</v>
      </c>
    </row>
    <row r="139" spans="1:10">
      <c r="A139" s="2" t="s">
        <v>40</v>
      </c>
      <c r="B139" s="3" t="s">
        <v>8032</v>
      </c>
      <c r="C139" s="1" t="s">
        <v>42</v>
      </c>
      <c r="D139" s="1" t="s">
        <v>8086</v>
      </c>
      <c r="E139" s="2" t="s">
        <v>3523</v>
      </c>
      <c r="F139" s="2" t="s">
        <v>3524</v>
      </c>
      <c r="G139" s="2" t="s">
        <v>1646</v>
      </c>
      <c r="H139" s="2" t="s">
        <v>1647</v>
      </c>
      <c r="I139" s="9">
        <v>20</v>
      </c>
      <c r="J139" s="4">
        <v>204.4</v>
      </c>
    </row>
    <row r="140" spans="1:10">
      <c r="A140" s="2" t="s">
        <v>40</v>
      </c>
      <c r="B140" s="3" t="s">
        <v>8005</v>
      </c>
      <c r="C140" s="1" t="s">
        <v>42</v>
      </c>
      <c r="D140" s="1" t="s">
        <v>8087</v>
      </c>
      <c r="E140" s="2" t="s">
        <v>3784</v>
      </c>
      <c r="F140" s="2" t="s">
        <v>3785</v>
      </c>
      <c r="G140" s="2" t="s">
        <v>468</v>
      </c>
      <c r="H140" s="2" t="s">
        <v>469</v>
      </c>
      <c r="I140" s="9">
        <v>25</v>
      </c>
      <c r="J140" s="4">
        <v>255.5</v>
      </c>
    </row>
    <row r="141" spans="1:10">
      <c r="A141" s="2" t="s">
        <v>40</v>
      </c>
      <c r="B141" s="3" t="s">
        <v>8032</v>
      </c>
      <c r="C141" s="1" t="s">
        <v>42</v>
      </c>
      <c r="D141" s="1" t="s">
        <v>8088</v>
      </c>
      <c r="E141" s="2" t="s">
        <v>4514</v>
      </c>
      <c r="F141" s="2" t="s">
        <v>4515</v>
      </c>
      <c r="G141" s="2" t="s">
        <v>4516</v>
      </c>
      <c r="H141" s="2" t="s">
        <v>4517</v>
      </c>
      <c r="I141" s="9">
        <v>20</v>
      </c>
      <c r="J141" s="4">
        <v>204.4</v>
      </c>
    </row>
    <row r="142" spans="1:10">
      <c r="A142" s="2" t="s">
        <v>40</v>
      </c>
      <c r="B142" s="3" t="s">
        <v>8002</v>
      </c>
      <c r="C142" s="1" t="s">
        <v>42</v>
      </c>
      <c r="D142" s="1" t="s">
        <v>8089</v>
      </c>
      <c r="E142" s="2" t="s">
        <v>5326</v>
      </c>
      <c r="F142" s="2" t="s">
        <v>5327</v>
      </c>
      <c r="G142" s="2" t="s">
        <v>468</v>
      </c>
      <c r="H142" s="2" t="s">
        <v>469</v>
      </c>
      <c r="I142" s="9">
        <v>20</v>
      </c>
      <c r="J142" s="4">
        <v>204.4</v>
      </c>
    </row>
    <row r="143" spans="1:10">
      <c r="A143" s="2" t="s">
        <v>40</v>
      </c>
      <c r="B143" s="3" t="s">
        <v>8002</v>
      </c>
      <c r="C143" s="1" t="s">
        <v>42</v>
      </c>
      <c r="D143" s="1" t="s">
        <v>8090</v>
      </c>
      <c r="E143" s="2" t="s">
        <v>1364</v>
      </c>
      <c r="F143" s="2" t="s">
        <v>1365</v>
      </c>
      <c r="G143" s="2" t="s">
        <v>468</v>
      </c>
      <c r="H143" s="2" t="s">
        <v>469</v>
      </c>
      <c r="I143" s="9">
        <v>10</v>
      </c>
      <c r="J143" s="4">
        <v>102.2</v>
      </c>
    </row>
    <row r="144" spans="1:10">
      <c r="A144" s="2" t="s">
        <v>40</v>
      </c>
      <c r="B144" s="3" t="s">
        <v>8005</v>
      </c>
      <c r="C144" s="1" t="s">
        <v>42</v>
      </c>
      <c r="D144" s="1" t="s">
        <v>8091</v>
      </c>
      <c r="E144" s="2" t="s">
        <v>7528</v>
      </c>
      <c r="F144" s="2" t="s">
        <v>7529</v>
      </c>
      <c r="G144" s="2" t="s">
        <v>4956</v>
      </c>
      <c r="H144" s="2" t="s">
        <v>4957</v>
      </c>
      <c r="I144" s="9">
        <v>5</v>
      </c>
      <c r="J144" s="4">
        <v>51.1</v>
      </c>
    </row>
    <row r="145" spans="1:10">
      <c r="A145" s="2" t="s">
        <v>40</v>
      </c>
      <c r="B145" s="3" t="s">
        <v>8032</v>
      </c>
      <c r="C145" s="1" t="s">
        <v>42</v>
      </c>
      <c r="D145" s="1" t="s">
        <v>8092</v>
      </c>
      <c r="E145" s="2" t="s">
        <v>8093</v>
      </c>
      <c r="F145" s="2" t="s">
        <v>8094</v>
      </c>
      <c r="G145" s="2" t="s">
        <v>468</v>
      </c>
      <c r="H145" s="2" t="s">
        <v>469</v>
      </c>
      <c r="I145" s="9">
        <v>10</v>
      </c>
      <c r="J145" s="4">
        <v>102.2</v>
      </c>
    </row>
    <row r="146" spans="1:10">
      <c r="A146" s="2" t="s">
        <v>40</v>
      </c>
      <c r="B146" s="3" t="s">
        <v>8005</v>
      </c>
      <c r="C146" s="1" t="s">
        <v>42</v>
      </c>
      <c r="D146" s="1" t="s">
        <v>2342</v>
      </c>
      <c r="E146" s="2" t="s">
        <v>7375</v>
      </c>
      <c r="F146" s="2" t="s">
        <v>7376</v>
      </c>
      <c r="G146" s="2" t="s">
        <v>867</v>
      </c>
      <c r="H146" s="2" t="s">
        <v>868</v>
      </c>
      <c r="I146" s="9">
        <v>5</v>
      </c>
      <c r="J146" s="4">
        <v>51.1</v>
      </c>
    </row>
    <row r="147" spans="1:10">
      <c r="A147" s="2" t="s">
        <v>48</v>
      </c>
      <c r="B147" s="3" t="s">
        <v>8043</v>
      </c>
      <c r="C147" s="1" t="s">
        <v>42</v>
      </c>
      <c r="D147" s="1" t="s">
        <v>8095</v>
      </c>
      <c r="E147" s="2" t="s">
        <v>2494</v>
      </c>
      <c r="F147" s="2" t="s">
        <v>2495</v>
      </c>
      <c r="G147" s="2" t="s">
        <v>851</v>
      </c>
      <c r="H147" s="2" t="s">
        <v>852</v>
      </c>
      <c r="I147" s="9">
        <v>10</v>
      </c>
      <c r="J147" s="4">
        <v>123.7</v>
      </c>
    </row>
    <row r="148" spans="1:10">
      <c r="A148" s="2" t="s">
        <v>48</v>
      </c>
      <c r="B148" s="3" t="s">
        <v>8032</v>
      </c>
      <c r="C148" s="1" t="s">
        <v>42</v>
      </c>
      <c r="D148" s="1" t="s">
        <v>2468</v>
      </c>
      <c r="E148" s="2" t="s">
        <v>2122</v>
      </c>
      <c r="F148" s="2" t="s">
        <v>8081</v>
      </c>
      <c r="G148" s="2" t="s">
        <v>468</v>
      </c>
      <c r="H148" s="2" t="s">
        <v>469</v>
      </c>
      <c r="I148" s="9">
        <v>5</v>
      </c>
      <c r="J148" s="4">
        <v>61.85</v>
      </c>
    </row>
    <row r="149" spans="1:10">
      <c r="A149" s="2" t="s">
        <v>48</v>
      </c>
      <c r="B149" s="3" t="s">
        <v>8032</v>
      </c>
      <c r="C149" s="1" t="s">
        <v>42</v>
      </c>
      <c r="D149" s="1" t="s">
        <v>2360</v>
      </c>
      <c r="E149" s="2" t="s">
        <v>466</v>
      </c>
      <c r="F149" s="2" t="s">
        <v>467</v>
      </c>
      <c r="G149" s="2" t="s">
        <v>468</v>
      </c>
      <c r="H149" s="2" t="s">
        <v>469</v>
      </c>
      <c r="I149" s="9">
        <v>10</v>
      </c>
      <c r="J149" s="4">
        <v>123.7</v>
      </c>
    </row>
    <row r="150" spans="1:10">
      <c r="A150" s="2" t="s">
        <v>48</v>
      </c>
      <c r="B150" s="3" t="s">
        <v>8005</v>
      </c>
      <c r="C150" s="1" t="s">
        <v>42</v>
      </c>
      <c r="D150" s="1" t="s">
        <v>8091</v>
      </c>
      <c r="E150" s="2" t="s">
        <v>7528</v>
      </c>
      <c r="F150" s="2" t="s">
        <v>7529</v>
      </c>
      <c r="G150" s="2" t="s">
        <v>4956</v>
      </c>
      <c r="H150" s="2" t="s">
        <v>4957</v>
      </c>
      <c r="I150" s="9">
        <v>5</v>
      </c>
      <c r="J150" s="4">
        <v>61.85</v>
      </c>
    </row>
    <row r="151" spans="1:10">
      <c r="A151" s="2" t="s">
        <v>48</v>
      </c>
      <c r="B151" s="3" t="s">
        <v>8032</v>
      </c>
      <c r="C151" s="1" t="s">
        <v>42</v>
      </c>
      <c r="D151" s="1" t="s">
        <v>8084</v>
      </c>
      <c r="E151" s="2" t="s">
        <v>2854</v>
      </c>
      <c r="F151" s="2" t="s">
        <v>2855</v>
      </c>
      <c r="G151" s="2" t="s">
        <v>851</v>
      </c>
      <c r="H151" s="2" t="s">
        <v>852</v>
      </c>
      <c r="I151" s="9">
        <v>3</v>
      </c>
      <c r="J151" s="4">
        <v>37.11</v>
      </c>
    </row>
    <row r="152" spans="1:10">
      <c r="A152" s="2" t="s">
        <v>48</v>
      </c>
      <c r="B152" s="3" t="s">
        <v>8032</v>
      </c>
      <c r="C152" s="1" t="s">
        <v>42</v>
      </c>
      <c r="D152" s="1" t="s">
        <v>8083</v>
      </c>
      <c r="E152" s="2" t="s">
        <v>4524</v>
      </c>
      <c r="F152" s="2" t="s">
        <v>4525</v>
      </c>
      <c r="G152" s="2" t="s">
        <v>872</v>
      </c>
      <c r="H152" s="2" t="s">
        <v>873</v>
      </c>
      <c r="I152" s="9">
        <v>2</v>
      </c>
      <c r="J152" s="4">
        <v>24.74</v>
      </c>
    </row>
    <row r="153" spans="1:10">
      <c r="J153" s="5">
        <v>3314.99</v>
      </c>
    </row>
    <row r="154" spans="1:10">
      <c r="J154" s="5">
        <v>12160.16</v>
      </c>
    </row>
  </sheetData>
  <autoFilter ref="A1:W154" xr:uid="{E65CD0FC-2FAD-BB48-B9E7-087F80E0B04E}"/>
  <mergeCells count="10">
    <mergeCell ref="A76:W76"/>
    <mergeCell ref="A80:W80"/>
    <mergeCell ref="A122:W122"/>
    <mergeCell ref="A128:W128"/>
    <mergeCell ref="A2:W2"/>
    <mergeCell ref="A6:W6"/>
    <mergeCell ref="A43:W43"/>
    <mergeCell ref="A56:W56"/>
    <mergeCell ref="A60:W60"/>
    <mergeCell ref="A64:W6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54B2-1D42-D64E-83B5-B486D932C718}">
  <dimension ref="A1:W252"/>
  <sheetViews>
    <sheetView workbookViewId="0"/>
    <sheetView workbookViewId="1"/>
  </sheetViews>
  <sheetFormatPr defaultColWidth="8.85546875" defaultRowHeight="12.95"/>
  <cols>
    <col min="1" max="1" width="38.140625" customWidth="1"/>
    <col min="2" max="2" width="7.85546875" customWidth="1"/>
    <col min="3" max="3" width="6.140625" customWidth="1"/>
    <col min="4" max="4" width="7" customWidth="1"/>
    <col min="5" max="5" width="40.42578125" customWidth="1"/>
    <col min="6" max="6" width="20.28515625" customWidth="1"/>
    <col min="7" max="7" width="10.42578125" customWidth="1"/>
    <col min="8" max="8" width="16.42578125" customWidth="1"/>
    <col min="9" max="9" width="8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8096</v>
      </c>
      <c r="C3" s="1" t="s">
        <v>42</v>
      </c>
      <c r="D3" s="1" t="s">
        <v>2483</v>
      </c>
      <c r="E3" s="2" t="s">
        <v>4711</v>
      </c>
      <c r="F3" s="2" t="s">
        <v>4712</v>
      </c>
      <c r="G3" s="2" t="s">
        <v>882</v>
      </c>
      <c r="H3" s="2" t="s">
        <v>883</v>
      </c>
      <c r="I3" s="9">
        <v>10</v>
      </c>
      <c r="J3" s="4">
        <v>102.2</v>
      </c>
    </row>
    <row r="4" spans="1:23">
      <c r="A4" s="2" t="s">
        <v>40</v>
      </c>
      <c r="B4" s="3" t="s">
        <v>8096</v>
      </c>
      <c r="C4" s="1" t="s">
        <v>42</v>
      </c>
      <c r="D4" s="1" t="s">
        <v>8097</v>
      </c>
      <c r="E4" s="2" t="s">
        <v>877</v>
      </c>
      <c r="F4" s="2" t="s">
        <v>878</v>
      </c>
      <c r="G4" s="2" t="s">
        <v>622</v>
      </c>
      <c r="H4" s="2" t="s">
        <v>623</v>
      </c>
      <c r="I4" s="9">
        <v>2</v>
      </c>
      <c r="J4" s="4">
        <v>20.440000000000001</v>
      </c>
    </row>
    <row r="5" spans="1:23">
      <c r="A5" s="2" t="s">
        <v>48</v>
      </c>
      <c r="B5" s="3" t="s">
        <v>8096</v>
      </c>
      <c r="C5" s="1" t="s">
        <v>42</v>
      </c>
      <c r="D5" s="1" t="s">
        <v>2487</v>
      </c>
      <c r="E5" s="2" t="s">
        <v>44</v>
      </c>
      <c r="F5" s="2" t="s">
        <v>45</v>
      </c>
      <c r="G5" s="2" t="s">
        <v>46</v>
      </c>
      <c r="H5" s="2" t="s">
        <v>47</v>
      </c>
      <c r="I5" s="9">
        <v>3</v>
      </c>
      <c r="J5" s="4">
        <v>37.11</v>
      </c>
    </row>
    <row r="6" spans="1:23">
      <c r="A6" s="2" t="s">
        <v>48</v>
      </c>
      <c r="B6" s="3" t="s">
        <v>8096</v>
      </c>
      <c r="C6" s="1" t="s">
        <v>42</v>
      </c>
      <c r="D6" s="1" t="s">
        <v>8098</v>
      </c>
      <c r="E6" s="2" t="s">
        <v>1058</v>
      </c>
      <c r="F6" s="2" t="s">
        <v>1059</v>
      </c>
      <c r="G6" s="2" t="s">
        <v>46</v>
      </c>
      <c r="H6" s="2" t="s">
        <v>47</v>
      </c>
      <c r="I6" s="9">
        <v>5</v>
      </c>
      <c r="J6" s="4">
        <v>61.85</v>
      </c>
    </row>
    <row r="7" spans="1:23">
      <c r="A7" s="2" t="s">
        <v>48</v>
      </c>
      <c r="B7" s="3" t="s">
        <v>8096</v>
      </c>
      <c r="C7" s="1" t="s">
        <v>42</v>
      </c>
      <c r="D7" s="1" t="s">
        <v>8097</v>
      </c>
      <c r="E7" s="2" t="s">
        <v>877</v>
      </c>
      <c r="F7" s="2" t="s">
        <v>878</v>
      </c>
      <c r="G7" s="2" t="s">
        <v>622</v>
      </c>
      <c r="H7" s="2" t="s">
        <v>623</v>
      </c>
      <c r="I7" s="9">
        <v>2</v>
      </c>
      <c r="J7" s="4">
        <v>24.74</v>
      </c>
    </row>
    <row r="8" spans="1:23">
      <c r="A8" s="2" t="s">
        <v>48</v>
      </c>
      <c r="B8" s="3" t="s">
        <v>8096</v>
      </c>
      <c r="C8" s="1" t="s">
        <v>42</v>
      </c>
      <c r="D8" s="1" t="s">
        <v>8099</v>
      </c>
      <c r="E8" s="2" t="s">
        <v>1875</v>
      </c>
      <c r="F8" s="2" t="s">
        <v>1876</v>
      </c>
      <c r="G8" s="2" t="s">
        <v>46</v>
      </c>
      <c r="H8" s="2" t="s">
        <v>47</v>
      </c>
      <c r="I8" s="9">
        <v>5</v>
      </c>
      <c r="J8" s="4">
        <v>61.85</v>
      </c>
    </row>
    <row r="9" spans="1:23">
      <c r="A9" s="2" t="s">
        <v>48</v>
      </c>
      <c r="B9" s="3" t="s">
        <v>8096</v>
      </c>
      <c r="C9" s="1" t="s">
        <v>42</v>
      </c>
      <c r="D9" s="1" t="s">
        <v>8100</v>
      </c>
      <c r="E9" s="2" t="s">
        <v>885</v>
      </c>
      <c r="F9" s="2" t="s">
        <v>886</v>
      </c>
      <c r="G9" s="2" t="s">
        <v>622</v>
      </c>
      <c r="H9" s="2" t="s">
        <v>623</v>
      </c>
      <c r="I9" s="9">
        <v>5</v>
      </c>
      <c r="J9" s="4">
        <v>61.85</v>
      </c>
    </row>
    <row r="10" spans="1:23">
      <c r="A10" s="2" t="s">
        <v>48</v>
      </c>
      <c r="B10" s="3" t="s">
        <v>8096</v>
      </c>
      <c r="C10" s="1" t="s">
        <v>42</v>
      </c>
      <c r="D10" s="1" t="s">
        <v>2483</v>
      </c>
      <c r="E10" s="2" t="s">
        <v>4711</v>
      </c>
      <c r="F10" s="2" t="s">
        <v>4712</v>
      </c>
      <c r="G10" s="2" t="s">
        <v>882</v>
      </c>
      <c r="H10" s="2" t="s">
        <v>883</v>
      </c>
      <c r="I10" s="9">
        <v>10</v>
      </c>
      <c r="J10" s="4">
        <v>123.7</v>
      </c>
    </row>
    <row r="11" spans="1:23">
      <c r="J11" s="5">
        <v>493.74</v>
      </c>
    </row>
    <row r="12" spans="1:23">
      <c r="A12" s="72" t="s">
        <v>54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</row>
    <row r="13" spans="1:23">
      <c r="A13" s="2" t="s">
        <v>40</v>
      </c>
      <c r="B13" s="3" t="s">
        <v>8101</v>
      </c>
      <c r="C13" s="1" t="s">
        <v>42</v>
      </c>
      <c r="D13" s="1" t="s">
        <v>8102</v>
      </c>
      <c r="E13" s="2" t="s">
        <v>57</v>
      </c>
      <c r="F13" s="2" t="s">
        <v>58</v>
      </c>
      <c r="G13" s="2" t="s">
        <v>59</v>
      </c>
      <c r="H13" s="2" t="s">
        <v>60</v>
      </c>
      <c r="I13" s="9">
        <v>10</v>
      </c>
      <c r="J13" s="4">
        <v>102.2</v>
      </c>
    </row>
    <row r="14" spans="1:23">
      <c r="A14" s="2" t="s">
        <v>48</v>
      </c>
      <c r="B14" s="3" t="s">
        <v>8101</v>
      </c>
      <c r="C14" s="1" t="s">
        <v>42</v>
      </c>
      <c r="D14" s="1" t="s">
        <v>8103</v>
      </c>
      <c r="E14" s="2" t="s">
        <v>57</v>
      </c>
      <c r="F14" s="2" t="s">
        <v>58</v>
      </c>
      <c r="G14" s="2" t="s">
        <v>59</v>
      </c>
      <c r="H14" s="2" t="s">
        <v>60</v>
      </c>
      <c r="I14" s="9">
        <v>20</v>
      </c>
      <c r="J14" s="4">
        <v>230.4</v>
      </c>
    </row>
    <row r="15" spans="1:23">
      <c r="J15" s="5">
        <v>332.6</v>
      </c>
    </row>
    <row r="16" spans="1:23">
      <c r="A16" s="72" t="s">
        <v>67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</row>
    <row r="17" spans="1:10">
      <c r="A17" s="2" t="s">
        <v>40</v>
      </c>
      <c r="B17" s="3" t="s">
        <v>8104</v>
      </c>
      <c r="C17" s="1" t="s">
        <v>42</v>
      </c>
      <c r="D17" s="1" t="s">
        <v>8105</v>
      </c>
      <c r="E17" s="2" t="s">
        <v>480</v>
      </c>
      <c r="F17" s="2" t="s">
        <v>481</v>
      </c>
      <c r="G17" s="2" t="s">
        <v>82</v>
      </c>
      <c r="H17" s="2" t="s">
        <v>83</v>
      </c>
      <c r="I17" s="9">
        <v>100</v>
      </c>
      <c r="J17" s="4">
        <v>1022</v>
      </c>
    </row>
    <row r="18" spans="1:10">
      <c r="A18" s="2" t="s">
        <v>40</v>
      </c>
      <c r="B18" s="3" t="s">
        <v>8104</v>
      </c>
      <c r="C18" s="1" t="s">
        <v>42</v>
      </c>
      <c r="D18" s="1" t="s">
        <v>8106</v>
      </c>
      <c r="E18" s="2" t="s">
        <v>70</v>
      </c>
      <c r="F18" s="2" t="s">
        <v>71</v>
      </c>
      <c r="G18" s="2" t="s">
        <v>72</v>
      </c>
      <c r="H18" s="2" t="s">
        <v>73</v>
      </c>
      <c r="I18" s="9">
        <v>2</v>
      </c>
      <c r="J18" s="4">
        <v>20.440000000000001</v>
      </c>
    </row>
    <row r="19" spans="1:10">
      <c r="A19" s="2" t="s">
        <v>40</v>
      </c>
      <c r="B19" s="3" t="s">
        <v>8104</v>
      </c>
      <c r="C19" s="1" t="s">
        <v>42</v>
      </c>
      <c r="D19" s="1" t="s">
        <v>2474</v>
      </c>
      <c r="E19" s="2" t="s">
        <v>7117</v>
      </c>
      <c r="F19" s="2" t="s">
        <v>7118</v>
      </c>
      <c r="G19" s="2" t="s">
        <v>82</v>
      </c>
      <c r="H19" s="2" t="s">
        <v>83</v>
      </c>
      <c r="I19" s="9">
        <v>2</v>
      </c>
      <c r="J19" s="4">
        <v>20.440000000000001</v>
      </c>
    </row>
    <row r="20" spans="1:10">
      <c r="A20" s="2" t="s">
        <v>40</v>
      </c>
      <c r="B20" s="3" t="s">
        <v>8104</v>
      </c>
      <c r="C20" s="1" t="s">
        <v>42</v>
      </c>
      <c r="D20" s="1" t="s">
        <v>8107</v>
      </c>
      <c r="E20" s="2" t="s">
        <v>673</v>
      </c>
      <c r="F20" s="2" t="s">
        <v>674</v>
      </c>
      <c r="G20" s="2" t="s">
        <v>675</v>
      </c>
      <c r="H20" s="2" t="s">
        <v>676</v>
      </c>
      <c r="I20" s="9">
        <v>3</v>
      </c>
      <c r="J20" s="4">
        <v>30.66</v>
      </c>
    </row>
    <row r="21" spans="1:10">
      <c r="A21" s="2" t="s">
        <v>40</v>
      </c>
      <c r="B21" s="3" t="s">
        <v>8104</v>
      </c>
      <c r="C21" s="1" t="s">
        <v>42</v>
      </c>
      <c r="D21" s="1" t="s">
        <v>8108</v>
      </c>
      <c r="E21" s="2" t="s">
        <v>630</v>
      </c>
      <c r="F21" s="2" t="s">
        <v>631</v>
      </c>
      <c r="G21" s="2" t="s">
        <v>82</v>
      </c>
      <c r="H21" s="2" t="s">
        <v>83</v>
      </c>
      <c r="I21" s="9">
        <v>2</v>
      </c>
      <c r="J21" s="4">
        <v>20.440000000000001</v>
      </c>
    </row>
    <row r="22" spans="1:10">
      <c r="A22" s="2" t="s">
        <v>40</v>
      </c>
      <c r="B22" s="3" t="s">
        <v>8104</v>
      </c>
      <c r="C22" s="1" t="s">
        <v>42</v>
      </c>
      <c r="D22" s="1" t="s">
        <v>2547</v>
      </c>
      <c r="E22" s="2" t="s">
        <v>646</v>
      </c>
      <c r="F22" s="2" t="s">
        <v>647</v>
      </c>
      <c r="G22" s="2" t="s">
        <v>82</v>
      </c>
      <c r="H22" s="2" t="s">
        <v>83</v>
      </c>
      <c r="I22" s="9">
        <v>2</v>
      </c>
      <c r="J22" s="4">
        <v>20.440000000000001</v>
      </c>
    </row>
    <row r="23" spans="1:10">
      <c r="A23" s="2" t="s">
        <v>40</v>
      </c>
      <c r="B23" s="3" t="s">
        <v>8104</v>
      </c>
      <c r="C23" s="1" t="s">
        <v>42</v>
      </c>
      <c r="D23" s="1" t="s">
        <v>8109</v>
      </c>
      <c r="E23" s="2" t="s">
        <v>509</v>
      </c>
      <c r="F23" s="2" t="s">
        <v>510</v>
      </c>
      <c r="G23" s="2" t="s">
        <v>82</v>
      </c>
      <c r="H23" s="2" t="s">
        <v>83</v>
      </c>
      <c r="I23" s="9">
        <v>3</v>
      </c>
      <c r="J23" s="4">
        <v>30.66</v>
      </c>
    </row>
    <row r="24" spans="1:10">
      <c r="A24" s="2" t="s">
        <v>40</v>
      </c>
      <c r="B24" s="3" t="s">
        <v>8104</v>
      </c>
      <c r="C24" s="1" t="s">
        <v>42</v>
      </c>
      <c r="D24" s="1" t="s">
        <v>8110</v>
      </c>
      <c r="E24" s="2" t="s">
        <v>75</v>
      </c>
      <c r="F24" s="2" t="s">
        <v>76</v>
      </c>
      <c r="G24" s="2" t="s">
        <v>77</v>
      </c>
      <c r="H24" s="2" t="s">
        <v>78</v>
      </c>
      <c r="I24" s="9">
        <v>5</v>
      </c>
      <c r="J24" s="4">
        <v>51.1</v>
      </c>
    </row>
    <row r="25" spans="1:10">
      <c r="A25" s="2" t="s">
        <v>40</v>
      </c>
      <c r="B25" s="3" t="s">
        <v>8104</v>
      </c>
      <c r="C25" s="1" t="s">
        <v>42</v>
      </c>
      <c r="D25" s="1" t="s">
        <v>2575</v>
      </c>
      <c r="E25" s="2" t="s">
        <v>1101</v>
      </c>
      <c r="F25" s="2" t="s">
        <v>1102</v>
      </c>
      <c r="G25" s="2" t="s">
        <v>82</v>
      </c>
      <c r="H25" s="2" t="s">
        <v>83</v>
      </c>
      <c r="I25" s="9">
        <v>2</v>
      </c>
      <c r="J25" s="4">
        <v>20.440000000000001</v>
      </c>
    </row>
    <row r="26" spans="1:10">
      <c r="A26" s="2" t="s">
        <v>40</v>
      </c>
      <c r="B26" s="3" t="s">
        <v>8104</v>
      </c>
      <c r="C26" s="1" t="s">
        <v>42</v>
      </c>
      <c r="D26" s="1" t="s">
        <v>8111</v>
      </c>
      <c r="E26" s="2" t="s">
        <v>519</v>
      </c>
      <c r="F26" s="2" t="s">
        <v>520</v>
      </c>
      <c r="G26" s="2" t="s">
        <v>93</v>
      </c>
      <c r="H26" s="2" t="s">
        <v>94</v>
      </c>
      <c r="I26" s="9">
        <v>5</v>
      </c>
      <c r="J26" s="4">
        <v>51.1</v>
      </c>
    </row>
    <row r="27" spans="1:10">
      <c r="A27" s="2" t="s">
        <v>40</v>
      </c>
      <c r="B27" s="3" t="s">
        <v>8104</v>
      </c>
      <c r="C27" s="1" t="s">
        <v>42</v>
      </c>
      <c r="D27" s="1" t="s">
        <v>8112</v>
      </c>
      <c r="E27" s="2" t="s">
        <v>522</v>
      </c>
      <c r="F27" s="2" t="s">
        <v>523</v>
      </c>
      <c r="G27" s="2" t="s">
        <v>93</v>
      </c>
      <c r="H27" s="2" t="s">
        <v>94</v>
      </c>
      <c r="I27" s="9">
        <v>2</v>
      </c>
      <c r="J27" s="4">
        <v>20.440000000000001</v>
      </c>
    </row>
    <row r="28" spans="1:10">
      <c r="A28" s="2" t="s">
        <v>48</v>
      </c>
      <c r="B28" s="3" t="s">
        <v>8104</v>
      </c>
      <c r="C28" s="1" t="s">
        <v>42</v>
      </c>
      <c r="D28" s="1" t="s">
        <v>8111</v>
      </c>
      <c r="E28" s="2" t="s">
        <v>519</v>
      </c>
      <c r="F28" s="2" t="s">
        <v>520</v>
      </c>
      <c r="G28" s="2" t="s">
        <v>93</v>
      </c>
      <c r="H28" s="2" t="s">
        <v>94</v>
      </c>
      <c r="I28" s="9">
        <v>5</v>
      </c>
      <c r="J28" s="4">
        <v>61.85</v>
      </c>
    </row>
    <row r="29" spans="1:10">
      <c r="A29" s="2" t="s">
        <v>48</v>
      </c>
      <c r="B29" s="3" t="s">
        <v>8104</v>
      </c>
      <c r="C29" s="1" t="s">
        <v>42</v>
      </c>
      <c r="D29" s="1" t="s">
        <v>8113</v>
      </c>
      <c r="E29" s="2" t="s">
        <v>643</v>
      </c>
      <c r="F29" s="2" t="s">
        <v>644</v>
      </c>
      <c r="G29" s="2" t="s">
        <v>82</v>
      </c>
      <c r="H29" s="2" t="s">
        <v>83</v>
      </c>
      <c r="I29" s="9">
        <v>3</v>
      </c>
      <c r="J29" s="4">
        <v>37.11</v>
      </c>
    </row>
    <row r="30" spans="1:10" ht="24">
      <c r="A30" s="2" t="s">
        <v>48</v>
      </c>
      <c r="B30" s="3" t="s">
        <v>8104</v>
      </c>
      <c r="C30" s="1" t="s">
        <v>42</v>
      </c>
      <c r="D30" s="1" t="s">
        <v>8114</v>
      </c>
      <c r="E30" s="2" t="s">
        <v>486</v>
      </c>
      <c r="F30" s="2" t="s">
        <v>487</v>
      </c>
      <c r="G30" s="2" t="s">
        <v>102</v>
      </c>
      <c r="H30" s="2" t="s">
        <v>103</v>
      </c>
      <c r="I30" s="9">
        <v>2</v>
      </c>
      <c r="J30" s="4">
        <v>24.74</v>
      </c>
    </row>
    <row r="31" spans="1:10">
      <c r="A31" s="2" t="s">
        <v>48</v>
      </c>
      <c r="B31" s="3" t="s">
        <v>8104</v>
      </c>
      <c r="C31" s="1" t="s">
        <v>42</v>
      </c>
      <c r="D31" s="1" t="s">
        <v>8110</v>
      </c>
      <c r="E31" s="2" t="s">
        <v>75</v>
      </c>
      <c r="F31" s="2" t="s">
        <v>76</v>
      </c>
      <c r="G31" s="2" t="s">
        <v>77</v>
      </c>
      <c r="H31" s="2" t="s">
        <v>78</v>
      </c>
      <c r="I31" s="9">
        <v>10</v>
      </c>
      <c r="J31" s="4">
        <v>123.7</v>
      </c>
    </row>
    <row r="32" spans="1:10">
      <c r="A32" s="2" t="s">
        <v>48</v>
      </c>
      <c r="B32" s="3" t="s">
        <v>8104</v>
      </c>
      <c r="C32" s="1" t="s">
        <v>42</v>
      </c>
      <c r="D32" s="1" t="s">
        <v>8108</v>
      </c>
      <c r="E32" s="2" t="s">
        <v>630</v>
      </c>
      <c r="F32" s="2" t="s">
        <v>631</v>
      </c>
      <c r="G32" s="2" t="s">
        <v>82</v>
      </c>
      <c r="H32" s="2" t="s">
        <v>83</v>
      </c>
      <c r="I32" s="9">
        <v>3</v>
      </c>
      <c r="J32" s="4">
        <v>37.11</v>
      </c>
    </row>
    <row r="33" spans="1:23">
      <c r="A33" s="2" t="s">
        <v>48</v>
      </c>
      <c r="B33" s="3" t="s">
        <v>8104</v>
      </c>
      <c r="C33" s="1" t="s">
        <v>42</v>
      </c>
      <c r="D33" s="1" t="s">
        <v>8115</v>
      </c>
      <c r="E33" s="2" t="s">
        <v>916</v>
      </c>
      <c r="F33" s="2" t="s">
        <v>917</v>
      </c>
      <c r="G33" s="2" t="s">
        <v>82</v>
      </c>
      <c r="H33" s="2" t="s">
        <v>83</v>
      </c>
      <c r="I33" s="9">
        <v>5</v>
      </c>
      <c r="J33" s="4">
        <v>61.85</v>
      </c>
    </row>
    <row r="34" spans="1:23">
      <c r="A34" s="2" t="s">
        <v>48</v>
      </c>
      <c r="B34" s="3" t="s">
        <v>8104</v>
      </c>
      <c r="C34" s="1" t="s">
        <v>42</v>
      </c>
      <c r="D34" s="1" t="s">
        <v>8116</v>
      </c>
      <c r="E34" s="2" t="s">
        <v>493</v>
      </c>
      <c r="F34" s="2" t="s">
        <v>494</v>
      </c>
      <c r="G34" s="2" t="s">
        <v>82</v>
      </c>
      <c r="H34" s="2" t="s">
        <v>83</v>
      </c>
      <c r="I34" s="9">
        <v>4</v>
      </c>
      <c r="J34" s="4">
        <v>46.08</v>
      </c>
    </row>
    <row r="35" spans="1:23">
      <c r="A35" s="2" t="s">
        <v>48</v>
      </c>
      <c r="B35" s="3" t="s">
        <v>8104</v>
      </c>
      <c r="C35" s="1" t="s">
        <v>42</v>
      </c>
      <c r="D35" s="1" t="s">
        <v>8117</v>
      </c>
      <c r="E35" s="2" t="s">
        <v>1085</v>
      </c>
      <c r="F35" s="2" t="s">
        <v>1086</v>
      </c>
      <c r="G35" s="2" t="s">
        <v>82</v>
      </c>
      <c r="H35" s="2" t="s">
        <v>83</v>
      </c>
      <c r="I35" s="9">
        <v>3</v>
      </c>
      <c r="J35" s="4">
        <v>37.11</v>
      </c>
    </row>
    <row r="36" spans="1:23" ht="24">
      <c r="A36" s="2" t="s">
        <v>48</v>
      </c>
      <c r="B36" s="3" t="s">
        <v>8104</v>
      </c>
      <c r="C36" s="1" t="s">
        <v>42</v>
      </c>
      <c r="D36" s="1" t="s">
        <v>2527</v>
      </c>
      <c r="E36" s="2" t="s">
        <v>922</v>
      </c>
      <c r="F36" s="2" t="s">
        <v>923</v>
      </c>
      <c r="G36" s="2" t="s">
        <v>82</v>
      </c>
      <c r="H36" s="2" t="s">
        <v>83</v>
      </c>
      <c r="I36" s="9">
        <v>2</v>
      </c>
      <c r="J36" s="4">
        <v>23.04</v>
      </c>
    </row>
    <row r="37" spans="1:23">
      <c r="A37" s="2" t="s">
        <v>48</v>
      </c>
      <c r="B37" s="3" t="s">
        <v>8104</v>
      </c>
      <c r="C37" s="1" t="s">
        <v>42</v>
      </c>
      <c r="D37" s="1" t="s">
        <v>8118</v>
      </c>
      <c r="E37" s="2" t="s">
        <v>1285</v>
      </c>
      <c r="F37" s="2" t="s">
        <v>1286</v>
      </c>
      <c r="G37" s="2" t="s">
        <v>82</v>
      </c>
      <c r="H37" s="2" t="s">
        <v>83</v>
      </c>
      <c r="I37" s="9">
        <v>10</v>
      </c>
      <c r="J37" s="4">
        <v>115.2</v>
      </c>
    </row>
    <row r="38" spans="1:23">
      <c r="A38" s="2" t="s">
        <v>48</v>
      </c>
      <c r="B38" s="3" t="s">
        <v>8104</v>
      </c>
      <c r="C38" s="1" t="s">
        <v>42</v>
      </c>
      <c r="D38" s="1" t="s">
        <v>8105</v>
      </c>
      <c r="E38" s="2" t="s">
        <v>480</v>
      </c>
      <c r="F38" s="2" t="s">
        <v>481</v>
      </c>
      <c r="G38" s="2" t="s">
        <v>82</v>
      </c>
      <c r="H38" s="2" t="s">
        <v>83</v>
      </c>
      <c r="I38" s="9">
        <v>50</v>
      </c>
      <c r="J38" s="4">
        <v>618.5</v>
      </c>
    </row>
    <row r="39" spans="1:23">
      <c r="A39" s="2" t="s">
        <v>48</v>
      </c>
      <c r="B39" s="3" t="s">
        <v>8104</v>
      </c>
      <c r="C39" s="1" t="s">
        <v>42</v>
      </c>
      <c r="D39" s="1" t="s">
        <v>8119</v>
      </c>
      <c r="E39" s="2" t="s">
        <v>900</v>
      </c>
      <c r="F39" s="2" t="s">
        <v>901</v>
      </c>
      <c r="G39" s="2" t="s">
        <v>82</v>
      </c>
      <c r="H39" s="2" t="s">
        <v>83</v>
      </c>
      <c r="I39" s="9">
        <v>5</v>
      </c>
      <c r="J39" s="4">
        <v>57.6</v>
      </c>
    </row>
    <row r="40" spans="1:23">
      <c r="J40" s="5">
        <v>2552.0500000000002</v>
      </c>
    </row>
    <row r="41" spans="1:23">
      <c r="A41" s="72" t="s">
        <v>141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</row>
    <row r="42" spans="1:23">
      <c r="A42" s="2" t="s">
        <v>40</v>
      </c>
      <c r="B42" s="3" t="s">
        <v>8120</v>
      </c>
      <c r="C42" s="1" t="s">
        <v>42</v>
      </c>
      <c r="D42" s="1" t="s">
        <v>8121</v>
      </c>
      <c r="E42" s="2" t="s">
        <v>532</v>
      </c>
      <c r="F42" s="2" t="s">
        <v>533</v>
      </c>
      <c r="G42" s="2" t="s">
        <v>534</v>
      </c>
      <c r="H42" s="2" t="s">
        <v>535</v>
      </c>
      <c r="I42" s="9">
        <v>2</v>
      </c>
      <c r="J42" s="4">
        <v>20.440000000000001</v>
      </c>
    </row>
    <row r="43" spans="1:23">
      <c r="A43" s="2" t="s">
        <v>40</v>
      </c>
      <c r="B43" s="3" t="s">
        <v>8120</v>
      </c>
      <c r="C43" s="1" t="s">
        <v>42</v>
      </c>
      <c r="D43" s="1" t="s">
        <v>2567</v>
      </c>
      <c r="E43" s="2" t="s">
        <v>8122</v>
      </c>
      <c r="F43" s="2" t="s">
        <v>8123</v>
      </c>
      <c r="G43" s="2" t="s">
        <v>177</v>
      </c>
      <c r="H43" s="2" t="s">
        <v>178</v>
      </c>
      <c r="I43" s="9">
        <v>2</v>
      </c>
      <c r="J43" s="4">
        <v>20.440000000000001</v>
      </c>
    </row>
    <row r="44" spans="1:23">
      <c r="A44" s="2" t="s">
        <v>48</v>
      </c>
      <c r="B44" s="3" t="s">
        <v>8101</v>
      </c>
      <c r="C44" s="1" t="s">
        <v>42</v>
      </c>
      <c r="D44" s="1" t="s">
        <v>8124</v>
      </c>
      <c r="E44" s="2" t="s">
        <v>148</v>
      </c>
      <c r="F44" s="2" t="s">
        <v>149</v>
      </c>
      <c r="G44" s="2" t="s">
        <v>150</v>
      </c>
      <c r="H44" s="2" t="s">
        <v>151</v>
      </c>
      <c r="I44" s="9">
        <v>10</v>
      </c>
      <c r="J44" s="4">
        <v>115.2</v>
      </c>
    </row>
    <row r="45" spans="1:23">
      <c r="A45" s="2" t="s">
        <v>48</v>
      </c>
      <c r="B45" s="3" t="s">
        <v>8096</v>
      </c>
      <c r="C45" s="1" t="s">
        <v>42</v>
      </c>
      <c r="D45" s="1" t="s">
        <v>8125</v>
      </c>
      <c r="E45" s="2" t="s">
        <v>4864</v>
      </c>
      <c r="F45" s="2" t="s">
        <v>4865</v>
      </c>
      <c r="G45" s="2" t="s">
        <v>4866</v>
      </c>
      <c r="H45" s="2" t="s">
        <v>4867</v>
      </c>
      <c r="I45" s="9">
        <v>10</v>
      </c>
      <c r="J45" s="4">
        <v>115.2</v>
      </c>
    </row>
    <row r="46" spans="1:23">
      <c r="A46" s="2" t="s">
        <v>48</v>
      </c>
      <c r="B46" s="3" t="s">
        <v>8096</v>
      </c>
      <c r="C46" s="1" t="s">
        <v>42</v>
      </c>
      <c r="D46" s="1" t="s">
        <v>2449</v>
      </c>
      <c r="E46" s="2" t="s">
        <v>8126</v>
      </c>
      <c r="F46" s="2" t="s">
        <v>8127</v>
      </c>
      <c r="G46" s="2" t="s">
        <v>145</v>
      </c>
      <c r="H46" s="2" t="s">
        <v>146</v>
      </c>
      <c r="I46" s="9">
        <v>30</v>
      </c>
      <c r="J46" s="4">
        <v>345.6</v>
      </c>
    </row>
    <row r="47" spans="1:23">
      <c r="A47" s="2" t="s">
        <v>48</v>
      </c>
      <c r="B47" s="3" t="s">
        <v>8120</v>
      </c>
      <c r="C47" s="1" t="s">
        <v>42</v>
      </c>
      <c r="D47" s="1" t="s">
        <v>8128</v>
      </c>
      <c r="E47" s="2" t="s">
        <v>936</v>
      </c>
      <c r="F47" s="2" t="s">
        <v>937</v>
      </c>
      <c r="G47" s="2" t="s">
        <v>150</v>
      </c>
      <c r="H47" s="2" t="s">
        <v>151</v>
      </c>
      <c r="I47" s="9">
        <v>10</v>
      </c>
      <c r="J47" s="4">
        <v>123.7</v>
      </c>
    </row>
    <row r="48" spans="1:23">
      <c r="A48" s="2" t="s">
        <v>48</v>
      </c>
      <c r="B48" s="3" t="s">
        <v>8120</v>
      </c>
      <c r="C48" s="1" t="s">
        <v>42</v>
      </c>
      <c r="D48" s="1" t="s">
        <v>8129</v>
      </c>
      <c r="E48" s="2" t="s">
        <v>936</v>
      </c>
      <c r="F48" s="2" t="s">
        <v>937</v>
      </c>
      <c r="G48" s="2" t="s">
        <v>150</v>
      </c>
      <c r="H48" s="2" t="s">
        <v>151</v>
      </c>
      <c r="I48" s="9">
        <v>10</v>
      </c>
      <c r="J48" s="4">
        <v>115.2</v>
      </c>
    </row>
    <row r="49" spans="1:23">
      <c r="A49" s="2" t="s">
        <v>48</v>
      </c>
      <c r="B49" s="3" t="s">
        <v>8120</v>
      </c>
      <c r="C49" s="1" t="s">
        <v>42</v>
      </c>
      <c r="D49" s="1" t="s">
        <v>2567</v>
      </c>
      <c r="E49" s="2" t="s">
        <v>8122</v>
      </c>
      <c r="F49" s="2" t="s">
        <v>8123</v>
      </c>
      <c r="G49" s="2" t="s">
        <v>177</v>
      </c>
      <c r="H49" s="2" t="s">
        <v>178</v>
      </c>
      <c r="I49" s="9">
        <v>1</v>
      </c>
      <c r="J49" s="4">
        <v>12.37</v>
      </c>
    </row>
    <row r="50" spans="1:23">
      <c r="A50" s="2" t="s">
        <v>48</v>
      </c>
      <c r="B50" s="3" t="s">
        <v>8101</v>
      </c>
      <c r="C50" s="1" t="s">
        <v>42</v>
      </c>
      <c r="D50" s="1" t="s">
        <v>8130</v>
      </c>
      <c r="E50" s="2" t="s">
        <v>541</v>
      </c>
      <c r="F50" s="2" t="s">
        <v>542</v>
      </c>
      <c r="G50" s="2" t="s">
        <v>150</v>
      </c>
      <c r="H50" s="2" t="s">
        <v>151</v>
      </c>
      <c r="I50" s="9">
        <v>15</v>
      </c>
      <c r="J50" s="4">
        <v>172.8</v>
      </c>
    </row>
    <row r="51" spans="1:23">
      <c r="A51" s="2" t="s">
        <v>48</v>
      </c>
      <c r="B51" s="3" t="s">
        <v>8120</v>
      </c>
      <c r="C51" s="1" t="s">
        <v>42</v>
      </c>
      <c r="D51" s="1" t="s">
        <v>8121</v>
      </c>
      <c r="E51" s="2" t="s">
        <v>532</v>
      </c>
      <c r="F51" s="2" t="s">
        <v>533</v>
      </c>
      <c r="G51" s="2" t="s">
        <v>534</v>
      </c>
      <c r="H51" s="2" t="s">
        <v>535</v>
      </c>
      <c r="I51" s="9">
        <v>5</v>
      </c>
      <c r="J51" s="4">
        <v>61.85</v>
      </c>
    </row>
    <row r="52" spans="1:23">
      <c r="A52" s="2" t="s">
        <v>48</v>
      </c>
      <c r="B52" s="3" t="s">
        <v>8120</v>
      </c>
      <c r="C52" s="1" t="s">
        <v>42</v>
      </c>
      <c r="D52" s="1" t="s">
        <v>8131</v>
      </c>
      <c r="E52" s="2" t="s">
        <v>957</v>
      </c>
      <c r="F52" s="2" t="s">
        <v>958</v>
      </c>
      <c r="G52" s="2" t="s">
        <v>150</v>
      </c>
      <c r="H52" s="2" t="s">
        <v>151</v>
      </c>
      <c r="I52" s="9">
        <v>5</v>
      </c>
      <c r="J52" s="4">
        <v>57.6</v>
      </c>
    </row>
    <row r="53" spans="1:23">
      <c r="A53" s="2" t="s">
        <v>48</v>
      </c>
      <c r="B53" s="3" t="s">
        <v>8120</v>
      </c>
      <c r="C53" s="1" t="s">
        <v>42</v>
      </c>
      <c r="D53" s="1" t="s">
        <v>8132</v>
      </c>
      <c r="E53" s="2" t="s">
        <v>158</v>
      </c>
      <c r="F53" s="2" t="s">
        <v>159</v>
      </c>
      <c r="G53" s="2" t="s">
        <v>160</v>
      </c>
      <c r="H53" s="2" t="s">
        <v>161</v>
      </c>
      <c r="I53" s="9">
        <v>10</v>
      </c>
      <c r="J53" s="4">
        <v>115.2</v>
      </c>
    </row>
    <row r="54" spans="1:23">
      <c r="A54" s="2" t="s">
        <v>48</v>
      </c>
      <c r="B54" s="3" t="s">
        <v>8120</v>
      </c>
      <c r="C54" s="1" t="s">
        <v>42</v>
      </c>
      <c r="D54" s="1" t="s">
        <v>8133</v>
      </c>
      <c r="E54" s="2" t="s">
        <v>544</v>
      </c>
      <c r="F54" s="2" t="s">
        <v>545</v>
      </c>
      <c r="G54" s="2" t="s">
        <v>155</v>
      </c>
      <c r="H54" s="2" t="s">
        <v>156</v>
      </c>
      <c r="I54" s="9">
        <v>3</v>
      </c>
      <c r="J54" s="4">
        <v>34.56</v>
      </c>
    </row>
    <row r="55" spans="1:23">
      <c r="A55" s="2" t="s">
        <v>48</v>
      </c>
      <c r="B55" s="3" t="s">
        <v>8120</v>
      </c>
      <c r="C55" s="1" t="s">
        <v>42</v>
      </c>
      <c r="D55" s="1" t="s">
        <v>8134</v>
      </c>
      <c r="E55" s="2" t="s">
        <v>165</v>
      </c>
      <c r="F55" s="2" t="s">
        <v>166</v>
      </c>
      <c r="G55" s="2" t="s">
        <v>167</v>
      </c>
      <c r="H55" s="2" t="s">
        <v>168</v>
      </c>
      <c r="I55" s="9">
        <v>5</v>
      </c>
      <c r="J55" s="4">
        <v>57.6</v>
      </c>
    </row>
    <row r="56" spans="1:23">
      <c r="A56" s="2" t="s">
        <v>48</v>
      </c>
      <c r="B56" s="3" t="s">
        <v>8120</v>
      </c>
      <c r="C56" s="1" t="s">
        <v>42</v>
      </c>
      <c r="D56" s="1" t="s">
        <v>2545</v>
      </c>
      <c r="E56" s="2" t="s">
        <v>1141</v>
      </c>
      <c r="F56" s="2" t="s">
        <v>1142</v>
      </c>
      <c r="G56" s="2" t="s">
        <v>167</v>
      </c>
      <c r="H56" s="2" t="s">
        <v>168</v>
      </c>
      <c r="I56" s="9">
        <v>10</v>
      </c>
      <c r="J56" s="4">
        <v>115.2</v>
      </c>
    </row>
    <row r="57" spans="1:23">
      <c r="A57" s="2" t="s">
        <v>48</v>
      </c>
      <c r="B57" s="3" t="s">
        <v>8120</v>
      </c>
      <c r="C57" s="1" t="s">
        <v>42</v>
      </c>
      <c r="D57" s="1" t="s">
        <v>8135</v>
      </c>
      <c r="E57" s="2" t="s">
        <v>1404</v>
      </c>
      <c r="F57" s="2" t="s">
        <v>1405</v>
      </c>
      <c r="G57" s="2" t="s">
        <v>160</v>
      </c>
      <c r="H57" s="2" t="s">
        <v>161</v>
      </c>
      <c r="I57" s="9">
        <v>2</v>
      </c>
      <c r="J57" s="4">
        <v>23.04</v>
      </c>
    </row>
    <row r="58" spans="1:23">
      <c r="A58" s="2" t="s">
        <v>48</v>
      </c>
      <c r="B58" s="3" t="s">
        <v>8096</v>
      </c>
      <c r="C58" s="1" t="s">
        <v>42</v>
      </c>
      <c r="D58" s="1" t="s">
        <v>8136</v>
      </c>
      <c r="E58" s="2" t="s">
        <v>6245</v>
      </c>
      <c r="F58" s="2" t="s">
        <v>6246</v>
      </c>
      <c r="G58" s="2" t="s">
        <v>6247</v>
      </c>
      <c r="H58" s="2" t="s">
        <v>6248</v>
      </c>
      <c r="I58" s="9">
        <v>10</v>
      </c>
      <c r="J58" s="4">
        <v>115.2</v>
      </c>
    </row>
    <row r="59" spans="1:23">
      <c r="A59" s="2" t="s">
        <v>48</v>
      </c>
      <c r="B59" s="3" t="s">
        <v>8096</v>
      </c>
      <c r="C59" s="1" t="s">
        <v>42</v>
      </c>
      <c r="D59" s="1" t="s">
        <v>8137</v>
      </c>
      <c r="E59" s="2" t="s">
        <v>8138</v>
      </c>
      <c r="F59" s="2" t="s">
        <v>8139</v>
      </c>
      <c r="G59" s="2" t="s">
        <v>160</v>
      </c>
      <c r="H59" s="2" t="s">
        <v>161</v>
      </c>
      <c r="I59" s="9">
        <v>5</v>
      </c>
      <c r="J59" s="4">
        <v>57.6</v>
      </c>
    </row>
    <row r="60" spans="1:23">
      <c r="A60" s="2" t="s">
        <v>48</v>
      </c>
      <c r="B60" s="3" t="s">
        <v>8096</v>
      </c>
      <c r="C60" s="1" t="s">
        <v>42</v>
      </c>
      <c r="D60" s="1" t="s">
        <v>2453</v>
      </c>
      <c r="E60" s="2" t="s">
        <v>6249</v>
      </c>
      <c r="F60" s="2" t="s">
        <v>6250</v>
      </c>
      <c r="G60" s="2" t="s">
        <v>160</v>
      </c>
      <c r="H60" s="2" t="s">
        <v>161</v>
      </c>
      <c r="I60" s="9">
        <v>10</v>
      </c>
      <c r="J60" s="4">
        <v>115.2</v>
      </c>
    </row>
    <row r="61" spans="1:23">
      <c r="A61" s="2" t="s">
        <v>205</v>
      </c>
      <c r="B61" s="3" t="s">
        <v>8120</v>
      </c>
      <c r="C61" s="1" t="s">
        <v>42</v>
      </c>
      <c r="D61" s="1" t="s">
        <v>8128</v>
      </c>
      <c r="E61" s="2" t="s">
        <v>936</v>
      </c>
      <c r="F61" s="2" t="s">
        <v>937</v>
      </c>
      <c r="G61" s="2" t="s">
        <v>150</v>
      </c>
      <c r="H61" s="2" t="s">
        <v>151</v>
      </c>
      <c r="I61" s="9">
        <v>3</v>
      </c>
      <c r="J61" s="4">
        <v>28.65</v>
      </c>
    </row>
    <row r="62" spans="1:23">
      <c r="J62" s="5">
        <v>1822.65</v>
      </c>
    </row>
    <row r="63" spans="1:23">
      <c r="A63" s="72" t="s">
        <v>183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</row>
    <row r="64" spans="1:23">
      <c r="A64" s="2" t="s">
        <v>40</v>
      </c>
      <c r="B64" s="3" t="s">
        <v>8104</v>
      </c>
      <c r="C64" s="1" t="s">
        <v>42</v>
      </c>
      <c r="D64" s="1" t="s">
        <v>2570</v>
      </c>
      <c r="E64" s="2" t="s">
        <v>702</v>
      </c>
      <c r="F64" s="2" t="s">
        <v>703</v>
      </c>
      <c r="G64" s="2" t="s">
        <v>187</v>
      </c>
      <c r="H64" s="2" t="s">
        <v>188</v>
      </c>
      <c r="I64" s="9">
        <v>1</v>
      </c>
      <c r="J64" s="4">
        <v>10.220000000000001</v>
      </c>
    </row>
    <row r="65" spans="1:23">
      <c r="A65" s="2" t="s">
        <v>40</v>
      </c>
      <c r="B65" s="3" t="s">
        <v>8104</v>
      </c>
      <c r="C65" s="1" t="s">
        <v>42</v>
      </c>
      <c r="D65" s="1" t="s">
        <v>8140</v>
      </c>
      <c r="E65" s="2" t="s">
        <v>707</v>
      </c>
      <c r="F65" s="2" t="s">
        <v>708</v>
      </c>
      <c r="G65" s="2" t="s">
        <v>187</v>
      </c>
      <c r="H65" s="2" t="s">
        <v>188</v>
      </c>
      <c r="I65" s="9">
        <v>5</v>
      </c>
      <c r="J65" s="4">
        <v>51.1</v>
      </c>
    </row>
    <row r="66" spans="1:23">
      <c r="A66" s="2" t="s">
        <v>48</v>
      </c>
      <c r="B66" s="3" t="s">
        <v>8104</v>
      </c>
      <c r="C66" s="1" t="s">
        <v>42</v>
      </c>
      <c r="D66" s="1" t="s">
        <v>2570</v>
      </c>
      <c r="E66" s="2" t="s">
        <v>702</v>
      </c>
      <c r="F66" s="2" t="s">
        <v>703</v>
      </c>
      <c r="G66" s="2" t="s">
        <v>187</v>
      </c>
      <c r="H66" s="2" t="s">
        <v>188</v>
      </c>
      <c r="I66" s="9">
        <v>2</v>
      </c>
      <c r="J66" s="4">
        <v>24.74</v>
      </c>
    </row>
    <row r="67" spans="1:23">
      <c r="J67" s="5">
        <v>86.06</v>
      </c>
    </row>
    <row r="68" spans="1:23">
      <c r="A68" s="72" t="s">
        <v>189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</row>
    <row r="69" spans="1:23">
      <c r="A69" s="2" t="s">
        <v>40</v>
      </c>
      <c r="B69" s="3" t="s">
        <v>8096</v>
      </c>
      <c r="C69" s="1" t="s">
        <v>42</v>
      </c>
      <c r="D69" s="1" t="s">
        <v>8141</v>
      </c>
      <c r="E69" s="2" t="s">
        <v>208</v>
      </c>
      <c r="F69" s="2" t="s">
        <v>209</v>
      </c>
      <c r="G69" s="2" t="s">
        <v>210</v>
      </c>
      <c r="H69" s="2" t="s">
        <v>211</v>
      </c>
      <c r="I69" s="9">
        <v>3</v>
      </c>
      <c r="J69" s="4">
        <v>30.66</v>
      </c>
    </row>
    <row r="70" spans="1:23">
      <c r="A70" s="2" t="s">
        <v>40</v>
      </c>
      <c r="B70" s="3" t="s">
        <v>8096</v>
      </c>
      <c r="C70" s="1" t="s">
        <v>42</v>
      </c>
      <c r="D70" s="1" t="s">
        <v>8142</v>
      </c>
      <c r="E70" s="2" t="s">
        <v>191</v>
      </c>
      <c r="F70" s="2" t="s">
        <v>192</v>
      </c>
      <c r="G70" s="2" t="s">
        <v>193</v>
      </c>
      <c r="H70" s="2" t="s">
        <v>194</v>
      </c>
      <c r="I70" s="9">
        <v>1</v>
      </c>
      <c r="J70" s="4">
        <v>10.220000000000001</v>
      </c>
    </row>
    <row r="71" spans="1:23">
      <c r="A71" s="2" t="s">
        <v>40</v>
      </c>
      <c r="B71" s="3" t="s">
        <v>8143</v>
      </c>
      <c r="C71" s="1" t="s">
        <v>42</v>
      </c>
      <c r="D71" s="1" t="s">
        <v>8144</v>
      </c>
      <c r="E71" s="2" t="s">
        <v>2815</v>
      </c>
      <c r="F71" s="2" t="s">
        <v>2816</v>
      </c>
      <c r="G71" s="2" t="s">
        <v>198</v>
      </c>
      <c r="H71" s="2" t="s">
        <v>199</v>
      </c>
      <c r="I71" s="9">
        <v>5</v>
      </c>
      <c r="J71" s="4">
        <v>51.1</v>
      </c>
    </row>
    <row r="72" spans="1:23">
      <c r="A72" s="2" t="s">
        <v>40</v>
      </c>
      <c r="B72" s="3" t="s">
        <v>8096</v>
      </c>
      <c r="C72" s="1" t="s">
        <v>42</v>
      </c>
      <c r="D72" s="1" t="s">
        <v>8145</v>
      </c>
      <c r="E72" s="2" t="s">
        <v>1168</v>
      </c>
      <c r="F72" s="2" t="s">
        <v>1169</v>
      </c>
      <c r="G72" s="2" t="s">
        <v>712</v>
      </c>
      <c r="H72" s="2" t="s">
        <v>713</v>
      </c>
      <c r="I72" s="9">
        <v>2</v>
      </c>
      <c r="J72" s="4">
        <v>20.440000000000001</v>
      </c>
    </row>
    <row r="73" spans="1:23">
      <c r="A73" s="2" t="s">
        <v>40</v>
      </c>
      <c r="B73" s="3" t="s">
        <v>8096</v>
      </c>
      <c r="C73" s="1" t="s">
        <v>42</v>
      </c>
      <c r="D73" s="1" t="s">
        <v>8146</v>
      </c>
      <c r="E73" s="2" t="s">
        <v>710</v>
      </c>
      <c r="F73" s="2" t="s">
        <v>711</v>
      </c>
      <c r="G73" s="2" t="s">
        <v>712</v>
      </c>
      <c r="H73" s="2" t="s">
        <v>713</v>
      </c>
      <c r="I73" s="9">
        <v>5</v>
      </c>
      <c r="J73" s="4">
        <v>51.1</v>
      </c>
    </row>
    <row r="74" spans="1:23" ht="24">
      <c r="A74" s="2" t="s">
        <v>48</v>
      </c>
      <c r="B74" s="3" t="s">
        <v>8147</v>
      </c>
      <c r="C74" s="1" t="s">
        <v>42</v>
      </c>
      <c r="D74" s="1" t="s">
        <v>8148</v>
      </c>
      <c r="E74" s="2" t="s">
        <v>201</v>
      </c>
      <c r="F74" s="2" t="s">
        <v>202</v>
      </c>
      <c r="G74" s="2" t="s">
        <v>203</v>
      </c>
      <c r="H74" s="2" t="s">
        <v>204</v>
      </c>
      <c r="I74" s="9">
        <v>3</v>
      </c>
      <c r="J74" s="4">
        <v>34.56</v>
      </c>
    </row>
    <row r="75" spans="1:23">
      <c r="A75" s="2" t="s">
        <v>48</v>
      </c>
      <c r="B75" s="3" t="s">
        <v>8143</v>
      </c>
      <c r="C75" s="1" t="s">
        <v>42</v>
      </c>
      <c r="D75" s="1" t="s">
        <v>8144</v>
      </c>
      <c r="E75" s="2" t="s">
        <v>2815</v>
      </c>
      <c r="F75" s="2" t="s">
        <v>2816</v>
      </c>
      <c r="G75" s="2" t="s">
        <v>198</v>
      </c>
      <c r="H75" s="2" t="s">
        <v>199</v>
      </c>
      <c r="I75" s="9">
        <v>15</v>
      </c>
      <c r="J75" s="4">
        <v>185.55</v>
      </c>
    </row>
    <row r="76" spans="1:23">
      <c r="A76" s="2" t="s">
        <v>48</v>
      </c>
      <c r="B76" s="3" t="s">
        <v>8096</v>
      </c>
      <c r="C76" s="1" t="s">
        <v>42</v>
      </c>
      <c r="D76" s="1" t="s">
        <v>8149</v>
      </c>
      <c r="E76" s="2" t="s">
        <v>729</v>
      </c>
      <c r="F76" s="2" t="s">
        <v>730</v>
      </c>
      <c r="G76" s="2" t="s">
        <v>726</v>
      </c>
      <c r="H76" s="2" t="s">
        <v>727</v>
      </c>
      <c r="I76" s="9">
        <v>5</v>
      </c>
      <c r="J76" s="4">
        <v>61.85</v>
      </c>
    </row>
    <row r="77" spans="1:23">
      <c r="A77" s="2" t="s">
        <v>48</v>
      </c>
      <c r="B77" s="3" t="s">
        <v>8096</v>
      </c>
      <c r="C77" s="1" t="s">
        <v>42</v>
      </c>
      <c r="D77" s="1" t="s">
        <v>8150</v>
      </c>
      <c r="E77" s="2" t="s">
        <v>729</v>
      </c>
      <c r="F77" s="2" t="s">
        <v>730</v>
      </c>
      <c r="G77" s="2" t="s">
        <v>726</v>
      </c>
      <c r="H77" s="2" t="s">
        <v>727</v>
      </c>
      <c r="I77" s="9">
        <v>5</v>
      </c>
      <c r="J77" s="4">
        <v>61.85</v>
      </c>
    </row>
    <row r="78" spans="1:23">
      <c r="A78" s="2" t="s">
        <v>48</v>
      </c>
      <c r="B78" s="3" t="s">
        <v>8096</v>
      </c>
      <c r="C78" s="1" t="s">
        <v>42</v>
      </c>
      <c r="D78" s="1" t="s">
        <v>8141</v>
      </c>
      <c r="E78" s="2" t="s">
        <v>208</v>
      </c>
      <c r="F78" s="2" t="s">
        <v>209</v>
      </c>
      <c r="G78" s="2" t="s">
        <v>210</v>
      </c>
      <c r="H78" s="2" t="s">
        <v>211</v>
      </c>
      <c r="I78" s="9">
        <v>5</v>
      </c>
      <c r="J78" s="4">
        <v>61.85</v>
      </c>
    </row>
    <row r="79" spans="1:23">
      <c r="A79" s="2" t="s">
        <v>205</v>
      </c>
      <c r="B79" s="3" t="s">
        <v>8143</v>
      </c>
      <c r="C79" s="1" t="s">
        <v>42</v>
      </c>
      <c r="D79" s="1" t="s">
        <v>8144</v>
      </c>
      <c r="E79" s="2" t="s">
        <v>2815</v>
      </c>
      <c r="F79" s="2" t="s">
        <v>2816</v>
      </c>
      <c r="G79" s="2" t="s">
        <v>198</v>
      </c>
      <c r="H79" s="2" t="s">
        <v>199</v>
      </c>
      <c r="I79" s="9">
        <v>3</v>
      </c>
      <c r="J79" s="4">
        <v>28.65</v>
      </c>
    </row>
    <row r="80" spans="1:23">
      <c r="J80" s="5">
        <v>597.83000000000004</v>
      </c>
    </row>
    <row r="81" spans="1:23">
      <c r="A81" s="72" t="s">
        <v>212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</row>
    <row r="82" spans="1:23">
      <c r="A82" s="2" t="s">
        <v>40</v>
      </c>
      <c r="B82" s="3" t="s">
        <v>8147</v>
      </c>
      <c r="C82" s="1" t="s">
        <v>42</v>
      </c>
      <c r="D82" s="1" t="s">
        <v>2484</v>
      </c>
      <c r="E82" s="2" t="s">
        <v>227</v>
      </c>
      <c r="F82" s="2" t="s">
        <v>228</v>
      </c>
      <c r="G82" s="2" t="s">
        <v>216</v>
      </c>
      <c r="H82" s="2" t="s">
        <v>217</v>
      </c>
      <c r="I82" s="9">
        <v>15</v>
      </c>
      <c r="J82" s="4">
        <v>153.30000000000001</v>
      </c>
    </row>
    <row r="83" spans="1:23">
      <c r="A83" s="2" t="s">
        <v>40</v>
      </c>
      <c r="B83" s="3" t="s">
        <v>8101</v>
      </c>
      <c r="C83" s="1" t="s">
        <v>42</v>
      </c>
      <c r="D83" s="1" t="s">
        <v>8151</v>
      </c>
      <c r="E83" s="2" t="s">
        <v>272</v>
      </c>
      <c r="F83" s="2" t="s">
        <v>273</v>
      </c>
      <c r="G83" s="2" t="s">
        <v>216</v>
      </c>
      <c r="H83" s="2" t="s">
        <v>217</v>
      </c>
      <c r="I83" s="9">
        <v>5</v>
      </c>
      <c r="J83" s="4">
        <v>51.1</v>
      </c>
    </row>
    <row r="84" spans="1:23">
      <c r="A84" s="2" t="s">
        <v>40</v>
      </c>
      <c r="B84" s="3" t="s">
        <v>8147</v>
      </c>
      <c r="C84" s="1" t="s">
        <v>42</v>
      </c>
      <c r="D84" s="1" t="s">
        <v>8152</v>
      </c>
      <c r="E84" s="2" t="s">
        <v>284</v>
      </c>
      <c r="F84" s="2" t="s">
        <v>285</v>
      </c>
      <c r="G84" s="2" t="s">
        <v>216</v>
      </c>
      <c r="H84" s="2" t="s">
        <v>217</v>
      </c>
      <c r="I84" s="9">
        <v>3</v>
      </c>
      <c r="J84" s="4">
        <v>30.66</v>
      </c>
    </row>
    <row r="85" spans="1:23">
      <c r="A85" s="2" t="s">
        <v>40</v>
      </c>
      <c r="B85" s="3" t="s">
        <v>8101</v>
      </c>
      <c r="C85" s="1" t="s">
        <v>42</v>
      </c>
      <c r="D85" s="1" t="s">
        <v>8153</v>
      </c>
      <c r="E85" s="2" t="s">
        <v>227</v>
      </c>
      <c r="F85" s="2" t="s">
        <v>228</v>
      </c>
      <c r="G85" s="2" t="s">
        <v>216</v>
      </c>
      <c r="H85" s="2" t="s">
        <v>217</v>
      </c>
      <c r="I85" s="9">
        <v>5</v>
      </c>
      <c r="J85" s="4">
        <v>51.1</v>
      </c>
    </row>
    <row r="86" spans="1:23">
      <c r="A86" s="2" t="s">
        <v>40</v>
      </c>
      <c r="B86" s="3" t="s">
        <v>8101</v>
      </c>
      <c r="C86" s="1" t="s">
        <v>42</v>
      </c>
      <c r="D86" s="1" t="s">
        <v>8154</v>
      </c>
      <c r="E86" s="2" t="s">
        <v>971</v>
      </c>
      <c r="F86" s="2" t="s">
        <v>972</v>
      </c>
      <c r="G86" s="2" t="s">
        <v>216</v>
      </c>
      <c r="H86" s="2" t="s">
        <v>217</v>
      </c>
      <c r="I86" s="9">
        <v>10</v>
      </c>
      <c r="J86" s="4">
        <v>102.2</v>
      </c>
    </row>
    <row r="87" spans="1:23">
      <c r="A87" s="2" t="s">
        <v>40</v>
      </c>
      <c r="B87" s="3" t="s">
        <v>8147</v>
      </c>
      <c r="C87" s="1" t="s">
        <v>42</v>
      </c>
      <c r="D87" s="1" t="s">
        <v>8155</v>
      </c>
      <c r="E87" s="2" t="s">
        <v>238</v>
      </c>
      <c r="F87" s="2" t="s">
        <v>239</v>
      </c>
      <c r="G87" s="2" t="s">
        <v>216</v>
      </c>
      <c r="H87" s="2" t="s">
        <v>217</v>
      </c>
      <c r="I87" s="9">
        <v>5</v>
      </c>
      <c r="J87" s="4">
        <v>51.1</v>
      </c>
    </row>
    <row r="88" spans="1:23">
      <c r="A88" s="2" t="s">
        <v>40</v>
      </c>
      <c r="B88" s="3" t="s">
        <v>8101</v>
      </c>
      <c r="C88" s="1" t="s">
        <v>42</v>
      </c>
      <c r="D88" s="1" t="s">
        <v>8156</v>
      </c>
      <c r="E88" s="2" t="s">
        <v>230</v>
      </c>
      <c r="F88" s="2" t="s">
        <v>231</v>
      </c>
      <c r="G88" s="2" t="s">
        <v>232</v>
      </c>
      <c r="H88" s="2" t="s">
        <v>233</v>
      </c>
      <c r="I88" s="9">
        <v>2</v>
      </c>
      <c r="J88" s="4">
        <v>20.440000000000001</v>
      </c>
    </row>
    <row r="89" spans="1:23">
      <c r="A89" s="2" t="s">
        <v>48</v>
      </c>
      <c r="B89" s="3" t="s">
        <v>8147</v>
      </c>
      <c r="C89" s="1" t="s">
        <v>42</v>
      </c>
      <c r="D89" s="1" t="s">
        <v>8157</v>
      </c>
      <c r="E89" s="2" t="s">
        <v>1187</v>
      </c>
      <c r="F89" s="2" t="s">
        <v>1188</v>
      </c>
      <c r="G89" s="2" t="s">
        <v>216</v>
      </c>
      <c r="H89" s="2" t="s">
        <v>217</v>
      </c>
      <c r="I89" s="9">
        <v>4</v>
      </c>
      <c r="J89" s="4">
        <v>49.48</v>
      </c>
    </row>
    <row r="90" spans="1:23">
      <c r="A90" s="2" t="s">
        <v>48</v>
      </c>
      <c r="B90" s="3" t="s">
        <v>8101</v>
      </c>
      <c r="C90" s="1" t="s">
        <v>42</v>
      </c>
      <c r="D90" s="1" t="s">
        <v>8154</v>
      </c>
      <c r="E90" s="2" t="s">
        <v>971</v>
      </c>
      <c r="F90" s="2" t="s">
        <v>972</v>
      </c>
      <c r="G90" s="2" t="s">
        <v>216</v>
      </c>
      <c r="H90" s="2" t="s">
        <v>217</v>
      </c>
      <c r="I90" s="9">
        <v>5</v>
      </c>
      <c r="J90" s="4">
        <v>61.85</v>
      </c>
    </row>
    <row r="91" spans="1:23">
      <c r="A91" s="2" t="s">
        <v>48</v>
      </c>
      <c r="B91" s="3" t="s">
        <v>8101</v>
      </c>
      <c r="C91" s="1" t="s">
        <v>42</v>
      </c>
      <c r="D91" s="1" t="s">
        <v>8153</v>
      </c>
      <c r="E91" s="2" t="s">
        <v>227</v>
      </c>
      <c r="F91" s="2" t="s">
        <v>228</v>
      </c>
      <c r="G91" s="2" t="s">
        <v>216</v>
      </c>
      <c r="H91" s="2" t="s">
        <v>217</v>
      </c>
      <c r="I91" s="9">
        <v>5</v>
      </c>
      <c r="J91" s="4">
        <v>61.85</v>
      </c>
    </row>
    <row r="92" spans="1:23">
      <c r="A92" s="2" t="s">
        <v>48</v>
      </c>
      <c r="B92" s="3" t="s">
        <v>8101</v>
      </c>
      <c r="C92" s="1" t="s">
        <v>42</v>
      </c>
      <c r="D92" s="1" t="s">
        <v>8151</v>
      </c>
      <c r="E92" s="2" t="s">
        <v>272</v>
      </c>
      <c r="F92" s="2" t="s">
        <v>273</v>
      </c>
      <c r="G92" s="2" t="s">
        <v>216</v>
      </c>
      <c r="H92" s="2" t="s">
        <v>217</v>
      </c>
      <c r="I92" s="9">
        <v>2</v>
      </c>
      <c r="J92" s="4">
        <v>24.74</v>
      </c>
    </row>
    <row r="93" spans="1:23">
      <c r="A93" s="2" t="s">
        <v>48</v>
      </c>
      <c r="B93" s="3" t="s">
        <v>8101</v>
      </c>
      <c r="C93" s="1" t="s">
        <v>42</v>
      </c>
      <c r="D93" s="1" t="s">
        <v>8156</v>
      </c>
      <c r="E93" s="2" t="s">
        <v>230</v>
      </c>
      <c r="F93" s="2" t="s">
        <v>231</v>
      </c>
      <c r="G93" s="2" t="s">
        <v>232</v>
      </c>
      <c r="H93" s="2" t="s">
        <v>233</v>
      </c>
      <c r="I93" s="9">
        <v>3</v>
      </c>
      <c r="J93" s="4">
        <v>37.11</v>
      </c>
    </row>
    <row r="94" spans="1:23">
      <c r="A94" s="2" t="s">
        <v>48</v>
      </c>
      <c r="B94" s="3" t="s">
        <v>8101</v>
      </c>
      <c r="C94" s="1" t="s">
        <v>42</v>
      </c>
      <c r="D94" s="1" t="s">
        <v>8158</v>
      </c>
      <c r="E94" s="2" t="s">
        <v>266</v>
      </c>
      <c r="F94" s="2" t="s">
        <v>267</v>
      </c>
      <c r="G94" s="2" t="s">
        <v>216</v>
      </c>
      <c r="H94" s="2" t="s">
        <v>217</v>
      </c>
      <c r="I94" s="9">
        <v>3</v>
      </c>
      <c r="J94" s="4">
        <v>37.11</v>
      </c>
    </row>
    <row r="95" spans="1:23">
      <c r="A95" s="2" t="s">
        <v>48</v>
      </c>
      <c r="B95" s="3" t="s">
        <v>8147</v>
      </c>
      <c r="C95" s="1" t="s">
        <v>42</v>
      </c>
      <c r="D95" s="1" t="s">
        <v>8152</v>
      </c>
      <c r="E95" s="2" t="s">
        <v>284</v>
      </c>
      <c r="F95" s="2" t="s">
        <v>285</v>
      </c>
      <c r="G95" s="2" t="s">
        <v>216</v>
      </c>
      <c r="H95" s="2" t="s">
        <v>217</v>
      </c>
      <c r="I95" s="9">
        <v>10</v>
      </c>
      <c r="J95" s="4">
        <v>123.7</v>
      </c>
    </row>
    <row r="96" spans="1:23">
      <c r="A96" s="2" t="s">
        <v>48</v>
      </c>
      <c r="B96" s="3" t="s">
        <v>8101</v>
      </c>
      <c r="C96" s="1" t="s">
        <v>42</v>
      </c>
      <c r="D96" s="1" t="s">
        <v>8159</v>
      </c>
      <c r="E96" s="2" t="s">
        <v>238</v>
      </c>
      <c r="F96" s="2" t="s">
        <v>239</v>
      </c>
      <c r="G96" s="2" t="s">
        <v>216</v>
      </c>
      <c r="H96" s="2" t="s">
        <v>217</v>
      </c>
      <c r="I96" s="9">
        <v>10</v>
      </c>
      <c r="J96" s="4">
        <v>123.7</v>
      </c>
    </row>
    <row r="97" spans="1:23">
      <c r="A97" s="2" t="s">
        <v>48</v>
      </c>
      <c r="B97" s="3" t="s">
        <v>8147</v>
      </c>
      <c r="C97" s="1" t="s">
        <v>42</v>
      </c>
      <c r="D97" s="1" t="s">
        <v>2484</v>
      </c>
      <c r="E97" s="2" t="s">
        <v>227</v>
      </c>
      <c r="F97" s="2" t="s">
        <v>228</v>
      </c>
      <c r="G97" s="2" t="s">
        <v>216</v>
      </c>
      <c r="H97" s="2" t="s">
        <v>217</v>
      </c>
      <c r="I97" s="9">
        <v>10</v>
      </c>
      <c r="J97" s="4">
        <v>123.7</v>
      </c>
    </row>
    <row r="98" spans="1:23">
      <c r="A98" s="2" t="s">
        <v>48</v>
      </c>
      <c r="B98" s="3" t="s">
        <v>8147</v>
      </c>
      <c r="C98" s="1" t="s">
        <v>42</v>
      </c>
      <c r="D98" s="1" t="s">
        <v>2455</v>
      </c>
      <c r="E98" s="2" t="s">
        <v>235</v>
      </c>
      <c r="F98" s="2" t="s">
        <v>236</v>
      </c>
      <c r="G98" s="2" t="s">
        <v>216</v>
      </c>
      <c r="H98" s="2" t="s">
        <v>217</v>
      </c>
      <c r="I98" s="9">
        <v>6</v>
      </c>
      <c r="J98" s="4">
        <v>74.22</v>
      </c>
    </row>
    <row r="99" spans="1:23">
      <c r="A99" s="2" t="s">
        <v>48</v>
      </c>
      <c r="B99" s="3" t="s">
        <v>8147</v>
      </c>
      <c r="C99" s="1" t="s">
        <v>42</v>
      </c>
      <c r="D99" s="1" t="s">
        <v>8160</v>
      </c>
      <c r="E99" s="2" t="s">
        <v>219</v>
      </c>
      <c r="F99" s="2" t="s">
        <v>220</v>
      </c>
      <c r="G99" s="2" t="s">
        <v>221</v>
      </c>
      <c r="H99" s="2" t="s">
        <v>222</v>
      </c>
      <c r="I99" s="9">
        <v>10</v>
      </c>
      <c r="J99" s="4">
        <v>123.7</v>
      </c>
    </row>
    <row r="100" spans="1:23">
      <c r="A100" s="2" t="s">
        <v>48</v>
      </c>
      <c r="B100" s="3" t="s">
        <v>8147</v>
      </c>
      <c r="C100" s="1" t="s">
        <v>42</v>
      </c>
      <c r="D100" s="1" t="s">
        <v>2427</v>
      </c>
      <c r="E100" s="2" t="s">
        <v>2392</v>
      </c>
      <c r="F100" s="2" t="s">
        <v>2393</v>
      </c>
      <c r="G100" s="2" t="s">
        <v>232</v>
      </c>
      <c r="H100" s="2" t="s">
        <v>233</v>
      </c>
      <c r="I100" s="9">
        <v>5</v>
      </c>
      <c r="J100" s="4">
        <v>61.85</v>
      </c>
    </row>
    <row r="101" spans="1:23" ht="24">
      <c r="A101" s="2" t="s">
        <v>182</v>
      </c>
      <c r="B101" s="3" t="s">
        <v>8147</v>
      </c>
      <c r="C101" s="1" t="s">
        <v>42</v>
      </c>
      <c r="D101" s="1" t="s">
        <v>8161</v>
      </c>
      <c r="E101" s="2" t="s">
        <v>275</v>
      </c>
      <c r="F101" s="2" t="s">
        <v>276</v>
      </c>
      <c r="G101" s="2" t="s">
        <v>277</v>
      </c>
      <c r="H101" s="2" t="s">
        <v>278</v>
      </c>
      <c r="I101" s="9">
        <v>1</v>
      </c>
      <c r="J101" s="4">
        <v>9.44</v>
      </c>
    </row>
    <row r="102" spans="1:23">
      <c r="A102" s="2" t="s">
        <v>182</v>
      </c>
      <c r="B102" s="3" t="s">
        <v>8147</v>
      </c>
      <c r="C102" s="1" t="s">
        <v>42</v>
      </c>
      <c r="D102" s="1" t="s">
        <v>8155</v>
      </c>
      <c r="E102" s="2" t="s">
        <v>238</v>
      </c>
      <c r="F102" s="2" t="s">
        <v>239</v>
      </c>
      <c r="G102" s="2" t="s">
        <v>216</v>
      </c>
      <c r="H102" s="2" t="s">
        <v>217</v>
      </c>
      <c r="I102" s="9">
        <v>5</v>
      </c>
      <c r="J102" s="4">
        <v>47.2</v>
      </c>
    </row>
    <row r="103" spans="1:23">
      <c r="A103" s="2" t="s">
        <v>182</v>
      </c>
      <c r="B103" s="3" t="s">
        <v>8147</v>
      </c>
      <c r="C103" s="1" t="s">
        <v>42</v>
      </c>
      <c r="D103" s="1" t="s">
        <v>8152</v>
      </c>
      <c r="E103" s="2" t="s">
        <v>284</v>
      </c>
      <c r="F103" s="2" t="s">
        <v>285</v>
      </c>
      <c r="G103" s="2" t="s">
        <v>216</v>
      </c>
      <c r="H103" s="2" t="s">
        <v>217</v>
      </c>
      <c r="I103" s="9">
        <v>4</v>
      </c>
      <c r="J103" s="4">
        <v>37.76</v>
      </c>
    </row>
    <row r="104" spans="1:23">
      <c r="A104" s="2" t="s">
        <v>182</v>
      </c>
      <c r="B104" s="3" t="s">
        <v>8101</v>
      </c>
      <c r="C104" s="1" t="s">
        <v>42</v>
      </c>
      <c r="D104" s="1" t="s">
        <v>8153</v>
      </c>
      <c r="E104" s="2" t="s">
        <v>227</v>
      </c>
      <c r="F104" s="2" t="s">
        <v>228</v>
      </c>
      <c r="G104" s="2" t="s">
        <v>216</v>
      </c>
      <c r="H104" s="2" t="s">
        <v>217</v>
      </c>
      <c r="I104" s="9">
        <v>5</v>
      </c>
      <c r="J104" s="4">
        <v>47.2</v>
      </c>
    </row>
    <row r="105" spans="1:23">
      <c r="A105" s="2" t="s">
        <v>182</v>
      </c>
      <c r="B105" s="3" t="s">
        <v>8101</v>
      </c>
      <c r="C105" s="1" t="s">
        <v>42</v>
      </c>
      <c r="D105" s="1" t="s">
        <v>8156</v>
      </c>
      <c r="E105" s="2" t="s">
        <v>230</v>
      </c>
      <c r="F105" s="2" t="s">
        <v>231</v>
      </c>
      <c r="G105" s="2" t="s">
        <v>232</v>
      </c>
      <c r="H105" s="2" t="s">
        <v>233</v>
      </c>
      <c r="I105" s="9">
        <v>2</v>
      </c>
      <c r="J105" s="4">
        <v>18.88</v>
      </c>
    </row>
    <row r="106" spans="1:23">
      <c r="A106" s="2" t="s">
        <v>182</v>
      </c>
      <c r="B106" s="3" t="s">
        <v>8101</v>
      </c>
      <c r="C106" s="1" t="s">
        <v>42</v>
      </c>
      <c r="D106" s="1" t="s">
        <v>8154</v>
      </c>
      <c r="E106" s="2" t="s">
        <v>971</v>
      </c>
      <c r="F106" s="2" t="s">
        <v>972</v>
      </c>
      <c r="G106" s="2" t="s">
        <v>216</v>
      </c>
      <c r="H106" s="2" t="s">
        <v>217</v>
      </c>
      <c r="I106" s="9">
        <v>1</v>
      </c>
      <c r="J106" s="4">
        <v>9.44</v>
      </c>
    </row>
    <row r="107" spans="1:23">
      <c r="J107" s="5">
        <v>1532.83</v>
      </c>
    </row>
    <row r="108" spans="1:23">
      <c r="A108" s="72" t="s">
        <v>286</v>
      </c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</row>
    <row r="109" spans="1:23">
      <c r="A109" s="2" t="s">
        <v>40</v>
      </c>
      <c r="B109" s="3" t="s">
        <v>8147</v>
      </c>
      <c r="C109" s="1" t="s">
        <v>42</v>
      </c>
      <c r="D109" s="1" t="s">
        <v>8162</v>
      </c>
      <c r="E109" s="2" t="s">
        <v>307</v>
      </c>
      <c r="F109" s="2" t="s">
        <v>308</v>
      </c>
      <c r="G109" s="2" t="s">
        <v>304</v>
      </c>
      <c r="H109" s="2" t="s">
        <v>305</v>
      </c>
      <c r="I109" s="9">
        <v>6</v>
      </c>
      <c r="J109" s="4">
        <v>61.32</v>
      </c>
    </row>
    <row r="110" spans="1:23">
      <c r="A110" s="2" t="s">
        <v>48</v>
      </c>
      <c r="B110" s="3" t="s">
        <v>8101</v>
      </c>
      <c r="C110" s="1" t="s">
        <v>42</v>
      </c>
      <c r="D110" s="1" t="s">
        <v>8163</v>
      </c>
      <c r="E110" s="2" t="s">
        <v>307</v>
      </c>
      <c r="F110" s="2" t="s">
        <v>308</v>
      </c>
      <c r="G110" s="2" t="s">
        <v>304</v>
      </c>
      <c r="H110" s="2" t="s">
        <v>305</v>
      </c>
      <c r="I110" s="9">
        <v>5</v>
      </c>
      <c r="J110" s="4">
        <v>61.85</v>
      </c>
    </row>
    <row r="111" spans="1:23">
      <c r="A111" s="2" t="s">
        <v>48</v>
      </c>
      <c r="B111" s="3" t="s">
        <v>8147</v>
      </c>
      <c r="C111" s="1" t="s">
        <v>42</v>
      </c>
      <c r="D111" s="1" t="s">
        <v>8164</v>
      </c>
      <c r="E111" s="2" t="s">
        <v>288</v>
      </c>
      <c r="F111" s="2" t="s">
        <v>1928</v>
      </c>
      <c r="G111" s="2" t="s">
        <v>290</v>
      </c>
      <c r="H111" s="2" t="s">
        <v>291</v>
      </c>
      <c r="I111" s="9">
        <v>10</v>
      </c>
      <c r="J111" s="4">
        <v>123.7</v>
      </c>
    </row>
    <row r="112" spans="1:23">
      <c r="A112" s="2" t="s">
        <v>48</v>
      </c>
      <c r="B112" s="3" t="s">
        <v>8147</v>
      </c>
      <c r="C112" s="1" t="s">
        <v>42</v>
      </c>
      <c r="D112" s="1" t="s">
        <v>8165</v>
      </c>
      <c r="E112" s="2" t="s">
        <v>981</v>
      </c>
      <c r="F112" s="2" t="s">
        <v>982</v>
      </c>
      <c r="G112" s="2" t="s">
        <v>296</v>
      </c>
      <c r="H112" s="2" t="s">
        <v>297</v>
      </c>
      <c r="I112" s="9">
        <v>3</v>
      </c>
      <c r="J112" s="4">
        <v>34.56</v>
      </c>
    </row>
    <row r="113" spans="1:23">
      <c r="A113" s="2" t="s">
        <v>48</v>
      </c>
      <c r="B113" s="3" t="s">
        <v>8101</v>
      </c>
      <c r="C113" s="1" t="s">
        <v>42</v>
      </c>
      <c r="D113" s="1" t="s">
        <v>8166</v>
      </c>
      <c r="E113" s="2" t="s">
        <v>981</v>
      </c>
      <c r="F113" s="2" t="s">
        <v>982</v>
      </c>
      <c r="G113" s="2" t="s">
        <v>296</v>
      </c>
      <c r="H113" s="2" t="s">
        <v>297</v>
      </c>
      <c r="I113" s="9">
        <v>5</v>
      </c>
      <c r="J113" s="4">
        <v>57.6</v>
      </c>
    </row>
    <row r="114" spans="1:23">
      <c r="A114" s="2" t="s">
        <v>182</v>
      </c>
      <c r="B114" s="3" t="s">
        <v>8101</v>
      </c>
      <c r="C114" s="1" t="s">
        <v>42</v>
      </c>
      <c r="D114" s="1" t="s">
        <v>8166</v>
      </c>
      <c r="E114" s="2" t="s">
        <v>981</v>
      </c>
      <c r="F114" s="2" t="s">
        <v>982</v>
      </c>
      <c r="G114" s="2" t="s">
        <v>296</v>
      </c>
      <c r="H114" s="2" t="s">
        <v>297</v>
      </c>
      <c r="I114" s="9">
        <v>7</v>
      </c>
      <c r="J114" s="4">
        <v>58.94</v>
      </c>
    </row>
    <row r="115" spans="1:23">
      <c r="A115" s="2" t="s">
        <v>182</v>
      </c>
      <c r="B115" s="3" t="s">
        <v>8147</v>
      </c>
      <c r="C115" s="1" t="s">
        <v>42</v>
      </c>
      <c r="D115" s="1" t="s">
        <v>8167</v>
      </c>
      <c r="E115" s="2" t="s">
        <v>294</v>
      </c>
      <c r="F115" s="2" t="s">
        <v>295</v>
      </c>
      <c r="G115" s="2" t="s">
        <v>296</v>
      </c>
      <c r="H115" s="2" t="s">
        <v>297</v>
      </c>
      <c r="I115" s="9">
        <v>2</v>
      </c>
      <c r="J115" s="4">
        <v>18.88</v>
      </c>
    </row>
    <row r="116" spans="1:23">
      <c r="A116" s="2" t="s">
        <v>182</v>
      </c>
      <c r="B116" s="3" t="s">
        <v>8147</v>
      </c>
      <c r="C116" s="1" t="s">
        <v>42</v>
      </c>
      <c r="D116" s="1" t="s">
        <v>8168</v>
      </c>
      <c r="E116" s="2" t="s">
        <v>302</v>
      </c>
      <c r="F116" s="2" t="s">
        <v>303</v>
      </c>
      <c r="G116" s="2" t="s">
        <v>304</v>
      </c>
      <c r="H116" s="2" t="s">
        <v>305</v>
      </c>
      <c r="I116" s="9">
        <v>8</v>
      </c>
      <c r="J116" s="4">
        <v>67.36</v>
      </c>
    </row>
    <row r="117" spans="1:23">
      <c r="A117" s="2" t="s">
        <v>182</v>
      </c>
      <c r="B117" s="3" t="s">
        <v>8147</v>
      </c>
      <c r="C117" s="1" t="s">
        <v>42</v>
      </c>
      <c r="D117" s="1" t="s">
        <v>8165</v>
      </c>
      <c r="E117" s="2" t="s">
        <v>981</v>
      </c>
      <c r="F117" s="2" t="s">
        <v>982</v>
      </c>
      <c r="G117" s="2" t="s">
        <v>296</v>
      </c>
      <c r="H117" s="2" t="s">
        <v>297</v>
      </c>
      <c r="I117" s="9">
        <v>5</v>
      </c>
      <c r="J117" s="4">
        <v>42.1</v>
      </c>
    </row>
    <row r="118" spans="1:23">
      <c r="A118" s="2" t="s">
        <v>182</v>
      </c>
      <c r="B118" s="3" t="s">
        <v>8147</v>
      </c>
      <c r="C118" s="1" t="s">
        <v>42</v>
      </c>
      <c r="D118" s="1" t="s">
        <v>8164</v>
      </c>
      <c r="E118" s="2" t="s">
        <v>288</v>
      </c>
      <c r="F118" s="2" t="s">
        <v>1928</v>
      </c>
      <c r="G118" s="2" t="s">
        <v>290</v>
      </c>
      <c r="H118" s="2" t="s">
        <v>291</v>
      </c>
      <c r="I118" s="9">
        <v>10</v>
      </c>
      <c r="J118" s="4">
        <v>84.2</v>
      </c>
    </row>
    <row r="119" spans="1:23">
      <c r="J119" s="5">
        <v>610.51</v>
      </c>
    </row>
    <row r="120" spans="1:23">
      <c r="A120" s="72" t="s">
        <v>309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</row>
    <row r="121" spans="1:23">
      <c r="A121" s="2" t="s">
        <v>40</v>
      </c>
      <c r="B121" s="3" t="s">
        <v>8169</v>
      </c>
      <c r="C121" s="1" t="s">
        <v>42</v>
      </c>
      <c r="D121" s="1" t="s">
        <v>8170</v>
      </c>
      <c r="E121" s="2" t="s">
        <v>322</v>
      </c>
      <c r="F121" s="2" t="s">
        <v>323</v>
      </c>
      <c r="G121" s="2" t="s">
        <v>313</v>
      </c>
      <c r="H121" s="2" t="s">
        <v>314</v>
      </c>
      <c r="I121" s="38">
        <v>20</v>
      </c>
      <c r="J121" s="4">
        <v>204.4</v>
      </c>
    </row>
    <row r="122" spans="1:23">
      <c r="A122" s="2" t="s">
        <v>40</v>
      </c>
      <c r="B122" s="3" t="s">
        <v>8147</v>
      </c>
      <c r="C122" s="1" t="s">
        <v>42</v>
      </c>
      <c r="D122" s="1" t="s">
        <v>2428</v>
      </c>
      <c r="E122" s="2" t="s">
        <v>1002</v>
      </c>
      <c r="F122" s="2" t="s">
        <v>1003</v>
      </c>
      <c r="G122" s="2" t="s">
        <v>313</v>
      </c>
      <c r="H122" s="2" t="s">
        <v>314</v>
      </c>
      <c r="I122" s="9">
        <v>8</v>
      </c>
      <c r="J122" s="4">
        <v>81.760000000000005</v>
      </c>
    </row>
    <row r="123" spans="1:23">
      <c r="A123" s="2" t="s">
        <v>40</v>
      </c>
      <c r="B123" s="3" t="s">
        <v>8169</v>
      </c>
      <c r="C123" s="1" t="s">
        <v>42</v>
      </c>
      <c r="D123" s="1" t="s">
        <v>8171</v>
      </c>
      <c r="E123" s="2" t="s">
        <v>3506</v>
      </c>
      <c r="F123" s="2" t="s">
        <v>3507</v>
      </c>
      <c r="G123" s="2" t="s">
        <v>313</v>
      </c>
      <c r="H123" s="2" t="s">
        <v>314</v>
      </c>
      <c r="I123" s="9">
        <v>20</v>
      </c>
      <c r="J123" s="4">
        <v>204.4</v>
      </c>
    </row>
    <row r="124" spans="1:23">
      <c r="A124" s="2" t="s">
        <v>40</v>
      </c>
      <c r="B124" s="3" t="s">
        <v>8147</v>
      </c>
      <c r="C124" s="1" t="s">
        <v>42</v>
      </c>
      <c r="D124" s="1" t="s">
        <v>8172</v>
      </c>
      <c r="E124" s="2" t="s">
        <v>589</v>
      </c>
      <c r="F124" s="2" t="s">
        <v>590</v>
      </c>
      <c r="G124" s="2" t="s">
        <v>313</v>
      </c>
      <c r="H124" s="2" t="s">
        <v>314</v>
      </c>
      <c r="I124" s="9">
        <v>10</v>
      </c>
      <c r="J124" s="4">
        <v>102.2</v>
      </c>
    </row>
    <row r="125" spans="1:23">
      <c r="A125" s="2" t="s">
        <v>40</v>
      </c>
      <c r="B125" s="3" t="s">
        <v>8169</v>
      </c>
      <c r="C125" s="1" t="s">
        <v>42</v>
      </c>
      <c r="D125" s="1" t="s">
        <v>8173</v>
      </c>
      <c r="E125" s="2" t="s">
        <v>816</v>
      </c>
      <c r="F125" s="2" t="s">
        <v>817</v>
      </c>
      <c r="G125" s="2" t="s">
        <v>313</v>
      </c>
      <c r="H125" s="2" t="s">
        <v>314</v>
      </c>
      <c r="I125" s="9">
        <v>30</v>
      </c>
      <c r="J125" s="4">
        <v>306.60000000000002</v>
      </c>
    </row>
    <row r="126" spans="1:23">
      <c r="A126" s="2" t="s">
        <v>40</v>
      </c>
      <c r="B126" s="3" t="s">
        <v>8169</v>
      </c>
      <c r="C126" s="1" t="s">
        <v>42</v>
      </c>
      <c r="D126" s="1" t="s">
        <v>8174</v>
      </c>
      <c r="E126" s="2" t="s">
        <v>1331</v>
      </c>
      <c r="F126" s="2" t="s">
        <v>1332</v>
      </c>
      <c r="G126" s="2" t="s">
        <v>313</v>
      </c>
      <c r="H126" s="2" t="s">
        <v>314</v>
      </c>
      <c r="I126" s="9">
        <v>15</v>
      </c>
      <c r="J126" s="4">
        <v>153.30000000000001</v>
      </c>
    </row>
    <row r="127" spans="1:23">
      <c r="A127" s="2" t="s">
        <v>40</v>
      </c>
      <c r="B127" s="3" t="s">
        <v>8169</v>
      </c>
      <c r="C127" s="1" t="s">
        <v>42</v>
      </c>
      <c r="D127" s="1" t="s">
        <v>8175</v>
      </c>
      <c r="E127" s="2" t="s">
        <v>328</v>
      </c>
      <c r="F127" s="2" t="s">
        <v>329</v>
      </c>
      <c r="G127" s="2" t="s">
        <v>313</v>
      </c>
      <c r="H127" s="2" t="s">
        <v>314</v>
      </c>
      <c r="I127" s="9">
        <v>10</v>
      </c>
      <c r="J127" s="4">
        <v>102.2</v>
      </c>
    </row>
    <row r="128" spans="1:23">
      <c r="A128" s="2" t="s">
        <v>40</v>
      </c>
      <c r="B128" s="3" t="s">
        <v>8147</v>
      </c>
      <c r="C128" s="1" t="s">
        <v>42</v>
      </c>
      <c r="D128" s="1" t="s">
        <v>8176</v>
      </c>
      <c r="E128" s="2" t="s">
        <v>1340</v>
      </c>
      <c r="F128" s="2" t="s">
        <v>1341</v>
      </c>
      <c r="G128" s="2" t="s">
        <v>313</v>
      </c>
      <c r="H128" s="2" t="s">
        <v>314</v>
      </c>
      <c r="I128" s="9">
        <v>50</v>
      </c>
      <c r="J128" s="4">
        <v>511</v>
      </c>
    </row>
    <row r="129" spans="1:10">
      <c r="A129" s="2" t="s">
        <v>40</v>
      </c>
      <c r="B129" s="3" t="s">
        <v>8096</v>
      </c>
      <c r="C129" s="1" t="s">
        <v>42</v>
      </c>
      <c r="D129" s="1" t="s">
        <v>2448</v>
      </c>
      <c r="E129" s="2" t="s">
        <v>8177</v>
      </c>
      <c r="F129" s="2" t="s">
        <v>8178</v>
      </c>
      <c r="G129" s="2" t="s">
        <v>313</v>
      </c>
      <c r="H129" s="2" t="s">
        <v>314</v>
      </c>
      <c r="I129" s="9">
        <v>20</v>
      </c>
      <c r="J129" s="4">
        <v>204.4</v>
      </c>
    </row>
    <row r="130" spans="1:10">
      <c r="A130" s="2" t="s">
        <v>40</v>
      </c>
      <c r="B130" s="3" t="s">
        <v>8096</v>
      </c>
      <c r="C130" s="1" t="s">
        <v>42</v>
      </c>
      <c r="D130" s="1" t="s">
        <v>8179</v>
      </c>
      <c r="E130" s="2" t="s">
        <v>8180</v>
      </c>
      <c r="F130" s="2" t="s">
        <v>8181</v>
      </c>
      <c r="G130" s="2" t="s">
        <v>313</v>
      </c>
      <c r="H130" s="2" t="s">
        <v>314</v>
      </c>
      <c r="I130" s="9">
        <v>50</v>
      </c>
      <c r="J130" s="4">
        <v>511</v>
      </c>
    </row>
    <row r="131" spans="1:10">
      <c r="A131" s="2" t="s">
        <v>40</v>
      </c>
      <c r="B131" s="3" t="s">
        <v>8096</v>
      </c>
      <c r="C131" s="1" t="s">
        <v>42</v>
      </c>
      <c r="D131" s="1" t="s">
        <v>8182</v>
      </c>
      <c r="E131" s="2" t="s">
        <v>6299</v>
      </c>
      <c r="F131" s="2" t="s">
        <v>6300</v>
      </c>
      <c r="G131" s="2" t="s">
        <v>313</v>
      </c>
      <c r="H131" s="2" t="s">
        <v>314</v>
      </c>
      <c r="I131" s="9">
        <v>20</v>
      </c>
      <c r="J131" s="4">
        <v>204.4</v>
      </c>
    </row>
    <row r="132" spans="1:10">
      <c r="A132" s="2" t="s">
        <v>40</v>
      </c>
      <c r="B132" s="3" t="s">
        <v>8096</v>
      </c>
      <c r="C132" s="1" t="s">
        <v>42</v>
      </c>
      <c r="D132" s="1" t="s">
        <v>8183</v>
      </c>
      <c r="E132" s="2" t="s">
        <v>6284</v>
      </c>
      <c r="F132" s="2" t="s">
        <v>1149</v>
      </c>
      <c r="G132" s="2" t="s">
        <v>313</v>
      </c>
      <c r="H132" s="2" t="s">
        <v>314</v>
      </c>
      <c r="I132" s="9">
        <v>50</v>
      </c>
      <c r="J132" s="4">
        <v>511</v>
      </c>
    </row>
    <row r="133" spans="1:10">
      <c r="A133" s="2" t="s">
        <v>40</v>
      </c>
      <c r="B133" s="3" t="s">
        <v>8104</v>
      </c>
      <c r="C133" s="1" t="s">
        <v>42</v>
      </c>
      <c r="D133" s="1" t="s">
        <v>8184</v>
      </c>
      <c r="E133" s="2" t="s">
        <v>378</v>
      </c>
      <c r="F133" s="2" t="s">
        <v>379</v>
      </c>
      <c r="G133" s="2" t="s">
        <v>313</v>
      </c>
      <c r="H133" s="2" t="s">
        <v>314</v>
      </c>
      <c r="I133" s="9">
        <v>5</v>
      </c>
      <c r="J133" s="4">
        <v>51.1</v>
      </c>
    </row>
    <row r="134" spans="1:10">
      <c r="A134" s="2" t="s">
        <v>40</v>
      </c>
      <c r="B134" s="3" t="s">
        <v>8104</v>
      </c>
      <c r="C134" s="1" t="s">
        <v>42</v>
      </c>
      <c r="D134" s="1" t="s">
        <v>8185</v>
      </c>
      <c r="E134" s="2" t="s">
        <v>808</v>
      </c>
      <c r="F134" s="2" t="s">
        <v>809</v>
      </c>
      <c r="G134" s="2" t="s">
        <v>313</v>
      </c>
      <c r="H134" s="2" t="s">
        <v>314</v>
      </c>
      <c r="I134" s="9">
        <v>8</v>
      </c>
      <c r="J134" s="4">
        <v>81.760000000000005</v>
      </c>
    </row>
    <row r="135" spans="1:10">
      <c r="A135" s="2" t="s">
        <v>40</v>
      </c>
      <c r="B135" s="3" t="s">
        <v>8096</v>
      </c>
      <c r="C135" s="1" t="s">
        <v>42</v>
      </c>
      <c r="D135" s="1" t="s">
        <v>2447</v>
      </c>
      <c r="E135" s="2" t="s">
        <v>1795</v>
      </c>
      <c r="F135" s="2" t="s">
        <v>1796</v>
      </c>
      <c r="G135" s="2" t="s">
        <v>313</v>
      </c>
      <c r="H135" s="2" t="s">
        <v>314</v>
      </c>
      <c r="I135" s="9">
        <v>30</v>
      </c>
      <c r="J135" s="4">
        <v>306.60000000000002</v>
      </c>
    </row>
    <row r="136" spans="1:10">
      <c r="A136" s="2" t="s">
        <v>40</v>
      </c>
      <c r="B136" s="3" t="s">
        <v>8096</v>
      </c>
      <c r="C136" s="1" t="s">
        <v>42</v>
      </c>
      <c r="D136" s="1" t="s">
        <v>8186</v>
      </c>
      <c r="E136" s="2" t="s">
        <v>8187</v>
      </c>
      <c r="F136" s="2" t="s">
        <v>8188</v>
      </c>
      <c r="G136" s="2" t="s">
        <v>313</v>
      </c>
      <c r="H136" s="2" t="s">
        <v>314</v>
      </c>
      <c r="I136" s="9">
        <v>50</v>
      </c>
      <c r="J136" s="4">
        <v>511</v>
      </c>
    </row>
    <row r="137" spans="1:10">
      <c r="A137" s="2" t="s">
        <v>40</v>
      </c>
      <c r="B137" s="3" t="s">
        <v>8096</v>
      </c>
      <c r="C137" s="1" t="s">
        <v>42</v>
      </c>
      <c r="D137" s="1" t="s">
        <v>8189</v>
      </c>
      <c r="E137" s="2" t="s">
        <v>1592</v>
      </c>
      <c r="F137" s="2" t="s">
        <v>1593</v>
      </c>
      <c r="G137" s="2" t="s">
        <v>313</v>
      </c>
      <c r="H137" s="2" t="s">
        <v>314</v>
      </c>
      <c r="I137" s="9">
        <v>20</v>
      </c>
      <c r="J137" s="4">
        <v>204.4</v>
      </c>
    </row>
    <row r="138" spans="1:10">
      <c r="A138" s="2" t="s">
        <v>40</v>
      </c>
      <c r="B138" s="3" t="s">
        <v>8096</v>
      </c>
      <c r="C138" s="1" t="s">
        <v>42</v>
      </c>
      <c r="D138" s="1" t="s">
        <v>2451</v>
      </c>
      <c r="E138" s="2" t="s">
        <v>2654</v>
      </c>
      <c r="F138" s="2" t="s">
        <v>2655</v>
      </c>
      <c r="G138" s="2" t="s">
        <v>313</v>
      </c>
      <c r="H138" s="2" t="s">
        <v>314</v>
      </c>
      <c r="I138" s="9">
        <v>80</v>
      </c>
      <c r="J138" s="4">
        <v>817.6</v>
      </c>
    </row>
    <row r="139" spans="1:10">
      <c r="A139" s="2" t="s">
        <v>40</v>
      </c>
      <c r="B139" s="3" t="s">
        <v>8096</v>
      </c>
      <c r="C139" s="1" t="s">
        <v>42</v>
      </c>
      <c r="D139" s="1" t="s">
        <v>8190</v>
      </c>
      <c r="E139" s="2" t="s">
        <v>1608</v>
      </c>
      <c r="F139" s="2" t="s">
        <v>1609</v>
      </c>
      <c r="G139" s="2" t="s">
        <v>313</v>
      </c>
      <c r="H139" s="2" t="s">
        <v>314</v>
      </c>
      <c r="I139" s="9">
        <v>80</v>
      </c>
      <c r="J139" s="4">
        <v>817.6</v>
      </c>
    </row>
    <row r="140" spans="1:10">
      <c r="A140" s="2" t="s">
        <v>40</v>
      </c>
      <c r="B140" s="3" t="s">
        <v>8096</v>
      </c>
      <c r="C140" s="1" t="s">
        <v>42</v>
      </c>
      <c r="D140" s="1" t="s">
        <v>2446</v>
      </c>
      <c r="E140" s="2" t="s">
        <v>6294</v>
      </c>
      <c r="F140" s="2" t="s">
        <v>6295</v>
      </c>
      <c r="G140" s="2" t="s">
        <v>313</v>
      </c>
      <c r="H140" s="2" t="s">
        <v>314</v>
      </c>
      <c r="I140" s="9">
        <v>10</v>
      </c>
      <c r="J140" s="4">
        <v>102.2</v>
      </c>
    </row>
    <row r="141" spans="1:10">
      <c r="A141" s="2" t="s">
        <v>40</v>
      </c>
      <c r="B141" s="3" t="s">
        <v>8096</v>
      </c>
      <c r="C141" s="1" t="s">
        <v>42</v>
      </c>
      <c r="D141" s="1" t="s">
        <v>8191</v>
      </c>
      <c r="E141" s="2" t="s">
        <v>8192</v>
      </c>
      <c r="F141" s="2" t="s">
        <v>8193</v>
      </c>
      <c r="G141" s="2" t="s">
        <v>313</v>
      </c>
      <c r="H141" s="2" t="s">
        <v>314</v>
      </c>
      <c r="I141" s="9">
        <v>80</v>
      </c>
      <c r="J141" s="4">
        <v>817.6</v>
      </c>
    </row>
    <row r="142" spans="1:10">
      <c r="A142" s="2" t="s">
        <v>40</v>
      </c>
      <c r="B142" s="3" t="s">
        <v>8096</v>
      </c>
      <c r="C142" s="1" t="s">
        <v>42</v>
      </c>
      <c r="D142" s="1" t="s">
        <v>8194</v>
      </c>
      <c r="E142" s="2" t="s">
        <v>8195</v>
      </c>
      <c r="F142" s="2" t="s">
        <v>8196</v>
      </c>
      <c r="G142" s="2" t="s">
        <v>313</v>
      </c>
      <c r="H142" s="2" t="s">
        <v>314</v>
      </c>
      <c r="I142" s="9">
        <v>15</v>
      </c>
      <c r="J142" s="4">
        <v>153.30000000000001</v>
      </c>
    </row>
    <row r="143" spans="1:10">
      <c r="A143" s="2" t="s">
        <v>40</v>
      </c>
      <c r="B143" s="3" t="s">
        <v>8096</v>
      </c>
      <c r="C143" s="1" t="s">
        <v>42</v>
      </c>
      <c r="D143" s="1" t="s">
        <v>2445</v>
      </c>
      <c r="E143" s="2" t="s">
        <v>2915</v>
      </c>
      <c r="F143" s="2" t="s">
        <v>2916</v>
      </c>
      <c r="G143" s="2" t="s">
        <v>313</v>
      </c>
      <c r="H143" s="2" t="s">
        <v>314</v>
      </c>
      <c r="I143" s="9">
        <v>20</v>
      </c>
      <c r="J143" s="4">
        <v>204.4</v>
      </c>
    </row>
    <row r="144" spans="1:10">
      <c r="A144" s="2" t="s">
        <v>40</v>
      </c>
      <c r="B144" s="3" t="s">
        <v>8096</v>
      </c>
      <c r="C144" s="1" t="s">
        <v>42</v>
      </c>
      <c r="D144" s="1" t="s">
        <v>2452</v>
      </c>
      <c r="E144" s="2" t="s">
        <v>6281</v>
      </c>
      <c r="F144" s="2" t="s">
        <v>6282</v>
      </c>
      <c r="G144" s="2" t="s">
        <v>313</v>
      </c>
      <c r="H144" s="2" t="s">
        <v>314</v>
      </c>
      <c r="I144" s="9">
        <v>20</v>
      </c>
      <c r="J144" s="4">
        <v>204.4</v>
      </c>
    </row>
    <row r="145" spans="1:10">
      <c r="A145" s="2" t="s">
        <v>40</v>
      </c>
      <c r="B145" s="3" t="s">
        <v>8096</v>
      </c>
      <c r="C145" s="1" t="s">
        <v>42</v>
      </c>
      <c r="D145" s="1" t="s">
        <v>8197</v>
      </c>
      <c r="E145" s="2" t="s">
        <v>6286</v>
      </c>
      <c r="F145" s="2" t="s">
        <v>6287</v>
      </c>
      <c r="G145" s="2" t="s">
        <v>313</v>
      </c>
      <c r="H145" s="2" t="s">
        <v>314</v>
      </c>
      <c r="I145" s="9">
        <v>10</v>
      </c>
      <c r="J145" s="4">
        <v>102.2</v>
      </c>
    </row>
    <row r="146" spans="1:10">
      <c r="A146" s="2" t="s">
        <v>40</v>
      </c>
      <c r="B146" s="3" t="s">
        <v>8104</v>
      </c>
      <c r="C146" s="1" t="s">
        <v>42</v>
      </c>
      <c r="D146" s="1" t="s">
        <v>8198</v>
      </c>
      <c r="E146" s="2" t="s">
        <v>773</v>
      </c>
      <c r="F146" s="2" t="s">
        <v>774</v>
      </c>
      <c r="G146" s="2" t="s">
        <v>313</v>
      </c>
      <c r="H146" s="2" t="s">
        <v>314</v>
      </c>
      <c r="I146" s="9">
        <v>5</v>
      </c>
      <c r="J146" s="4">
        <v>51.1</v>
      </c>
    </row>
    <row r="147" spans="1:10">
      <c r="A147" s="2" t="s">
        <v>40</v>
      </c>
      <c r="B147" s="3" t="s">
        <v>8143</v>
      </c>
      <c r="C147" s="1" t="s">
        <v>42</v>
      </c>
      <c r="D147" s="1" t="s">
        <v>8199</v>
      </c>
      <c r="E147" s="2" t="s">
        <v>1025</v>
      </c>
      <c r="F147" s="2" t="s">
        <v>1026</v>
      </c>
      <c r="G147" s="2" t="s">
        <v>313</v>
      </c>
      <c r="H147" s="2" t="s">
        <v>314</v>
      </c>
      <c r="I147" s="9">
        <v>10</v>
      </c>
      <c r="J147" s="4">
        <v>102.2</v>
      </c>
    </row>
    <row r="148" spans="1:10">
      <c r="A148" s="2" t="s">
        <v>40</v>
      </c>
      <c r="B148" s="3" t="s">
        <v>8143</v>
      </c>
      <c r="C148" s="1" t="s">
        <v>42</v>
      </c>
      <c r="D148" s="1" t="s">
        <v>2505</v>
      </c>
      <c r="E148" s="2" t="s">
        <v>597</v>
      </c>
      <c r="F148" s="2" t="s">
        <v>598</v>
      </c>
      <c r="G148" s="2" t="s">
        <v>313</v>
      </c>
      <c r="H148" s="2" t="s">
        <v>314</v>
      </c>
      <c r="I148" s="9">
        <v>5</v>
      </c>
      <c r="J148" s="4">
        <v>51.1</v>
      </c>
    </row>
    <row r="149" spans="1:10">
      <c r="A149" s="2" t="s">
        <v>40</v>
      </c>
      <c r="B149" s="3" t="s">
        <v>8143</v>
      </c>
      <c r="C149" s="1" t="s">
        <v>42</v>
      </c>
      <c r="D149" s="1" t="s">
        <v>2568</v>
      </c>
      <c r="E149" s="2" t="s">
        <v>1006</v>
      </c>
      <c r="F149" s="2" t="s">
        <v>1007</v>
      </c>
      <c r="G149" s="2" t="s">
        <v>313</v>
      </c>
      <c r="H149" s="2" t="s">
        <v>314</v>
      </c>
      <c r="I149" s="9">
        <v>50</v>
      </c>
      <c r="J149" s="4">
        <v>511</v>
      </c>
    </row>
    <row r="150" spans="1:10">
      <c r="A150" s="2" t="s">
        <v>40</v>
      </c>
      <c r="B150" s="3" t="s">
        <v>8143</v>
      </c>
      <c r="C150" s="1" t="s">
        <v>42</v>
      </c>
      <c r="D150" s="1" t="s">
        <v>8200</v>
      </c>
      <c r="E150" s="2" t="s">
        <v>3715</v>
      </c>
      <c r="F150" s="2" t="s">
        <v>3716</v>
      </c>
      <c r="G150" s="2" t="s">
        <v>313</v>
      </c>
      <c r="H150" s="2" t="s">
        <v>314</v>
      </c>
      <c r="I150" s="9">
        <v>5</v>
      </c>
      <c r="J150" s="4">
        <v>51.1</v>
      </c>
    </row>
    <row r="151" spans="1:10">
      <c r="A151" s="2" t="s">
        <v>40</v>
      </c>
      <c r="B151" s="3" t="s">
        <v>8101</v>
      </c>
      <c r="C151" s="1" t="s">
        <v>42</v>
      </c>
      <c r="D151" s="1" t="s">
        <v>8201</v>
      </c>
      <c r="E151" s="2" t="s">
        <v>370</v>
      </c>
      <c r="F151" s="2" t="s">
        <v>371</v>
      </c>
      <c r="G151" s="2" t="s">
        <v>313</v>
      </c>
      <c r="H151" s="2" t="s">
        <v>314</v>
      </c>
      <c r="I151" s="9">
        <v>4</v>
      </c>
      <c r="J151" s="4">
        <v>40.880000000000003</v>
      </c>
    </row>
    <row r="152" spans="1:10">
      <c r="A152" s="2" t="s">
        <v>40</v>
      </c>
      <c r="B152" s="3" t="s">
        <v>8101</v>
      </c>
      <c r="C152" s="1" t="s">
        <v>42</v>
      </c>
      <c r="D152" s="1" t="s">
        <v>8202</v>
      </c>
      <c r="E152" s="2" t="s">
        <v>558</v>
      </c>
      <c r="F152" s="2" t="s">
        <v>559</v>
      </c>
      <c r="G152" s="2" t="s">
        <v>367</v>
      </c>
      <c r="H152" s="2" t="s">
        <v>368</v>
      </c>
      <c r="I152" s="9">
        <v>7</v>
      </c>
      <c r="J152" s="4">
        <v>71.540000000000006</v>
      </c>
    </row>
    <row r="153" spans="1:10">
      <c r="A153" s="2" t="s">
        <v>40</v>
      </c>
      <c r="B153" s="3" t="s">
        <v>8143</v>
      </c>
      <c r="C153" s="1" t="s">
        <v>42</v>
      </c>
      <c r="D153" s="1" t="s">
        <v>8203</v>
      </c>
      <c r="E153" s="2" t="s">
        <v>760</v>
      </c>
      <c r="F153" s="2" t="s">
        <v>761</v>
      </c>
      <c r="G153" s="2" t="s">
        <v>313</v>
      </c>
      <c r="H153" s="2" t="s">
        <v>314</v>
      </c>
      <c r="I153" s="9">
        <v>10</v>
      </c>
      <c r="J153" s="4">
        <v>102.2</v>
      </c>
    </row>
    <row r="154" spans="1:10">
      <c r="A154" s="2" t="s">
        <v>40</v>
      </c>
      <c r="B154" s="3" t="s">
        <v>8101</v>
      </c>
      <c r="C154" s="1" t="s">
        <v>42</v>
      </c>
      <c r="D154" s="1" t="s">
        <v>8204</v>
      </c>
      <c r="E154" s="2" t="s">
        <v>1323</v>
      </c>
      <c r="F154" s="2" t="s">
        <v>1324</v>
      </c>
      <c r="G154" s="2" t="s">
        <v>1325</v>
      </c>
      <c r="H154" s="2" t="s">
        <v>1326</v>
      </c>
      <c r="I154" s="9">
        <v>20</v>
      </c>
      <c r="J154" s="4">
        <v>204.4</v>
      </c>
    </row>
    <row r="155" spans="1:10">
      <c r="A155" s="2" t="s">
        <v>40</v>
      </c>
      <c r="B155" s="3" t="s">
        <v>8120</v>
      </c>
      <c r="C155" s="1" t="s">
        <v>42</v>
      </c>
      <c r="D155" s="1" t="s">
        <v>8205</v>
      </c>
      <c r="E155" s="2" t="s">
        <v>786</v>
      </c>
      <c r="F155" s="2" t="s">
        <v>787</v>
      </c>
      <c r="G155" s="2" t="s">
        <v>313</v>
      </c>
      <c r="H155" s="2" t="s">
        <v>314</v>
      </c>
      <c r="I155" s="9">
        <v>5</v>
      </c>
      <c r="J155" s="4">
        <v>51.1</v>
      </c>
    </row>
    <row r="156" spans="1:10">
      <c r="A156" s="2" t="s">
        <v>40</v>
      </c>
      <c r="B156" s="3" t="s">
        <v>8104</v>
      </c>
      <c r="C156" s="1" t="s">
        <v>42</v>
      </c>
      <c r="D156" s="1" t="s">
        <v>8206</v>
      </c>
      <c r="E156" s="2" t="s">
        <v>399</v>
      </c>
      <c r="F156" s="2" t="s">
        <v>400</v>
      </c>
      <c r="G156" s="2" t="s">
        <v>401</v>
      </c>
      <c r="H156" s="2" t="s">
        <v>402</v>
      </c>
      <c r="I156" s="9">
        <v>10</v>
      </c>
      <c r="J156" s="4">
        <v>102.2</v>
      </c>
    </row>
    <row r="157" spans="1:10">
      <c r="A157" s="2" t="s">
        <v>40</v>
      </c>
      <c r="B157" s="3" t="s">
        <v>8104</v>
      </c>
      <c r="C157" s="1" t="s">
        <v>42</v>
      </c>
      <c r="D157" s="1" t="s">
        <v>2572</v>
      </c>
      <c r="E157" s="2" t="s">
        <v>390</v>
      </c>
      <c r="F157" s="2" t="s">
        <v>391</v>
      </c>
      <c r="G157" s="2" t="s">
        <v>313</v>
      </c>
      <c r="H157" s="2" t="s">
        <v>314</v>
      </c>
      <c r="I157" s="9">
        <v>10</v>
      </c>
      <c r="J157" s="4">
        <v>102.2</v>
      </c>
    </row>
    <row r="158" spans="1:10">
      <c r="A158" s="2" t="s">
        <v>40</v>
      </c>
      <c r="B158" s="3" t="s">
        <v>8104</v>
      </c>
      <c r="C158" s="1" t="s">
        <v>42</v>
      </c>
      <c r="D158" s="1" t="s">
        <v>8207</v>
      </c>
      <c r="E158" s="2" t="s">
        <v>414</v>
      </c>
      <c r="F158" s="2" t="s">
        <v>415</v>
      </c>
      <c r="G158" s="2" t="s">
        <v>313</v>
      </c>
      <c r="H158" s="2" t="s">
        <v>314</v>
      </c>
      <c r="I158" s="9">
        <v>10</v>
      </c>
      <c r="J158" s="4">
        <v>102.2</v>
      </c>
    </row>
    <row r="159" spans="1:10">
      <c r="A159" s="2" t="s">
        <v>40</v>
      </c>
      <c r="B159" s="3" t="s">
        <v>8104</v>
      </c>
      <c r="C159" s="1" t="s">
        <v>42</v>
      </c>
      <c r="D159" s="1" t="s">
        <v>8208</v>
      </c>
      <c r="E159" s="2" t="s">
        <v>1452</v>
      </c>
      <c r="F159" s="2" t="s">
        <v>1453</v>
      </c>
      <c r="G159" s="2" t="s">
        <v>313</v>
      </c>
      <c r="H159" s="2" t="s">
        <v>314</v>
      </c>
      <c r="I159" s="9">
        <v>50</v>
      </c>
      <c r="J159" s="4">
        <v>511</v>
      </c>
    </row>
    <row r="160" spans="1:10">
      <c r="A160" s="2" t="s">
        <v>40</v>
      </c>
      <c r="B160" s="3" t="s">
        <v>8120</v>
      </c>
      <c r="C160" s="1" t="s">
        <v>42</v>
      </c>
      <c r="D160" s="1" t="s">
        <v>8209</v>
      </c>
      <c r="E160" s="2" t="s">
        <v>357</v>
      </c>
      <c r="F160" s="2" t="s">
        <v>358</v>
      </c>
      <c r="G160" s="2" t="s">
        <v>313</v>
      </c>
      <c r="H160" s="2" t="s">
        <v>314</v>
      </c>
      <c r="I160" s="9">
        <v>15</v>
      </c>
      <c r="J160" s="4">
        <v>153.30000000000001</v>
      </c>
    </row>
    <row r="161" spans="1:10">
      <c r="A161" s="2" t="s">
        <v>40</v>
      </c>
      <c r="B161" s="3" t="s">
        <v>8120</v>
      </c>
      <c r="C161" s="1" t="s">
        <v>42</v>
      </c>
      <c r="D161" s="1" t="s">
        <v>8210</v>
      </c>
      <c r="E161" s="2" t="s">
        <v>4465</v>
      </c>
      <c r="F161" s="2" t="s">
        <v>4466</v>
      </c>
      <c r="G161" s="2" t="s">
        <v>313</v>
      </c>
      <c r="H161" s="2" t="s">
        <v>314</v>
      </c>
      <c r="I161" s="9">
        <v>40</v>
      </c>
      <c r="J161" s="4">
        <v>408.8</v>
      </c>
    </row>
    <row r="162" spans="1:10">
      <c r="A162" s="2" t="s">
        <v>40</v>
      </c>
      <c r="B162" s="3" t="s">
        <v>8120</v>
      </c>
      <c r="C162" s="1" t="s">
        <v>42</v>
      </c>
      <c r="D162" s="1" t="s">
        <v>8211</v>
      </c>
      <c r="E162" s="2" t="s">
        <v>2315</v>
      </c>
      <c r="F162" s="2" t="s">
        <v>2316</v>
      </c>
      <c r="G162" s="2" t="s">
        <v>313</v>
      </c>
      <c r="H162" s="2" t="s">
        <v>314</v>
      </c>
      <c r="I162" s="9">
        <v>10</v>
      </c>
      <c r="J162" s="4">
        <v>102.2</v>
      </c>
    </row>
    <row r="163" spans="1:10">
      <c r="A163" s="2" t="s">
        <v>40</v>
      </c>
      <c r="B163" s="3" t="s">
        <v>8120</v>
      </c>
      <c r="C163" s="1" t="s">
        <v>42</v>
      </c>
      <c r="D163" s="1" t="s">
        <v>8212</v>
      </c>
      <c r="E163" s="2" t="s">
        <v>1021</v>
      </c>
      <c r="F163" s="2" t="s">
        <v>1022</v>
      </c>
      <c r="G163" s="2" t="s">
        <v>367</v>
      </c>
      <c r="H163" s="2" t="s">
        <v>368</v>
      </c>
      <c r="I163" s="9">
        <v>15</v>
      </c>
      <c r="J163" s="4">
        <v>153.30000000000001</v>
      </c>
    </row>
    <row r="164" spans="1:10">
      <c r="A164" s="2" t="s">
        <v>40</v>
      </c>
      <c r="B164" s="3" t="s">
        <v>8096</v>
      </c>
      <c r="C164" s="1" t="s">
        <v>42</v>
      </c>
      <c r="D164" s="1" t="s">
        <v>2479</v>
      </c>
      <c r="E164" s="2" t="s">
        <v>8213</v>
      </c>
      <c r="F164" s="2" t="s">
        <v>8214</v>
      </c>
      <c r="G164" s="2" t="s">
        <v>313</v>
      </c>
      <c r="H164" s="2" t="s">
        <v>314</v>
      </c>
      <c r="I164" s="9">
        <v>10</v>
      </c>
      <c r="J164" s="4">
        <v>102.2</v>
      </c>
    </row>
    <row r="165" spans="1:10">
      <c r="A165" s="2" t="s">
        <v>40</v>
      </c>
      <c r="B165" s="3" t="s">
        <v>8096</v>
      </c>
      <c r="C165" s="1" t="s">
        <v>42</v>
      </c>
      <c r="D165" s="1" t="s">
        <v>2434</v>
      </c>
      <c r="E165" s="2" t="s">
        <v>349</v>
      </c>
      <c r="F165" s="2" t="s">
        <v>350</v>
      </c>
      <c r="G165" s="2" t="s">
        <v>351</v>
      </c>
      <c r="H165" s="2" t="s">
        <v>352</v>
      </c>
      <c r="I165" s="9">
        <v>20</v>
      </c>
      <c r="J165" s="4">
        <v>204.4</v>
      </c>
    </row>
    <row r="166" spans="1:10">
      <c r="A166" s="2" t="s">
        <v>40</v>
      </c>
      <c r="B166" s="3" t="s">
        <v>8096</v>
      </c>
      <c r="C166" s="1" t="s">
        <v>42</v>
      </c>
      <c r="D166" s="1" t="s">
        <v>2433</v>
      </c>
      <c r="E166" s="2" t="s">
        <v>789</v>
      </c>
      <c r="F166" s="2" t="s">
        <v>790</v>
      </c>
      <c r="G166" s="2" t="s">
        <v>313</v>
      </c>
      <c r="H166" s="2" t="s">
        <v>314</v>
      </c>
      <c r="I166" s="9">
        <v>10</v>
      </c>
      <c r="J166" s="4">
        <v>102.2</v>
      </c>
    </row>
    <row r="167" spans="1:10">
      <c r="A167" s="2" t="s">
        <v>40</v>
      </c>
      <c r="B167" s="3" t="s">
        <v>8096</v>
      </c>
      <c r="C167" s="1" t="s">
        <v>42</v>
      </c>
      <c r="D167" s="1" t="s">
        <v>2431</v>
      </c>
      <c r="E167" s="2" t="s">
        <v>1603</v>
      </c>
      <c r="F167" s="2" t="s">
        <v>1604</v>
      </c>
      <c r="G167" s="2" t="s">
        <v>313</v>
      </c>
      <c r="H167" s="2" t="s">
        <v>314</v>
      </c>
      <c r="I167" s="9">
        <v>20</v>
      </c>
      <c r="J167" s="4">
        <v>204.4</v>
      </c>
    </row>
    <row r="168" spans="1:10">
      <c r="A168" s="2" t="s">
        <v>40</v>
      </c>
      <c r="B168" s="3" t="s">
        <v>8096</v>
      </c>
      <c r="C168" s="1" t="s">
        <v>42</v>
      </c>
      <c r="D168" s="1" t="s">
        <v>8215</v>
      </c>
      <c r="E168" s="2" t="s">
        <v>8216</v>
      </c>
      <c r="F168" s="2" t="s">
        <v>8217</v>
      </c>
      <c r="G168" s="2" t="s">
        <v>313</v>
      </c>
      <c r="H168" s="2" t="s">
        <v>314</v>
      </c>
      <c r="I168" s="9">
        <v>30</v>
      </c>
      <c r="J168" s="4">
        <v>306.60000000000002</v>
      </c>
    </row>
    <row r="169" spans="1:10">
      <c r="A169" s="2" t="s">
        <v>40</v>
      </c>
      <c r="B169" s="3" t="s">
        <v>8096</v>
      </c>
      <c r="C169" s="1" t="s">
        <v>42</v>
      </c>
      <c r="D169" s="1" t="s">
        <v>2432</v>
      </c>
      <c r="E169" s="2" t="s">
        <v>6290</v>
      </c>
      <c r="F169" s="2" t="s">
        <v>6291</v>
      </c>
      <c r="G169" s="2" t="s">
        <v>313</v>
      </c>
      <c r="H169" s="2" t="s">
        <v>314</v>
      </c>
      <c r="I169" s="9">
        <v>50</v>
      </c>
      <c r="J169" s="4">
        <v>511</v>
      </c>
    </row>
    <row r="170" spans="1:10">
      <c r="A170" s="2" t="s">
        <v>40</v>
      </c>
      <c r="B170" s="3" t="s">
        <v>8096</v>
      </c>
      <c r="C170" s="1" t="s">
        <v>42</v>
      </c>
      <c r="D170" s="1" t="s">
        <v>8218</v>
      </c>
      <c r="E170" s="2" t="s">
        <v>387</v>
      </c>
      <c r="F170" s="2" t="s">
        <v>388</v>
      </c>
      <c r="G170" s="2" t="s">
        <v>313</v>
      </c>
      <c r="H170" s="2" t="s">
        <v>314</v>
      </c>
      <c r="I170" s="9">
        <v>4</v>
      </c>
      <c r="J170" s="4">
        <v>40.880000000000003</v>
      </c>
    </row>
    <row r="171" spans="1:10">
      <c r="A171" s="2" t="s">
        <v>40</v>
      </c>
      <c r="B171" s="3" t="s">
        <v>8096</v>
      </c>
      <c r="C171" s="1" t="s">
        <v>42</v>
      </c>
      <c r="D171" s="1" t="s">
        <v>8219</v>
      </c>
      <c r="E171" s="2" t="s">
        <v>8220</v>
      </c>
      <c r="F171" s="2" t="s">
        <v>8221</v>
      </c>
      <c r="G171" s="2" t="s">
        <v>313</v>
      </c>
      <c r="H171" s="2" t="s">
        <v>314</v>
      </c>
      <c r="I171" s="9">
        <v>20</v>
      </c>
      <c r="J171" s="4">
        <v>204.4</v>
      </c>
    </row>
    <row r="172" spans="1:10">
      <c r="A172" s="2" t="s">
        <v>40</v>
      </c>
      <c r="B172" s="3" t="s">
        <v>8096</v>
      </c>
      <c r="C172" s="1" t="s">
        <v>42</v>
      </c>
      <c r="D172" s="1" t="s">
        <v>8222</v>
      </c>
      <c r="E172" s="2" t="s">
        <v>1222</v>
      </c>
      <c r="F172" s="2" t="s">
        <v>1223</v>
      </c>
      <c r="G172" s="2" t="s">
        <v>313</v>
      </c>
      <c r="H172" s="2" t="s">
        <v>314</v>
      </c>
      <c r="I172" s="9">
        <v>20</v>
      </c>
      <c r="J172" s="4">
        <v>204.4</v>
      </c>
    </row>
    <row r="173" spans="1:10">
      <c r="A173" s="2" t="s">
        <v>40</v>
      </c>
      <c r="B173" s="3" t="s">
        <v>8096</v>
      </c>
      <c r="C173" s="1" t="s">
        <v>42</v>
      </c>
      <c r="D173" s="1" t="s">
        <v>8223</v>
      </c>
      <c r="E173" s="2" t="s">
        <v>337</v>
      </c>
      <c r="F173" s="2" t="s">
        <v>338</v>
      </c>
      <c r="G173" s="2" t="s">
        <v>313</v>
      </c>
      <c r="H173" s="2" t="s">
        <v>314</v>
      </c>
      <c r="I173" s="9">
        <v>50</v>
      </c>
      <c r="J173" s="4">
        <v>511</v>
      </c>
    </row>
    <row r="174" spans="1:10">
      <c r="A174" s="2" t="s">
        <v>40</v>
      </c>
      <c r="B174" s="3" t="s">
        <v>8096</v>
      </c>
      <c r="C174" s="1" t="s">
        <v>42</v>
      </c>
      <c r="D174" s="1" t="s">
        <v>8224</v>
      </c>
      <c r="E174" s="2" t="s">
        <v>6297</v>
      </c>
      <c r="F174" s="2" t="s">
        <v>6298</v>
      </c>
      <c r="G174" s="2" t="s">
        <v>313</v>
      </c>
      <c r="H174" s="2" t="s">
        <v>314</v>
      </c>
      <c r="I174" s="9">
        <v>20</v>
      </c>
      <c r="J174" s="4">
        <v>204.4</v>
      </c>
    </row>
    <row r="175" spans="1:10">
      <c r="A175" s="2" t="s">
        <v>40</v>
      </c>
      <c r="B175" s="3" t="s">
        <v>8096</v>
      </c>
      <c r="C175" s="1" t="s">
        <v>42</v>
      </c>
      <c r="D175" s="1" t="s">
        <v>8225</v>
      </c>
      <c r="E175" s="2" t="s">
        <v>6301</v>
      </c>
      <c r="F175" s="2" t="s">
        <v>6302</v>
      </c>
      <c r="G175" s="2" t="s">
        <v>313</v>
      </c>
      <c r="H175" s="2" t="s">
        <v>314</v>
      </c>
      <c r="I175" s="9">
        <v>50</v>
      </c>
      <c r="J175" s="4">
        <v>511</v>
      </c>
    </row>
    <row r="176" spans="1:10">
      <c r="A176" s="2" t="s">
        <v>40</v>
      </c>
      <c r="B176" s="3" t="s">
        <v>8096</v>
      </c>
      <c r="C176" s="1" t="s">
        <v>42</v>
      </c>
      <c r="D176" s="1" t="s">
        <v>8226</v>
      </c>
      <c r="E176" s="2" t="s">
        <v>8227</v>
      </c>
      <c r="F176" s="2" t="s">
        <v>8228</v>
      </c>
      <c r="G176" s="2" t="s">
        <v>313</v>
      </c>
      <c r="H176" s="2" t="s">
        <v>314</v>
      </c>
      <c r="I176" s="9">
        <v>5</v>
      </c>
      <c r="J176" s="4">
        <v>51.1</v>
      </c>
    </row>
    <row r="177" spans="1:10">
      <c r="A177" s="2" t="s">
        <v>40</v>
      </c>
      <c r="B177" s="3" t="s">
        <v>8147</v>
      </c>
      <c r="C177" s="1" t="s">
        <v>42</v>
      </c>
      <c r="D177" s="1" t="s">
        <v>8229</v>
      </c>
      <c r="E177" s="2" t="s">
        <v>581</v>
      </c>
      <c r="F177" s="2" t="s">
        <v>582</v>
      </c>
      <c r="G177" s="2" t="s">
        <v>313</v>
      </c>
      <c r="H177" s="2" t="s">
        <v>314</v>
      </c>
      <c r="I177" s="9">
        <v>20</v>
      </c>
      <c r="J177" s="4">
        <v>204.4</v>
      </c>
    </row>
    <row r="178" spans="1:10">
      <c r="A178" s="2" t="s">
        <v>40</v>
      </c>
      <c r="B178" s="3" t="s">
        <v>8096</v>
      </c>
      <c r="C178" s="1" t="s">
        <v>42</v>
      </c>
      <c r="D178" s="1" t="s">
        <v>8230</v>
      </c>
      <c r="E178" s="2" t="s">
        <v>1615</v>
      </c>
      <c r="F178" s="2" t="s">
        <v>1616</v>
      </c>
      <c r="G178" s="2" t="s">
        <v>343</v>
      </c>
      <c r="H178" s="2" t="s">
        <v>344</v>
      </c>
      <c r="I178" s="9">
        <v>100</v>
      </c>
      <c r="J178" s="4">
        <v>1022</v>
      </c>
    </row>
    <row r="179" spans="1:10">
      <c r="A179" s="2" t="s">
        <v>40</v>
      </c>
      <c r="B179" s="3" t="s">
        <v>8096</v>
      </c>
      <c r="C179" s="1" t="s">
        <v>42</v>
      </c>
      <c r="D179" s="1" t="s">
        <v>8231</v>
      </c>
      <c r="E179" s="2" t="s">
        <v>1589</v>
      </c>
      <c r="F179" s="2" t="s">
        <v>1590</v>
      </c>
      <c r="G179" s="2" t="s">
        <v>313</v>
      </c>
      <c r="H179" s="2" t="s">
        <v>314</v>
      </c>
      <c r="I179" s="9">
        <v>30</v>
      </c>
      <c r="J179" s="4">
        <v>306.60000000000002</v>
      </c>
    </row>
    <row r="180" spans="1:10">
      <c r="A180" s="2" t="s">
        <v>40</v>
      </c>
      <c r="B180" s="3" t="s">
        <v>8096</v>
      </c>
      <c r="C180" s="1" t="s">
        <v>42</v>
      </c>
      <c r="D180" s="1" t="s">
        <v>8232</v>
      </c>
      <c r="E180" s="2" t="s">
        <v>6292</v>
      </c>
      <c r="F180" s="2" t="s">
        <v>6293</v>
      </c>
      <c r="G180" s="2" t="s">
        <v>351</v>
      </c>
      <c r="H180" s="2" t="s">
        <v>352</v>
      </c>
      <c r="I180" s="9">
        <v>6</v>
      </c>
      <c r="J180" s="4">
        <v>61.32</v>
      </c>
    </row>
    <row r="181" spans="1:10">
      <c r="A181" s="2" t="s">
        <v>40</v>
      </c>
      <c r="B181" s="3" t="s">
        <v>8096</v>
      </c>
      <c r="C181" s="1" t="s">
        <v>42</v>
      </c>
      <c r="D181" s="1" t="s">
        <v>8233</v>
      </c>
      <c r="E181" s="2" t="s">
        <v>8234</v>
      </c>
      <c r="F181" s="2" t="s">
        <v>8235</v>
      </c>
      <c r="G181" s="2" t="s">
        <v>362</v>
      </c>
      <c r="H181" s="2" t="s">
        <v>363</v>
      </c>
      <c r="I181" s="9">
        <v>20</v>
      </c>
      <c r="J181" s="4">
        <v>204.4</v>
      </c>
    </row>
    <row r="182" spans="1:10">
      <c r="A182" s="2" t="s">
        <v>40</v>
      </c>
      <c r="B182" s="3" t="s">
        <v>8096</v>
      </c>
      <c r="C182" s="1" t="s">
        <v>42</v>
      </c>
      <c r="D182" s="1" t="s">
        <v>8236</v>
      </c>
      <c r="E182" s="2" t="s">
        <v>5404</v>
      </c>
      <c r="F182" s="2" t="s">
        <v>5405</v>
      </c>
      <c r="G182" s="2" t="s">
        <v>313</v>
      </c>
      <c r="H182" s="2" t="s">
        <v>314</v>
      </c>
      <c r="I182" s="9">
        <v>10</v>
      </c>
      <c r="J182" s="4">
        <v>102.2</v>
      </c>
    </row>
    <row r="183" spans="1:10">
      <c r="A183" s="2" t="s">
        <v>40</v>
      </c>
      <c r="B183" s="3" t="s">
        <v>8096</v>
      </c>
      <c r="C183" s="1" t="s">
        <v>42</v>
      </c>
      <c r="D183" s="1" t="s">
        <v>8237</v>
      </c>
      <c r="E183" s="2" t="s">
        <v>8238</v>
      </c>
      <c r="F183" s="2" t="s">
        <v>8239</v>
      </c>
      <c r="G183" s="2" t="s">
        <v>313</v>
      </c>
      <c r="H183" s="2" t="s">
        <v>314</v>
      </c>
      <c r="I183" s="9">
        <v>10</v>
      </c>
      <c r="J183" s="4">
        <v>102.2</v>
      </c>
    </row>
    <row r="184" spans="1:10">
      <c r="A184" s="2" t="s">
        <v>40</v>
      </c>
      <c r="B184" s="3" t="s">
        <v>8096</v>
      </c>
      <c r="C184" s="1" t="s">
        <v>42</v>
      </c>
      <c r="D184" s="1" t="s">
        <v>8240</v>
      </c>
      <c r="E184" s="2" t="s">
        <v>8241</v>
      </c>
      <c r="F184" s="2" t="s">
        <v>8242</v>
      </c>
      <c r="G184" s="2" t="s">
        <v>313</v>
      </c>
      <c r="H184" s="2" t="s">
        <v>314</v>
      </c>
      <c r="I184" s="9">
        <v>5</v>
      </c>
      <c r="J184" s="4">
        <v>51.1</v>
      </c>
    </row>
    <row r="185" spans="1:10">
      <c r="A185" s="2" t="s">
        <v>40</v>
      </c>
      <c r="B185" s="3" t="s">
        <v>8096</v>
      </c>
      <c r="C185" s="1" t="s">
        <v>42</v>
      </c>
      <c r="D185" s="1" t="s">
        <v>8243</v>
      </c>
      <c r="E185" s="2" t="s">
        <v>8244</v>
      </c>
      <c r="F185" s="2" t="s">
        <v>8245</v>
      </c>
      <c r="G185" s="2" t="s">
        <v>313</v>
      </c>
      <c r="H185" s="2" t="s">
        <v>314</v>
      </c>
      <c r="I185" s="9">
        <v>10</v>
      </c>
      <c r="J185" s="4">
        <v>102.2</v>
      </c>
    </row>
    <row r="186" spans="1:10">
      <c r="A186" s="2" t="s">
        <v>40</v>
      </c>
      <c r="B186" s="3" t="s">
        <v>8096</v>
      </c>
      <c r="C186" s="1" t="s">
        <v>42</v>
      </c>
      <c r="D186" s="1" t="s">
        <v>8246</v>
      </c>
      <c r="E186" s="2" t="s">
        <v>1429</v>
      </c>
      <c r="F186" s="2" t="s">
        <v>1430</v>
      </c>
      <c r="G186" s="2" t="s">
        <v>367</v>
      </c>
      <c r="H186" s="2" t="s">
        <v>368</v>
      </c>
      <c r="I186" s="9">
        <v>15</v>
      </c>
      <c r="J186" s="4">
        <v>153.30000000000001</v>
      </c>
    </row>
    <row r="187" spans="1:10">
      <c r="A187" s="2" t="s">
        <v>40</v>
      </c>
      <c r="B187" s="3" t="s">
        <v>8096</v>
      </c>
      <c r="C187" s="1" t="s">
        <v>42</v>
      </c>
      <c r="D187" s="1" t="s">
        <v>8247</v>
      </c>
      <c r="E187" s="2" t="s">
        <v>6277</v>
      </c>
      <c r="F187" s="2" t="s">
        <v>6278</v>
      </c>
      <c r="G187" s="2" t="s">
        <v>313</v>
      </c>
      <c r="H187" s="2" t="s">
        <v>314</v>
      </c>
      <c r="I187" s="9">
        <v>15</v>
      </c>
      <c r="J187" s="4">
        <v>153.30000000000001</v>
      </c>
    </row>
    <row r="188" spans="1:10">
      <c r="A188" s="2" t="s">
        <v>48</v>
      </c>
      <c r="B188" s="3" t="s">
        <v>8096</v>
      </c>
      <c r="C188" s="1" t="s">
        <v>42</v>
      </c>
      <c r="D188" s="1" t="s">
        <v>8226</v>
      </c>
      <c r="E188" s="2" t="s">
        <v>8227</v>
      </c>
      <c r="F188" s="2" t="s">
        <v>8228</v>
      </c>
      <c r="G188" s="2" t="s">
        <v>313</v>
      </c>
      <c r="H188" s="2" t="s">
        <v>314</v>
      </c>
      <c r="I188" s="9">
        <v>5</v>
      </c>
      <c r="J188" s="4">
        <v>57.6</v>
      </c>
    </row>
    <row r="189" spans="1:10">
      <c r="A189" s="2" t="s">
        <v>48</v>
      </c>
      <c r="B189" s="3" t="s">
        <v>8096</v>
      </c>
      <c r="C189" s="1" t="s">
        <v>42</v>
      </c>
      <c r="D189" s="1" t="s">
        <v>2431</v>
      </c>
      <c r="E189" s="2" t="s">
        <v>1603</v>
      </c>
      <c r="F189" s="2" t="s">
        <v>1604</v>
      </c>
      <c r="G189" s="2" t="s">
        <v>313</v>
      </c>
      <c r="H189" s="2" t="s">
        <v>314</v>
      </c>
      <c r="I189" s="9">
        <v>20</v>
      </c>
      <c r="J189" s="4">
        <v>230.4</v>
      </c>
    </row>
    <row r="190" spans="1:10">
      <c r="A190" s="2" t="s">
        <v>48</v>
      </c>
      <c r="B190" s="3" t="s">
        <v>8096</v>
      </c>
      <c r="C190" s="1" t="s">
        <v>42</v>
      </c>
      <c r="D190" s="1" t="s">
        <v>2432</v>
      </c>
      <c r="E190" s="2" t="s">
        <v>6290</v>
      </c>
      <c r="F190" s="2" t="s">
        <v>6291</v>
      </c>
      <c r="G190" s="2" t="s">
        <v>313</v>
      </c>
      <c r="H190" s="2" t="s">
        <v>314</v>
      </c>
      <c r="I190" s="9">
        <v>50</v>
      </c>
      <c r="J190" s="4">
        <v>576</v>
      </c>
    </row>
    <row r="191" spans="1:10">
      <c r="A191" s="2" t="s">
        <v>48</v>
      </c>
      <c r="B191" s="3" t="s">
        <v>8096</v>
      </c>
      <c r="C191" s="1" t="s">
        <v>42</v>
      </c>
      <c r="D191" s="1" t="s">
        <v>8230</v>
      </c>
      <c r="E191" s="2" t="s">
        <v>1615</v>
      </c>
      <c r="F191" s="2" t="s">
        <v>1616</v>
      </c>
      <c r="G191" s="2" t="s">
        <v>343</v>
      </c>
      <c r="H191" s="2" t="s">
        <v>344</v>
      </c>
      <c r="I191" s="9">
        <v>50</v>
      </c>
      <c r="J191" s="4">
        <v>576</v>
      </c>
    </row>
    <row r="192" spans="1:10">
      <c r="A192" s="2" t="s">
        <v>48</v>
      </c>
      <c r="B192" s="3" t="s">
        <v>8096</v>
      </c>
      <c r="C192" s="1" t="s">
        <v>42</v>
      </c>
      <c r="D192" s="1" t="s">
        <v>8237</v>
      </c>
      <c r="E192" s="2" t="s">
        <v>8238</v>
      </c>
      <c r="F192" s="2" t="s">
        <v>8239</v>
      </c>
      <c r="G192" s="2" t="s">
        <v>313</v>
      </c>
      <c r="H192" s="2" t="s">
        <v>314</v>
      </c>
      <c r="I192" s="9">
        <v>10</v>
      </c>
      <c r="J192" s="4">
        <v>115.2</v>
      </c>
    </row>
    <row r="193" spans="1:10">
      <c r="A193" s="2" t="s">
        <v>48</v>
      </c>
      <c r="B193" s="3" t="s">
        <v>8096</v>
      </c>
      <c r="C193" s="1" t="s">
        <v>42</v>
      </c>
      <c r="D193" s="1" t="s">
        <v>8240</v>
      </c>
      <c r="E193" s="2" t="s">
        <v>8241</v>
      </c>
      <c r="F193" s="2" t="s">
        <v>8242</v>
      </c>
      <c r="G193" s="2" t="s">
        <v>313</v>
      </c>
      <c r="H193" s="2" t="s">
        <v>314</v>
      </c>
      <c r="I193" s="9">
        <v>10</v>
      </c>
      <c r="J193" s="4">
        <v>115.2</v>
      </c>
    </row>
    <row r="194" spans="1:10">
      <c r="A194" s="2" t="s">
        <v>48</v>
      </c>
      <c r="B194" s="3" t="s">
        <v>8096</v>
      </c>
      <c r="C194" s="1" t="s">
        <v>42</v>
      </c>
      <c r="D194" s="1" t="s">
        <v>8224</v>
      </c>
      <c r="E194" s="2" t="s">
        <v>6297</v>
      </c>
      <c r="F194" s="2" t="s">
        <v>6298</v>
      </c>
      <c r="G194" s="2" t="s">
        <v>313</v>
      </c>
      <c r="H194" s="2" t="s">
        <v>314</v>
      </c>
      <c r="I194" s="9">
        <v>15</v>
      </c>
      <c r="J194" s="4">
        <v>172.8</v>
      </c>
    </row>
    <row r="195" spans="1:10">
      <c r="A195" s="2" t="s">
        <v>48</v>
      </c>
      <c r="B195" s="3" t="s">
        <v>8096</v>
      </c>
      <c r="C195" s="1" t="s">
        <v>42</v>
      </c>
      <c r="D195" s="1" t="s">
        <v>8236</v>
      </c>
      <c r="E195" s="2" t="s">
        <v>5404</v>
      </c>
      <c r="F195" s="2" t="s">
        <v>5405</v>
      </c>
      <c r="G195" s="2" t="s">
        <v>313</v>
      </c>
      <c r="H195" s="2" t="s">
        <v>314</v>
      </c>
      <c r="I195" s="9">
        <v>3</v>
      </c>
      <c r="J195" s="4">
        <v>34.56</v>
      </c>
    </row>
    <row r="196" spans="1:10">
      <c r="A196" s="2" t="s">
        <v>48</v>
      </c>
      <c r="B196" s="3" t="s">
        <v>8096</v>
      </c>
      <c r="C196" s="1" t="s">
        <v>42</v>
      </c>
      <c r="D196" s="1" t="s">
        <v>2433</v>
      </c>
      <c r="E196" s="2" t="s">
        <v>789</v>
      </c>
      <c r="F196" s="2" t="s">
        <v>790</v>
      </c>
      <c r="G196" s="2" t="s">
        <v>313</v>
      </c>
      <c r="H196" s="2" t="s">
        <v>314</v>
      </c>
      <c r="I196" s="9">
        <v>3</v>
      </c>
      <c r="J196" s="4">
        <v>34.56</v>
      </c>
    </row>
    <row r="197" spans="1:10">
      <c r="A197" s="2" t="s">
        <v>48</v>
      </c>
      <c r="B197" s="3" t="s">
        <v>8169</v>
      </c>
      <c r="C197" s="1" t="s">
        <v>42</v>
      </c>
      <c r="D197" s="1" t="s">
        <v>8170</v>
      </c>
      <c r="E197" s="2" t="s">
        <v>322</v>
      </c>
      <c r="F197" s="2" t="s">
        <v>323</v>
      </c>
      <c r="G197" s="2" t="s">
        <v>313</v>
      </c>
      <c r="H197" s="2" t="s">
        <v>314</v>
      </c>
      <c r="I197" s="9">
        <v>15</v>
      </c>
      <c r="J197" s="4">
        <v>172.8</v>
      </c>
    </row>
    <row r="198" spans="1:10">
      <c r="A198" s="2" t="s">
        <v>48</v>
      </c>
      <c r="B198" s="3" t="s">
        <v>8147</v>
      </c>
      <c r="C198" s="1" t="s">
        <v>42</v>
      </c>
      <c r="D198" s="1" t="s">
        <v>8248</v>
      </c>
      <c r="E198" s="2" t="s">
        <v>1584</v>
      </c>
      <c r="F198" s="2" t="s">
        <v>1585</v>
      </c>
      <c r="G198" s="2" t="s">
        <v>313</v>
      </c>
      <c r="H198" s="2" t="s">
        <v>314</v>
      </c>
      <c r="I198" s="9">
        <v>4</v>
      </c>
      <c r="J198" s="4">
        <v>46.08</v>
      </c>
    </row>
    <row r="199" spans="1:10">
      <c r="A199" s="2" t="s">
        <v>48</v>
      </c>
      <c r="B199" s="3" t="s">
        <v>8096</v>
      </c>
      <c r="C199" s="1" t="s">
        <v>42</v>
      </c>
      <c r="D199" s="1" t="s">
        <v>8219</v>
      </c>
      <c r="E199" s="2" t="s">
        <v>8220</v>
      </c>
      <c r="F199" s="2" t="s">
        <v>8221</v>
      </c>
      <c r="G199" s="2" t="s">
        <v>313</v>
      </c>
      <c r="H199" s="2" t="s">
        <v>314</v>
      </c>
      <c r="I199" s="9">
        <v>10</v>
      </c>
      <c r="J199" s="4">
        <v>115.2</v>
      </c>
    </row>
    <row r="200" spans="1:10">
      <c r="A200" s="2" t="s">
        <v>48</v>
      </c>
      <c r="B200" s="3" t="s">
        <v>8096</v>
      </c>
      <c r="C200" s="1" t="s">
        <v>42</v>
      </c>
      <c r="D200" s="1" t="s">
        <v>8225</v>
      </c>
      <c r="E200" s="2" t="s">
        <v>6301</v>
      </c>
      <c r="F200" s="2" t="s">
        <v>6302</v>
      </c>
      <c r="G200" s="2" t="s">
        <v>313</v>
      </c>
      <c r="H200" s="2" t="s">
        <v>314</v>
      </c>
      <c r="I200" s="9">
        <v>50</v>
      </c>
      <c r="J200" s="4">
        <v>576</v>
      </c>
    </row>
    <row r="201" spans="1:10">
      <c r="A201" s="2" t="s">
        <v>48</v>
      </c>
      <c r="B201" s="3" t="s">
        <v>8096</v>
      </c>
      <c r="C201" s="1" t="s">
        <v>42</v>
      </c>
      <c r="D201" s="1" t="s">
        <v>8223</v>
      </c>
      <c r="E201" s="2" t="s">
        <v>337</v>
      </c>
      <c r="F201" s="2" t="s">
        <v>338</v>
      </c>
      <c r="G201" s="2" t="s">
        <v>313</v>
      </c>
      <c r="H201" s="2" t="s">
        <v>314</v>
      </c>
      <c r="I201" s="9">
        <v>50</v>
      </c>
      <c r="J201" s="4">
        <v>576</v>
      </c>
    </row>
    <row r="202" spans="1:10">
      <c r="A202" s="2" t="s">
        <v>48</v>
      </c>
      <c r="B202" s="3" t="s">
        <v>8096</v>
      </c>
      <c r="C202" s="1" t="s">
        <v>42</v>
      </c>
      <c r="D202" s="1" t="s">
        <v>8249</v>
      </c>
      <c r="E202" s="2" t="s">
        <v>411</v>
      </c>
      <c r="F202" s="2" t="s">
        <v>412</v>
      </c>
      <c r="G202" s="2" t="s">
        <v>313</v>
      </c>
      <c r="H202" s="2" t="s">
        <v>314</v>
      </c>
      <c r="I202" s="9">
        <v>2</v>
      </c>
      <c r="J202" s="4">
        <v>23.04</v>
      </c>
    </row>
    <row r="203" spans="1:10">
      <c r="A203" s="2" t="s">
        <v>48</v>
      </c>
      <c r="B203" s="3" t="s">
        <v>8096</v>
      </c>
      <c r="C203" s="1" t="s">
        <v>42</v>
      </c>
      <c r="D203" s="1" t="s">
        <v>8231</v>
      </c>
      <c r="E203" s="2" t="s">
        <v>1589</v>
      </c>
      <c r="F203" s="2" t="s">
        <v>1590</v>
      </c>
      <c r="G203" s="2" t="s">
        <v>313</v>
      </c>
      <c r="H203" s="2" t="s">
        <v>314</v>
      </c>
      <c r="I203" s="9">
        <v>30</v>
      </c>
      <c r="J203" s="4">
        <v>345.6</v>
      </c>
    </row>
    <row r="204" spans="1:10">
      <c r="A204" s="2" t="s">
        <v>48</v>
      </c>
      <c r="B204" s="3" t="s">
        <v>8096</v>
      </c>
      <c r="C204" s="1" t="s">
        <v>42</v>
      </c>
      <c r="D204" s="1" t="s">
        <v>8179</v>
      </c>
      <c r="E204" s="2" t="s">
        <v>8180</v>
      </c>
      <c r="F204" s="2" t="s">
        <v>8181</v>
      </c>
      <c r="G204" s="2" t="s">
        <v>313</v>
      </c>
      <c r="H204" s="2" t="s">
        <v>314</v>
      </c>
      <c r="I204" s="9">
        <v>30</v>
      </c>
      <c r="J204" s="4">
        <v>345.6</v>
      </c>
    </row>
    <row r="205" spans="1:10">
      <c r="A205" s="2" t="s">
        <v>48</v>
      </c>
      <c r="B205" s="3" t="s">
        <v>8101</v>
      </c>
      <c r="C205" s="1" t="s">
        <v>42</v>
      </c>
      <c r="D205" s="1" t="s">
        <v>8250</v>
      </c>
      <c r="E205" s="2" t="s">
        <v>408</v>
      </c>
      <c r="F205" s="2" t="s">
        <v>409</v>
      </c>
      <c r="G205" s="2" t="s">
        <v>313</v>
      </c>
      <c r="H205" s="2" t="s">
        <v>314</v>
      </c>
      <c r="I205" s="9">
        <v>5</v>
      </c>
      <c r="J205" s="4">
        <v>57.6</v>
      </c>
    </row>
    <row r="206" spans="1:10">
      <c r="A206" s="2" t="s">
        <v>48</v>
      </c>
      <c r="B206" s="3" t="s">
        <v>8096</v>
      </c>
      <c r="C206" s="1" t="s">
        <v>42</v>
      </c>
      <c r="D206" s="1" t="s">
        <v>8183</v>
      </c>
      <c r="E206" s="2" t="s">
        <v>6284</v>
      </c>
      <c r="F206" s="2" t="s">
        <v>1149</v>
      </c>
      <c r="G206" s="2" t="s">
        <v>313</v>
      </c>
      <c r="H206" s="2" t="s">
        <v>314</v>
      </c>
      <c r="I206" s="9">
        <v>30</v>
      </c>
      <c r="J206" s="4">
        <v>345.6</v>
      </c>
    </row>
    <row r="207" spans="1:10">
      <c r="A207" s="2" t="s">
        <v>48</v>
      </c>
      <c r="B207" s="3" t="s">
        <v>8096</v>
      </c>
      <c r="C207" s="1" t="s">
        <v>42</v>
      </c>
      <c r="D207" s="1" t="s">
        <v>8182</v>
      </c>
      <c r="E207" s="2" t="s">
        <v>6299</v>
      </c>
      <c r="F207" s="2" t="s">
        <v>6300</v>
      </c>
      <c r="G207" s="2" t="s">
        <v>313</v>
      </c>
      <c r="H207" s="2" t="s">
        <v>314</v>
      </c>
      <c r="I207" s="9">
        <v>20</v>
      </c>
      <c r="J207" s="4">
        <v>230.4</v>
      </c>
    </row>
    <row r="208" spans="1:10">
      <c r="A208" s="2" t="s">
        <v>48</v>
      </c>
      <c r="B208" s="3" t="s">
        <v>8120</v>
      </c>
      <c r="C208" s="1" t="s">
        <v>42</v>
      </c>
      <c r="D208" s="1" t="s">
        <v>8212</v>
      </c>
      <c r="E208" s="2" t="s">
        <v>1021</v>
      </c>
      <c r="F208" s="2" t="s">
        <v>1022</v>
      </c>
      <c r="G208" s="2" t="s">
        <v>367</v>
      </c>
      <c r="H208" s="2" t="s">
        <v>368</v>
      </c>
      <c r="I208" s="9">
        <v>1</v>
      </c>
      <c r="J208" s="4">
        <v>11.52</v>
      </c>
    </row>
    <row r="209" spans="1:10">
      <c r="A209" s="2" t="s">
        <v>48</v>
      </c>
      <c r="B209" s="3" t="s">
        <v>8101</v>
      </c>
      <c r="C209" s="1" t="s">
        <v>42</v>
      </c>
      <c r="D209" s="1" t="s">
        <v>8204</v>
      </c>
      <c r="E209" s="2" t="s">
        <v>1323</v>
      </c>
      <c r="F209" s="2" t="s">
        <v>1324</v>
      </c>
      <c r="G209" s="2" t="s">
        <v>1325</v>
      </c>
      <c r="H209" s="2" t="s">
        <v>1326</v>
      </c>
      <c r="I209" s="9">
        <v>5</v>
      </c>
      <c r="J209" s="4">
        <v>57.6</v>
      </c>
    </row>
    <row r="210" spans="1:10">
      <c r="A210" s="2" t="s">
        <v>48</v>
      </c>
      <c r="B210" s="3" t="s">
        <v>8104</v>
      </c>
      <c r="C210" s="1" t="s">
        <v>42</v>
      </c>
      <c r="D210" s="1" t="s">
        <v>8251</v>
      </c>
      <c r="E210" s="2" t="s">
        <v>600</v>
      </c>
      <c r="F210" s="2" t="s">
        <v>601</v>
      </c>
      <c r="G210" s="2" t="s">
        <v>313</v>
      </c>
      <c r="H210" s="2" t="s">
        <v>314</v>
      </c>
      <c r="I210" s="9">
        <v>10</v>
      </c>
      <c r="J210" s="4">
        <v>123.7</v>
      </c>
    </row>
    <row r="211" spans="1:10">
      <c r="A211" s="2" t="s">
        <v>48</v>
      </c>
      <c r="B211" s="3" t="s">
        <v>8104</v>
      </c>
      <c r="C211" s="1" t="s">
        <v>42</v>
      </c>
      <c r="D211" s="1" t="s">
        <v>8252</v>
      </c>
      <c r="E211" s="2" t="s">
        <v>754</v>
      </c>
      <c r="F211" s="2" t="s">
        <v>755</v>
      </c>
      <c r="G211" s="2" t="s">
        <v>313</v>
      </c>
      <c r="H211" s="2" t="s">
        <v>314</v>
      </c>
      <c r="I211" s="9">
        <v>5</v>
      </c>
      <c r="J211" s="4">
        <v>61.85</v>
      </c>
    </row>
    <row r="212" spans="1:10">
      <c r="A212" s="2" t="s">
        <v>48</v>
      </c>
      <c r="B212" s="3" t="s">
        <v>8104</v>
      </c>
      <c r="C212" s="1" t="s">
        <v>42</v>
      </c>
      <c r="D212" s="1" t="s">
        <v>2559</v>
      </c>
      <c r="E212" s="2" t="s">
        <v>3003</v>
      </c>
      <c r="F212" s="2" t="s">
        <v>3004</v>
      </c>
      <c r="G212" s="2" t="s">
        <v>313</v>
      </c>
      <c r="H212" s="2" t="s">
        <v>314</v>
      </c>
      <c r="I212" s="9">
        <v>4</v>
      </c>
      <c r="J212" s="4">
        <v>46.08</v>
      </c>
    </row>
    <row r="213" spans="1:10">
      <c r="A213" s="2" t="s">
        <v>48</v>
      </c>
      <c r="B213" s="3" t="s">
        <v>8120</v>
      </c>
      <c r="C213" s="1" t="s">
        <v>42</v>
      </c>
      <c r="D213" s="1" t="s">
        <v>8253</v>
      </c>
      <c r="E213" s="2" t="s">
        <v>417</v>
      </c>
      <c r="F213" s="2" t="s">
        <v>418</v>
      </c>
      <c r="G213" s="2" t="s">
        <v>313</v>
      </c>
      <c r="H213" s="2" t="s">
        <v>314</v>
      </c>
      <c r="I213" s="9">
        <v>5</v>
      </c>
      <c r="J213" s="4">
        <v>57.6</v>
      </c>
    </row>
    <row r="214" spans="1:10">
      <c r="A214" s="2" t="s">
        <v>48</v>
      </c>
      <c r="B214" s="3" t="s">
        <v>8096</v>
      </c>
      <c r="C214" s="1" t="s">
        <v>42</v>
      </c>
      <c r="D214" s="1" t="s">
        <v>2445</v>
      </c>
      <c r="E214" s="2" t="s">
        <v>2915</v>
      </c>
      <c r="F214" s="2" t="s">
        <v>2916</v>
      </c>
      <c r="G214" s="2" t="s">
        <v>313</v>
      </c>
      <c r="H214" s="2" t="s">
        <v>314</v>
      </c>
      <c r="I214" s="9">
        <v>20</v>
      </c>
      <c r="J214" s="4">
        <v>230.4</v>
      </c>
    </row>
    <row r="215" spans="1:10">
      <c r="A215" s="2" t="s">
        <v>48</v>
      </c>
      <c r="B215" s="3" t="s">
        <v>8096</v>
      </c>
      <c r="C215" s="1" t="s">
        <v>42</v>
      </c>
      <c r="D215" s="1" t="s">
        <v>8233</v>
      </c>
      <c r="E215" s="2" t="s">
        <v>8234</v>
      </c>
      <c r="F215" s="2" t="s">
        <v>8235</v>
      </c>
      <c r="G215" s="2" t="s">
        <v>362</v>
      </c>
      <c r="H215" s="2" t="s">
        <v>363</v>
      </c>
      <c r="I215" s="9">
        <v>20</v>
      </c>
      <c r="J215" s="4">
        <v>230.4</v>
      </c>
    </row>
    <row r="216" spans="1:10">
      <c r="A216" s="2" t="s">
        <v>48</v>
      </c>
      <c r="B216" s="3" t="s">
        <v>8096</v>
      </c>
      <c r="C216" s="1" t="s">
        <v>42</v>
      </c>
      <c r="D216" s="1" t="s">
        <v>2451</v>
      </c>
      <c r="E216" s="2" t="s">
        <v>2654</v>
      </c>
      <c r="F216" s="2" t="s">
        <v>2655</v>
      </c>
      <c r="G216" s="2" t="s">
        <v>313</v>
      </c>
      <c r="H216" s="2" t="s">
        <v>314</v>
      </c>
      <c r="I216" s="9">
        <v>50</v>
      </c>
      <c r="J216" s="4">
        <v>576</v>
      </c>
    </row>
    <row r="217" spans="1:10">
      <c r="A217" s="2" t="s">
        <v>48</v>
      </c>
      <c r="B217" s="3" t="s">
        <v>8096</v>
      </c>
      <c r="C217" s="1" t="s">
        <v>42</v>
      </c>
      <c r="D217" s="1" t="s">
        <v>8191</v>
      </c>
      <c r="E217" s="2" t="s">
        <v>8192</v>
      </c>
      <c r="F217" s="2" t="s">
        <v>8193</v>
      </c>
      <c r="G217" s="2" t="s">
        <v>313</v>
      </c>
      <c r="H217" s="2" t="s">
        <v>314</v>
      </c>
      <c r="I217" s="9">
        <v>20</v>
      </c>
      <c r="J217" s="4">
        <v>230.4</v>
      </c>
    </row>
    <row r="218" spans="1:10">
      <c r="A218" s="2" t="s">
        <v>48</v>
      </c>
      <c r="B218" s="3" t="s">
        <v>8096</v>
      </c>
      <c r="C218" s="1" t="s">
        <v>42</v>
      </c>
      <c r="D218" s="1" t="s">
        <v>2446</v>
      </c>
      <c r="E218" s="2" t="s">
        <v>6294</v>
      </c>
      <c r="F218" s="2" t="s">
        <v>6295</v>
      </c>
      <c r="G218" s="2" t="s">
        <v>313</v>
      </c>
      <c r="H218" s="2" t="s">
        <v>314</v>
      </c>
      <c r="I218" s="9">
        <v>120</v>
      </c>
      <c r="J218" s="4">
        <v>1382.4</v>
      </c>
    </row>
    <row r="219" spans="1:10">
      <c r="A219" s="2" t="s">
        <v>48</v>
      </c>
      <c r="B219" s="3" t="s">
        <v>8096</v>
      </c>
      <c r="C219" s="1" t="s">
        <v>42</v>
      </c>
      <c r="D219" s="1" t="s">
        <v>8194</v>
      </c>
      <c r="E219" s="2" t="s">
        <v>8195</v>
      </c>
      <c r="F219" s="2" t="s">
        <v>8196</v>
      </c>
      <c r="G219" s="2" t="s">
        <v>313</v>
      </c>
      <c r="H219" s="2" t="s">
        <v>314</v>
      </c>
      <c r="I219" s="9">
        <v>20</v>
      </c>
      <c r="J219" s="4">
        <v>230.4</v>
      </c>
    </row>
    <row r="220" spans="1:10">
      <c r="A220" s="2" t="s">
        <v>48</v>
      </c>
      <c r="B220" s="3" t="s">
        <v>8096</v>
      </c>
      <c r="C220" s="1" t="s">
        <v>42</v>
      </c>
      <c r="D220" s="1" t="s">
        <v>8197</v>
      </c>
      <c r="E220" s="2" t="s">
        <v>6286</v>
      </c>
      <c r="F220" s="2" t="s">
        <v>6287</v>
      </c>
      <c r="G220" s="2" t="s">
        <v>313</v>
      </c>
      <c r="H220" s="2" t="s">
        <v>314</v>
      </c>
      <c r="I220" s="9">
        <v>10</v>
      </c>
      <c r="J220" s="4">
        <v>115.2</v>
      </c>
    </row>
    <row r="221" spans="1:10">
      <c r="A221" s="2" t="s">
        <v>48</v>
      </c>
      <c r="B221" s="3" t="s">
        <v>8096</v>
      </c>
      <c r="C221" s="1" t="s">
        <v>42</v>
      </c>
      <c r="D221" s="1" t="s">
        <v>8190</v>
      </c>
      <c r="E221" s="2" t="s">
        <v>1608</v>
      </c>
      <c r="F221" s="2" t="s">
        <v>1609</v>
      </c>
      <c r="G221" s="2" t="s">
        <v>313</v>
      </c>
      <c r="H221" s="2" t="s">
        <v>314</v>
      </c>
      <c r="I221" s="9">
        <v>20</v>
      </c>
      <c r="J221" s="4">
        <v>230.4</v>
      </c>
    </row>
    <row r="222" spans="1:10">
      <c r="A222" s="2" t="s">
        <v>48</v>
      </c>
      <c r="B222" s="3" t="s">
        <v>8096</v>
      </c>
      <c r="C222" s="1" t="s">
        <v>42</v>
      </c>
      <c r="D222" s="1" t="s">
        <v>2452</v>
      </c>
      <c r="E222" s="2" t="s">
        <v>6281</v>
      </c>
      <c r="F222" s="2" t="s">
        <v>6282</v>
      </c>
      <c r="G222" s="2" t="s">
        <v>313</v>
      </c>
      <c r="H222" s="2" t="s">
        <v>314</v>
      </c>
      <c r="I222" s="9">
        <v>20</v>
      </c>
      <c r="J222" s="4">
        <v>230.4</v>
      </c>
    </row>
    <row r="223" spans="1:10">
      <c r="A223" s="2" t="s">
        <v>205</v>
      </c>
      <c r="B223" s="3" t="s">
        <v>8096</v>
      </c>
      <c r="C223" s="1" t="s">
        <v>42</v>
      </c>
      <c r="D223" s="1" t="s">
        <v>8254</v>
      </c>
      <c r="E223" s="2" t="s">
        <v>378</v>
      </c>
      <c r="F223" s="2" t="s">
        <v>379</v>
      </c>
      <c r="G223" s="2" t="s">
        <v>313</v>
      </c>
      <c r="H223" s="2" t="s">
        <v>314</v>
      </c>
      <c r="I223" s="9">
        <v>3</v>
      </c>
      <c r="J223" s="4">
        <v>28.65</v>
      </c>
    </row>
    <row r="224" spans="1:10">
      <c r="J224" s="5">
        <v>24552.880000000001</v>
      </c>
    </row>
    <row r="225" spans="1:23">
      <c r="A225" s="72" t="s">
        <v>429</v>
      </c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</row>
    <row r="226" spans="1:23">
      <c r="A226" s="2" t="s">
        <v>40</v>
      </c>
      <c r="B226" s="3" t="s">
        <v>8096</v>
      </c>
      <c r="C226" s="1" t="s">
        <v>42</v>
      </c>
      <c r="D226" s="1" t="s">
        <v>8255</v>
      </c>
      <c r="E226" s="2" t="s">
        <v>1255</v>
      </c>
      <c r="F226" s="2" t="s">
        <v>1256</v>
      </c>
      <c r="G226" s="2" t="s">
        <v>1252</v>
      </c>
      <c r="H226" s="2" t="s">
        <v>1253</v>
      </c>
      <c r="I226" s="9">
        <v>10</v>
      </c>
      <c r="J226" s="4">
        <v>102.2</v>
      </c>
    </row>
    <row r="227" spans="1:23">
      <c r="A227" s="2" t="s">
        <v>182</v>
      </c>
      <c r="B227" s="3" t="s">
        <v>8147</v>
      </c>
      <c r="C227" s="1" t="s">
        <v>42</v>
      </c>
      <c r="D227" s="1" t="s">
        <v>8256</v>
      </c>
      <c r="E227" s="2" t="s">
        <v>431</v>
      </c>
      <c r="F227" s="2" t="s">
        <v>432</v>
      </c>
      <c r="G227" s="2" t="s">
        <v>433</v>
      </c>
      <c r="H227" s="2" t="s">
        <v>434</v>
      </c>
      <c r="I227" s="9">
        <v>2</v>
      </c>
      <c r="J227" s="4">
        <v>16.84</v>
      </c>
    </row>
    <row r="228" spans="1:23">
      <c r="J228" s="5">
        <v>119.04</v>
      </c>
    </row>
    <row r="229" spans="1:23">
      <c r="A229" s="72" t="s">
        <v>435</v>
      </c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</row>
    <row r="230" spans="1:23">
      <c r="A230" s="2" t="s">
        <v>40</v>
      </c>
      <c r="B230" s="3" t="s">
        <v>8104</v>
      </c>
      <c r="C230" s="1" t="s">
        <v>42</v>
      </c>
      <c r="D230" s="1" t="s">
        <v>8257</v>
      </c>
      <c r="E230" s="2" t="s">
        <v>442</v>
      </c>
      <c r="F230" s="2" t="s">
        <v>443</v>
      </c>
      <c r="G230" s="2" t="s">
        <v>439</v>
      </c>
      <c r="H230" s="2" t="s">
        <v>440</v>
      </c>
      <c r="I230" s="9">
        <v>5</v>
      </c>
      <c r="J230" s="4">
        <v>51.1</v>
      </c>
    </row>
    <row r="231" spans="1:23">
      <c r="A231" s="2" t="s">
        <v>48</v>
      </c>
      <c r="B231" s="3" t="s">
        <v>8104</v>
      </c>
      <c r="C231" s="1" t="s">
        <v>42</v>
      </c>
      <c r="D231" s="1" t="s">
        <v>8257</v>
      </c>
      <c r="E231" s="2" t="s">
        <v>442</v>
      </c>
      <c r="F231" s="2" t="s">
        <v>443</v>
      </c>
      <c r="G231" s="2" t="s">
        <v>439</v>
      </c>
      <c r="H231" s="2" t="s">
        <v>440</v>
      </c>
      <c r="I231" s="9">
        <v>2</v>
      </c>
      <c r="J231" s="4">
        <v>24.74</v>
      </c>
    </row>
    <row r="232" spans="1:23">
      <c r="A232" s="2" t="s">
        <v>48</v>
      </c>
      <c r="B232" s="3" t="s">
        <v>8104</v>
      </c>
      <c r="C232" s="1" t="s">
        <v>42</v>
      </c>
      <c r="D232" s="1" t="s">
        <v>8258</v>
      </c>
      <c r="E232" s="2" t="s">
        <v>6409</v>
      </c>
      <c r="F232" s="2" t="s">
        <v>6410</v>
      </c>
      <c r="G232" s="2" t="s">
        <v>1270</v>
      </c>
      <c r="H232" s="2" t="s">
        <v>1271</v>
      </c>
      <c r="I232" s="9">
        <v>2</v>
      </c>
      <c r="J232" s="4">
        <v>24.74</v>
      </c>
    </row>
    <row r="233" spans="1:23">
      <c r="J233" s="5">
        <f>SUM(J230:J232)</f>
        <v>100.58</v>
      </c>
    </row>
    <row r="234" spans="1:23">
      <c r="A234" s="72" t="s">
        <v>444</v>
      </c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</row>
    <row r="235" spans="1:23">
      <c r="A235" s="2" t="s">
        <v>40</v>
      </c>
      <c r="B235" s="3" t="s">
        <v>8104</v>
      </c>
      <c r="C235" s="1" t="s">
        <v>42</v>
      </c>
      <c r="D235" s="1" t="s">
        <v>8259</v>
      </c>
      <c r="E235" s="2" t="s">
        <v>1658</v>
      </c>
      <c r="F235" s="2" t="s">
        <v>1049</v>
      </c>
      <c r="G235" s="2" t="s">
        <v>468</v>
      </c>
      <c r="H235" s="2" t="s">
        <v>469</v>
      </c>
      <c r="I235" s="9">
        <v>20</v>
      </c>
      <c r="J235" s="4">
        <v>204.4</v>
      </c>
    </row>
    <row r="236" spans="1:23">
      <c r="A236" s="2" t="s">
        <v>40</v>
      </c>
      <c r="B236" s="3" t="s">
        <v>8147</v>
      </c>
      <c r="C236" s="1" t="s">
        <v>42</v>
      </c>
      <c r="D236" s="1" t="s">
        <v>8260</v>
      </c>
      <c r="E236" s="2" t="s">
        <v>4287</v>
      </c>
      <c r="F236" s="2" t="s">
        <v>4288</v>
      </c>
      <c r="G236" s="2" t="s">
        <v>468</v>
      </c>
      <c r="H236" s="2" t="s">
        <v>469</v>
      </c>
      <c r="I236" s="9">
        <v>20</v>
      </c>
      <c r="J236" s="4">
        <v>204.4</v>
      </c>
    </row>
    <row r="237" spans="1:23">
      <c r="A237" s="2" t="s">
        <v>40</v>
      </c>
      <c r="B237" s="3" t="s">
        <v>8096</v>
      </c>
      <c r="C237" s="1" t="s">
        <v>42</v>
      </c>
      <c r="D237" s="1" t="s">
        <v>8261</v>
      </c>
      <c r="E237" s="2" t="s">
        <v>1484</v>
      </c>
      <c r="F237" s="2" t="s">
        <v>1485</v>
      </c>
      <c r="G237" s="2" t="s">
        <v>837</v>
      </c>
      <c r="H237" s="2" t="s">
        <v>838</v>
      </c>
      <c r="I237" s="9">
        <v>20</v>
      </c>
      <c r="J237" s="4">
        <v>204.4</v>
      </c>
    </row>
    <row r="238" spans="1:23">
      <c r="A238" s="2" t="s">
        <v>40</v>
      </c>
      <c r="B238" s="3" t="s">
        <v>8147</v>
      </c>
      <c r="C238" s="1" t="s">
        <v>42</v>
      </c>
      <c r="D238" s="1" t="s">
        <v>8262</v>
      </c>
      <c r="E238" s="2" t="s">
        <v>2122</v>
      </c>
      <c r="F238" s="2" t="s">
        <v>8081</v>
      </c>
      <c r="G238" s="2" t="s">
        <v>468</v>
      </c>
      <c r="H238" s="2" t="s">
        <v>469</v>
      </c>
      <c r="I238" s="9">
        <v>15</v>
      </c>
      <c r="J238" s="4">
        <v>153.30000000000001</v>
      </c>
    </row>
    <row r="239" spans="1:23">
      <c r="A239" s="2" t="s">
        <v>40</v>
      </c>
      <c r="B239" s="3" t="s">
        <v>8104</v>
      </c>
      <c r="C239" s="1" t="s">
        <v>42</v>
      </c>
      <c r="D239" s="1" t="s">
        <v>8263</v>
      </c>
      <c r="E239" s="2" t="s">
        <v>7079</v>
      </c>
      <c r="F239" s="2" t="s">
        <v>5304</v>
      </c>
      <c r="G239" s="2" t="s">
        <v>468</v>
      </c>
      <c r="H239" s="2" t="s">
        <v>469</v>
      </c>
      <c r="I239" s="9">
        <v>10</v>
      </c>
      <c r="J239" s="4">
        <v>102.2</v>
      </c>
    </row>
    <row r="240" spans="1:23">
      <c r="A240" s="2" t="s">
        <v>40</v>
      </c>
      <c r="B240" s="3" t="s">
        <v>8169</v>
      </c>
      <c r="C240" s="1" t="s">
        <v>42</v>
      </c>
      <c r="D240" s="1" t="s">
        <v>8264</v>
      </c>
      <c r="E240" s="2" t="s">
        <v>1277</v>
      </c>
      <c r="F240" s="2" t="s">
        <v>1278</v>
      </c>
      <c r="G240" s="2" t="s">
        <v>851</v>
      </c>
      <c r="H240" s="2" t="s">
        <v>852</v>
      </c>
      <c r="I240" s="9">
        <v>10</v>
      </c>
      <c r="J240" s="4">
        <v>102.2</v>
      </c>
    </row>
    <row r="241" spans="1:10">
      <c r="A241" s="2" t="s">
        <v>40</v>
      </c>
      <c r="B241" s="3" t="s">
        <v>8169</v>
      </c>
      <c r="C241" s="1" t="s">
        <v>42</v>
      </c>
      <c r="D241" s="1" t="s">
        <v>8265</v>
      </c>
      <c r="E241" s="2" t="s">
        <v>1639</v>
      </c>
      <c r="F241" s="2" t="s">
        <v>1640</v>
      </c>
      <c r="G241" s="2" t="s">
        <v>468</v>
      </c>
      <c r="H241" s="2" t="s">
        <v>469</v>
      </c>
      <c r="I241" s="9">
        <v>30</v>
      </c>
      <c r="J241" s="4">
        <v>306.60000000000002</v>
      </c>
    </row>
    <row r="242" spans="1:10">
      <c r="A242" s="2" t="s">
        <v>40</v>
      </c>
      <c r="B242" s="3" t="s">
        <v>8120</v>
      </c>
      <c r="C242" s="1" t="s">
        <v>42</v>
      </c>
      <c r="D242" s="1" t="s">
        <v>8266</v>
      </c>
      <c r="E242" s="2" t="s">
        <v>6415</v>
      </c>
      <c r="F242" s="2" t="s">
        <v>6416</v>
      </c>
      <c r="G242" s="2" t="s">
        <v>1475</v>
      </c>
      <c r="H242" s="2" t="s">
        <v>1476</v>
      </c>
      <c r="I242" s="9">
        <v>20</v>
      </c>
      <c r="J242" s="4">
        <v>204.4</v>
      </c>
    </row>
    <row r="243" spans="1:10">
      <c r="A243" s="2" t="s">
        <v>40</v>
      </c>
      <c r="B243" s="3" t="s">
        <v>8120</v>
      </c>
      <c r="C243" s="1" t="s">
        <v>42</v>
      </c>
      <c r="D243" s="1" t="s">
        <v>8267</v>
      </c>
      <c r="E243" s="2" t="s">
        <v>2769</v>
      </c>
      <c r="F243" s="2" t="s">
        <v>2770</v>
      </c>
      <c r="G243" s="2" t="s">
        <v>2771</v>
      </c>
      <c r="H243" s="2" t="s">
        <v>2772</v>
      </c>
      <c r="I243" s="9">
        <v>10</v>
      </c>
      <c r="J243" s="4">
        <v>102.2</v>
      </c>
    </row>
    <row r="244" spans="1:10">
      <c r="A244" s="2" t="s">
        <v>40</v>
      </c>
      <c r="B244" s="3" t="s">
        <v>8169</v>
      </c>
      <c r="C244" s="1" t="s">
        <v>42</v>
      </c>
      <c r="D244" s="1" t="s">
        <v>8268</v>
      </c>
      <c r="E244" s="2" t="s">
        <v>3954</v>
      </c>
      <c r="F244" s="2" t="s">
        <v>3955</v>
      </c>
      <c r="G244" s="2" t="s">
        <v>837</v>
      </c>
      <c r="H244" s="2" t="s">
        <v>838</v>
      </c>
      <c r="I244" s="9">
        <v>20</v>
      </c>
      <c r="J244" s="4">
        <v>204.4</v>
      </c>
    </row>
    <row r="245" spans="1:10" ht="24">
      <c r="A245" s="2" t="s">
        <v>40</v>
      </c>
      <c r="B245" s="3" t="s">
        <v>8120</v>
      </c>
      <c r="C245" s="1" t="s">
        <v>42</v>
      </c>
      <c r="D245" s="1" t="s">
        <v>8269</v>
      </c>
      <c r="E245" s="2" t="s">
        <v>461</v>
      </c>
      <c r="F245" s="2" t="s">
        <v>462</v>
      </c>
      <c r="G245" s="2" t="s">
        <v>463</v>
      </c>
      <c r="H245" s="2" t="s">
        <v>464</v>
      </c>
      <c r="I245" s="9">
        <v>20</v>
      </c>
      <c r="J245" s="4">
        <v>204.4</v>
      </c>
    </row>
    <row r="246" spans="1:10" ht="24">
      <c r="A246" s="2" t="s">
        <v>40</v>
      </c>
      <c r="B246" s="3" t="s">
        <v>8120</v>
      </c>
      <c r="C246" s="1" t="s">
        <v>42</v>
      </c>
      <c r="D246" s="1" t="s">
        <v>8270</v>
      </c>
      <c r="E246" s="2" t="s">
        <v>3966</v>
      </c>
      <c r="F246" s="2" t="s">
        <v>3967</v>
      </c>
      <c r="G246" s="2" t="s">
        <v>463</v>
      </c>
      <c r="H246" s="2" t="s">
        <v>464</v>
      </c>
      <c r="I246" s="9">
        <v>15</v>
      </c>
      <c r="J246" s="4">
        <v>153.30000000000001</v>
      </c>
    </row>
    <row r="247" spans="1:10">
      <c r="A247" s="2" t="s">
        <v>40</v>
      </c>
      <c r="B247" s="3" t="s">
        <v>8120</v>
      </c>
      <c r="C247" s="1" t="s">
        <v>42</v>
      </c>
      <c r="D247" s="1" t="s">
        <v>2498</v>
      </c>
      <c r="E247" s="2" t="s">
        <v>7430</v>
      </c>
      <c r="F247" s="2" t="s">
        <v>7431</v>
      </c>
      <c r="G247" s="2" t="s">
        <v>872</v>
      </c>
      <c r="H247" s="2" t="s">
        <v>873</v>
      </c>
      <c r="I247" s="9">
        <v>5</v>
      </c>
      <c r="J247" s="4">
        <v>51.1</v>
      </c>
    </row>
    <row r="248" spans="1:10" ht="24">
      <c r="A248" s="2" t="s">
        <v>48</v>
      </c>
      <c r="B248" s="3" t="s">
        <v>8120</v>
      </c>
      <c r="C248" s="1" t="s">
        <v>42</v>
      </c>
      <c r="D248" s="1" t="s">
        <v>8270</v>
      </c>
      <c r="E248" s="2" t="s">
        <v>3966</v>
      </c>
      <c r="F248" s="2" t="s">
        <v>3967</v>
      </c>
      <c r="G248" s="2" t="s">
        <v>463</v>
      </c>
      <c r="H248" s="2" t="s">
        <v>464</v>
      </c>
      <c r="I248" s="9">
        <v>3</v>
      </c>
      <c r="J248" s="4">
        <v>37.11</v>
      </c>
    </row>
    <row r="249" spans="1:10">
      <c r="A249" s="2" t="s">
        <v>48</v>
      </c>
      <c r="B249" s="3" t="s">
        <v>8147</v>
      </c>
      <c r="C249" s="1" t="s">
        <v>42</v>
      </c>
      <c r="D249" s="1" t="s">
        <v>8262</v>
      </c>
      <c r="E249" s="2" t="s">
        <v>2122</v>
      </c>
      <c r="F249" s="2" t="s">
        <v>8081</v>
      </c>
      <c r="G249" s="2" t="s">
        <v>468</v>
      </c>
      <c r="H249" s="2" t="s">
        <v>469</v>
      </c>
      <c r="I249" s="9">
        <v>5</v>
      </c>
      <c r="J249" s="4">
        <v>61.85</v>
      </c>
    </row>
    <row r="250" spans="1:10">
      <c r="A250" s="2" t="s">
        <v>48</v>
      </c>
      <c r="B250" s="3" t="s">
        <v>8104</v>
      </c>
      <c r="C250" s="1" t="s">
        <v>42</v>
      </c>
      <c r="D250" s="1" t="s">
        <v>8259</v>
      </c>
      <c r="E250" s="2" t="s">
        <v>1658</v>
      </c>
      <c r="F250" s="2" t="s">
        <v>1049</v>
      </c>
      <c r="G250" s="2" t="s">
        <v>468</v>
      </c>
      <c r="H250" s="2" t="s">
        <v>469</v>
      </c>
      <c r="I250" s="9">
        <v>10</v>
      </c>
      <c r="J250" s="4">
        <v>123.7</v>
      </c>
    </row>
    <row r="251" spans="1:10">
      <c r="J251" s="5">
        <f>SUM(J235:J250)</f>
        <v>2419.96</v>
      </c>
    </row>
    <row r="252" spans="1:10">
      <c r="J252" s="5">
        <v>35220.730000000003</v>
      </c>
    </row>
  </sheetData>
  <autoFilter ref="A1:W252" xr:uid="{6E9754B2-1D42-D64E-83B5-B486D932C718}"/>
  <mergeCells count="12">
    <mergeCell ref="A234:W234"/>
    <mergeCell ref="A2:W2"/>
    <mergeCell ref="A12:W12"/>
    <mergeCell ref="A16:W16"/>
    <mergeCell ref="A41:W41"/>
    <mergeCell ref="A63:W63"/>
    <mergeCell ref="A68:W68"/>
    <mergeCell ref="A81:W81"/>
    <mergeCell ref="A108:W108"/>
    <mergeCell ref="A120:W120"/>
    <mergeCell ref="A225:W225"/>
    <mergeCell ref="A229:W22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2CB9-7C65-4F47-BFB9-BEFCE2F2B9E8}">
  <sheetPr filterMode="1"/>
  <dimension ref="A1:W73"/>
  <sheetViews>
    <sheetView workbookViewId="0"/>
    <sheetView workbookViewId="1"/>
  </sheetViews>
  <sheetFormatPr defaultColWidth="8.85546875" defaultRowHeight="12.95"/>
  <cols>
    <col min="1" max="1" width="37.42578125" customWidth="1"/>
    <col min="2" max="3" width="8.42578125" customWidth="1"/>
    <col min="4" max="4" width="7" customWidth="1"/>
    <col min="5" max="5" width="35.85546875" customWidth="1"/>
    <col min="6" max="6" width="23.42578125" customWidth="1"/>
    <col min="7" max="7" width="9.28515625" customWidth="1"/>
    <col min="8" max="8" width="21.85546875" customWidth="1"/>
    <col min="9" max="9" width="7.285156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8271</v>
      </c>
      <c r="C3" s="1" t="s">
        <v>42</v>
      </c>
      <c r="D3" s="1" t="s">
        <v>8272</v>
      </c>
      <c r="E3" s="2" t="s">
        <v>4711</v>
      </c>
      <c r="F3" s="2" t="s">
        <v>4712</v>
      </c>
      <c r="G3" s="2" t="s">
        <v>882</v>
      </c>
      <c r="H3" s="2" t="s">
        <v>883</v>
      </c>
      <c r="I3" s="9">
        <v>10</v>
      </c>
      <c r="J3" s="4">
        <v>102.2</v>
      </c>
    </row>
    <row r="4" spans="1:23" hidden="1">
      <c r="A4" s="2" t="s">
        <v>48</v>
      </c>
      <c r="B4" s="3" t="s">
        <v>8271</v>
      </c>
      <c r="C4" s="1" t="s">
        <v>42</v>
      </c>
      <c r="D4" s="1" t="s">
        <v>8273</v>
      </c>
      <c r="E4" s="2" t="s">
        <v>620</v>
      </c>
      <c r="F4" s="2" t="s">
        <v>621</v>
      </c>
      <c r="G4" s="2" t="s">
        <v>622</v>
      </c>
      <c r="H4" s="2" t="s">
        <v>623</v>
      </c>
      <c r="I4" s="9">
        <v>3</v>
      </c>
      <c r="J4" s="4">
        <v>37.11</v>
      </c>
    </row>
    <row r="5" spans="1:23" hidden="1">
      <c r="A5" s="2" t="s">
        <v>48</v>
      </c>
      <c r="B5" s="3" t="s">
        <v>8271</v>
      </c>
      <c r="C5" s="1" t="s">
        <v>42</v>
      </c>
      <c r="D5" s="1" t="s">
        <v>8274</v>
      </c>
      <c r="E5" s="2" t="s">
        <v>1813</v>
      </c>
      <c r="F5" s="2" t="s">
        <v>1814</v>
      </c>
      <c r="G5" s="2" t="s">
        <v>46</v>
      </c>
      <c r="H5" s="2" t="s">
        <v>47</v>
      </c>
      <c r="I5" s="9">
        <v>4</v>
      </c>
      <c r="J5" s="4">
        <v>49.48</v>
      </c>
    </row>
    <row r="6" spans="1:23" hidden="1">
      <c r="A6" s="2" t="s">
        <v>48</v>
      </c>
      <c r="B6" s="3" t="s">
        <v>8271</v>
      </c>
      <c r="C6" s="1" t="s">
        <v>42</v>
      </c>
      <c r="D6" s="1" t="s">
        <v>2530</v>
      </c>
      <c r="E6" s="2" t="s">
        <v>1055</v>
      </c>
      <c r="F6" s="2" t="s">
        <v>1056</v>
      </c>
      <c r="G6" s="2" t="s">
        <v>622</v>
      </c>
      <c r="H6" s="2" t="s">
        <v>623</v>
      </c>
      <c r="I6" s="9">
        <v>3</v>
      </c>
      <c r="J6" s="4">
        <v>37.11</v>
      </c>
    </row>
    <row r="7" spans="1:23" hidden="1">
      <c r="A7" s="2" t="s">
        <v>48</v>
      </c>
      <c r="B7" s="3" t="s">
        <v>8271</v>
      </c>
      <c r="C7" s="1" t="s">
        <v>42</v>
      </c>
      <c r="D7" s="1" t="s">
        <v>8272</v>
      </c>
      <c r="E7" s="2" t="s">
        <v>4711</v>
      </c>
      <c r="F7" s="2" t="s">
        <v>4712</v>
      </c>
      <c r="G7" s="2" t="s">
        <v>882</v>
      </c>
      <c r="H7" s="2" t="s">
        <v>883</v>
      </c>
      <c r="I7" s="9">
        <v>10</v>
      </c>
      <c r="J7" s="4">
        <v>123.7</v>
      </c>
    </row>
    <row r="8" spans="1:23" hidden="1">
      <c r="A8" s="2" t="s">
        <v>48</v>
      </c>
      <c r="B8" s="3" t="s">
        <v>8271</v>
      </c>
      <c r="C8" s="1" t="s">
        <v>42</v>
      </c>
      <c r="D8" s="1" t="s">
        <v>8275</v>
      </c>
      <c r="E8" s="2" t="s">
        <v>890</v>
      </c>
      <c r="F8" s="2" t="s">
        <v>891</v>
      </c>
      <c r="G8" s="2" t="s">
        <v>46</v>
      </c>
      <c r="H8" s="2" t="s">
        <v>47</v>
      </c>
      <c r="I8" s="9">
        <v>3</v>
      </c>
      <c r="J8" s="4">
        <v>37.11</v>
      </c>
    </row>
    <row r="9" spans="1:23" hidden="1">
      <c r="J9" s="5">
        <v>386.71</v>
      </c>
    </row>
    <row r="10" spans="1:23" hidden="1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40</v>
      </c>
      <c r="B11" s="3" t="s">
        <v>8276</v>
      </c>
      <c r="C11" s="1" t="s">
        <v>42</v>
      </c>
      <c r="D11" s="1" t="s">
        <v>8277</v>
      </c>
      <c r="E11" s="2" t="s">
        <v>75</v>
      </c>
      <c r="F11" s="2" t="s">
        <v>76</v>
      </c>
      <c r="G11" s="2" t="s">
        <v>77</v>
      </c>
      <c r="H11" s="2" t="s">
        <v>78</v>
      </c>
      <c r="I11" s="9">
        <v>5</v>
      </c>
      <c r="J11" s="4">
        <v>51.1</v>
      </c>
    </row>
    <row r="12" spans="1:23">
      <c r="A12" s="2" t="s">
        <v>40</v>
      </c>
      <c r="B12" s="3" t="s">
        <v>8276</v>
      </c>
      <c r="C12" s="1" t="s">
        <v>42</v>
      </c>
      <c r="D12" s="1" t="s">
        <v>8278</v>
      </c>
      <c r="E12" s="2" t="s">
        <v>689</v>
      </c>
      <c r="F12" s="2" t="s">
        <v>690</v>
      </c>
      <c r="G12" s="2" t="s">
        <v>93</v>
      </c>
      <c r="H12" s="2" t="s">
        <v>94</v>
      </c>
      <c r="I12" s="9">
        <v>3</v>
      </c>
      <c r="J12" s="4">
        <v>30.66</v>
      </c>
    </row>
    <row r="13" spans="1:23">
      <c r="A13" s="2" t="s">
        <v>40</v>
      </c>
      <c r="B13" s="3" t="s">
        <v>8276</v>
      </c>
      <c r="C13" s="1" t="s">
        <v>42</v>
      </c>
      <c r="D13" s="1" t="s">
        <v>8279</v>
      </c>
      <c r="E13" s="2" t="s">
        <v>509</v>
      </c>
      <c r="F13" s="2" t="s">
        <v>510</v>
      </c>
      <c r="G13" s="2" t="s">
        <v>82</v>
      </c>
      <c r="H13" s="2" t="s">
        <v>83</v>
      </c>
      <c r="I13" s="9">
        <v>5</v>
      </c>
      <c r="J13" s="4">
        <v>51.1</v>
      </c>
    </row>
    <row r="14" spans="1:23">
      <c r="A14" s="2" t="s">
        <v>40</v>
      </c>
      <c r="B14" s="3" t="s">
        <v>8276</v>
      </c>
      <c r="C14" s="1" t="s">
        <v>42</v>
      </c>
      <c r="D14" s="1" t="s">
        <v>8280</v>
      </c>
      <c r="E14" s="2" t="s">
        <v>505</v>
      </c>
      <c r="F14" s="2" t="s">
        <v>506</v>
      </c>
      <c r="G14" s="2" t="s">
        <v>93</v>
      </c>
      <c r="H14" s="2" t="s">
        <v>94</v>
      </c>
      <c r="I14" s="9">
        <v>3</v>
      </c>
      <c r="J14" s="4">
        <v>30.66</v>
      </c>
    </row>
    <row r="15" spans="1:23">
      <c r="A15" s="2" t="s">
        <v>40</v>
      </c>
      <c r="B15" s="3" t="s">
        <v>8276</v>
      </c>
      <c r="C15" s="1" t="s">
        <v>42</v>
      </c>
      <c r="D15" s="1" t="s">
        <v>8281</v>
      </c>
      <c r="E15" s="2" t="s">
        <v>1076</v>
      </c>
      <c r="F15" s="2" t="s">
        <v>1077</v>
      </c>
      <c r="G15" s="2" t="s">
        <v>1078</v>
      </c>
      <c r="H15" s="2" t="s">
        <v>1079</v>
      </c>
      <c r="I15" s="9">
        <v>1</v>
      </c>
      <c r="J15" s="4">
        <v>10.220000000000001</v>
      </c>
    </row>
    <row r="16" spans="1:23">
      <c r="A16" s="2" t="s">
        <v>40</v>
      </c>
      <c r="B16" s="3" t="s">
        <v>8276</v>
      </c>
      <c r="C16" s="1" t="s">
        <v>42</v>
      </c>
      <c r="D16" s="1" t="s">
        <v>8282</v>
      </c>
      <c r="E16" s="2" t="s">
        <v>1955</v>
      </c>
      <c r="F16" s="2" t="s">
        <v>1956</v>
      </c>
      <c r="G16" s="2" t="s">
        <v>82</v>
      </c>
      <c r="H16" s="2" t="s">
        <v>83</v>
      </c>
      <c r="I16" s="9">
        <v>5</v>
      </c>
      <c r="J16" s="4">
        <v>51.1</v>
      </c>
    </row>
    <row r="17" spans="1:10" hidden="1">
      <c r="A17" s="2" t="s">
        <v>48</v>
      </c>
      <c r="B17" s="3" t="s">
        <v>8276</v>
      </c>
      <c r="C17" s="1" t="s">
        <v>42</v>
      </c>
      <c r="D17" s="1" t="s">
        <v>8283</v>
      </c>
      <c r="E17" s="2" t="s">
        <v>133</v>
      </c>
      <c r="F17" s="2" t="s">
        <v>134</v>
      </c>
      <c r="G17" s="2" t="s">
        <v>119</v>
      </c>
      <c r="H17" s="2" t="s">
        <v>120</v>
      </c>
      <c r="I17" s="9">
        <v>3</v>
      </c>
      <c r="J17" s="4">
        <v>34.56</v>
      </c>
    </row>
    <row r="18" spans="1:10" hidden="1">
      <c r="A18" s="2" t="s">
        <v>48</v>
      </c>
      <c r="B18" s="3" t="s">
        <v>8276</v>
      </c>
      <c r="C18" s="1" t="s">
        <v>42</v>
      </c>
      <c r="D18" s="1" t="s">
        <v>8280</v>
      </c>
      <c r="E18" s="2" t="s">
        <v>505</v>
      </c>
      <c r="F18" s="2" t="s">
        <v>506</v>
      </c>
      <c r="G18" s="2" t="s">
        <v>93</v>
      </c>
      <c r="H18" s="2" t="s">
        <v>94</v>
      </c>
      <c r="I18" s="9">
        <v>5</v>
      </c>
      <c r="J18" s="4">
        <v>61.85</v>
      </c>
    </row>
    <row r="19" spans="1:10" hidden="1">
      <c r="A19" s="2" t="s">
        <v>48</v>
      </c>
      <c r="B19" s="3" t="s">
        <v>8276</v>
      </c>
      <c r="C19" s="1" t="s">
        <v>42</v>
      </c>
      <c r="D19" s="1" t="s">
        <v>2626</v>
      </c>
      <c r="E19" s="2" t="s">
        <v>1728</v>
      </c>
      <c r="F19" s="2" t="s">
        <v>1729</v>
      </c>
      <c r="G19" s="2" t="s">
        <v>77</v>
      </c>
      <c r="H19" s="2" t="s">
        <v>78</v>
      </c>
      <c r="I19" s="9">
        <v>5</v>
      </c>
      <c r="J19" s="4">
        <v>57.6</v>
      </c>
    </row>
    <row r="20" spans="1:10" hidden="1">
      <c r="A20" s="2" t="s">
        <v>48</v>
      </c>
      <c r="B20" s="3" t="s">
        <v>8276</v>
      </c>
      <c r="C20" s="1" t="s">
        <v>42</v>
      </c>
      <c r="D20" s="1" t="s">
        <v>8284</v>
      </c>
      <c r="E20" s="2" t="s">
        <v>643</v>
      </c>
      <c r="F20" s="2" t="s">
        <v>644</v>
      </c>
      <c r="G20" s="2" t="s">
        <v>82</v>
      </c>
      <c r="H20" s="2" t="s">
        <v>83</v>
      </c>
      <c r="I20" s="9">
        <v>10</v>
      </c>
      <c r="J20" s="4">
        <v>123.7</v>
      </c>
    </row>
    <row r="21" spans="1:10" hidden="1">
      <c r="A21" s="2" t="s">
        <v>48</v>
      </c>
      <c r="B21" s="3" t="s">
        <v>8276</v>
      </c>
      <c r="C21" s="1" t="s">
        <v>42</v>
      </c>
      <c r="D21" s="1" t="s">
        <v>2645</v>
      </c>
      <c r="E21" s="2" t="s">
        <v>922</v>
      </c>
      <c r="F21" s="2" t="s">
        <v>923</v>
      </c>
      <c r="G21" s="2" t="s">
        <v>82</v>
      </c>
      <c r="H21" s="2" t="s">
        <v>83</v>
      </c>
      <c r="I21" s="9">
        <v>3</v>
      </c>
      <c r="J21" s="4">
        <v>37.11</v>
      </c>
    </row>
    <row r="22" spans="1:10" hidden="1">
      <c r="A22" s="2" t="s">
        <v>48</v>
      </c>
      <c r="B22" s="3" t="s">
        <v>8276</v>
      </c>
      <c r="C22" s="1" t="s">
        <v>42</v>
      </c>
      <c r="D22" s="1" t="s">
        <v>8277</v>
      </c>
      <c r="E22" s="2" t="s">
        <v>75</v>
      </c>
      <c r="F22" s="2" t="s">
        <v>76</v>
      </c>
      <c r="G22" s="2" t="s">
        <v>77</v>
      </c>
      <c r="H22" s="2" t="s">
        <v>78</v>
      </c>
      <c r="I22" s="9">
        <v>20</v>
      </c>
      <c r="J22" s="4">
        <v>247.4</v>
      </c>
    </row>
    <row r="23" spans="1:10" hidden="1">
      <c r="A23" s="2" t="s">
        <v>48</v>
      </c>
      <c r="B23" s="3" t="s">
        <v>8276</v>
      </c>
      <c r="C23" s="1" t="s">
        <v>42</v>
      </c>
      <c r="D23" s="1" t="s">
        <v>8285</v>
      </c>
      <c r="E23" s="2" t="s">
        <v>480</v>
      </c>
      <c r="F23" s="2" t="s">
        <v>481</v>
      </c>
      <c r="G23" s="2" t="s">
        <v>82</v>
      </c>
      <c r="H23" s="2" t="s">
        <v>83</v>
      </c>
      <c r="I23" s="9">
        <v>5</v>
      </c>
      <c r="J23" s="4">
        <v>61.85</v>
      </c>
    </row>
    <row r="24" spans="1:10" hidden="1">
      <c r="A24" s="2" t="s">
        <v>48</v>
      </c>
      <c r="B24" s="3" t="s">
        <v>8276</v>
      </c>
      <c r="C24" s="1" t="s">
        <v>42</v>
      </c>
      <c r="D24" s="1" t="s">
        <v>8281</v>
      </c>
      <c r="E24" s="2" t="s">
        <v>1076</v>
      </c>
      <c r="F24" s="2" t="s">
        <v>1077</v>
      </c>
      <c r="G24" s="2" t="s">
        <v>1078</v>
      </c>
      <c r="H24" s="2" t="s">
        <v>1079</v>
      </c>
      <c r="I24" s="9">
        <v>10</v>
      </c>
      <c r="J24" s="4">
        <v>115.2</v>
      </c>
    </row>
    <row r="25" spans="1:10" hidden="1">
      <c r="A25" s="2" t="s">
        <v>48</v>
      </c>
      <c r="B25" s="3" t="s">
        <v>8276</v>
      </c>
      <c r="C25" s="1" t="s">
        <v>42</v>
      </c>
      <c r="D25" s="1" t="s">
        <v>8286</v>
      </c>
      <c r="E25" s="2" t="s">
        <v>125</v>
      </c>
      <c r="F25" s="2" t="s">
        <v>126</v>
      </c>
      <c r="G25" s="2" t="s">
        <v>127</v>
      </c>
      <c r="H25" s="2" t="s">
        <v>128</v>
      </c>
      <c r="I25" s="9">
        <v>5</v>
      </c>
      <c r="J25" s="4">
        <v>57.6</v>
      </c>
    </row>
    <row r="26" spans="1:10" hidden="1">
      <c r="A26" s="2" t="s">
        <v>48</v>
      </c>
      <c r="B26" s="3" t="s">
        <v>8276</v>
      </c>
      <c r="C26" s="1" t="s">
        <v>42</v>
      </c>
      <c r="D26" s="1" t="s">
        <v>8287</v>
      </c>
      <c r="E26" s="2" t="s">
        <v>663</v>
      </c>
      <c r="F26" s="2" t="s">
        <v>664</v>
      </c>
      <c r="G26" s="2" t="s">
        <v>82</v>
      </c>
      <c r="H26" s="2" t="s">
        <v>83</v>
      </c>
      <c r="I26" s="9">
        <v>8</v>
      </c>
      <c r="J26" s="4">
        <v>92.16</v>
      </c>
    </row>
    <row r="27" spans="1:10" hidden="1">
      <c r="A27" s="2" t="s">
        <v>48</v>
      </c>
      <c r="B27" s="3" t="s">
        <v>8276</v>
      </c>
      <c r="C27" s="1" t="s">
        <v>42</v>
      </c>
      <c r="D27" s="1" t="s">
        <v>2646</v>
      </c>
      <c r="E27" s="2" t="s">
        <v>480</v>
      </c>
      <c r="F27" s="2" t="s">
        <v>481</v>
      </c>
      <c r="G27" s="2" t="s">
        <v>82</v>
      </c>
      <c r="H27" s="2" t="s">
        <v>83</v>
      </c>
      <c r="I27" s="9">
        <v>3</v>
      </c>
      <c r="J27" s="4">
        <v>37.11</v>
      </c>
    </row>
    <row r="28" spans="1:10" hidden="1">
      <c r="A28" s="2" t="s">
        <v>48</v>
      </c>
      <c r="B28" s="3" t="s">
        <v>8276</v>
      </c>
      <c r="C28" s="1" t="s">
        <v>42</v>
      </c>
      <c r="D28" s="1" t="s">
        <v>2644</v>
      </c>
      <c r="E28" s="2" t="s">
        <v>7117</v>
      </c>
      <c r="F28" s="2" t="s">
        <v>7118</v>
      </c>
      <c r="G28" s="2" t="s">
        <v>82</v>
      </c>
      <c r="H28" s="2" t="s">
        <v>83</v>
      </c>
      <c r="I28" s="9">
        <v>2</v>
      </c>
      <c r="J28" s="4">
        <v>23.04</v>
      </c>
    </row>
    <row r="29" spans="1:10" hidden="1">
      <c r="A29" s="2" t="s">
        <v>48</v>
      </c>
      <c r="B29" s="3" t="s">
        <v>8288</v>
      </c>
      <c r="C29" s="1" t="s">
        <v>42</v>
      </c>
      <c r="D29" s="1" t="s">
        <v>8289</v>
      </c>
      <c r="E29" s="2" t="s">
        <v>670</v>
      </c>
      <c r="F29" s="2" t="s">
        <v>671</v>
      </c>
      <c r="G29" s="2" t="s">
        <v>177</v>
      </c>
      <c r="H29" s="2" t="s">
        <v>178</v>
      </c>
      <c r="I29" s="9">
        <v>5</v>
      </c>
      <c r="J29" s="4">
        <v>57.6</v>
      </c>
    </row>
    <row r="30" spans="1:10" hidden="1">
      <c r="A30" s="2" t="s">
        <v>48</v>
      </c>
      <c r="B30" s="3" t="s">
        <v>8276</v>
      </c>
      <c r="C30" s="1" t="s">
        <v>42</v>
      </c>
      <c r="D30" s="1" t="s">
        <v>8290</v>
      </c>
      <c r="E30" s="2" t="s">
        <v>663</v>
      </c>
      <c r="F30" s="2" t="s">
        <v>664</v>
      </c>
      <c r="G30" s="2" t="s">
        <v>82</v>
      </c>
      <c r="H30" s="2" t="s">
        <v>83</v>
      </c>
      <c r="I30" s="9">
        <v>2</v>
      </c>
      <c r="J30" s="4">
        <v>24.74</v>
      </c>
    </row>
    <row r="31" spans="1:10" hidden="1">
      <c r="A31" s="2" t="s">
        <v>48</v>
      </c>
      <c r="B31" s="3" t="s">
        <v>8276</v>
      </c>
      <c r="C31" s="1" t="s">
        <v>42</v>
      </c>
      <c r="D31" s="1" t="s">
        <v>8291</v>
      </c>
      <c r="E31" s="2" t="s">
        <v>1064</v>
      </c>
      <c r="F31" s="2" t="s">
        <v>1065</v>
      </c>
      <c r="G31" s="2" t="s">
        <v>498</v>
      </c>
      <c r="H31" s="2" t="s">
        <v>499</v>
      </c>
      <c r="I31" s="9">
        <v>2</v>
      </c>
      <c r="J31" s="4">
        <v>24.74</v>
      </c>
    </row>
    <row r="32" spans="1:10" hidden="1">
      <c r="A32" s="2" t="s">
        <v>48</v>
      </c>
      <c r="B32" s="3" t="s">
        <v>8276</v>
      </c>
      <c r="C32" s="1" t="s">
        <v>42</v>
      </c>
      <c r="D32" s="1" t="s">
        <v>8292</v>
      </c>
      <c r="E32" s="2" t="s">
        <v>1129</v>
      </c>
      <c r="F32" s="2" t="s">
        <v>1130</v>
      </c>
      <c r="G32" s="2" t="s">
        <v>93</v>
      </c>
      <c r="H32" s="2" t="s">
        <v>94</v>
      </c>
      <c r="I32" s="9">
        <v>5</v>
      </c>
      <c r="J32" s="4">
        <v>61.85</v>
      </c>
    </row>
    <row r="33" spans="1:23" hidden="1">
      <c r="A33" s="2" t="s">
        <v>182</v>
      </c>
      <c r="B33" s="3" t="s">
        <v>8276</v>
      </c>
      <c r="C33" s="1" t="s">
        <v>42</v>
      </c>
      <c r="D33" s="1" t="s">
        <v>2637</v>
      </c>
      <c r="E33" s="2" t="s">
        <v>1085</v>
      </c>
      <c r="F33" s="2" t="s">
        <v>1086</v>
      </c>
      <c r="G33" s="2" t="s">
        <v>82</v>
      </c>
      <c r="H33" s="2" t="s">
        <v>83</v>
      </c>
      <c r="I33" s="9">
        <v>1</v>
      </c>
      <c r="J33" s="4">
        <v>9.44</v>
      </c>
    </row>
    <row r="34" spans="1:23" hidden="1">
      <c r="A34" s="2" t="s">
        <v>205</v>
      </c>
      <c r="B34" s="3" t="s">
        <v>8276</v>
      </c>
      <c r="C34" s="1" t="s">
        <v>42</v>
      </c>
      <c r="D34" s="1" t="s">
        <v>8291</v>
      </c>
      <c r="E34" s="2" t="s">
        <v>1064</v>
      </c>
      <c r="F34" s="2" t="s">
        <v>1065</v>
      </c>
      <c r="G34" s="2" t="s">
        <v>498</v>
      </c>
      <c r="H34" s="2" t="s">
        <v>499</v>
      </c>
      <c r="I34" s="9">
        <v>1</v>
      </c>
      <c r="J34" s="4">
        <v>9.5500000000000007</v>
      </c>
    </row>
    <row r="35" spans="1:23" hidden="1">
      <c r="J35" s="5">
        <v>1361.94</v>
      </c>
    </row>
    <row r="36" spans="1:23" hidden="1">
      <c r="A36" s="72" t="s">
        <v>141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23">
      <c r="A37" s="2" t="s">
        <v>40</v>
      </c>
      <c r="B37" s="3" t="s">
        <v>8288</v>
      </c>
      <c r="C37" s="1" t="s">
        <v>42</v>
      </c>
      <c r="D37" s="1" t="s">
        <v>8293</v>
      </c>
      <c r="E37" s="2" t="s">
        <v>936</v>
      </c>
      <c r="F37" s="2" t="s">
        <v>937</v>
      </c>
      <c r="G37" s="2" t="s">
        <v>150</v>
      </c>
      <c r="H37" s="2" t="s">
        <v>151</v>
      </c>
      <c r="I37" s="9">
        <v>5</v>
      </c>
      <c r="J37" s="4">
        <v>51.1</v>
      </c>
    </row>
    <row r="38" spans="1:23">
      <c r="A38" s="2" t="s">
        <v>40</v>
      </c>
      <c r="B38" s="3" t="s">
        <v>8288</v>
      </c>
      <c r="C38" s="1" t="s">
        <v>42</v>
      </c>
      <c r="D38" s="1" t="s">
        <v>8294</v>
      </c>
      <c r="E38" s="2" t="s">
        <v>170</v>
      </c>
      <c r="F38" s="2" t="s">
        <v>171</v>
      </c>
      <c r="G38" s="2" t="s">
        <v>150</v>
      </c>
      <c r="H38" s="2" t="s">
        <v>151</v>
      </c>
      <c r="I38" s="9">
        <v>3</v>
      </c>
      <c r="J38" s="4">
        <v>30.66</v>
      </c>
    </row>
    <row r="39" spans="1:23">
      <c r="A39" s="2" t="s">
        <v>40</v>
      </c>
      <c r="B39" s="3" t="s">
        <v>8288</v>
      </c>
      <c r="C39" s="1" t="s">
        <v>42</v>
      </c>
      <c r="D39" s="1" t="s">
        <v>8295</v>
      </c>
      <c r="E39" s="2" t="s">
        <v>538</v>
      </c>
      <c r="F39" s="2" t="s">
        <v>539</v>
      </c>
      <c r="G39" s="2" t="s">
        <v>150</v>
      </c>
      <c r="H39" s="2" t="s">
        <v>151</v>
      </c>
      <c r="I39" s="9">
        <v>3</v>
      </c>
      <c r="J39" s="4">
        <v>30.66</v>
      </c>
    </row>
    <row r="40" spans="1:23" hidden="1">
      <c r="A40" s="2" t="s">
        <v>48</v>
      </c>
      <c r="B40" s="3" t="s">
        <v>8288</v>
      </c>
      <c r="C40" s="1" t="s">
        <v>42</v>
      </c>
      <c r="D40" s="1" t="s">
        <v>8296</v>
      </c>
      <c r="E40" s="2" t="s">
        <v>954</v>
      </c>
      <c r="F40" s="2" t="s">
        <v>955</v>
      </c>
      <c r="G40" s="2" t="s">
        <v>150</v>
      </c>
      <c r="H40" s="2" t="s">
        <v>151</v>
      </c>
      <c r="I40" s="9">
        <v>10</v>
      </c>
      <c r="J40" s="4">
        <v>115.2</v>
      </c>
    </row>
    <row r="41" spans="1:23" hidden="1">
      <c r="A41" s="2" t="s">
        <v>48</v>
      </c>
      <c r="B41" s="3" t="s">
        <v>8288</v>
      </c>
      <c r="C41" s="1" t="s">
        <v>42</v>
      </c>
      <c r="D41" s="1" t="s">
        <v>8297</v>
      </c>
      <c r="E41" s="2" t="s">
        <v>957</v>
      </c>
      <c r="F41" s="2" t="s">
        <v>958</v>
      </c>
      <c r="G41" s="2" t="s">
        <v>150</v>
      </c>
      <c r="H41" s="2" t="s">
        <v>151</v>
      </c>
      <c r="I41" s="9">
        <v>15</v>
      </c>
      <c r="J41" s="4">
        <v>172.8</v>
      </c>
    </row>
    <row r="42" spans="1:23" hidden="1">
      <c r="A42" s="2" t="s">
        <v>205</v>
      </c>
      <c r="B42" s="3" t="s">
        <v>8288</v>
      </c>
      <c r="C42" s="1" t="s">
        <v>42</v>
      </c>
      <c r="D42" s="1" t="s">
        <v>8293</v>
      </c>
      <c r="E42" s="2" t="s">
        <v>936</v>
      </c>
      <c r="F42" s="2" t="s">
        <v>937</v>
      </c>
      <c r="G42" s="2" t="s">
        <v>150</v>
      </c>
      <c r="H42" s="2" t="s">
        <v>151</v>
      </c>
      <c r="I42" s="9">
        <v>3</v>
      </c>
      <c r="J42" s="4">
        <v>28.65</v>
      </c>
    </row>
    <row r="43" spans="1:23" hidden="1">
      <c r="J43" s="5">
        <v>429.07</v>
      </c>
    </row>
    <row r="44" spans="1:23" hidden="1">
      <c r="A44" s="72" t="s">
        <v>212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</row>
    <row r="45" spans="1:23">
      <c r="A45" s="2" t="s">
        <v>40</v>
      </c>
      <c r="B45" s="3" t="s">
        <v>8271</v>
      </c>
      <c r="C45" s="1" t="s">
        <v>42</v>
      </c>
      <c r="D45" s="1" t="s">
        <v>8298</v>
      </c>
      <c r="E45" s="2" t="s">
        <v>249</v>
      </c>
      <c r="F45" s="2" t="s">
        <v>250</v>
      </c>
      <c r="G45" s="2" t="s">
        <v>251</v>
      </c>
      <c r="H45" s="2" t="s">
        <v>252</v>
      </c>
      <c r="I45" s="9">
        <v>20</v>
      </c>
      <c r="J45" s="4">
        <v>204.4</v>
      </c>
    </row>
    <row r="46" spans="1:23" hidden="1">
      <c r="A46" s="2" t="s">
        <v>48</v>
      </c>
      <c r="B46" s="3" t="s">
        <v>8271</v>
      </c>
      <c r="C46" s="1" t="s">
        <v>42</v>
      </c>
      <c r="D46" s="1" t="s">
        <v>8298</v>
      </c>
      <c r="E46" s="2" t="s">
        <v>249</v>
      </c>
      <c r="F46" s="2" t="s">
        <v>250</v>
      </c>
      <c r="G46" s="2" t="s">
        <v>251</v>
      </c>
      <c r="H46" s="2" t="s">
        <v>252</v>
      </c>
      <c r="I46" s="9">
        <v>6</v>
      </c>
      <c r="J46" s="4">
        <v>74.22</v>
      </c>
    </row>
    <row r="47" spans="1:23" hidden="1">
      <c r="J47" s="5">
        <v>278.62</v>
      </c>
    </row>
    <row r="48" spans="1:23" hidden="1">
      <c r="A48" s="72" t="s">
        <v>309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</row>
    <row r="49" spans="1:10">
      <c r="A49" s="2" t="s">
        <v>40</v>
      </c>
      <c r="B49" s="3" t="s">
        <v>8271</v>
      </c>
      <c r="C49" s="1" t="s">
        <v>42</v>
      </c>
      <c r="D49" s="1" t="s">
        <v>8299</v>
      </c>
      <c r="E49" s="2" t="s">
        <v>420</v>
      </c>
      <c r="F49" s="2" t="s">
        <v>421</v>
      </c>
      <c r="G49" s="2" t="s">
        <v>313</v>
      </c>
      <c r="H49" s="2" t="s">
        <v>314</v>
      </c>
      <c r="I49" s="9">
        <v>30</v>
      </c>
      <c r="J49" s="4">
        <v>306.60000000000002</v>
      </c>
    </row>
    <row r="50" spans="1:10">
      <c r="A50" s="2" t="s">
        <v>40</v>
      </c>
      <c r="B50" s="3" t="s">
        <v>8271</v>
      </c>
      <c r="C50" s="1" t="s">
        <v>42</v>
      </c>
      <c r="D50" s="1" t="s">
        <v>8300</v>
      </c>
      <c r="E50" s="2" t="s">
        <v>1331</v>
      </c>
      <c r="F50" s="2" t="s">
        <v>1332</v>
      </c>
      <c r="G50" s="2" t="s">
        <v>313</v>
      </c>
      <c r="H50" s="2" t="s">
        <v>314</v>
      </c>
      <c r="I50" s="9">
        <v>5</v>
      </c>
      <c r="J50" s="4">
        <v>51.1</v>
      </c>
    </row>
    <row r="51" spans="1:10">
      <c r="A51" s="2" t="s">
        <v>40</v>
      </c>
      <c r="B51" s="3" t="s">
        <v>8288</v>
      </c>
      <c r="C51" s="1" t="s">
        <v>42</v>
      </c>
      <c r="D51" s="1" t="s">
        <v>8301</v>
      </c>
      <c r="E51" s="2" t="s">
        <v>558</v>
      </c>
      <c r="F51" s="2" t="s">
        <v>559</v>
      </c>
      <c r="G51" s="2" t="s">
        <v>367</v>
      </c>
      <c r="H51" s="2" t="s">
        <v>368</v>
      </c>
      <c r="I51" s="9">
        <v>15</v>
      </c>
      <c r="J51" s="4">
        <v>153.30000000000001</v>
      </c>
    </row>
    <row r="52" spans="1:10">
      <c r="A52" s="2" t="s">
        <v>40</v>
      </c>
      <c r="B52" s="3" t="s">
        <v>8271</v>
      </c>
      <c r="C52" s="1" t="s">
        <v>42</v>
      </c>
      <c r="D52" s="1" t="s">
        <v>8302</v>
      </c>
      <c r="E52" s="2" t="s">
        <v>411</v>
      </c>
      <c r="F52" s="2" t="s">
        <v>412</v>
      </c>
      <c r="G52" s="2" t="s">
        <v>313</v>
      </c>
      <c r="H52" s="2" t="s">
        <v>314</v>
      </c>
      <c r="I52" s="9">
        <v>20</v>
      </c>
      <c r="J52" s="4">
        <v>204.4</v>
      </c>
    </row>
    <row r="53" spans="1:10">
      <c r="A53" s="2" t="s">
        <v>40</v>
      </c>
      <c r="B53" s="3" t="s">
        <v>8271</v>
      </c>
      <c r="C53" s="1" t="s">
        <v>42</v>
      </c>
      <c r="D53" s="1" t="s">
        <v>2564</v>
      </c>
      <c r="E53" s="2" t="s">
        <v>316</v>
      </c>
      <c r="F53" s="2" t="s">
        <v>317</v>
      </c>
      <c r="G53" s="2" t="s">
        <v>313</v>
      </c>
      <c r="H53" s="2" t="s">
        <v>314</v>
      </c>
      <c r="I53" s="9">
        <v>10</v>
      </c>
      <c r="J53" s="4">
        <v>102.2</v>
      </c>
    </row>
    <row r="54" spans="1:10">
      <c r="A54" s="2" t="s">
        <v>40</v>
      </c>
      <c r="B54" s="3" t="s">
        <v>8288</v>
      </c>
      <c r="C54" s="1" t="s">
        <v>42</v>
      </c>
      <c r="D54" s="1" t="s">
        <v>8303</v>
      </c>
      <c r="E54" s="2" t="s">
        <v>381</v>
      </c>
      <c r="F54" s="2" t="s">
        <v>382</v>
      </c>
      <c r="G54" s="2" t="s">
        <v>313</v>
      </c>
      <c r="H54" s="2" t="s">
        <v>314</v>
      </c>
      <c r="I54" s="9">
        <v>10</v>
      </c>
      <c r="J54" s="4">
        <v>102.2</v>
      </c>
    </row>
    <row r="55" spans="1:10">
      <c r="A55" s="2" t="s">
        <v>40</v>
      </c>
      <c r="B55" s="3" t="s">
        <v>8288</v>
      </c>
      <c r="C55" s="1" t="s">
        <v>42</v>
      </c>
      <c r="D55" s="1" t="s">
        <v>8304</v>
      </c>
      <c r="E55" s="2" t="s">
        <v>594</v>
      </c>
      <c r="F55" s="2" t="s">
        <v>595</v>
      </c>
      <c r="G55" s="2" t="s">
        <v>313</v>
      </c>
      <c r="H55" s="2" t="s">
        <v>314</v>
      </c>
      <c r="I55" s="9">
        <v>5</v>
      </c>
      <c r="J55" s="4">
        <v>51.1</v>
      </c>
    </row>
    <row r="56" spans="1:10">
      <c r="A56" s="2" t="s">
        <v>40</v>
      </c>
      <c r="B56" s="3" t="s">
        <v>8288</v>
      </c>
      <c r="C56" s="1" t="s">
        <v>42</v>
      </c>
      <c r="D56" s="1" t="s">
        <v>8305</v>
      </c>
      <c r="E56" s="2" t="s">
        <v>589</v>
      </c>
      <c r="F56" s="2" t="s">
        <v>590</v>
      </c>
      <c r="G56" s="2" t="s">
        <v>313</v>
      </c>
      <c r="H56" s="2" t="s">
        <v>314</v>
      </c>
      <c r="I56" s="9">
        <v>5</v>
      </c>
      <c r="J56" s="4">
        <v>51.1</v>
      </c>
    </row>
    <row r="57" spans="1:10">
      <c r="A57" s="2" t="s">
        <v>40</v>
      </c>
      <c r="B57" s="3" t="s">
        <v>8288</v>
      </c>
      <c r="C57" s="1" t="s">
        <v>42</v>
      </c>
      <c r="D57" s="1" t="s">
        <v>8306</v>
      </c>
      <c r="E57" s="2" t="s">
        <v>387</v>
      </c>
      <c r="F57" s="2" t="s">
        <v>388</v>
      </c>
      <c r="G57" s="2" t="s">
        <v>313</v>
      </c>
      <c r="H57" s="2" t="s">
        <v>314</v>
      </c>
      <c r="I57" s="9">
        <v>5</v>
      </c>
      <c r="J57" s="4">
        <v>51.1</v>
      </c>
    </row>
    <row r="58" spans="1:10">
      <c r="A58" s="2" t="s">
        <v>40</v>
      </c>
      <c r="B58" s="3" t="s">
        <v>8288</v>
      </c>
      <c r="C58" s="1" t="s">
        <v>42</v>
      </c>
      <c r="D58" s="1" t="s">
        <v>8307</v>
      </c>
      <c r="E58" s="2" t="s">
        <v>322</v>
      </c>
      <c r="F58" s="2" t="s">
        <v>323</v>
      </c>
      <c r="G58" s="2" t="s">
        <v>313</v>
      </c>
      <c r="H58" s="2" t="s">
        <v>314</v>
      </c>
      <c r="I58" s="9">
        <v>15</v>
      </c>
      <c r="J58" s="4">
        <v>153.30000000000001</v>
      </c>
    </row>
    <row r="59" spans="1:10">
      <c r="A59" s="2" t="s">
        <v>40</v>
      </c>
      <c r="B59" s="3" t="s">
        <v>8288</v>
      </c>
      <c r="C59" s="1" t="s">
        <v>42</v>
      </c>
      <c r="D59" s="1" t="s">
        <v>8308</v>
      </c>
      <c r="E59" s="2" t="s">
        <v>396</v>
      </c>
      <c r="F59" s="2" t="s">
        <v>397</v>
      </c>
      <c r="G59" s="2" t="s">
        <v>313</v>
      </c>
      <c r="H59" s="2" t="s">
        <v>314</v>
      </c>
      <c r="I59" s="9">
        <v>10</v>
      </c>
      <c r="J59" s="4">
        <v>102.2</v>
      </c>
    </row>
    <row r="60" spans="1:10">
      <c r="A60" s="2" t="s">
        <v>40</v>
      </c>
      <c r="B60" s="3" t="s">
        <v>8276</v>
      </c>
      <c r="C60" s="1" t="s">
        <v>42</v>
      </c>
      <c r="D60" s="1" t="s">
        <v>8309</v>
      </c>
      <c r="E60" s="2" t="s">
        <v>816</v>
      </c>
      <c r="F60" s="2" t="s">
        <v>817</v>
      </c>
      <c r="G60" s="2" t="s">
        <v>313</v>
      </c>
      <c r="H60" s="2" t="s">
        <v>314</v>
      </c>
      <c r="I60" s="9">
        <v>10</v>
      </c>
      <c r="J60" s="4">
        <v>102.2</v>
      </c>
    </row>
    <row r="61" spans="1:10">
      <c r="A61" s="2" t="s">
        <v>40</v>
      </c>
      <c r="B61" s="3" t="s">
        <v>8276</v>
      </c>
      <c r="C61" s="1" t="s">
        <v>42</v>
      </c>
      <c r="D61" s="1" t="s">
        <v>8310</v>
      </c>
      <c r="E61" s="2" t="s">
        <v>1028</v>
      </c>
      <c r="F61" s="2" t="s">
        <v>1029</v>
      </c>
      <c r="G61" s="2" t="s">
        <v>1030</v>
      </c>
      <c r="H61" s="2" t="s">
        <v>1031</v>
      </c>
      <c r="I61" s="9">
        <v>5</v>
      </c>
      <c r="J61" s="4">
        <v>51.1</v>
      </c>
    </row>
    <row r="62" spans="1:10">
      <c r="A62" s="2" t="s">
        <v>40</v>
      </c>
      <c r="B62" s="3" t="s">
        <v>8288</v>
      </c>
      <c r="C62" s="1" t="s">
        <v>42</v>
      </c>
      <c r="D62" s="1" t="s">
        <v>2600</v>
      </c>
      <c r="E62" s="2" t="s">
        <v>808</v>
      </c>
      <c r="F62" s="2" t="s">
        <v>809</v>
      </c>
      <c r="G62" s="2" t="s">
        <v>313</v>
      </c>
      <c r="H62" s="2" t="s">
        <v>314</v>
      </c>
      <c r="I62" s="9">
        <v>5</v>
      </c>
      <c r="J62" s="4">
        <v>51.1</v>
      </c>
    </row>
    <row r="63" spans="1:10">
      <c r="A63" s="2" t="s">
        <v>40</v>
      </c>
      <c r="B63" s="3" t="s">
        <v>8288</v>
      </c>
      <c r="C63" s="1" t="s">
        <v>42</v>
      </c>
      <c r="D63" s="1" t="s">
        <v>2599</v>
      </c>
      <c r="E63" s="2" t="s">
        <v>319</v>
      </c>
      <c r="F63" s="2" t="s">
        <v>320</v>
      </c>
      <c r="G63" s="2" t="s">
        <v>313</v>
      </c>
      <c r="H63" s="2" t="s">
        <v>314</v>
      </c>
      <c r="I63" s="9">
        <v>10</v>
      </c>
      <c r="J63" s="4">
        <v>102.2</v>
      </c>
    </row>
    <row r="64" spans="1:10">
      <c r="A64" s="2" t="s">
        <v>40</v>
      </c>
      <c r="B64" s="3" t="s">
        <v>8288</v>
      </c>
      <c r="C64" s="1" t="s">
        <v>42</v>
      </c>
      <c r="D64" s="1" t="s">
        <v>8311</v>
      </c>
      <c r="E64" s="2" t="s">
        <v>341</v>
      </c>
      <c r="F64" s="2" t="s">
        <v>342</v>
      </c>
      <c r="G64" s="2" t="s">
        <v>343</v>
      </c>
      <c r="H64" s="2" t="s">
        <v>344</v>
      </c>
      <c r="I64" s="9">
        <v>20</v>
      </c>
      <c r="J64" s="4">
        <v>204.4</v>
      </c>
    </row>
    <row r="65" spans="1:23" hidden="1">
      <c r="A65" s="2" t="s">
        <v>48</v>
      </c>
      <c r="B65" s="3" t="s">
        <v>8276</v>
      </c>
      <c r="C65" s="1" t="s">
        <v>42</v>
      </c>
      <c r="D65" s="1" t="s">
        <v>8312</v>
      </c>
      <c r="E65" s="2" t="s">
        <v>567</v>
      </c>
      <c r="F65" s="2" t="s">
        <v>568</v>
      </c>
      <c r="G65" s="2" t="s">
        <v>367</v>
      </c>
      <c r="H65" s="2" t="s">
        <v>368</v>
      </c>
      <c r="I65" s="9">
        <v>4</v>
      </c>
      <c r="J65" s="4">
        <v>46.08</v>
      </c>
    </row>
    <row r="66" spans="1:23" hidden="1">
      <c r="A66" s="2" t="s">
        <v>48</v>
      </c>
      <c r="B66" s="3" t="s">
        <v>8276</v>
      </c>
      <c r="C66" s="1" t="s">
        <v>42</v>
      </c>
      <c r="D66" s="1" t="s">
        <v>2588</v>
      </c>
      <c r="E66" s="2" t="s">
        <v>754</v>
      </c>
      <c r="F66" s="2" t="s">
        <v>755</v>
      </c>
      <c r="G66" s="2" t="s">
        <v>313</v>
      </c>
      <c r="H66" s="2" t="s">
        <v>314</v>
      </c>
      <c r="I66" s="9">
        <v>5</v>
      </c>
      <c r="J66" s="4">
        <v>61.85</v>
      </c>
    </row>
    <row r="67" spans="1:23" hidden="1">
      <c r="A67" s="2" t="s">
        <v>48</v>
      </c>
      <c r="B67" s="3" t="s">
        <v>8271</v>
      </c>
      <c r="C67" s="1" t="s">
        <v>42</v>
      </c>
      <c r="D67" s="1" t="s">
        <v>8313</v>
      </c>
      <c r="E67" s="2" t="s">
        <v>396</v>
      </c>
      <c r="F67" s="2" t="s">
        <v>397</v>
      </c>
      <c r="G67" s="2" t="s">
        <v>313</v>
      </c>
      <c r="H67" s="2" t="s">
        <v>314</v>
      </c>
      <c r="I67" s="9">
        <v>5</v>
      </c>
      <c r="J67" s="4">
        <v>57.6</v>
      </c>
    </row>
    <row r="68" spans="1:23" hidden="1">
      <c r="J68" s="5">
        <v>2005.13</v>
      </c>
    </row>
    <row r="69" spans="1:23" hidden="1">
      <c r="A69" s="72" t="s">
        <v>444</v>
      </c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</row>
    <row r="70" spans="1:23">
      <c r="A70" s="2" t="s">
        <v>40</v>
      </c>
      <c r="B70" s="3" t="s">
        <v>8276</v>
      </c>
      <c r="C70" s="1" t="s">
        <v>42</v>
      </c>
      <c r="D70" s="1" t="s">
        <v>2643</v>
      </c>
      <c r="E70" s="2" t="s">
        <v>6470</v>
      </c>
      <c r="F70" s="2" t="s">
        <v>6471</v>
      </c>
      <c r="G70" s="2" t="s">
        <v>1654</v>
      </c>
      <c r="H70" s="2" t="s">
        <v>1655</v>
      </c>
      <c r="I70" s="9">
        <v>6</v>
      </c>
      <c r="J70" s="4">
        <v>61.32</v>
      </c>
    </row>
    <row r="71" spans="1:23" hidden="1">
      <c r="A71" s="2" t="s">
        <v>48</v>
      </c>
      <c r="B71" s="3" t="s">
        <v>8276</v>
      </c>
      <c r="C71" s="1" t="s">
        <v>42</v>
      </c>
      <c r="D71" s="1" t="s">
        <v>2643</v>
      </c>
      <c r="E71" s="2" t="s">
        <v>6470</v>
      </c>
      <c r="F71" s="2" t="s">
        <v>6471</v>
      </c>
      <c r="G71" s="2" t="s">
        <v>1654</v>
      </c>
      <c r="H71" s="2" t="s">
        <v>1655</v>
      </c>
      <c r="I71" s="9">
        <v>6</v>
      </c>
      <c r="J71" s="4">
        <v>74.22</v>
      </c>
    </row>
    <row r="72" spans="1:23" hidden="1">
      <c r="J72" s="5">
        <v>135.54</v>
      </c>
    </row>
    <row r="73" spans="1:23" hidden="1">
      <c r="J73" s="5">
        <v>4597.01</v>
      </c>
    </row>
  </sheetData>
  <autoFilter ref="A1:W73" xr:uid="{A8262CB9-7C65-4F47-BFB9-BEFCE2F2B9E8}">
    <filterColumn colId="0">
      <filters>
        <filter val="Dorzol 20mg/ml kapi za oči 5ml"/>
      </filters>
    </filterColumn>
  </autoFilter>
  <mergeCells count="6">
    <mergeCell ref="A69:W69"/>
    <mergeCell ref="A2:W2"/>
    <mergeCell ref="A10:W10"/>
    <mergeCell ref="A36:W36"/>
    <mergeCell ref="A44:W44"/>
    <mergeCell ref="A48:W4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1D51-8DAD-E143-9723-DFD7E5C1BDA3}">
  <sheetPr filterMode="1"/>
  <dimension ref="A1:X139"/>
  <sheetViews>
    <sheetView workbookViewId="0"/>
    <sheetView workbookViewId="1"/>
  </sheetViews>
  <sheetFormatPr defaultColWidth="8.85546875" defaultRowHeight="12.95"/>
  <cols>
    <col min="1" max="1" width="36.42578125" customWidth="1"/>
    <col min="2" max="2" width="9.140625" customWidth="1"/>
    <col min="3" max="3" width="4" customWidth="1"/>
    <col min="4" max="4" width="3.140625" customWidth="1"/>
    <col min="5" max="5" width="7" customWidth="1"/>
    <col min="6" max="6" width="44" customWidth="1"/>
    <col min="7" max="7" width="27" customWidth="1"/>
    <col min="8" max="8" width="8.42578125" customWidth="1"/>
    <col min="9" max="9" width="15" customWidth="1"/>
    <col min="10" max="10" width="8.140625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ht="16.5" customHeight="1">
      <c r="A1" s="31" t="s">
        <v>29</v>
      </c>
      <c r="B1" s="31" t="s">
        <v>30</v>
      </c>
      <c r="C1" s="77" t="s">
        <v>31</v>
      </c>
      <c r="D1" s="77"/>
      <c r="E1" s="31" t="s">
        <v>32</v>
      </c>
      <c r="F1" s="31" t="s">
        <v>33</v>
      </c>
      <c r="G1" s="31" t="s">
        <v>34</v>
      </c>
      <c r="H1" s="31" t="s">
        <v>35</v>
      </c>
      <c r="I1" s="31" t="s">
        <v>36</v>
      </c>
      <c r="J1" s="36" t="s">
        <v>37</v>
      </c>
      <c r="K1" s="31" t="s">
        <v>38</v>
      </c>
    </row>
    <row r="2" spans="1:24" ht="16.5" hidden="1" customHeight="1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ht="16.5" customHeight="1">
      <c r="A3" s="30" t="s">
        <v>40</v>
      </c>
      <c r="B3" s="32" t="s">
        <v>8314</v>
      </c>
      <c r="C3" s="77" t="s">
        <v>42</v>
      </c>
      <c r="D3" s="77"/>
      <c r="E3" s="31" t="s">
        <v>8315</v>
      </c>
      <c r="F3" s="30" t="s">
        <v>890</v>
      </c>
      <c r="G3" s="30" t="s">
        <v>891</v>
      </c>
      <c r="H3" s="30" t="s">
        <v>46</v>
      </c>
      <c r="I3" s="30" t="s">
        <v>47</v>
      </c>
      <c r="J3" s="37">
        <v>3</v>
      </c>
      <c r="K3" s="33">
        <v>30.66</v>
      </c>
    </row>
    <row r="4" spans="1:24" ht="16.5" hidden="1" customHeight="1">
      <c r="A4" s="30" t="s">
        <v>48</v>
      </c>
      <c r="B4" s="32" t="s">
        <v>8314</v>
      </c>
      <c r="C4" s="77" t="s">
        <v>42</v>
      </c>
      <c r="D4" s="77"/>
      <c r="E4" s="31" t="s">
        <v>8315</v>
      </c>
      <c r="F4" s="30" t="s">
        <v>890</v>
      </c>
      <c r="G4" s="30" t="s">
        <v>891</v>
      </c>
      <c r="H4" s="30" t="s">
        <v>46</v>
      </c>
      <c r="I4" s="30" t="s">
        <v>47</v>
      </c>
      <c r="J4" s="37">
        <v>3</v>
      </c>
      <c r="K4" s="33">
        <v>37.11</v>
      </c>
    </row>
    <row r="5" spans="1:24" ht="16.5" hidden="1" customHeight="1">
      <c r="A5" s="30" t="s">
        <v>48</v>
      </c>
      <c r="B5" s="32" t="s">
        <v>8314</v>
      </c>
      <c r="C5" s="77" t="s">
        <v>42</v>
      </c>
      <c r="D5" s="77"/>
      <c r="E5" s="31" t="s">
        <v>8316</v>
      </c>
      <c r="F5" s="30" t="s">
        <v>880</v>
      </c>
      <c r="G5" s="30" t="s">
        <v>881</v>
      </c>
      <c r="H5" s="30" t="s">
        <v>882</v>
      </c>
      <c r="I5" s="30" t="s">
        <v>883</v>
      </c>
      <c r="J5" s="37">
        <v>3</v>
      </c>
      <c r="K5" s="33">
        <v>37.11</v>
      </c>
    </row>
    <row r="6" spans="1:24" ht="16.5" hidden="1" customHeight="1">
      <c r="A6" s="30" t="s">
        <v>48</v>
      </c>
      <c r="B6" s="32" t="s">
        <v>8314</v>
      </c>
      <c r="C6" s="77" t="s">
        <v>42</v>
      </c>
      <c r="D6" s="77"/>
      <c r="E6" s="31" t="s">
        <v>8317</v>
      </c>
      <c r="F6" s="30" t="s">
        <v>44</v>
      </c>
      <c r="G6" s="30" t="s">
        <v>45</v>
      </c>
      <c r="H6" s="30" t="s">
        <v>46</v>
      </c>
      <c r="I6" s="30" t="s">
        <v>47</v>
      </c>
      <c r="J6" s="37">
        <v>3</v>
      </c>
      <c r="K6" s="33">
        <v>37.11</v>
      </c>
    </row>
    <row r="7" spans="1:24" ht="16.5" hidden="1" customHeight="1">
      <c r="K7" s="34">
        <v>141.99</v>
      </c>
    </row>
    <row r="8" spans="1:24" ht="16.5" hidden="1" customHeight="1">
      <c r="A8" s="73" t="s">
        <v>54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</row>
    <row r="9" spans="1:24" ht="16.5" customHeight="1">
      <c r="A9" s="30" t="s">
        <v>40</v>
      </c>
      <c r="B9" s="32" t="s">
        <v>8318</v>
      </c>
      <c r="C9" s="77" t="s">
        <v>42</v>
      </c>
      <c r="D9" s="77"/>
      <c r="E9" s="31" t="s">
        <v>8319</v>
      </c>
      <c r="F9" s="30" t="s">
        <v>63</v>
      </c>
      <c r="G9" s="30" t="s">
        <v>64</v>
      </c>
      <c r="H9" s="30" t="s">
        <v>65</v>
      </c>
      <c r="I9" s="30" t="s">
        <v>66</v>
      </c>
      <c r="J9" s="37">
        <v>5</v>
      </c>
      <c r="K9" s="33">
        <v>51.1</v>
      </c>
    </row>
    <row r="10" spans="1:24" ht="16.5" hidden="1" customHeight="1">
      <c r="A10" s="30" t="s">
        <v>48</v>
      </c>
      <c r="B10" s="32" t="s">
        <v>8318</v>
      </c>
      <c r="C10" s="77" t="s">
        <v>42</v>
      </c>
      <c r="D10" s="77"/>
      <c r="E10" s="31" t="s">
        <v>8319</v>
      </c>
      <c r="F10" s="30" t="s">
        <v>63</v>
      </c>
      <c r="G10" s="30" t="s">
        <v>64</v>
      </c>
      <c r="H10" s="30" t="s">
        <v>65</v>
      </c>
      <c r="I10" s="30" t="s">
        <v>66</v>
      </c>
      <c r="J10" s="37">
        <v>10</v>
      </c>
      <c r="K10" s="33">
        <v>115.2</v>
      </c>
    </row>
    <row r="11" spans="1:24" ht="16.5" hidden="1" customHeight="1">
      <c r="A11" s="30" t="s">
        <v>48</v>
      </c>
      <c r="B11" s="32" t="s">
        <v>8320</v>
      </c>
      <c r="C11" s="77" t="s">
        <v>42</v>
      </c>
      <c r="D11" s="77"/>
      <c r="E11" s="31" t="s">
        <v>8321</v>
      </c>
      <c r="F11" s="30" t="s">
        <v>4042</v>
      </c>
      <c r="G11" s="30" t="s">
        <v>58</v>
      </c>
      <c r="H11" s="30" t="s">
        <v>59</v>
      </c>
      <c r="I11" s="30" t="s">
        <v>60</v>
      </c>
      <c r="J11" s="37">
        <v>20</v>
      </c>
      <c r="K11" s="33">
        <v>230.4</v>
      </c>
    </row>
    <row r="12" spans="1:24" ht="16.5" hidden="1" customHeight="1">
      <c r="K12" s="34">
        <v>396.7</v>
      </c>
    </row>
    <row r="13" spans="1:24" ht="16.5" hidden="1" customHeight="1">
      <c r="A13" s="73" t="s">
        <v>67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</row>
    <row r="14" spans="1:24" ht="16.5" customHeight="1">
      <c r="A14" s="30" t="s">
        <v>40</v>
      </c>
      <c r="B14" s="32" t="s">
        <v>8318</v>
      </c>
      <c r="C14" s="77" t="s">
        <v>42</v>
      </c>
      <c r="D14" s="77"/>
      <c r="E14" s="31" t="s">
        <v>8322</v>
      </c>
      <c r="F14" s="30" t="s">
        <v>486</v>
      </c>
      <c r="G14" s="30" t="s">
        <v>487</v>
      </c>
      <c r="H14" s="30" t="s">
        <v>102</v>
      </c>
      <c r="I14" s="30" t="s">
        <v>103</v>
      </c>
      <c r="J14" s="37">
        <v>10</v>
      </c>
      <c r="K14" s="33">
        <v>102.2</v>
      </c>
    </row>
    <row r="15" spans="1:24" ht="16.5" customHeight="1">
      <c r="A15" s="30" t="s">
        <v>40</v>
      </c>
      <c r="B15" s="32" t="s">
        <v>8318</v>
      </c>
      <c r="C15" s="77" t="s">
        <v>42</v>
      </c>
      <c r="D15" s="77"/>
      <c r="E15" s="31" t="s">
        <v>8323</v>
      </c>
      <c r="F15" s="30" t="s">
        <v>528</v>
      </c>
      <c r="G15" s="30" t="s">
        <v>529</v>
      </c>
      <c r="H15" s="30" t="s">
        <v>93</v>
      </c>
      <c r="I15" s="30" t="s">
        <v>94</v>
      </c>
      <c r="J15" s="37">
        <v>3</v>
      </c>
      <c r="K15" s="33">
        <v>30.66</v>
      </c>
    </row>
    <row r="16" spans="1:24" ht="16.5" customHeight="1">
      <c r="A16" s="30" t="s">
        <v>40</v>
      </c>
      <c r="B16" s="32" t="s">
        <v>8318</v>
      </c>
      <c r="C16" s="77" t="s">
        <v>42</v>
      </c>
      <c r="D16" s="77"/>
      <c r="E16" s="31" t="s">
        <v>8324</v>
      </c>
      <c r="F16" s="30" t="s">
        <v>2358</v>
      </c>
      <c r="G16" s="30" t="s">
        <v>2359</v>
      </c>
      <c r="H16" s="30" t="s">
        <v>82</v>
      </c>
      <c r="I16" s="30" t="s">
        <v>83</v>
      </c>
      <c r="J16" s="37">
        <v>1</v>
      </c>
      <c r="K16" s="33">
        <v>10.220000000000001</v>
      </c>
    </row>
    <row r="17" spans="1:11" ht="16.5" customHeight="1">
      <c r="A17" s="30" t="s">
        <v>40</v>
      </c>
      <c r="B17" s="32" t="s">
        <v>8318</v>
      </c>
      <c r="C17" s="77" t="s">
        <v>42</v>
      </c>
      <c r="D17" s="77"/>
      <c r="E17" s="31" t="s">
        <v>8325</v>
      </c>
      <c r="F17" s="30" t="s">
        <v>663</v>
      </c>
      <c r="G17" s="30" t="s">
        <v>664</v>
      </c>
      <c r="H17" s="30" t="s">
        <v>82</v>
      </c>
      <c r="I17" s="30" t="s">
        <v>83</v>
      </c>
      <c r="J17" s="37">
        <v>2</v>
      </c>
      <c r="K17" s="33">
        <v>20.440000000000001</v>
      </c>
    </row>
    <row r="18" spans="1:11" ht="16.5" customHeight="1">
      <c r="A18" s="30" t="s">
        <v>40</v>
      </c>
      <c r="B18" s="32" t="s">
        <v>8318</v>
      </c>
      <c r="C18" s="77" t="s">
        <v>42</v>
      </c>
      <c r="D18" s="77"/>
      <c r="E18" s="31" t="s">
        <v>8326</v>
      </c>
      <c r="F18" s="30" t="s">
        <v>493</v>
      </c>
      <c r="G18" s="30" t="s">
        <v>494</v>
      </c>
      <c r="H18" s="30" t="s">
        <v>82</v>
      </c>
      <c r="I18" s="30" t="s">
        <v>83</v>
      </c>
      <c r="J18" s="37">
        <v>2</v>
      </c>
      <c r="K18" s="33">
        <v>20.440000000000001</v>
      </c>
    </row>
    <row r="19" spans="1:11" ht="16.5" hidden="1" customHeight="1">
      <c r="A19" s="30" t="s">
        <v>48</v>
      </c>
      <c r="B19" s="32" t="s">
        <v>8318</v>
      </c>
      <c r="C19" s="77" t="s">
        <v>42</v>
      </c>
      <c r="D19" s="77"/>
      <c r="E19" s="31" t="s">
        <v>2674</v>
      </c>
      <c r="F19" s="30" t="s">
        <v>88</v>
      </c>
      <c r="G19" s="30" t="s">
        <v>89</v>
      </c>
      <c r="H19" s="30" t="s">
        <v>82</v>
      </c>
      <c r="I19" s="30" t="s">
        <v>83</v>
      </c>
      <c r="J19" s="37">
        <v>10</v>
      </c>
      <c r="K19" s="33">
        <v>123.7</v>
      </c>
    </row>
    <row r="20" spans="1:11" ht="16.5" hidden="1" customHeight="1">
      <c r="A20" s="30" t="s">
        <v>48</v>
      </c>
      <c r="B20" s="32" t="s">
        <v>8318</v>
      </c>
      <c r="C20" s="77" t="s">
        <v>42</v>
      </c>
      <c r="D20" s="77"/>
      <c r="E20" s="31" t="s">
        <v>8327</v>
      </c>
      <c r="F20" s="30" t="s">
        <v>916</v>
      </c>
      <c r="G20" s="30" t="s">
        <v>917</v>
      </c>
      <c r="H20" s="30" t="s">
        <v>82</v>
      </c>
      <c r="I20" s="30" t="s">
        <v>83</v>
      </c>
      <c r="J20" s="37">
        <v>20</v>
      </c>
      <c r="K20" s="33">
        <v>247.4</v>
      </c>
    </row>
    <row r="21" spans="1:11" ht="16.5" hidden="1" customHeight="1">
      <c r="A21" s="30" t="s">
        <v>48</v>
      </c>
      <c r="B21" s="32" t="s">
        <v>8318</v>
      </c>
      <c r="C21" s="77" t="s">
        <v>42</v>
      </c>
      <c r="D21" s="77"/>
      <c r="E21" s="31" t="s">
        <v>8328</v>
      </c>
      <c r="F21" s="30" t="s">
        <v>1285</v>
      </c>
      <c r="G21" s="30" t="s">
        <v>1286</v>
      </c>
      <c r="H21" s="30" t="s">
        <v>82</v>
      </c>
      <c r="I21" s="30" t="s">
        <v>83</v>
      </c>
      <c r="J21" s="37">
        <v>10</v>
      </c>
      <c r="K21" s="33">
        <v>115.2</v>
      </c>
    </row>
    <row r="22" spans="1:11" ht="16.5" hidden="1" customHeight="1">
      <c r="A22" s="30" t="s">
        <v>48</v>
      </c>
      <c r="B22" s="32" t="s">
        <v>8318</v>
      </c>
      <c r="C22" s="77" t="s">
        <v>42</v>
      </c>
      <c r="D22" s="77"/>
      <c r="E22" s="31" t="s">
        <v>8329</v>
      </c>
      <c r="F22" s="30" t="s">
        <v>2790</v>
      </c>
      <c r="G22" s="30" t="s">
        <v>2791</v>
      </c>
      <c r="H22" s="30" t="s">
        <v>82</v>
      </c>
      <c r="I22" s="30" t="s">
        <v>83</v>
      </c>
      <c r="J22" s="37">
        <v>10</v>
      </c>
      <c r="K22" s="33">
        <v>115.2</v>
      </c>
    </row>
    <row r="23" spans="1:11" ht="16.5" hidden="1" customHeight="1">
      <c r="A23" s="30" t="s">
        <v>48</v>
      </c>
      <c r="B23" s="32" t="s">
        <v>8318</v>
      </c>
      <c r="C23" s="77" t="s">
        <v>42</v>
      </c>
      <c r="D23" s="77"/>
      <c r="E23" s="31" t="s">
        <v>8330</v>
      </c>
      <c r="F23" s="30" t="s">
        <v>663</v>
      </c>
      <c r="G23" s="30" t="s">
        <v>664</v>
      </c>
      <c r="H23" s="30" t="s">
        <v>82</v>
      </c>
      <c r="I23" s="30" t="s">
        <v>83</v>
      </c>
      <c r="J23" s="37">
        <v>2</v>
      </c>
      <c r="K23" s="33">
        <v>23.04</v>
      </c>
    </row>
    <row r="24" spans="1:11" ht="16.5" hidden="1" customHeight="1">
      <c r="A24" s="30" t="s">
        <v>48</v>
      </c>
      <c r="B24" s="32" t="s">
        <v>8318</v>
      </c>
      <c r="C24" s="77" t="s">
        <v>42</v>
      </c>
      <c r="D24" s="77"/>
      <c r="E24" s="31" t="s">
        <v>8326</v>
      </c>
      <c r="F24" s="30" t="s">
        <v>493</v>
      </c>
      <c r="G24" s="30" t="s">
        <v>494</v>
      </c>
      <c r="H24" s="30" t="s">
        <v>82</v>
      </c>
      <c r="I24" s="30" t="s">
        <v>83</v>
      </c>
      <c r="J24" s="37">
        <v>2</v>
      </c>
      <c r="K24" s="33">
        <v>23.04</v>
      </c>
    </row>
    <row r="25" spans="1:11" ht="16.5" hidden="1" customHeight="1">
      <c r="A25" s="30" t="s">
        <v>48</v>
      </c>
      <c r="B25" s="32" t="s">
        <v>8318</v>
      </c>
      <c r="C25" s="77" t="s">
        <v>42</v>
      </c>
      <c r="D25" s="77"/>
      <c r="E25" s="31" t="s">
        <v>8325</v>
      </c>
      <c r="F25" s="30" t="s">
        <v>663</v>
      </c>
      <c r="G25" s="30" t="s">
        <v>664</v>
      </c>
      <c r="H25" s="30" t="s">
        <v>82</v>
      </c>
      <c r="I25" s="30" t="s">
        <v>83</v>
      </c>
      <c r="J25" s="37">
        <v>3</v>
      </c>
      <c r="K25" s="33">
        <v>37.11</v>
      </c>
    </row>
    <row r="26" spans="1:11" ht="16.5" hidden="1" customHeight="1">
      <c r="A26" s="30" t="s">
        <v>48</v>
      </c>
      <c r="B26" s="32" t="s">
        <v>8318</v>
      </c>
      <c r="C26" s="77" t="s">
        <v>42</v>
      </c>
      <c r="D26" s="77"/>
      <c r="E26" s="31" t="s">
        <v>8331</v>
      </c>
      <c r="F26" s="30" t="s">
        <v>689</v>
      </c>
      <c r="G26" s="30" t="s">
        <v>690</v>
      </c>
      <c r="H26" s="30" t="s">
        <v>93</v>
      </c>
      <c r="I26" s="30" t="s">
        <v>94</v>
      </c>
      <c r="J26" s="37">
        <v>10</v>
      </c>
      <c r="K26" s="33">
        <v>123.7</v>
      </c>
    </row>
    <row r="27" spans="1:11" ht="16.5" hidden="1" customHeight="1">
      <c r="A27" s="30" t="s">
        <v>48</v>
      </c>
      <c r="B27" s="32" t="s">
        <v>8318</v>
      </c>
      <c r="C27" s="77" t="s">
        <v>42</v>
      </c>
      <c r="D27" s="77"/>
      <c r="E27" s="31" t="s">
        <v>8322</v>
      </c>
      <c r="F27" s="30" t="s">
        <v>486</v>
      </c>
      <c r="G27" s="30" t="s">
        <v>487</v>
      </c>
      <c r="H27" s="30" t="s">
        <v>102</v>
      </c>
      <c r="I27" s="30" t="s">
        <v>103</v>
      </c>
      <c r="J27" s="37">
        <v>5</v>
      </c>
      <c r="K27" s="33">
        <v>61.85</v>
      </c>
    </row>
    <row r="28" spans="1:11" ht="16.5" hidden="1" customHeight="1">
      <c r="A28" s="30" t="s">
        <v>48</v>
      </c>
      <c r="B28" s="32" t="s">
        <v>8318</v>
      </c>
      <c r="C28" s="77" t="s">
        <v>42</v>
      </c>
      <c r="D28" s="77"/>
      <c r="E28" s="31" t="s">
        <v>2735</v>
      </c>
      <c r="F28" s="30" t="s">
        <v>3371</v>
      </c>
      <c r="G28" s="30" t="s">
        <v>3372</v>
      </c>
      <c r="H28" s="30" t="s">
        <v>127</v>
      </c>
      <c r="I28" s="30" t="s">
        <v>128</v>
      </c>
      <c r="J28" s="37">
        <v>3</v>
      </c>
      <c r="K28" s="33">
        <v>34.56</v>
      </c>
    </row>
    <row r="29" spans="1:11" ht="16.5" hidden="1" customHeight="1">
      <c r="A29" s="30" t="s">
        <v>182</v>
      </c>
      <c r="B29" s="32" t="s">
        <v>8318</v>
      </c>
      <c r="C29" s="77" t="s">
        <v>42</v>
      </c>
      <c r="D29" s="77"/>
      <c r="E29" s="31" t="s">
        <v>2735</v>
      </c>
      <c r="F29" s="30" t="s">
        <v>3371</v>
      </c>
      <c r="G29" s="30" t="s">
        <v>3372</v>
      </c>
      <c r="H29" s="30" t="s">
        <v>127</v>
      </c>
      <c r="I29" s="30" t="s">
        <v>128</v>
      </c>
      <c r="J29" s="37">
        <v>1</v>
      </c>
      <c r="K29" s="33">
        <v>8.3800000000000008</v>
      </c>
    </row>
    <row r="30" spans="1:11" ht="16.5" hidden="1" customHeight="1">
      <c r="A30" s="30" t="s">
        <v>205</v>
      </c>
      <c r="B30" s="32" t="s">
        <v>8318</v>
      </c>
      <c r="C30" s="77" t="s">
        <v>42</v>
      </c>
      <c r="D30" s="77"/>
      <c r="E30" s="31" t="s">
        <v>8332</v>
      </c>
      <c r="F30" s="30" t="s">
        <v>519</v>
      </c>
      <c r="G30" s="30" t="s">
        <v>520</v>
      </c>
      <c r="H30" s="30" t="s">
        <v>93</v>
      </c>
      <c r="I30" s="30" t="s">
        <v>94</v>
      </c>
      <c r="J30" s="37">
        <v>2</v>
      </c>
      <c r="K30" s="33">
        <v>19.100000000000001</v>
      </c>
    </row>
    <row r="31" spans="1:11" ht="16.5" hidden="1" customHeight="1">
      <c r="A31" s="30" t="s">
        <v>205</v>
      </c>
      <c r="B31" s="32" t="s">
        <v>8318</v>
      </c>
      <c r="C31" s="77" t="s">
        <v>42</v>
      </c>
      <c r="D31" s="77"/>
      <c r="E31" s="31" t="s">
        <v>8333</v>
      </c>
      <c r="F31" s="30" t="s">
        <v>894</v>
      </c>
      <c r="G31" s="30" t="s">
        <v>895</v>
      </c>
      <c r="H31" s="30" t="s">
        <v>82</v>
      </c>
      <c r="I31" s="30" t="s">
        <v>83</v>
      </c>
      <c r="J31" s="37">
        <v>1</v>
      </c>
      <c r="K31" s="33">
        <v>9.5500000000000007</v>
      </c>
    </row>
    <row r="32" spans="1:11" ht="16.5" hidden="1" customHeight="1">
      <c r="K32" s="34">
        <v>1125.79</v>
      </c>
    </row>
    <row r="33" spans="1:24" ht="16.5" hidden="1" customHeight="1">
      <c r="A33" s="73" t="s">
        <v>141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</row>
    <row r="34" spans="1:24" ht="16.5" customHeight="1">
      <c r="A34" s="30" t="s">
        <v>40</v>
      </c>
      <c r="B34" s="32" t="s">
        <v>8334</v>
      </c>
      <c r="C34" s="77" t="s">
        <v>42</v>
      </c>
      <c r="D34" s="77"/>
      <c r="E34" s="31" t="s">
        <v>2768</v>
      </c>
      <c r="F34" s="30" t="s">
        <v>158</v>
      </c>
      <c r="G34" s="30" t="s">
        <v>159</v>
      </c>
      <c r="H34" s="30" t="s">
        <v>160</v>
      </c>
      <c r="I34" s="30" t="s">
        <v>161</v>
      </c>
      <c r="J34" s="37">
        <v>5</v>
      </c>
      <c r="K34" s="33">
        <v>51.1</v>
      </c>
    </row>
    <row r="35" spans="1:24" ht="16.5" customHeight="1">
      <c r="A35" s="30" t="s">
        <v>40</v>
      </c>
      <c r="B35" s="32" t="s">
        <v>8334</v>
      </c>
      <c r="C35" s="77" t="s">
        <v>42</v>
      </c>
      <c r="D35" s="77"/>
      <c r="E35" s="31" t="s">
        <v>8335</v>
      </c>
      <c r="F35" s="30" t="s">
        <v>541</v>
      </c>
      <c r="G35" s="30" t="s">
        <v>542</v>
      </c>
      <c r="H35" s="30" t="s">
        <v>150</v>
      </c>
      <c r="I35" s="30" t="s">
        <v>151</v>
      </c>
      <c r="J35" s="37">
        <v>3</v>
      </c>
      <c r="K35" s="33">
        <v>30.66</v>
      </c>
    </row>
    <row r="36" spans="1:24" ht="16.5" customHeight="1">
      <c r="A36" s="30" t="s">
        <v>40</v>
      </c>
      <c r="B36" s="32" t="s">
        <v>8334</v>
      </c>
      <c r="C36" s="77" t="s">
        <v>42</v>
      </c>
      <c r="D36" s="77"/>
      <c r="E36" s="31" t="s">
        <v>8336</v>
      </c>
      <c r="F36" s="30" t="s">
        <v>954</v>
      </c>
      <c r="G36" s="30" t="s">
        <v>955</v>
      </c>
      <c r="H36" s="30" t="s">
        <v>150</v>
      </c>
      <c r="I36" s="30" t="s">
        <v>151</v>
      </c>
      <c r="J36" s="37">
        <v>2</v>
      </c>
      <c r="K36" s="33">
        <v>20.440000000000001</v>
      </c>
    </row>
    <row r="37" spans="1:24" ht="16.5" customHeight="1">
      <c r="A37" s="30" t="s">
        <v>40</v>
      </c>
      <c r="B37" s="32" t="s">
        <v>8334</v>
      </c>
      <c r="C37" s="77" t="s">
        <v>42</v>
      </c>
      <c r="D37" s="77"/>
      <c r="E37" s="31" t="s">
        <v>8337</v>
      </c>
      <c r="F37" s="30" t="s">
        <v>1397</v>
      </c>
      <c r="G37" s="30" t="s">
        <v>1398</v>
      </c>
      <c r="H37" s="30" t="s">
        <v>942</v>
      </c>
      <c r="I37" s="30" t="s">
        <v>943</v>
      </c>
      <c r="J37" s="37">
        <v>5</v>
      </c>
      <c r="K37" s="33">
        <v>51.1</v>
      </c>
    </row>
    <row r="38" spans="1:24" ht="16.5" hidden="1" customHeight="1">
      <c r="A38" s="30" t="s">
        <v>48</v>
      </c>
      <c r="B38" s="32" t="s">
        <v>8338</v>
      </c>
      <c r="C38" s="77" t="s">
        <v>42</v>
      </c>
      <c r="D38" s="77"/>
      <c r="E38" s="31" t="s">
        <v>8339</v>
      </c>
      <c r="F38" s="30" t="s">
        <v>148</v>
      </c>
      <c r="G38" s="30" t="s">
        <v>149</v>
      </c>
      <c r="H38" s="30" t="s">
        <v>150</v>
      </c>
      <c r="I38" s="30" t="s">
        <v>151</v>
      </c>
      <c r="J38" s="37">
        <v>20</v>
      </c>
      <c r="K38" s="33">
        <v>230.4</v>
      </c>
    </row>
    <row r="39" spans="1:24" ht="16.5" hidden="1" customHeight="1">
      <c r="A39" s="30" t="s">
        <v>48</v>
      </c>
      <c r="B39" s="32" t="s">
        <v>8334</v>
      </c>
      <c r="C39" s="77" t="s">
        <v>42</v>
      </c>
      <c r="D39" s="77"/>
      <c r="E39" s="31" t="s">
        <v>8340</v>
      </c>
      <c r="F39" s="30" t="s">
        <v>170</v>
      </c>
      <c r="G39" s="30" t="s">
        <v>171</v>
      </c>
      <c r="H39" s="30" t="s">
        <v>150</v>
      </c>
      <c r="I39" s="30" t="s">
        <v>151</v>
      </c>
      <c r="J39" s="37">
        <v>20</v>
      </c>
      <c r="K39" s="33">
        <v>230.4</v>
      </c>
    </row>
    <row r="40" spans="1:24" ht="16.5" hidden="1" customHeight="1">
      <c r="A40" s="30" t="s">
        <v>48</v>
      </c>
      <c r="B40" s="32" t="s">
        <v>8334</v>
      </c>
      <c r="C40" s="77" t="s">
        <v>42</v>
      </c>
      <c r="D40" s="77"/>
      <c r="E40" s="31" t="s">
        <v>8341</v>
      </c>
      <c r="F40" s="30" t="s">
        <v>180</v>
      </c>
      <c r="G40" s="30" t="s">
        <v>181</v>
      </c>
      <c r="H40" s="30" t="s">
        <v>160</v>
      </c>
      <c r="I40" s="30" t="s">
        <v>161</v>
      </c>
      <c r="J40" s="37">
        <v>10</v>
      </c>
      <c r="K40" s="33">
        <v>115.2</v>
      </c>
    </row>
    <row r="41" spans="1:24" ht="16.5" hidden="1" customHeight="1">
      <c r="A41" s="30" t="s">
        <v>48</v>
      </c>
      <c r="B41" s="32" t="s">
        <v>8334</v>
      </c>
      <c r="C41" s="77" t="s">
        <v>42</v>
      </c>
      <c r="D41" s="77"/>
      <c r="E41" s="31" t="s">
        <v>8335</v>
      </c>
      <c r="F41" s="30" t="s">
        <v>541</v>
      </c>
      <c r="G41" s="30" t="s">
        <v>542</v>
      </c>
      <c r="H41" s="30" t="s">
        <v>150</v>
      </c>
      <c r="I41" s="30" t="s">
        <v>151</v>
      </c>
      <c r="J41" s="37">
        <v>10</v>
      </c>
      <c r="K41" s="33">
        <v>115.2</v>
      </c>
    </row>
    <row r="42" spans="1:24" ht="16.5" hidden="1" customHeight="1">
      <c r="A42" s="30" t="s">
        <v>48</v>
      </c>
      <c r="B42" s="32" t="s">
        <v>8334</v>
      </c>
      <c r="C42" s="77" t="s">
        <v>42</v>
      </c>
      <c r="D42" s="77"/>
      <c r="E42" s="31" t="s">
        <v>8342</v>
      </c>
      <c r="F42" s="30" t="s">
        <v>1141</v>
      </c>
      <c r="G42" s="30" t="s">
        <v>1142</v>
      </c>
      <c r="H42" s="30" t="s">
        <v>167</v>
      </c>
      <c r="I42" s="30" t="s">
        <v>168</v>
      </c>
      <c r="J42" s="37">
        <v>10</v>
      </c>
      <c r="K42" s="33">
        <v>115.2</v>
      </c>
    </row>
    <row r="43" spans="1:24" ht="16.5" hidden="1" customHeight="1">
      <c r="A43" s="30" t="s">
        <v>48</v>
      </c>
      <c r="B43" s="32" t="s">
        <v>8334</v>
      </c>
      <c r="C43" s="77" t="s">
        <v>42</v>
      </c>
      <c r="D43" s="77"/>
      <c r="E43" s="31" t="s">
        <v>8343</v>
      </c>
      <c r="F43" s="30" t="s">
        <v>954</v>
      </c>
      <c r="G43" s="30" t="s">
        <v>955</v>
      </c>
      <c r="H43" s="30" t="s">
        <v>150</v>
      </c>
      <c r="I43" s="30" t="s">
        <v>151</v>
      </c>
      <c r="J43" s="37">
        <v>5</v>
      </c>
      <c r="K43" s="33">
        <v>57.6</v>
      </c>
    </row>
    <row r="44" spans="1:24" ht="16.5" hidden="1" customHeight="1">
      <c r="A44" s="30" t="s">
        <v>48</v>
      </c>
      <c r="B44" s="32" t="s">
        <v>8334</v>
      </c>
      <c r="C44" s="77" t="s">
        <v>42</v>
      </c>
      <c r="D44" s="77"/>
      <c r="E44" s="31" t="s">
        <v>2768</v>
      </c>
      <c r="F44" s="30" t="s">
        <v>158</v>
      </c>
      <c r="G44" s="30" t="s">
        <v>159</v>
      </c>
      <c r="H44" s="30" t="s">
        <v>160</v>
      </c>
      <c r="I44" s="30" t="s">
        <v>161</v>
      </c>
      <c r="J44" s="37">
        <v>10</v>
      </c>
      <c r="K44" s="33">
        <v>115.2</v>
      </c>
    </row>
    <row r="45" spans="1:24" ht="16.5" hidden="1" customHeight="1">
      <c r="A45" s="30" t="s">
        <v>48</v>
      </c>
      <c r="B45" s="32" t="s">
        <v>8334</v>
      </c>
      <c r="C45" s="77" t="s">
        <v>42</v>
      </c>
      <c r="D45" s="77"/>
      <c r="E45" s="31" t="s">
        <v>8344</v>
      </c>
      <c r="F45" s="30" t="s">
        <v>532</v>
      </c>
      <c r="G45" s="30" t="s">
        <v>533</v>
      </c>
      <c r="H45" s="30" t="s">
        <v>534</v>
      </c>
      <c r="I45" s="30" t="s">
        <v>535</v>
      </c>
      <c r="J45" s="37">
        <v>2</v>
      </c>
      <c r="K45" s="33">
        <v>23.04</v>
      </c>
    </row>
    <row r="46" spans="1:24" ht="16.5" hidden="1" customHeight="1">
      <c r="A46" s="30" t="s">
        <v>182</v>
      </c>
      <c r="B46" s="32" t="s">
        <v>8334</v>
      </c>
      <c r="C46" s="77" t="s">
        <v>42</v>
      </c>
      <c r="D46" s="77"/>
      <c r="E46" s="31" t="s">
        <v>8344</v>
      </c>
      <c r="F46" s="30" t="s">
        <v>532</v>
      </c>
      <c r="G46" s="30" t="s">
        <v>533</v>
      </c>
      <c r="H46" s="30" t="s">
        <v>534</v>
      </c>
      <c r="I46" s="30" t="s">
        <v>535</v>
      </c>
      <c r="J46" s="37">
        <v>3</v>
      </c>
      <c r="K46" s="33">
        <v>25.26</v>
      </c>
    </row>
    <row r="47" spans="1:24" ht="16.5" hidden="1" customHeight="1">
      <c r="A47" s="30" t="s">
        <v>205</v>
      </c>
      <c r="B47" s="32" t="s">
        <v>8334</v>
      </c>
      <c r="C47" s="77" t="s">
        <v>42</v>
      </c>
      <c r="D47" s="77"/>
      <c r="E47" s="31" t="s">
        <v>8345</v>
      </c>
      <c r="F47" s="30" t="s">
        <v>538</v>
      </c>
      <c r="G47" s="30" t="s">
        <v>539</v>
      </c>
      <c r="H47" s="30" t="s">
        <v>150</v>
      </c>
      <c r="I47" s="30" t="s">
        <v>151</v>
      </c>
      <c r="J47" s="37">
        <v>2</v>
      </c>
      <c r="K47" s="33">
        <v>19.100000000000001</v>
      </c>
    </row>
    <row r="48" spans="1:24" ht="16.5" hidden="1" customHeight="1">
      <c r="K48" s="34">
        <v>1199.9000000000001</v>
      </c>
    </row>
    <row r="49" spans="1:24" ht="16.5" hidden="1" customHeight="1">
      <c r="A49" s="73" t="s">
        <v>189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</row>
    <row r="50" spans="1:24" ht="16.5" customHeight="1">
      <c r="A50" s="30" t="s">
        <v>40</v>
      </c>
      <c r="B50" s="32" t="s">
        <v>8338</v>
      </c>
      <c r="C50" s="77" t="s">
        <v>42</v>
      </c>
      <c r="D50" s="77"/>
      <c r="E50" s="31" t="s">
        <v>8346</v>
      </c>
      <c r="F50" s="30" t="s">
        <v>196</v>
      </c>
      <c r="G50" s="30" t="s">
        <v>197</v>
      </c>
      <c r="H50" s="30" t="s">
        <v>198</v>
      </c>
      <c r="I50" s="30" t="s">
        <v>199</v>
      </c>
      <c r="J50" s="37">
        <v>5</v>
      </c>
      <c r="K50" s="33">
        <v>51.1</v>
      </c>
    </row>
    <row r="51" spans="1:24" ht="16.5" customHeight="1">
      <c r="A51" s="30" t="s">
        <v>40</v>
      </c>
      <c r="B51" s="32" t="s">
        <v>8314</v>
      </c>
      <c r="C51" s="77" t="s">
        <v>42</v>
      </c>
      <c r="D51" s="77"/>
      <c r="E51" s="31" t="s">
        <v>8347</v>
      </c>
      <c r="F51" s="30" t="s">
        <v>729</v>
      </c>
      <c r="G51" s="30" t="s">
        <v>730</v>
      </c>
      <c r="H51" s="30" t="s">
        <v>726</v>
      </c>
      <c r="I51" s="30" t="s">
        <v>727</v>
      </c>
      <c r="J51" s="37">
        <v>3</v>
      </c>
      <c r="K51" s="33">
        <v>30.66</v>
      </c>
    </row>
    <row r="52" spans="1:24" ht="16.5" customHeight="1">
      <c r="A52" s="30" t="s">
        <v>40</v>
      </c>
      <c r="B52" s="32" t="s">
        <v>8314</v>
      </c>
      <c r="C52" s="77" t="s">
        <v>42</v>
      </c>
      <c r="D52" s="77"/>
      <c r="E52" s="31" t="s">
        <v>8348</v>
      </c>
      <c r="F52" s="30" t="s">
        <v>729</v>
      </c>
      <c r="G52" s="30" t="s">
        <v>730</v>
      </c>
      <c r="H52" s="30" t="s">
        <v>726</v>
      </c>
      <c r="I52" s="30" t="s">
        <v>727</v>
      </c>
      <c r="J52" s="37">
        <v>3</v>
      </c>
      <c r="K52" s="33">
        <v>30.66</v>
      </c>
    </row>
    <row r="53" spans="1:24" ht="16.5" hidden="1" customHeight="1">
      <c r="A53" s="30" t="s">
        <v>48</v>
      </c>
      <c r="B53" s="32" t="s">
        <v>8314</v>
      </c>
      <c r="C53" s="77" t="s">
        <v>42</v>
      </c>
      <c r="D53" s="77"/>
      <c r="E53" s="31" t="s">
        <v>8349</v>
      </c>
      <c r="F53" s="30" t="s">
        <v>1165</v>
      </c>
      <c r="G53" s="30" t="s">
        <v>1166</v>
      </c>
      <c r="H53" s="30" t="s">
        <v>193</v>
      </c>
      <c r="I53" s="30" t="s">
        <v>194</v>
      </c>
      <c r="J53" s="37">
        <v>3</v>
      </c>
      <c r="K53" s="33">
        <v>34.56</v>
      </c>
    </row>
    <row r="54" spans="1:24" ht="16.5" hidden="1" customHeight="1">
      <c r="A54" s="30" t="s">
        <v>48</v>
      </c>
      <c r="B54" s="32" t="s">
        <v>8314</v>
      </c>
      <c r="C54" s="77" t="s">
        <v>42</v>
      </c>
      <c r="D54" s="77"/>
      <c r="E54" s="31" t="s">
        <v>8348</v>
      </c>
      <c r="F54" s="30" t="s">
        <v>729</v>
      </c>
      <c r="G54" s="30" t="s">
        <v>730</v>
      </c>
      <c r="H54" s="30" t="s">
        <v>726</v>
      </c>
      <c r="I54" s="30" t="s">
        <v>727</v>
      </c>
      <c r="J54" s="37">
        <v>5</v>
      </c>
      <c r="K54" s="33">
        <v>61.85</v>
      </c>
    </row>
    <row r="55" spans="1:24" ht="16.5" hidden="1" customHeight="1">
      <c r="A55" s="30" t="s">
        <v>48</v>
      </c>
      <c r="B55" s="32" t="s">
        <v>8314</v>
      </c>
      <c r="C55" s="77" t="s">
        <v>42</v>
      </c>
      <c r="D55" s="77"/>
      <c r="E55" s="31" t="s">
        <v>8347</v>
      </c>
      <c r="F55" s="30" t="s">
        <v>729</v>
      </c>
      <c r="G55" s="30" t="s">
        <v>730</v>
      </c>
      <c r="H55" s="30" t="s">
        <v>726</v>
      </c>
      <c r="I55" s="30" t="s">
        <v>727</v>
      </c>
      <c r="J55" s="37">
        <v>6</v>
      </c>
      <c r="K55" s="33">
        <v>74.22</v>
      </c>
    </row>
    <row r="56" spans="1:24" ht="16.5" hidden="1" customHeight="1">
      <c r="A56" s="30" t="s">
        <v>182</v>
      </c>
      <c r="B56" s="32" t="s">
        <v>8338</v>
      </c>
      <c r="C56" s="77" t="s">
        <v>42</v>
      </c>
      <c r="D56" s="77"/>
      <c r="E56" s="31" t="s">
        <v>2665</v>
      </c>
      <c r="F56" s="30" t="s">
        <v>2383</v>
      </c>
      <c r="G56" s="30" t="s">
        <v>2384</v>
      </c>
      <c r="H56" s="30" t="s">
        <v>210</v>
      </c>
      <c r="I56" s="30" t="s">
        <v>211</v>
      </c>
      <c r="J56" s="37">
        <v>1</v>
      </c>
      <c r="K56" s="33">
        <v>9.44</v>
      </c>
    </row>
    <row r="57" spans="1:24" ht="16.5" hidden="1" customHeight="1">
      <c r="A57" s="30" t="s">
        <v>182</v>
      </c>
      <c r="B57" s="32" t="s">
        <v>8314</v>
      </c>
      <c r="C57" s="77" t="s">
        <v>42</v>
      </c>
      <c r="D57" s="77"/>
      <c r="E57" s="31" t="s">
        <v>8350</v>
      </c>
      <c r="F57" s="30" t="s">
        <v>191</v>
      </c>
      <c r="G57" s="30" t="s">
        <v>192</v>
      </c>
      <c r="H57" s="30" t="s">
        <v>193</v>
      </c>
      <c r="I57" s="30" t="s">
        <v>194</v>
      </c>
      <c r="J57" s="37">
        <v>2</v>
      </c>
      <c r="K57" s="33">
        <v>18.88</v>
      </c>
    </row>
    <row r="58" spans="1:24" ht="16.5" hidden="1" customHeight="1">
      <c r="A58" s="30" t="s">
        <v>182</v>
      </c>
      <c r="B58" s="32" t="s">
        <v>8314</v>
      </c>
      <c r="C58" s="77" t="s">
        <v>42</v>
      </c>
      <c r="D58" s="77"/>
      <c r="E58" s="31" t="s">
        <v>8347</v>
      </c>
      <c r="F58" s="30" t="s">
        <v>729</v>
      </c>
      <c r="G58" s="30" t="s">
        <v>730</v>
      </c>
      <c r="H58" s="30" t="s">
        <v>726</v>
      </c>
      <c r="I58" s="30" t="s">
        <v>727</v>
      </c>
      <c r="J58" s="37">
        <v>1</v>
      </c>
      <c r="K58" s="33">
        <v>9.44</v>
      </c>
    </row>
    <row r="59" spans="1:24" ht="16.5" hidden="1" customHeight="1">
      <c r="A59" s="30" t="s">
        <v>182</v>
      </c>
      <c r="B59" s="32" t="s">
        <v>8314</v>
      </c>
      <c r="C59" s="77" t="s">
        <v>42</v>
      </c>
      <c r="D59" s="77"/>
      <c r="E59" s="31" t="s">
        <v>8348</v>
      </c>
      <c r="F59" s="30" t="s">
        <v>729</v>
      </c>
      <c r="G59" s="30" t="s">
        <v>730</v>
      </c>
      <c r="H59" s="30" t="s">
        <v>726</v>
      </c>
      <c r="I59" s="30" t="s">
        <v>727</v>
      </c>
      <c r="J59" s="37">
        <v>1</v>
      </c>
      <c r="K59" s="33">
        <v>9.44</v>
      </c>
    </row>
    <row r="60" spans="1:24" ht="16.5" hidden="1" customHeight="1">
      <c r="K60" s="34">
        <v>330.25</v>
      </c>
    </row>
    <row r="61" spans="1:24" ht="16.5" hidden="1" customHeight="1">
      <c r="A61" s="73" t="s">
        <v>212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</row>
    <row r="62" spans="1:24" ht="16.5" customHeight="1">
      <c r="A62" s="30" t="s">
        <v>40</v>
      </c>
      <c r="B62" s="32" t="s">
        <v>8338</v>
      </c>
      <c r="C62" s="77" t="s">
        <v>42</v>
      </c>
      <c r="D62" s="77"/>
      <c r="E62" s="31" t="s">
        <v>8351</v>
      </c>
      <c r="F62" s="30" t="s">
        <v>738</v>
      </c>
      <c r="G62" s="30" t="s">
        <v>739</v>
      </c>
      <c r="H62" s="30" t="s">
        <v>251</v>
      </c>
      <c r="I62" s="30" t="s">
        <v>252</v>
      </c>
      <c r="J62" s="37">
        <v>10</v>
      </c>
      <c r="K62" s="33">
        <v>102.2</v>
      </c>
    </row>
    <row r="63" spans="1:24" ht="16.5" customHeight="1">
      <c r="A63" s="30" t="s">
        <v>40</v>
      </c>
      <c r="B63" s="32" t="s">
        <v>8338</v>
      </c>
      <c r="C63" s="77" t="s">
        <v>42</v>
      </c>
      <c r="D63" s="77"/>
      <c r="E63" s="31" t="s">
        <v>8352</v>
      </c>
      <c r="F63" s="30" t="s">
        <v>284</v>
      </c>
      <c r="G63" s="30" t="s">
        <v>285</v>
      </c>
      <c r="H63" s="30" t="s">
        <v>216</v>
      </c>
      <c r="I63" s="30" t="s">
        <v>217</v>
      </c>
      <c r="J63" s="37">
        <v>2</v>
      </c>
      <c r="K63" s="33">
        <v>20.440000000000001</v>
      </c>
    </row>
    <row r="64" spans="1:24" ht="16.5" hidden="1" customHeight="1">
      <c r="A64" s="30" t="s">
        <v>48</v>
      </c>
      <c r="B64" s="32" t="s">
        <v>8338</v>
      </c>
      <c r="C64" s="77" t="s">
        <v>42</v>
      </c>
      <c r="D64" s="77"/>
      <c r="E64" s="31" t="s">
        <v>8351</v>
      </c>
      <c r="F64" s="30" t="s">
        <v>738</v>
      </c>
      <c r="G64" s="30" t="s">
        <v>739</v>
      </c>
      <c r="H64" s="30" t="s">
        <v>251</v>
      </c>
      <c r="I64" s="30" t="s">
        <v>252</v>
      </c>
      <c r="J64" s="37">
        <v>10</v>
      </c>
      <c r="K64" s="33">
        <v>123.7</v>
      </c>
    </row>
    <row r="65" spans="1:24" ht="16.5" hidden="1" customHeight="1">
      <c r="A65" s="30" t="s">
        <v>48</v>
      </c>
      <c r="B65" s="32" t="s">
        <v>8338</v>
      </c>
      <c r="C65" s="77" t="s">
        <v>42</v>
      </c>
      <c r="D65" s="77"/>
      <c r="E65" s="31" t="s">
        <v>2605</v>
      </c>
      <c r="F65" s="30" t="s">
        <v>263</v>
      </c>
      <c r="G65" s="30" t="s">
        <v>264</v>
      </c>
      <c r="H65" s="30" t="s">
        <v>216</v>
      </c>
      <c r="I65" s="30" t="s">
        <v>217</v>
      </c>
      <c r="J65" s="37">
        <v>5</v>
      </c>
      <c r="K65" s="33">
        <v>61.85</v>
      </c>
    </row>
    <row r="66" spans="1:24" ht="16.5" hidden="1" customHeight="1">
      <c r="A66" s="30" t="s">
        <v>48</v>
      </c>
      <c r="B66" s="32" t="s">
        <v>8338</v>
      </c>
      <c r="C66" s="77" t="s">
        <v>42</v>
      </c>
      <c r="D66" s="77"/>
      <c r="E66" s="31" t="s">
        <v>8353</v>
      </c>
      <c r="F66" s="30" t="s">
        <v>272</v>
      </c>
      <c r="G66" s="30" t="s">
        <v>273</v>
      </c>
      <c r="H66" s="30" t="s">
        <v>216</v>
      </c>
      <c r="I66" s="30" t="s">
        <v>217</v>
      </c>
      <c r="J66" s="37">
        <v>5</v>
      </c>
      <c r="K66" s="33">
        <v>61.85</v>
      </c>
    </row>
    <row r="67" spans="1:24" ht="16.5" hidden="1" customHeight="1">
      <c r="A67" s="30" t="s">
        <v>48</v>
      </c>
      <c r="B67" s="32" t="s">
        <v>8338</v>
      </c>
      <c r="C67" s="77" t="s">
        <v>42</v>
      </c>
      <c r="D67" s="77"/>
      <c r="E67" s="31" t="s">
        <v>2606</v>
      </c>
      <c r="F67" s="30" t="s">
        <v>230</v>
      </c>
      <c r="G67" s="30" t="s">
        <v>231</v>
      </c>
      <c r="H67" s="30" t="s">
        <v>232</v>
      </c>
      <c r="I67" s="30" t="s">
        <v>233</v>
      </c>
      <c r="J67" s="37">
        <v>5</v>
      </c>
      <c r="K67" s="33">
        <v>61.85</v>
      </c>
    </row>
    <row r="68" spans="1:24" ht="16.5" hidden="1" customHeight="1">
      <c r="A68" s="30" t="s">
        <v>182</v>
      </c>
      <c r="B68" s="32" t="s">
        <v>8338</v>
      </c>
      <c r="C68" s="77" t="s">
        <v>42</v>
      </c>
      <c r="D68" s="77"/>
      <c r="E68" s="31" t="s">
        <v>8354</v>
      </c>
      <c r="F68" s="30" t="s">
        <v>238</v>
      </c>
      <c r="G68" s="30" t="s">
        <v>239</v>
      </c>
      <c r="H68" s="30" t="s">
        <v>216</v>
      </c>
      <c r="I68" s="30" t="s">
        <v>217</v>
      </c>
      <c r="J68" s="37">
        <v>5</v>
      </c>
      <c r="K68" s="33">
        <v>47.2</v>
      </c>
    </row>
    <row r="69" spans="1:24" ht="16.5" hidden="1" customHeight="1">
      <c r="A69" s="30" t="s">
        <v>182</v>
      </c>
      <c r="B69" s="32" t="s">
        <v>8338</v>
      </c>
      <c r="C69" s="77" t="s">
        <v>42</v>
      </c>
      <c r="D69" s="77"/>
      <c r="E69" s="31" t="s">
        <v>2606</v>
      </c>
      <c r="F69" s="30" t="s">
        <v>230</v>
      </c>
      <c r="G69" s="30" t="s">
        <v>231</v>
      </c>
      <c r="H69" s="30" t="s">
        <v>232</v>
      </c>
      <c r="I69" s="30" t="s">
        <v>233</v>
      </c>
      <c r="J69" s="37">
        <v>2</v>
      </c>
      <c r="K69" s="33">
        <v>18.88</v>
      </c>
    </row>
    <row r="70" spans="1:24" ht="16.5" hidden="1" customHeight="1">
      <c r="A70" s="30" t="s">
        <v>182</v>
      </c>
      <c r="B70" s="32" t="s">
        <v>8338</v>
      </c>
      <c r="C70" s="77" t="s">
        <v>42</v>
      </c>
      <c r="D70" s="77"/>
      <c r="E70" s="31" t="s">
        <v>8353</v>
      </c>
      <c r="F70" s="30" t="s">
        <v>272</v>
      </c>
      <c r="G70" s="30" t="s">
        <v>273</v>
      </c>
      <c r="H70" s="30" t="s">
        <v>216</v>
      </c>
      <c r="I70" s="30" t="s">
        <v>217</v>
      </c>
      <c r="J70" s="37">
        <v>2</v>
      </c>
      <c r="K70" s="33">
        <v>18.88</v>
      </c>
    </row>
    <row r="71" spans="1:24" ht="16.5" hidden="1" customHeight="1">
      <c r="K71" s="34">
        <v>516.85</v>
      </c>
    </row>
    <row r="72" spans="1:24" ht="16.5" hidden="1" customHeight="1">
      <c r="A72" s="73" t="s">
        <v>286</v>
      </c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</row>
    <row r="73" spans="1:24" ht="16.5" customHeight="1">
      <c r="A73" s="30" t="s">
        <v>40</v>
      </c>
      <c r="B73" s="32" t="s">
        <v>8338</v>
      </c>
      <c r="C73" s="77" t="s">
        <v>42</v>
      </c>
      <c r="D73" s="77"/>
      <c r="E73" s="31" t="s">
        <v>2620</v>
      </c>
      <c r="F73" s="30" t="s">
        <v>288</v>
      </c>
      <c r="G73" s="30" t="s">
        <v>1928</v>
      </c>
      <c r="H73" s="30" t="s">
        <v>290</v>
      </c>
      <c r="I73" s="30" t="s">
        <v>291</v>
      </c>
      <c r="J73" s="37">
        <v>2</v>
      </c>
      <c r="K73" s="33">
        <v>20.440000000000001</v>
      </c>
    </row>
    <row r="74" spans="1:24" ht="16.5" customHeight="1">
      <c r="A74" s="30" t="s">
        <v>40</v>
      </c>
      <c r="B74" s="32" t="s">
        <v>8338</v>
      </c>
      <c r="C74" s="77" t="s">
        <v>42</v>
      </c>
      <c r="D74" s="77"/>
      <c r="E74" s="31" t="s">
        <v>8355</v>
      </c>
      <c r="F74" s="30" t="s">
        <v>307</v>
      </c>
      <c r="G74" s="30" t="s">
        <v>308</v>
      </c>
      <c r="H74" s="30" t="s">
        <v>304</v>
      </c>
      <c r="I74" s="30" t="s">
        <v>305</v>
      </c>
      <c r="J74" s="37">
        <v>2</v>
      </c>
      <c r="K74" s="33">
        <v>20.440000000000001</v>
      </c>
    </row>
    <row r="75" spans="1:24" ht="16.5" hidden="1" customHeight="1">
      <c r="A75" s="30" t="s">
        <v>182</v>
      </c>
      <c r="B75" s="32" t="s">
        <v>8338</v>
      </c>
      <c r="C75" s="77" t="s">
        <v>42</v>
      </c>
      <c r="D75" s="77"/>
      <c r="E75" s="31" t="s">
        <v>8355</v>
      </c>
      <c r="F75" s="30" t="s">
        <v>307</v>
      </c>
      <c r="G75" s="30" t="s">
        <v>308</v>
      </c>
      <c r="H75" s="30" t="s">
        <v>304</v>
      </c>
      <c r="I75" s="30" t="s">
        <v>305</v>
      </c>
      <c r="J75" s="37">
        <v>4</v>
      </c>
      <c r="K75" s="33">
        <v>33.68</v>
      </c>
    </row>
    <row r="76" spans="1:24" ht="16.5" hidden="1" customHeight="1">
      <c r="K76" s="34">
        <v>74.56</v>
      </c>
    </row>
    <row r="77" spans="1:24" ht="16.5" hidden="1" customHeight="1">
      <c r="A77" s="73" t="s">
        <v>309</v>
      </c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</row>
    <row r="78" spans="1:24" ht="16.5" customHeight="1">
      <c r="A78" s="30" t="s">
        <v>40</v>
      </c>
      <c r="B78" s="32" t="s">
        <v>8320</v>
      </c>
      <c r="C78" s="77" t="s">
        <v>42</v>
      </c>
      <c r="D78" s="77"/>
      <c r="E78" s="31" t="s">
        <v>8356</v>
      </c>
      <c r="F78" s="30" t="s">
        <v>786</v>
      </c>
      <c r="G78" s="30" t="s">
        <v>787</v>
      </c>
      <c r="H78" s="30" t="s">
        <v>313</v>
      </c>
      <c r="I78" s="30" t="s">
        <v>314</v>
      </c>
      <c r="J78" s="37">
        <v>4</v>
      </c>
      <c r="K78" s="33">
        <v>40.880000000000003</v>
      </c>
    </row>
    <row r="79" spans="1:24" ht="16.5" customHeight="1">
      <c r="A79" s="30" t="s">
        <v>40</v>
      </c>
      <c r="B79" s="32" t="s">
        <v>8334</v>
      </c>
      <c r="C79" s="77" t="s">
        <v>42</v>
      </c>
      <c r="D79" s="77"/>
      <c r="E79" s="31" t="s">
        <v>2699</v>
      </c>
      <c r="F79" s="30" t="s">
        <v>578</v>
      </c>
      <c r="G79" s="30" t="s">
        <v>579</v>
      </c>
      <c r="H79" s="30" t="s">
        <v>313</v>
      </c>
      <c r="I79" s="30" t="s">
        <v>314</v>
      </c>
      <c r="J79" s="37">
        <v>30</v>
      </c>
      <c r="K79" s="33">
        <v>306.60000000000002</v>
      </c>
    </row>
    <row r="80" spans="1:24" ht="16.5" customHeight="1">
      <c r="A80" s="30" t="s">
        <v>40</v>
      </c>
      <c r="B80" s="32" t="s">
        <v>8320</v>
      </c>
      <c r="C80" s="77" t="s">
        <v>42</v>
      </c>
      <c r="D80" s="77"/>
      <c r="E80" s="31" t="s">
        <v>8357</v>
      </c>
      <c r="F80" s="30" t="s">
        <v>763</v>
      </c>
      <c r="G80" s="30" t="s">
        <v>764</v>
      </c>
      <c r="H80" s="30" t="s">
        <v>313</v>
      </c>
      <c r="I80" s="30" t="s">
        <v>314</v>
      </c>
      <c r="J80" s="37">
        <v>5</v>
      </c>
      <c r="K80" s="33">
        <v>51.1</v>
      </c>
    </row>
    <row r="81" spans="1:11" ht="16.5" customHeight="1">
      <c r="A81" s="30" t="s">
        <v>40</v>
      </c>
      <c r="B81" s="32" t="s">
        <v>8320</v>
      </c>
      <c r="C81" s="77" t="s">
        <v>42</v>
      </c>
      <c r="D81" s="77"/>
      <c r="E81" s="31" t="s">
        <v>8358</v>
      </c>
      <c r="F81" s="30" t="s">
        <v>1584</v>
      </c>
      <c r="G81" s="30" t="s">
        <v>1585</v>
      </c>
      <c r="H81" s="30" t="s">
        <v>313</v>
      </c>
      <c r="I81" s="30" t="s">
        <v>314</v>
      </c>
      <c r="J81" s="37">
        <v>10</v>
      </c>
      <c r="K81" s="33">
        <v>102.2</v>
      </c>
    </row>
    <row r="82" spans="1:11" ht="16.5" customHeight="1">
      <c r="A82" s="30" t="s">
        <v>40</v>
      </c>
      <c r="B82" s="32" t="s">
        <v>8320</v>
      </c>
      <c r="C82" s="77" t="s">
        <v>42</v>
      </c>
      <c r="D82" s="77"/>
      <c r="E82" s="31" t="s">
        <v>2623</v>
      </c>
      <c r="F82" s="30" t="s">
        <v>1429</v>
      </c>
      <c r="G82" s="30" t="s">
        <v>1430</v>
      </c>
      <c r="H82" s="30" t="s">
        <v>367</v>
      </c>
      <c r="I82" s="30" t="s">
        <v>368</v>
      </c>
      <c r="J82" s="37">
        <v>5</v>
      </c>
      <c r="K82" s="33">
        <v>51.1</v>
      </c>
    </row>
    <row r="83" spans="1:11" ht="16.5" customHeight="1">
      <c r="A83" s="30" t="s">
        <v>40</v>
      </c>
      <c r="B83" s="32" t="s">
        <v>8320</v>
      </c>
      <c r="C83" s="77" t="s">
        <v>42</v>
      </c>
      <c r="D83" s="77"/>
      <c r="E83" s="31" t="s">
        <v>2590</v>
      </c>
      <c r="F83" s="30" t="s">
        <v>760</v>
      </c>
      <c r="G83" s="30" t="s">
        <v>761</v>
      </c>
      <c r="H83" s="30" t="s">
        <v>313</v>
      </c>
      <c r="I83" s="30" t="s">
        <v>314</v>
      </c>
      <c r="J83" s="37">
        <v>10</v>
      </c>
      <c r="K83" s="33">
        <v>102.2</v>
      </c>
    </row>
    <row r="84" spans="1:11" ht="16.5" customHeight="1">
      <c r="A84" s="30" t="s">
        <v>40</v>
      </c>
      <c r="B84" s="32" t="s">
        <v>8338</v>
      </c>
      <c r="C84" s="77" t="s">
        <v>42</v>
      </c>
      <c r="D84" s="77"/>
      <c r="E84" s="31" t="s">
        <v>2621</v>
      </c>
      <c r="F84" s="30" t="s">
        <v>1436</v>
      </c>
      <c r="G84" s="30" t="s">
        <v>1437</v>
      </c>
      <c r="H84" s="30" t="s">
        <v>313</v>
      </c>
      <c r="I84" s="30" t="s">
        <v>314</v>
      </c>
      <c r="J84" s="37">
        <v>10</v>
      </c>
      <c r="K84" s="33">
        <v>102.2</v>
      </c>
    </row>
    <row r="85" spans="1:11" ht="16.5" customHeight="1">
      <c r="A85" s="30" t="s">
        <v>40</v>
      </c>
      <c r="B85" s="32" t="s">
        <v>8338</v>
      </c>
      <c r="C85" s="77" t="s">
        <v>42</v>
      </c>
      <c r="D85" s="77"/>
      <c r="E85" s="31" t="s">
        <v>8359</v>
      </c>
      <c r="F85" s="30" t="s">
        <v>316</v>
      </c>
      <c r="G85" s="30" t="s">
        <v>317</v>
      </c>
      <c r="H85" s="30" t="s">
        <v>313</v>
      </c>
      <c r="I85" s="30" t="s">
        <v>314</v>
      </c>
      <c r="J85" s="37">
        <v>10</v>
      </c>
      <c r="K85" s="33">
        <v>102.2</v>
      </c>
    </row>
    <row r="86" spans="1:11" ht="16.5" customHeight="1">
      <c r="A86" s="30" t="s">
        <v>40</v>
      </c>
      <c r="B86" s="32" t="s">
        <v>8320</v>
      </c>
      <c r="C86" s="77" t="s">
        <v>42</v>
      </c>
      <c r="D86" s="77"/>
      <c r="E86" s="31" t="s">
        <v>8360</v>
      </c>
      <c r="F86" s="30" t="s">
        <v>1002</v>
      </c>
      <c r="G86" s="30" t="s">
        <v>1003</v>
      </c>
      <c r="H86" s="30" t="s">
        <v>313</v>
      </c>
      <c r="I86" s="30" t="s">
        <v>314</v>
      </c>
      <c r="J86" s="37">
        <v>2</v>
      </c>
      <c r="K86" s="33">
        <v>20.440000000000001</v>
      </c>
    </row>
    <row r="87" spans="1:11" ht="16.5" customHeight="1">
      <c r="A87" s="30" t="s">
        <v>40</v>
      </c>
      <c r="B87" s="32" t="s">
        <v>8334</v>
      </c>
      <c r="C87" s="77" t="s">
        <v>42</v>
      </c>
      <c r="D87" s="77"/>
      <c r="E87" s="31" t="s">
        <v>8361</v>
      </c>
      <c r="F87" s="30" t="s">
        <v>558</v>
      </c>
      <c r="G87" s="30" t="s">
        <v>559</v>
      </c>
      <c r="H87" s="30" t="s">
        <v>367</v>
      </c>
      <c r="I87" s="30" t="s">
        <v>368</v>
      </c>
      <c r="J87" s="37">
        <v>10</v>
      </c>
      <c r="K87" s="33">
        <v>102.2</v>
      </c>
    </row>
    <row r="88" spans="1:11" ht="16.5" customHeight="1">
      <c r="A88" s="30" t="s">
        <v>40</v>
      </c>
      <c r="B88" s="32" t="s">
        <v>8334</v>
      </c>
      <c r="C88" s="77" t="s">
        <v>42</v>
      </c>
      <c r="D88" s="77"/>
      <c r="E88" s="31" t="s">
        <v>8362</v>
      </c>
      <c r="F88" s="30" t="s">
        <v>5785</v>
      </c>
      <c r="G88" s="30" t="s">
        <v>5786</v>
      </c>
      <c r="H88" s="30" t="s">
        <v>313</v>
      </c>
      <c r="I88" s="30" t="s">
        <v>314</v>
      </c>
      <c r="J88" s="37">
        <v>10</v>
      </c>
      <c r="K88" s="33">
        <v>102.2</v>
      </c>
    </row>
    <row r="89" spans="1:11" ht="16.5" customHeight="1">
      <c r="A89" s="30" t="s">
        <v>40</v>
      </c>
      <c r="B89" s="32" t="s">
        <v>8334</v>
      </c>
      <c r="C89" s="77" t="s">
        <v>42</v>
      </c>
      <c r="D89" s="77"/>
      <c r="E89" s="31" t="s">
        <v>8363</v>
      </c>
      <c r="F89" s="30" t="s">
        <v>1006</v>
      </c>
      <c r="G89" s="30" t="s">
        <v>1007</v>
      </c>
      <c r="H89" s="30" t="s">
        <v>313</v>
      </c>
      <c r="I89" s="30" t="s">
        <v>314</v>
      </c>
      <c r="J89" s="37">
        <v>30</v>
      </c>
      <c r="K89" s="33">
        <v>306.60000000000002</v>
      </c>
    </row>
    <row r="90" spans="1:11" ht="16.5" customHeight="1">
      <c r="A90" s="30" t="s">
        <v>40</v>
      </c>
      <c r="B90" s="32" t="s">
        <v>8318</v>
      </c>
      <c r="C90" s="77" t="s">
        <v>42</v>
      </c>
      <c r="D90" s="77"/>
      <c r="E90" s="31" t="s">
        <v>2730</v>
      </c>
      <c r="F90" s="30" t="s">
        <v>6177</v>
      </c>
      <c r="G90" s="30" t="s">
        <v>6178</v>
      </c>
      <c r="H90" s="30" t="s">
        <v>375</v>
      </c>
      <c r="I90" s="30" t="s">
        <v>376</v>
      </c>
      <c r="J90" s="37">
        <v>20</v>
      </c>
      <c r="K90" s="33">
        <v>204.4</v>
      </c>
    </row>
    <row r="91" spans="1:11" ht="16.5" customHeight="1">
      <c r="A91" s="30" t="s">
        <v>40</v>
      </c>
      <c r="B91" s="32" t="s">
        <v>8318</v>
      </c>
      <c r="C91" s="77" t="s">
        <v>42</v>
      </c>
      <c r="D91" s="77"/>
      <c r="E91" s="31" t="s">
        <v>8364</v>
      </c>
      <c r="F91" s="30" t="s">
        <v>325</v>
      </c>
      <c r="G91" s="30" t="s">
        <v>326</v>
      </c>
      <c r="H91" s="30" t="s">
        <v>313</v>
      </c>
      <c r="I91" s="30" t="s">
        <v>314</v>
      </c>
      <c r="J91" s="37">
        <v>20</v>
      </c>
      <c r="K91" s="33">
        <v>204.4</v>
      </c>
    </row>
    <row r="92" spans="1:11" ht="16.5" customHeight="1">
      <c r="A92" s="30" t="s">
        <v>40</v>
      </c>
      <c r="B92" s="32" t="s">
        <v>8334</v>
      </c>
      <c r="C92" s="77" t="s">
        <v>42</v>
      </c>
      <c r="D92" s="77"/>
      <c r="E92" s="31" t="s">
        <v>8365</v>
      </c>
      <c r="F92" s="30" t="s">
        <v>1199</v>
      </c>
      <c r="G92" s="30" t="s">
        <v>1200</v>
      </c>
      <c r="H92" s="30" t="s">
        <v>367</v>
      </c>
      <c r="I92" s="30" t="s">
        <v>368</v>
      </c>
      <c r="J92" s="37">
        <v>10</v>
      </c>
      <c r="K92" s="33">
        <v>102.2</v>
      </c>
    </row>
    <row r="93" spans="1:11" ht="16.5" customHeight="1">
      <c r="A93" s="30" t="s">
        <v>40</v>
      </c>
      <c r="B93" s="32" t="s">
        <v>8318</v>
      </c>
      <c r="C93" s="77" t="s">
        <v>42</v>
      </c>
      <c r="D93" s="77"/>
      <c r="E93" s="31" t="s">
        <v>8366</v>
      </c>
      <c r="F93" s="30" t="s">
        <v>574</v>
      </c>
      <c r="G93" s="30" t="s">
        <v>575</v>
      </c>
      <c r="H93" s="30" t="s">
        <v>313</v>
      </c>
      <c r="I93" s="30" t="s">
        <v>314</v>
      </c>
      <c r="J93" s="37">
        <v>10</v>
      </c>
      <c r="K93" s="33">
        <v>102.2</v>
      </c>
    </row>
    <row r="94" spans="1:11" ht="16.5" customHeight="1">
      <c r="A94" s="30" t="s">
        <v>40</v>
      </c>
      <c r="B94" s="32" t="s">
        <v>8318</v>
      </c>
      <c r="C94" s="77" t="s">
        <v>42</v>
      </c>
      <c r="D94" s="77"/>
      <c r="E94" s="31" t="s">
        <v>2773</v>
      </c>
      <c r="F94" s="30" t="s">
        <v>567</v>
      </c>
      <c r="G94" s="30" t="s">
        <v>568</v>
      </c>
      <c r="H94" s="30" t="s">
        <v>367</v>
      </c>
      <c r="I94" s="30" t="s">
        <v>368</v>
      </c>
      <c r="J94" s="37">
        <v>5</v>
      </c>
      <c r="K94" s="33">
        <v>51.1</v>
      </c>
    </row>
    <row r="95" spans="1:11" ht="16.5" customHeight="1">
      <c r="A95" s="30" t="s">
        <v>40</v>
      </c>
      <c r="B95" s="32" t="s">
        <v>8334</v>
      </c>
      <c r="C95" s="77" t="s">
        <v>42</v>
      </c>
      <c r="D95" s="77"/>
      <c r="E95" s="31" t="s">
        <v>2690</v>
      </c>
      <c r="F95" s="30" t="s">
        <v>1021</v>
      </c>
      <c r="G95" s="30" t="s">
        <v>1022</v>
      </c>
      <c r="H95" s="30" t="s">
        <v>367</v>
      </c>
      <c r="I95" s="30" t="s">
        <v>368</v>
      </c>
      <c r="J95" s="37">
        <v>5</v>
      </c>
      <c r="K95" s="33">
        <v>51.1</v>
      </c>
    </row>
    <row r="96" spans="1:11" ht="16.5" customHeight="1">
      <c r="A96" s="30" t="s">
        <v>40</v>
      </c>
      <c r="B96" s="32" t="s">
        <v>8314</v>
      </c>
      <c r="C96" s="77" t="s">
        <v>42</v>
      </c>
      <c r="D96" s="77"/>
      <c r="E96" s="31" t="s">
        <v>8367</v>
      </c>
      <c r="F96" s="30" t="s">
        <v>1577</v>
      </c>
      <c r="G96" s="30" t="s">
        <v>1578</v>
      </c>
      <c r="H96" s="30" t="s">
        <v>313</v>
      </c>
      <c r="I96" s="30" t="s">
        <v>314</v>
      </c>
      <c r="J96" s="37">
        <v>7</v>
      </c>
      <c r="K96" s="33">
        <v>71.540000000000006</v>
      </c>
    </row>
    <row r="97" spans="1:24" ht="16.5" customHeight="1">
      <c r="A97" s="30" t="s">
        <v>40</v>
      </c>
      <c r="B97" s="32" t="s">
        <v>8314</v>
      </c>
      <c r="C97" s="77" t="s">
        <v>42</v>
      </c>
      <c r="D97" s="77"/>
      <c r="E97" s="31" t="s">
        <v>8368</v>
      </c>
      <c r="F97" s="30" t="s">
        <v>331</v>
      </c>
      <c r="G97" s="30" t="s">
        <v>332</v>
      </c>
      <c r="H97" s="30" t="s">
        <v>313</v>
      </c>
      <c r="I97" s="30" t="s">
        <v>314</v>
      </c>
      <c r="J97" s="37">
        <v>6</v>
      </c>
      <c r="K97" s="33">
        <v>61.32</v>
      </c>
    </row>
    <row r="98" spans="1:24" ht="16.5" customHeight="1">
      <c r="A98" s="30" t="s">
        <v>40</v>
      </c>
      <c r="B98" s="32" t="s">
        <v>8334</v>
      </c>
      <c r="C98" s="77" t="s">
        <v>42</v>
      </c>
      <c r="D98" s="77"/>
      <c r="E98" s="31" t="s">
        <v>8369</v>
      </c>
      <c r="F98" s="30" t="s">
        <v>589</v>
      </c>
      <c r="G98" s="30" t="s">
        <v>590</v>
      </c>
      <c r="H98" s="30" t="s">
        <v>313</v>
      </c>
      <c r="I98" s="30" t="s">
        <v>314</v>
      </c>
      <c r="J98" s="37">
        <v>5</v>
      </c>
      <c r="K98" s="33">
        <v>51.1</v>
      </c>
    </row>
    <row r="99" spans="1:24" ht="16.5" customHeight="1">
      <c r="A99" s="30" t="s">
        <v>40</v>
      </c>
      <c r="B99" s="32" t="s">
        <v>8314</v>
      </c>
      <c r="C99" s="77" t="s">
        <v>42</v>
      </c>
      <c r="D99" s="77"/>
      <c r="E99" s="31" t="s">
        <v>8370</v>
      </c>
      <c r="F99" s="30" t="s">
        <v>378</v>
      </c>
      <c r="G99" s="30" t="s">
        <v>379</v>
      </c>
      <c r="H99" s="30" t="s">
        <v>313</v>
      </c>
      <c r="I99" s="30" t="s">
        <v>314</v>
      </c>
      <c r="J99" s="37">
        <v>15</v>
      </c>
      <c r="K99" s="33">
        <v>153.30000000000001</v>
      </c>
    </row>
    <row r="100" spans="1:24" ht="16.5" hidden="1" customHeight="1">
      <c r="A100" s="30" t="s">
        <v>48</v>
      </c>
      <c r="B100" s="32" t="s">
        <v>8338</v>
      </c>
      <c r="C100" s="77" t="s">
        <v>42</v>
      </c>
      <c r="D100" s="77"/>
      <c r="E100" s="31" t="s">
        <v>8371</v>
      </c>
      <c r="F100" s="30" t="s">
        <v>578</v>
      </c>
      <c r="G100" s="30" t="s">
        <v>579</v>
      </c>
      <c r="H100" s="30" t="s">
        <v>313</v>
      </c>
      <c r="I100" s="30" t="s">
        <v>314</v>
      </c>
      <c r="J100" s="37">
        <v>3</v>
      </c>
      <c r="K100" s="33">
        <v>34.56</v>
      </c>
    </row>
    <row r="101" spans="1:24" ht="16.5" hidden="1" customHeight="1">
      <c r="A101" s="30" t="s">
        <v>48</v>
      </c>
      <c r="B101" s="32" t="s">
        <v>8318</v>
      </c>
      <c r="C101" s="77" t="s">
        <v>42</v>
      </c>
      <c r="D101" s="77"/>
      <c r="E101" s="31" t="s">
        <v>8372</v>
      </c>
      <c r="F101" s="30" t="s">
        <v>995</v>
      </c>
      <c r="G101" s="30" t="s">
        <v>996</v>
      </c>
      <c r="H101" s="30" t="s">
        <v>313</v>
      </c>
      <c r="I101" s="30" t="s">
        <v>314</v>
      </c>
      <c r="J101" s="37">
        <v>10</v>
      </c>
      <c r="K101" s="33">
        <v>115.2</v>
      </c>
    </row>
    <row r="102" spans="1:24" ht="16.5" hidden="1" customHeight="1">
      <c r="A102" s="30" t="s">
        <v>48</v>
      </c>
      <c r="B102" s="32" t="s">
        <v>8334</v>
      </c>
      <c r="C102" s="77" t="s">
        <v>42</v>
      </c>
      <c r="D102" s="77"/>
      <c r="E102" s="31" t="s">
        <v>8362</v>
      </c>
      <c r="F102" s="30" t="s">
        <v>5785</v>
      </c>
      <c r="G102" s="30" t="s">
        <v>5786</v>
      </c>
      <c r="H102" s="30" t="s">
        <v>313</v>
      </c>
      <c r="I102" s="30" t="s">
        <v>314</v>
      </c>
      <c r="J102" s="37">
        <v>5</v>
      </c>
      <c r="K102" s="33">
        <v>57.6</v>
      </c>
    </row>
    <row r="103" spans="1:24" ht="16.5" hidden="1" customHeight="1">
      <c r="A103" s="30" t="s">
        <v>48</v>
      </c>
      <c r="B103" s="32" t="s">
        <v>8334</v>
      </c>
      <c r="C103" s="77" t="s">
        <v>42</v>
      </c>
      <c r="D103" s="77"/>
      <c r="E103" s="31" t="s">
        <v>8373</v>
      </c>
      <c r="F103" s="30" t="s">
        <v>357</v>
      </c>
      <c r="G103" s="30" t="s">
        <v>358</v>
      </c>
      <c r="H103" s="30" t="s">
        <v>313</v>
      </c>
      <c r="I103" s="30" t="s">
        <v>314</v>
      </c>
      <c r="J103" s="37">
        <v>1</v>
      </c>
      <c r="K103" s="33">
        <v>11.52</v>
      </c>
    </row>
    <row r="104" spans="1:24" ht="16.5" hidden="1" customHeight="1">
      <c r="A104" s="30" t="s">
        <v>48</v>
      </c>
      <c r="B104" s="32" t="s">
        <v>8338</v>
      </c>
      <c r="C104" s="77" t="s">
        <v>42</v>
      </c>
      <c r="D104" s="77"/>
      <c r="E104" s="31" t="s">
        <v>2610</v>
      </c>
      <c r="F104" s="30" t="s">
        <v>349</v>
      </c>
      <c r="G104" s="30" t="s">
        <v>350</v>
      </c>
      <c r="H104" s="30" t="s">
        <v>351</v>
      </c>
      <c r="I104" s="30" t="s">
        <v>352</v>
      </c>
      <c r="J104" s="37">
        <v>2</v>
      </c>
      <c r="K104" s="33">
        <v>23.04</v>
      </c>
    </row>
    <row r="105" spans="1:24" ht="16.5" hidden="1" customHeight="1">
      <c r="A105" s="30" t="s">
        <v>48</v>
      </c>
      <c r="B105" s="32" t="s">
        <v>8314</v>
      </c>
      <c r="C105" s="77" t="s">
        <v>42</v>
      </c>
      <c r="D105" s="77"/>
      <c r="E105" s="31" t="s">
        <v>8374</v>
      </c>
      <c r="F105" s="30" t="s">
        <v>1247</v>
      </c>
      <c r="G105" s="30" t="s">
        <v>1248</v>
      </c>
      <c r="H105" s="30" t="s">
        <v>313</v>
      </c>
      <c r="I105" s="30" t="s">
        <v>314</v>
      </c>
      <c r="J105" s="37">
        <v>3</v>
      </c>
      <c r="K105" s="33">
        <v>34.56</v>
      </c>
    </row>
    <row r="106" spans="1:24" ht="16.5" hidden="1" customHeight="1">
      <c r="A106" s="30" t="s">
        <v>48</v>
      </c>
      <c r="B106" s="32" t="s">
        <v>8334</v>
      </c>
      <c r="C106" s="77" t="s">
        <v>42</v>
      </c>
      <c r="D106" s="77"/>
      <c r="E106" s="31" t="s">
        <v>2690</v>
      </c>
      <c r="F106" s="30" t="s">
        <v>1021</v>
      </c>
      <c r="G106" s="30" t="s">
        <v>1022</v>
      </c>
      <c r="H106" s="30" t="s">
        <v>367</v>
      </c>
      <c r="I106" s="30" t="s">
        <v>368</v>
      </c>
      <c r="J106" s="37">
        <v>2</v>
      </c>
      <c r="K106" s="33">
        <v>23.04</v>
      </c>
    </row>
    <row r="107" spans="1:24" ht="16.5" hidden="1" customHeight="1">
      <c r="A107" s="30" t="s">
        <v>48</v>
      </c>
      <c r="B107" s="32" t="s">
        <v>8318</v>
      </c>
      <c r="C107" s="77" t="s">
        <v>42</v>
      </c>
      <c r="D107" s="77"/>
      <c r="E107" s="31" t="s">
        <v>2773</v>
      </c>
      <c r="F107" s="30" t="s">
        <v>567</v>
      </c>
      <c r="G107" s="30" t="s">
        <v>568</v>
      </c>
      <c r="H107" s="30" t="s">
        <v>367</v>
      </c>
      <c r="I107" s="30" t="s">
        <v>368</v>
      </c>
      <c r="J107" s="37">
        <v>15</v>
      </c>
      <c r="K107" s="33">
        <v>172.8</v>
      </c>
    </row>
    <row r="108" spans="1:24" ht="16.5" hidden="1" customHeight="1">
      <c r="A108" s="30" t="s">
        <v>48</v>
      </c>
      <c r="B108" s="32" t="s">
        <v>8314</v>
      </c>
      <c r="C108" s="77" t="s">
        <v>42</v>
      </c>
      <c r="D108" s="77"/>
      <c r="E108" s="31" t="s">
        <v>8375</v>
      </c>
      <c r="F108" s="30" t="s">
        <v>360</v>
      </c>
      <c r="G108" s="30" t="s">
        <v>361</v>
      </c>
      <c r="H108" s="30" t="s">
        <v>362</v>
      </c>
      <c r="I108" s="30" t="s">
        <v>363</v>
      </c>
      <c r="J108" s="37">
        <v>5</v>
      </c>
      <c r="K108" s="33">
        <v>57.6</v>
      </c>
    </row>
    <row r="109" spans="1:24" ht="16.5" hidden="1" customHeight="1">
      <c r="A109" s="30" t="s">
        <v>48</v>
      </c>
      <c r="B109" s="32" t="s">
        <v>8320</v>
      </c>
      <c r="C109" s="77" t="s">
        <v>42</v>
      </c>
      <c r="D109" s="77"/>
      <c r="E109" s="31" t="s">
        <v>8360</v>
      </c>
      <c r="F109" s="30" t="s">
        <v>1002</v>
      </c>
      <c r="G109" s="30" t="s">
        <v>1003</v>
      </c>
      <c r="H109" s="30" t="s">
        <v>313</v>
      </c>
      <c r="I109" s="30" t="s">
        <v>314</v>
      </c>
      <c r="J109" s="37">
        <v>2</v>
      </c>
      <c r="K109" s="33">
        <v>23.04</v>
      </c>
    </row>
    <row r="110" spans="1:24" ht="16.5" hidden="1" customHeight="1">
      <c r="K110" s="34">
        <v>2995.54</v>
      </c>
    </row>
    <row r="111" spans="1:24" ht="16.5" hidden="1" customHeight="1">
      <c r="A111" s="73" t="s">
        <v>429</v>
      </c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</row>
    <row r="112" spans="1:24" ht="16.5" customHeight="1">
      <c r="A112" s="30" t="s">
        <v>40</v>
      </c>
      <c r="B112" s="32" t="s">
        <v>8338</v>
      </c>
      <c r="C112" s="77" t="s">
        <v>42</v>
      </c>
      <c r="D112" s="77"/>
      <c r="E112" s="31" t="s">
        <v>2617</v>
      </c>
      <c r="F112" s="30" t="s">
        <v>7523</v>
      </c>
      <c r="G112" s="30" t="s">
        <v>7524</v>
      </c>
      <c r="H112" s="30" t="s">
        <v>433</v>
      </c>
      <c r="I112" s="30" t="s">
        <v>434</v>
      </c>
      <c r="J112" s="37">
        <v>2</v>
      </c>
      <c r="K112" s="33">
        <v>20.440000000000001</v>
      </c>
    </row>
    <row r="113" spans="1:24" ht="16.5" hidden="1" customHeight="1">
      <c r="A113" s="30" t="s">
        <v>48</v>
      </c>
      <c r="B113" s="32" t="s">
        <v>8338</v>
      </c>
      <c r="C113" s="77" t="s">
        <v>42</v>
      </c>
      <c r="D113" s="77"/>
      <c r="E113" s="31" t="s">
        <v>2651</v>
      </c>
      <c r="F113" s="30" t="s">
        <v>2573</v>
      </c>
      <c r="G113" s="30" t="s">
        <v>2574</v>
      </c>
      <c r="H113" s="30" t="s">
        <v>433</v>
      </c>
      <c r="I113" s="30" t="s">
        <v>434</v>
      </c>
      <c r="J113" s="37">
        <v>10</v>
      </c>
      <c r="K113" s="33">
        <v>115.2</v>
      </c>
    </row>
    <row r="114" spans="1:24" ht="16.5" hidden="1" customHeight="1">
      <c r="A114" s="30" t="s">
        <v>182</v>
      </c>
      <c r="B114" s="32" t="s">
        <v>8338</v>
      </c>
      <c r="C114" s="77" t="s">
        <v>42</v>
      </c>
      <c r="D114" s="77"/>
      <c r="E114" s="31" t="s">
        <v>8376</v>
      </c>
      <c r="F114" s="30" t="s">
        <v>431</v>
      </c>
      <c r="G114" s="30" t="s">
        <v>432</v>
      </c>
      <c r="H114" s="30" t="s">
        <v>433</v>
      </c>
      <c r="I114" s="30" t="s">
        <v>434</v>
      </c>
      <c r="J114" s="37">
        <v>2</v>
      </c>
      <c r="K114" s="33">
        <v>16.84</v>
      </c>
    </row>
    <row r="115" spans="1:24" ht="16.5" hidden="1" customHeight="1">
      <c r="A115" s="30" t="s">
        <v>182</v>
      </c>
      <c r="B115" s="32" t="s">
        <v>8338</v>
      </c>
      <c r="C115" s="77" t="s">
        <v>42</v>
      </c>
      <c r="D115" s="77"/>
      <c r="E115" s="31" t="s">
        <v>8377</v>
      </c>
      <c r="F115" s="30" t="s">
        <v>1043</v>
      </c>
      <c r="G115" s="30" t="s">
        <v>1044</v>
      </c>
      <c r="H115" s="30" t="s">
        <v>433</v>
      </c>
      <c r="I115" s="30" t="s">
        <v>434</v>
      </c>
      <c r="J115" s="37">
        <v>4</v>
      </c>
      <c r="K115" s="33">
        <v>33.68</v>
      </c>
    </row>
    <row r="116" spans="1:24" ht="16.5" hidden="1" customHeight="1">
      <c r="A116" s="30" t="s">
        <v>182</v>
      </c>
      <c r="B116" s="32" t="s">
        <v>8338</v>
      </c>
      <c r="C116" s="77" t="s">
        <v>42</v>
      </c>
      <c r="D116" s="77"/>
      <c r="E116" s="31" t="s">
        <v>2651</v>
      </c>
      <c r="F116" s="30" t="s">
        <v>2573</v>
      </c>
      <c r="G116" s="30" t="s">
        <v>2574</v>
      </c>
      <c r="H116" s="30" t="s">
        <v>433</v>
      </c>
      <c r="I116" s="30" t="s">
        <v>434</v>
      </c>
      <c r="J116" s="37">
        <v>2</v>
      </c>
      <c r="K116" s="33">
        <v>16.84</v>
      </c>
    </row>
    <row r="117" spans="1:24" ht="16.5" hidden="1" customHeight="1">
      <c r="K117" s="34">
        <v>203</v>
      </c>
    </row>
    <row r="118" spans="1:24" ht="16.5" hidden="1" customHeight="1">
      <c r="A118" s="73" t="s">
        <v>435</v>
      </c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</row>
    <row r="119" spans="1:24" ht="16.5" hidden="1" customHeight="1">
      <c r="A119" s="30" t="s">
        <v>48</v>
      </c>
      <c r="B119" s="32" t="s">
        <v>8318</v>
      </c>
      <c r="C119" s="77" t="s">
        <v>42</v>
      </c>
      <c r="D119" s="77"/>
      <c r="E119" s="31" t="s">
        <v>8378</v>
      </c>
      <c r="F119" s="30" t="s">
        <v>2016</v>
      </c>
      <c r="G119" s="30" t="s">
        <v>2017</v>
      </c>
      <c r="H119" s="30" t="s">
        <v>439</v>
      </c>
      <c r="I119" s="30" t="s">
        <v>440</v>
      </c>
      <c r="J119" s="37">
        <v>10</v>
      </c>
      <c r="K119" s="33">
        <v>123.7</v>
      </c>
    </row>
    <row r="120" spans="1:24" ht="16.5" hidden="1" customHeight="1">
      <c r="A120" s="30" t="s">
        <v>48</v>
      </c>
      <c r="B120" s="32" t="s">
        <v>8318</v>
      </c>
      <c r="C120" s="77" t="s">
        <v>42</v>
      </c>
      <c r="D120" s="77"/>
      <c r="E120" s="31" t="s">
        <v>8379</v>
      </c>
      <c r="F120" s="30" t="s">
        <v>604</v>
      </c>
      <c r="G120" s="30" t="s">
        <v>605</v>
      </c>
      <c r="H120" s="30" t="s">
        <v>439</v>
      </c>
      <c r="I120" s="30" t="s">
        <v>440</v>
      </c>
      <c r="J120" s="37">
        <v>5</v>
      </c>
      <c r="K120" s="33">
        <v>61.85</v>
      </c>
    </row>
    <row r="121" spans="1:24" ht="16.5" hidden="1" customHeight="1">
      <c r="K121" s="34">
        <v>185.55</v>
      </c>
    </row>
    <row r="122" spans="1:24" ht="16.5" hidden="1" customHeight="1">
      <c r="A122" s="73" t="s">
        <v>444</v>
      </c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</row>
    <row r="123" spans="1:24" ht="16.5" customHeight="1">
      <c r="A123" s="30" t="s">
        <v>40</v>
      </c>
      <c r="B123" s="32" t="s">
        <v>8320</v>
      </c>
      <c r="C123" s="77" t="s">
        <v>42</v>
      </c>
      <c r="D123" s="77"/>
      <c r="E123" s="31" t="s">
        <v>8380</v>
      </c>
      <c r="F123" s="30" t="s">
        <v>4266</v>
      </c>
      <c r="G123" s="30" t="s">
        <v>4267</v>
      </c>
      <c r="H123" s="30" t="s">
        <v>837</v>
      </c>
      <c r="I123" s="30" t="s">
        <v>838</v>
      </c>
      <c r="J123" s="37">
        <v>15</v>
      </c>
      <c r="K123" s="33">
        <v>153.30000000000001</v>
      </c>
    </row>
    <row r="124" spans="1:24" ht="16.5" customHeight="1">
      <c r="A124" s="30" t="s">
        <v>40</v>
      </c>
      <c r="B124" s="32" t="s">
        <v>8320</v>
      </c>
      <c r="C124" s="77" t="s">
        <v>42</v>
      </c>
      <c r="D124" s="77"/>
      <c r="E124" s="31" t="s">
        <v>8381</v>
      </c>
      <c r="F124" s="30" t="s">
        <v>1644</v>
      </c>
      <c r="G124" s="30" t="s">
        <v>1645</v>
      </c>
      <c r="H124" s="30" t="s">
        <v>1646</v>
      </c>
      <c r="I124" s="30" t="s">
        <v>1647</v>
      </c>
      <c r="J124" s="37">
        <v>20</v>
      </c>
      <c r="K124" s="33">
        <v>204.4</v>
      </c>
    </row>
    <row r="125" spans="1:24" ht="16.5" customHeight="1">
      <c r="A125" s="30" t="s">
        <v>40</v>
      </c>
      <c r="B125" s="32" t="s">
        <v>8320</v>
      </c>
      <c r="C125" s="77" t="s">
        <v>42</v>
      </c>
      <c r="D125" s="77"/>
      <c r="E125" s="31" t="s">
        <v>8382</v>
      </c>
      <c r="F125" s="30" t="s">
        <v>865</v>
      </c>
      <c r="G125" s="30" t="s">
        <v>866</v>
      </c>
      <c r="H125" s="30" t="s">
        <v>867</v>
      </c>
      <c r="I125" s="30" t="s">
        <v>868</v>
      </c>
      <c r="J125" s="37">
        <v>10</v>
      </c>
      <c r="K125" s="33">
        <v>102.2</v>
      </c>
    </row>
    <row r="126" spans="1:24" ht="16.5" customHeight="1">
      <c r="A126" s="30" t="s">
        <v>40</v>
      </c>
      <c r="B126" s="32" t="s">
        <v>8338</v>
      </c>
      <c r="C126" s="77" t="s">
        <v>42</v>
      </c>
      <c r="D126" s="77"/>
      <c r="E126" s="31" t="s">
        <v>8383</v>
      </c>
      <c r="F126" s="30" t="s">
        <v>2494</v>
      </c>
      <c r="G126" s="30" t="s">
        <v>2495</v>
      </c>
      <c r="H126" s="30" t="s">
        <v>851</v>
      </c>
      <c r="I126" s="30" t="s">
        <v>852</v>
      </c>
      <c r="J126" s="37">
        <v>50</v>
      </c>
      <c r="K126" s="33">
        <v>511</v>
      </c>
    </row>
    <row r="127" spans="1:24" ht="16.5" customHeight="1">
      <c r="A127" s="30" t="s">
        <v>40</v>
      </c>
      <c r="B127" s="32" t="s">
        <v>8338</v>
      </c>
      <c r="C127" s="77" t="s">
        <v>42</v>
      </c>
      <c r="D127" s="77"/>
      <c r="E127" s="31" t="s">
        <v>2612</v>
      </c>
      <c r="F127" s="30" t="s">
        <v>461</v>
      </c>
      <c r="G127" s="30" t="s">
        <v>462</v>
      </c>
      <c r="H127" s="30" t="s">
        <v>463</v>
      </c>
      <c r="I127" s="30" t="s">
        <v>464</v>
      </c>
      <c r="J127" s="37">
        <v>3</v>
      </c>
      <c r="K127" s="33">
        <v>30.66</v>
      </c>
    </row>
    <row r="128" spans="1:24" ht="16.5" customHeight="1">
      <c r="A128" s="30" t="s">
        <v>40</v>
      </c>
      <c r="B128" s="32" t="s">
        <v>8338</v>
      </c>
      <c r="C128" s="77" t="s">
        <v>42</v>
      </c>
      <c r="D128" s="77"/>
      <c r="E128" s="31" t="s">
        <v>8384</v>
      </c>
      <c r="F128" s="30" t="s">
        <v>466</v>
      </c>
      <c r="G128" s="30" t="s">
        <v>467</v>
      </c>
      <c r="H128" s="30" t="s">
        <v>468</v>
      </c>
      <c r="I128" s="30" t="s">
        <v>469</v>
      </c>
      <c r="J128" s="37">
        <v>40</v>
      </c>
      <c r="K128" s="33">
        <v>408.8</v>
      </c>
    </row>
    <row r="129" spans="1:11" ht="16.5" customHeight="1">
      <c r="A129" s="30" t="s">
        <v>40</v>
      </c>
      <c r="B129" s="32" t="s">
        <v>8318</v>
      </c>
      <c r="C129" s="77" t="s">
        <v>42</v>
      </c>
      <c r="D129" s="77"/>
      <c r="E129" s="31" t="s">
        <v>8385</v>
      </c>
      <c r="F129" s="30" t="s">
        <v>4514</v>
      </c>
      <c r="G129" s="30" t="s">
        <v>4515</v>
      </c>
      <c r="H129" s="30" t="s">
        <v>4516</v>
      </c>
      <c r="I129" s="30" t="s">
        <v>4517</v>
      </c>
      <c r="J129" s="37">
        <v>20</v>
      </c>
      <c r="K129" s="33">
        <v>204.4</v>
      </c>
    </row>
    <row r="130" spans="1:11" ht="16.5" customHeight="1">
      <c r="A130" s="30" t="s">
        <v>40</v>
      </c>
      <c r="B130" s="32" t="s">
        <v>8334</v>
      </c>
      <c r="C130" s="77" t="s">
        <v>42</v>
      </c>
      <c r="D130" s="77"/>
      <c r="E130" s="31" t="s">
        <v>8386</v>
      </c>
      <c r="F130" s="30" t="s">
        <v>7534</v>
      </c>
      <c r="G130" s="30" t="s">
        <v>4639</v>
      </c>
      <c r="H130" s="30" t="s">
        <v>4166</v>
      </c>
      <c r="I130" s="30" t="s">
        <v>4167</v>
      </c>
      <c r="J130" s="37">
        <v>20</v>
      </c>
      <c r="K130" s="33">
        <v>204.4</v>
      </c>
    </row>
    <row r="131" spans="1:11" ht="16.5" customHeight="1">
      <c r="A131" s="30" t="s">
        <v>40</v>
      </c>
      <c r="B131" s="32" t="s">
        <v>8338</v>
      </c>
      <c r="C131" s="77" t="s">
        <v>42</v>
      </c>
      <c r="D131" s="77"/>
      <c r="E131" s="31" t="s">
        <v>8387</v>
      </c>
      <c r="F131" s="30" t="s">
        <v>6872</v>
      </c>
      <c r="G131" s="30" t="s">
        <v>6873</v>
      </c>
      <c r="H131" s="30" t="s">
        <v>468</v>
      </c>
      <c r="I131" s="30" t="s">
        <v>469</v>
      </c>
      <c r="J131" s="37">
        <v>20</v>
      </c>
      <c r="K131" s="33">
        <v>204.4</v>
      </c>
    </row>
    <row r="132" spans="1:11" ht="16.5" customHeight="1">
      <c r="A132" s="30" t="s">
        <v>40</v>
      </c>
      <c r="B132" s="32" t="s">
        <v>8338</v>
      </c>
      <c r="C132" s="77" t="s">
        <v>42</v>
      </c>
      <c r="D132" s="77"/>
      <c r="E132" s="31" t="s">
        <v>2607</v>
      </c>
      <c r="F132" s="30" t="s">
        <v>7531</v>
      </c>
      <c r="G132" s="30" t="s">
        <v>7532</v>
      </c>
      <c r="H132" s="30" t="s">
        <v>468</v>
      </c>
      <c r="I132" s="30" t="s">
        <v>469</v>
      </c>
      <c r="J132" s="37">
        <v>6</v>
      </c>
      <c r="K132" s="33">
        <v>61.32</v>
      </c>
    </row>
    <row r="133" spans="1:11" ht="16.5" customHeight="1">
      <c r="A133" s="30" t="s">
        <v>40</v>
      </c>
      <c r="B133" s="32" t="s">
        <v>8338</v>
      </c>
      <c r="C133" s="77" t="s">
        <v>42</v>
      </c>
      <c r="D133" s="77"/>
      <c r="E133" s="31" t="s">
        <v>8388</v>
      </c>
      <c r="F133" s="30" t="s">
        <v>607</v>
      </c>
      <c r="G133" s="30" t="s">
        <v>608</v>
      </c>
      <c r="H133" s="30" t="s">
        <v>609</v>
      </c>
      <c r="I133" s="30" t="s">
        <v>610</v>
      </c>
      <c r="J133" s="37">
        <v>525</v>
      </c>
      <c r="K133" s="33">
        <v>5365.5</v>
      </c>
    </row>
    <row r="134" spans="1:11" ht="16.5" customHeight="1">
      <c r="A134" s="30" t="s">
        <v>40</v>
      </c>
      <c r="B134" s="32" t="s">
        <v>8338</v>
      </c>
      <c r="C134" s="77" t="s">
        <v>42</v>
      </c>
      <c r="D134" s="77"/>
      <c r="E134" s="31" t="s">
        <v>2622</v>
      </c>
      <c r="F134" s="30" t="s">
        <v>4812</v>
      </c>
      <c r="G134" s="30" t="s">
        <v>4813</v>
      </c>
      <c r="H134" s="30" t="s">
        <v>4814</v>
      </c>
      <c r="I134" s="30" t="s">
        <v>4815</v>
      </c>
      <c r="J134" s="37">
        <v>20</v>
      </c>
      <c r="K134" s="33">
        <v>204.4</v>
      </c>
    </row>
    <row r="135" spans="1:11" ht="16.5" hidden="1" customHeight="1">
      <c r="A135" s="30" t="s">
        <v>48</v>
      </c>
      <c r="B135" s="32" t="s">
        <v>8338</v>
      </c>
      <c r="C135" s="77" t="s">
        <v>42</v>
      </c>
      <c r="D135" s="77"/>
      <c r="E135" s="31" t="s">
        <v>2622</v>
      </c>
      <c r="F135" s="30" t="s">
        <v>4812</v>
      </c>
      <c r="G135" s="30" t="s">
        <v>4813</v>
      </c>
      <c r="H135" s="30" t="s">
        <v>4814</v>
      </c>
      <c r="I135" s="30" t="s">
        <v>4815</v>
      </c>
      <c r="J135" s="37">
        <v>10</v>
      </c>
      <c r="K135" s="33">
        <v>123.7</v>
      </c>
    </row>
    <row r="136" spans="1:11" ht="16.5" hidden="1" customHeight="1">
      <c r="A136" s="30" t="s">
        <v>48</v>
      </c>
      <c r="B136" s="32" t="s">
        <v>8320</v>
      </c>
      <c r="C136" s="77" t="s">
        <v>42</v>
      </c>
      <c r="D136" s="77"/>
      <c r="E136" s="31" t="s">
        <v>8381</v>
      </c>
      <c r="F136" s="30" t="s">
        <v>1644</v>
      </c>
      <c r="G136" s="30" t="s">
        <v>1645</v>
      </c>
      <c r="H136" s="30" t="s">
        <v>1646</v>
      </c>
      <c r="I136" s="30" t="s">
        <v>1647</v>
      </c>
      <c r="J136" s="37">
        <v>5</v>
      </c>
      <c r="K136" s="33">
        <v>61.85</v>
      </c>
    </row>
    <row r="137" spans="1:11" ht="16.5" hidden="1" customHeight="1">
      <c r="A137" s="30" t="s">
        <v>48</v>
      </c>
      <c r="B137" s="32" t="s">
        <v>8338</v>
      </c>
      <c r="C137" s="77" t="s">
        <v>42</v>
      </c>
      <c r="D137" s="77"/>
      <c r="E137" s="31" t="s">
        <v>8388</v>
      </c>
      <c r="F137" s="30" t="s">
        <v>607</v>
      </c>
      <c r="G137" s="30" t="s">
        <v>608</v>
      </c>
      <c r="H137" s="30" t="s">
        <v>609</v>
      </c>
      <c r="I137" s="30" t="s">
        <v>610</v>
      </c>
      <c r="J137" s="37">
        <v>200</v>
      </c>
      <c r="K137" s="33">
        <v>2474</v>
      </c>
    </row>
    <row r="138" spans="1:11" ht="16.5" hidden="1" customHeight="1">
      <c r="K138" s="34">
        <v>10314.33</v>
      </c>
    </row>
    <row r="139" spans="1:11" ht="16.5" hidden="1" customHeight="1">
      <c r="K139" s="34">
        <v>17484.46</v>
      </c>
    </row>
  </sheetData>
  <autoFilter ref="A1:X139" xr:uid="{0F071D51-8DAD-E143-9723-DFD7E5C1BDA3}">
    <filterColumn colId="0">
      <filters>
        <filter val="Dorzol 20mg/ml kapi za oči 5ml"/>
      </filters>
    </filterColumn>
    <filterColumn colId="2" showButton="0"/>
  </autoFilter>
  <mergeCells count="127">
    <mergeCell ref="C137:D137"/>
    <mergeCell ref="C131:D131"/>
    <mergeCell ref="C132:D132"/>
    <mergeCell ref="C133:D133"/>
    <mergeCell ref="C134:D134"/>
    <mergeCell ref="C135:D135"/>
    <mergeCell ref="C136:D136"/>
    <mergeCell ref="C125:D125"/>
    <mergeCell ref="C126:D126"/>
    <mergeCell ref="C127:D127"/>
    <mergeCell ref="C128:D128"/>
    <mergeCell ref="C129:D129"/>
    <mergeCell ref="C130:D130"/>
    <mergeCell ref="A118:X118"/>
    <mergeCell ref="C119:D119"/>
    <mergeCell ref="C120:D120"/>
    <mergeCell ref="A122:X122"/>
    <mergeCell ref="C123:D123"/>
    <mergeCell ref="C124:D124"/>
    <mergeCell ref="A111:X111"/>
    <mergeCell ref="C112:D112"/>
    <mergeCell ref="C113:D113"/>
    <mergeCell ref="C114:D114"/>
    <mergeCell ref="C115:D115"/>
    <mergeCell ref="C116:D116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3:D73"/>
    <mergeCell ref="C74:D74"/>
    <mergeCell ref="C75:D75"/>
    <mergeCell ref="A77:X77"/>
    <mergeCell ref="C78:D78"/>
    <mergeCell ref="C79:D79"/>
    <mergeCell ref="C66:D66"/>
    <mergeCell ref="C67:D67"/>
    <mergeCell ref="C68:D68"/>
    <mergeCell ref="C69:D69"/>
    <mergeCell ref="C70:D70"/>
    <mergeCell ref="A72:X72"/>
    <mergeCell ref="C59:D59"/>
    <mergeCell ref="A61:X61"/>
    <mergeCell ref="C62:D62"/>
    <mergeCell ref="C63:D63"/>
    <mergeCell ref="C64:D64"/>
    <mergeCell ref="C65:D65"/>
    <mergeCell ref="C53:D53"/>
    <mergeCell ref="C54:D54"/>
    <mergeCell ref="C55:D55"/>
    <mergeCell ref="C56:D56"/>
    <mergeCell ref="C57:D57"/>
    <mergeCell ref="C58:D58"/>
    <mergeCell ref="C46:D46"/>
    <mergeCell ref="C47:D47"/>
    <mergeCell ref="A49:X49"/>
    <mergeCell ref="C50:D50"/>
    <mergeCell ref="C51:D51"/>
    <mergeCell ref="C52:D52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7:D27"/>
    <mergeCell ref="C28:D28"/>
    <mergeCell ref="C29:D29"/>
    <mergeCell ref="C30:D30"/>
    <mergeCell ref="C31:D31"/>
    <mergeCell ref="A33:X33"/>
    <mergeCell ref="C21:D21"/>
    <mergeCell ref="C22:D22"/>
    <mergeCell ref="C23:D23"/>
    <mergeCell ref="C24:D24"/>
    <mergeCell ref="C25:D25"/>
    <mergeCell ref="C26:D26"/>
    <mergeCell ref="C18:D18"/>
    <mergeCell ref="C19:D19"/>
    <mergeCell ref="C20:D20"/>
    <mergeCell ref="A8:X8"/>
    <mergeCell ref="C9:D9"/>
    <mergeCell ref="C10:D10"/>
    <mergeCell ref="C11:D11"/>
    <mergeCell ref="A13:X13"/>
    <mergeCell ref="C14:D14"/>
    <mergeCell ref="C1:D1"/>
    <mergeCell ref="A2:X2"/>
    <mergeCell ref="C3:D3"/>
    <mergeCell ref="C4:D4"/>
    <mergeCell ref="C5:D5"/>
    <mergeCell ref="C6:D6"/>
    <mergeCell ref="C15:D15"/>
    <mergeCell ref="C16:D16"/>
    <mergeCell ref="C17:D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D8AE-177E-B54B-B44B-BCA9F59E45FC}">
  <sheetPr filterMode="1"/>
  <dimension ref="A1:W167"/>
  <sheetViews>
    <sheetView workbookViewId="0"/>
    <sheetView workbookViewId="1"/>
  </sheetViews>
  <sheetFormatPr defaultColWidth="8.85546875" defaultRowHeight="12.95"/>
  <cols>
    <col min="1" max="1" width="36" customWidth="1"/>
    <col min="2" max="2" width="7.140625" customWidth="1"/>
    <col min="3" max="3" width="7.85546875" customWidth="1"/>
    <col min="4" max="4" width="7" customWidth="1"/>
    <col min="5" max="5" width="45.85546875" customWidth="1"/>
    <col min="6" max="6" width="35.42578125" customWidth="1"/>
    <col min="7" max="7" width="11.140625" customWidth="1"/>
    <col min="8" max="8" width="12.42578125" customWidth="1"/>
    <col min="9" max="9" width="6.7109375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13" customFormat="1" ht="24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 hidden="1">
      <c r="A3" s="2" t="s">
        <v>48</v>
      </c>
      <c r="B3" s="3" t="s">
        <v>8389</v>
      </c>
      <c r="C3" s="1" t="s">
        <v>42</v>
      </c>
      <c r="D3" s="1" t="s">
        <v>8390</v>
      </c>
      <c r="E3" s="2" t="s">
        <v>885</v>
      </c>
      <c r="F3" s="2" t="s">
        <v>886</v>
      </c>
      <c r="G3" s="2" t="s">
        <v>622</v>
      </c>
      <c r="H3" s="2" t="s">
        <v>623</v>
      </c>
      <c r="I3" s="4">
        <v>4</v>
      </c>
      <c r="J3" s="4">
        <v>49.48</v>
      </c>
    </row>
    <row r="4" spans="1:23" hidden="1">
      <c r="A4" s="2" t="s">
        <v>48</v>
      </c>
      <c r="B4" s="3" t="s">
        <v>8389</v>
      </c>
      <c r="C4" s="1" t="s">
        <v>42</v>
      </c>
      <c r="D4" s="1" t="s">
        <v>8391</v>
      </c>
      <c r="E4" s="2" t="s">
        <v>7843</v>
      </c>
      <c r="F4" s="2" t="s">
        <v>7844</v>
      </c>
      <c r="G4" s="2" t="s">
        <v>622</v>
      </c>
      <c r="H4" s="2" t="s">
        <v>623</v>
      </c>
      <c r="I4" s="4">
        <v>5</v>
      </c>
      <c r="J4" s="4">
        <v>61.85</v>
      </c>
    </row>
    <row r="5" spans="1:23" hidden="1">
      <c r="J5" s="5">
        <v>111.33</v>
      </c>
    </row>
    <row r="6" spans="1:23" hidden="1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</row>
    <row r="7" spans="1:23">
      <c r="A7" s="2" t="s">
        <v>40</v>
      </c>
      <c r="B7" s="3" t="s">
        <v>8392</v>
      </c>
      <c r="C7" s="1" t="s">
        <v>42</v>
      </c>
      <c r="D7" s="1" t="s">
        <v>8393</v>
      </c>
      <c r="E7" s="2" t="s">
        <v>646</v>
      </c>
      <c r="F7" s="2" t="s">
        <v>647</v>
      </c>
      <c r="G7" s="2" t="s">
        <v>82</v>
      </c>
      <c r="H7" s="2" t="s">
        <v>83</v>
      </c>
      <c r="I7" s="4">
        <v>3</v>
      </c>
      <c r="J7" s="4">
        <v>30.66</v>
      </c>
    </row>
    <row r="8" spans="1:23">
      <c r="A8" s="2" t="s">
        <v>40</v>
      </c>
      <c r="B8" s="3" t="s">
        <v>8392</v>
      </c>
      <c r="C8" s="1" t="s">
        <v>42</v>
      </c>
      <c r="D8" s="1" t="s">
        <v>8394</v>
      </c>
      <c r="E8" s="2" t="s">
        <v>133</v>
      </c>
      <c r="F8" s="2" t="s">
        <v>134</v>
      </c>
      <c r="G8" s="2" t="s">
        <v>119</v>
      </c>
      <c r="H8" s="2" t="s">
        <v>120</v>
      </c>
      <c r="I8" s="4">
        <v>5</v>
      </c>
      <c r="J8" s="4">
        <v>51.1</v>
      </c>
    </row>
    <row r="9" spans="1:23">
      <c r="A9" s="2" t="s">
        <v>40</v>
      </c>
      <c r="B9" s="3" t="s">
        <v>8392</v>
      </c>
      <c r="C9" s="1" t="s">
        <v>42</v>
      </c>
      <c r="D9" s="1" t="s">
        <v>2845</v>
      </c>
      <c r="E9" s="2" t="s">
        <v>483</v>
      </c>
      <c r="F9" s="2" t="s">
        <v>484</v>
      </c>
      <c r="G9" s="2" t="s">
        <v>127</v>
      </c>
      <c r="H9" s="2" t="s">
        <v>128</v>
      </c>
      <c r="I9" s="4">
        <v>2</v>
      </c>
      <c r="J9" s="4">
        <v>20.440000000000001</v>
      </c>
    </row>
    <row r="10" spans="1:23">
      <c r="A10" s="2" t="s">
        <v>40</v>
      </c>
      <c r="B10" s="3" t="s">
        <v>8392</v>
      </c>
      <c r="C10" s="1" t="s">
        <v>42</v>
      </c>
      <c r="D10" s="1" t="s">
        <v>2795</v>
      </c>
      <c r="E10" s="2" t="s">
        <v>139</v>
      </c>
      <c r="F10" s="2" t="s">
        <v>140</v>
      </c>
      <c r="G10" s="2" t="s">
        <v>72</v>
      </c>
      <c r="H10" s="2" t="s">
        <v>73</v>
      </c>
      <c r="I10" s="4">
        <v>3</v>
      </c>
      <c r="J10" s="4">
        <v>30.66</v>
      </c>
    </row>
    <row r="11" spans="1:23">
      <c r="A11" s="2" t="s">
        <v>40</v>
      </c>
      <c r="B11" s="3" t="s">
        <v>8392</v>
      </c>
      <c r="C11" s="1" t="s">
        <v>42</v>
      </c>
      <c r="D11" s="1" t="s">
        <v>8395</v>
      </c>
      <c r="E11" s="2" t="s">
        <v>108</v>
      </c>
      <c r="F11" s="2" t="s">
        <v>109</v>
      </c>
      <c r="G11" s="2" t="s">
        <v>72</v>
      </c>
      <c r="H11" s="2" t="s">
        <v>73</v>
      </c>
      <c r="I11" s="4">
        <v>5</v>
      </c>
      <c r="J11" s="4">
        <v>51.1</v>
      </c>
    </row>
    <row r="12" spans="1:23">
      <c r="A12" s="2" t="s">
        <v>40</v>
      </c>
      <c r="B12" s="3" t="s">
        <v>8392</v>
      </c>
      <c r="C12" s="1" t="s">
        <v>42</v>
      </c>
      <c r="D12" s="1" t="s">
        <v>8396</v>
      </c>
      <c r="E12" s="2" t="s">
        <v>136</v>
      </c>
      <c r="F12" s="2" t="s">
        <v>137</v>
      </c>
      <c r="G12" s="2" t="s">
        <v>72</v>
      </c>
      <c r="H12" s="2" t="s">
        <v>73</v>
      </c>
      <c r="I12" s="4">
        <v>10</v>
      </c>
      <c r="J12" s="4">
        <v>102.2</v>
      </c>
    </row>
    <row r="13" spans="1:23">
      <c r="A13" s="2" t="s">
        <v>40</v>
      </c>
      <c r="B13" s="3" t="s">
        <v>8392</v>
      </c>
      <c r="C13" s="1" t="s">
        <v>42</v>
      </c>
      <c r="D13" s="1" t="s">
        <v>2793</v>
      </c>
      <c r="E13" s="2" t="s">
        <v>85</v>
      </c>
      <c r="F13" s="2" t="s">
        <v>86</v>
      </c>
      <c r="G13" s="2" t="s">
        <v>82</v>
      </c>
      <c r="H13" s="2" t="s">
        <v>83</v>
      </c>
      <c r="I13" s="4">
        <v>5</v>
      </c>
      <c r="J13" s="4">
        <v>51.1</v>
      </c>
    </row>
    <row r="14" spans="1:23">
      <c r="A14" s="2" t="s">
        <v>40</v>
      </c>
      <c r="B14" s="3" t="s">
        <v>8392</v>
      </c>
      <c r="C14" s="1" t="s">
        <v>42</v>
      </c>
      <c r="D14" s="1" t="s">
        <v>8397</v>
      </c>
      <c r="E14" s="2" t="s">
        <v>660</v>
      </c>
      <c r="F14" s="2" t="s">
        <v>7663</v>
      </c>
      <c r="G14" s="2" t="s">
        <v>77</v>
      </c>
      <c r="H14" s="2" t="s">
        <v>78</v>
      </c>
      <c r="I14" s="4">
        <v>5</v>
      </c>
      <c r="J14" s="4">
        <v>51.1</v>
      </c>
    </row>
    <row r="15" spans="1:23">
      <c r="A15" s="2" t="s">
        <v>40</v>
      </c>
      <c r="B15" s="3" t="s">
        <v>8392</v>
      </c>
      <c r="C15" s="1" t="s">
        <v>42</v>
      </c>
      <c r="D15" s="1" t="s">
        <v>8398</v>
      </c>
      <c r="E15" s="2" t="s">
        <v>489</v>
      </c>
      <c r="F15" s="2" t="s">
        <v>490</v>
      </c>
      <c r="G15" s="2" t="s">
        <v>72</v>
      </c>
      <c r="H15" s="2" t="s">
        <v>73</v>
      </c>
      <c r="I15" s="4">
        <v>5</v>
      </c>
      <c r="J15" s="4">
        <v>51.1</v>
      </c>
    </row>
    <row r="16" spans="1:23">
      <c r="A16" s="2" t="s">
        <v>40</v>
      </c>
      <c r="B16" s="3" t="s">
        <v>8392</v>
      </c>
      <c r="C16" s="1" t="s">
        <v>42</v>
      </c>
      <c r="D16" s="1" t="s">
        <v>2779</v>
      </c>
      <c r="E16" s="2" t="s">
        <v>480</v>
      </c>
      <c r="F16" s="2" t="s">
        <v>481</v>
      </c>
      <c r="G16" s="2" t="s">
        <v>82</v>
      </c>
      <c r="H16" s="2" t="s">
        <v>83</v>
      </c>
      <c r="I16" s="4">
        <v>5</v>
      </c>
      <c r="J16" s="4">
        <v>51.1</v>
      </c>
    </row>
    <row r="17" spans="1:10">
      <c r="A17" s="2" t="s">
        <v>40</v>
      </c>
      <c r="B17" s="3" t="s">
        <v>8392</v>
      </c>
      <c r="C17" s="1" t="s">
        <v>42</v>
      </c>
      <c r="D17" s="1" t="s">
        <v>2779</v>
      </c>
      <c r="E17" s="2" t="s">
        <v>480</v>
      </c>
      <c r="F17" s="2" t="s">
        <v>481</v>
      </c>
      <c r="G17" s="2" t="s">
        <v>82</v>
      </c>
      <c r="H17" s="2" t="s">
        <v>83</v>
      </c>
      <c r="I17" s="4">
        <v>5</v>
      </c>
      <c r="J17" s="4">
        <v>51.1</v>
      </c>
    </row>
    <row r="18" spans="1:10">
      <c r="A18" s="2" t="s">
        <v>40</v>
      </c>
      <c r="B18" s="3" t="s">
        <v>8392</v>
      </c>
      <c r="C18" s="1" t="s">
        <v>42</v>
      </c>
      <c r="D18" s="1" t="s">
        <v>8399</v>
      </c>
      <c r="E18" s="2" t="s">
        <v>663</v>
      </c>
      <c r="F18" s="2" t="s">
        <v>664</v>
      </c>
      <c r="G18" s="2" t="s">
        <v>82</v>
      </c>
      <c r="H18" s="2" t="s">
        <v>83</v>
      </c>
      <c r="I18" s="4">
        <v>2</v>
      </c>
      <c r="J18" s="4">
        <v>20.440000000000001</v>
      </c>
    </row>
    <row r="19" spans="1:10">
      <c r="A19" s="2" t="s">
        <v>40</v>
      </c>
      <c r="B19" s="3" t="s">
        <v>8392</v>
      </c>
      <c r="C19" s="1" t="s">
        <v>42</v>
      </c>
      <c r="D19" s="1" t="s">
        <v>8400</v>
      </c>
      <c r="E19" s="2" t="s">
        <v>4537</v>
      </c>
      <c r="F19" s="2" t="s">
        <v>4538</v>
      </c>
      <c r="G19" s="2" t="s">
        <v>498</v>
      </c>
      <c r="H19" s="2" t="s">
        <v>499</v>
      </c>
      <c r="I19" s="4">
        <v>10</v>
      </c>
      <c r="J19" s="4">
        <v>102.2</v>
      </c>
    </row>
    <row r="20" spans="1:10">
      <c r="A20" s="2" t="s">
        <v>40</v>
      </c>
      <c r="B20" s="3" t="s">
        <v>8392</v>
      </c>
      <c r="C20" s="1" t="s">
        <v>42</v>
      </c>
      <c r="D20" s="1" t="s">
        <v>8401</v>
      </c>
      <c r="E20" s="2" t="s">
        <v>525</v>
      </c>
      <c r="F20" s="2" t="s">
        <v>526</v>
      </c>
      <c r="G20" s="2" t="s">
        <v>82</v>
      </c>
      <c r="H20" s="2" t="s">
        <v>83</v>
      </c>
      <c r="I20" s="4">
        <v>2</v>
      </c>
      <c r="J20" s="4">
        <v>20.440000000000001</v>
      </c>
    </row>
    <row r="21" spans="1:10">
      <c r="A21" s="2" t="s">
        <v>40</v>
      </c>
      <c r="B21" s="3" t="s">
        <v>8392</v>
      </c>
      <c r="C21" s="1" t="s">
        <v>42</v>
      </c>
      <c r="D21" s="1" t="s">
        <v>8402</v>
      </c>
      <c r="E21" s="2" t="s">
        <v>519</v>
      </c>
      <c r="F21" s="2" t="s">
        <v>520</v>
      </c>
      <c r="G21" s="2" t="s">
        <v>93</v>
      </c>
      <c r="H21" s="2" t="s">
        <v>94</v>
      </c>
      <c r="I21" s="4">
        <v>15</v>
      </c>
      <c r="J21" s="4">
        <v>153.30000000000001</v>
      </c>
    </row>
    <row r="22" spans="1:10">
      <c r="A22" s="2" t="s">
        <v>40</v>
      </c>
      <c r="B22" s="3" t="s">
        <v>8392</v>
      </c>
      <c r="C22" s="1" t="s">
        <v>42</v>
      </c>
      <c r="D22" s="1" t="s">
        <v>8403</v>
      </c>
      <c r="E22" s="2" t="s">
        <v>928</v>
      </c>
      <c r="F22" s="2" t="s">
        <v>929</v>
      </c>
      <c r="G22" s="2" t="s">
        <v>93</v>
      </c>
      <c r="H22" s="2" t="s">
        <v>94</v>
      </c>
      <c r="I22" s="4">
        <v>3</v>
      </c>
      <c r="J22" s="4">
        <v>30.66</v>
      </c>
    </row>
    <row r="23" spans="1:10">
      <c r="A23" s="2" t="s">
        <v>40</v>
      </c>
      <c r="B23" s="3" t="s">
        <v>8392</v>
      </c>
      <c r="C23" s="1" t="s">
        <v>42</v>
      </c>
      <c r="D23" s="1" t="s">
        <v>8404</v>
      </c>
      <c r="E23" s="2" t="s">
        <v>1901</v>
      </c>
      <c r="F23" s="2" t="s">
        <v>1902</v>
      </c>
      <c r="G23" s="2" t="s">
        <v>77</v>
      </c>
      <c r="H23" s="2" t="s">
        <v>78</v>
      </c>
      <c r="I23" s="4">
        <v>5</v>
      </c>
      <c r="J23" s="4">
        <v>51.1</v>
      </c>
    </row>
    <row r="24" spans="1:10">
      <c r="A24" s="2" t="s">
        <v>40</v>
      </c>
      <c r="B24" s="3" t="s">
        <v>8392</v>
      </c>
      <c r="C24" s="1" t="s">
        <v>42</v>
      </c>
      <c r="D24" s="1" t="s">
        <v>8405</v>
      </c>
      <c r="E24" s="2" t="s">
        <v>1110</v>
      </c>
      <c r="F24" s="2" t="s">
        <v>1111</v>
      </c>
      <c r="G24" s="2" t="s">
        <v>93</v>
      </c>
      <c r="H24" s="2" t="s">
        <v>94</v>
      </c>
      <c r="I24" s="4">
        <v>2</v>
      </c>
      <c r="J24" s="4">
        <v>20.440000000000001</v>
      </c>
    </row>
    <row r="25" spans="1:10" hidden="1">
      <c r="A25" s="2" t="s">
        <v>48</v>
      </c>
      <c r="B25" s="3" t="s">
        <v>8392</v>
      </c>
      <c r="C25" s="1" t="s">
        <v>42</v>
      </c>
      <c r="D25" s="1" t="s">
        <v>8406</v>
      </c>
      <c r="E25" s="2" t="s">
        <v>117</v>
      </c>
      <c r="F25" s="2" t="s">
        <v>118</v>
      </c>
      <c r="G25" s="2" t="s">
        <v>119</v>
      </c>
      <c r="H25" s="2" t="s">
        <v>120</v>
      </c>
      <c r="I25" s="4">
        <v>10</v>
      </c>
      <c r="J25" s="4">
        <v>123.7</v>
      </c>
    </row>
    <row r="26" spans="1:10" hidden="1">
      <c r="A26" s="2" t="s">
        <v>48</v>
      </c>
      <c r="B26" s="3" t="s">
        <v>8392</v>
      </c>
      <c r="C26" s="1" t="s">
        <v>42</v>
      </c>
      <c r="D26" s="1" t="s">
        <v>8407</v>
      </c>
      <c r="E26" s="2" t="s">
        <v>663</v>
      </c>
      <c r="F26" s="2" t="s">
        <v>664</v>
      </c>
      <c r="G26" s="2" t="s">
        <v>82</v>
      </c>
      <c r="H26" s="2" t="s">
        <v>83</v>
      </c>
      <c r="I26" s="4">
        <v>7</v>
      </c>
      <c r="J26" s="4">
        <v>80.64</v>
      </c>
    </row>
    <row r="27" spans="1:10" hidden="1">
      <c r="A27" s="2" t="s">
        <v>48</v>
      </c>
      <c r="B27" s="3" t="s">
        <v>8392</v>
      </c>
      <c r="C27" s="1" t="s">
        <v>42</v>
      </c>
      <c r="D27" s="1" t="s">
        <v>2850</v>
      </c>
      <c r="E27" s="2" t="s">
        <v>139</v>
      </c>
      <c r="F27" s="2" t="s">
        <v>140</v>
      </c>
      <c r="G27" s="2" t="s">
        <v>72</v>
      </c>
      <c r="H27" s="2" t="s">
        <v>73</v>
      </c>
      <c r="I27" s="4">
        <v>5</v>
      </c>
      <c r="J27" s="4">
        <v>57.6</v>
      </c>
    </row>
    <row r="28" spans="1:10" hidden="1">
      <c r="A28" s="2" t="s">
        <v>48</v>
      </c>
      <c r="B28" s="3" t="s">
        <v>8392</v>
      </c>
      <c r="C28" s="1" t="s">
        <v>42</v>
      </c>
      <c r="D28" s="1" t="s">
        <v>8408</v>
      </c>
      <c r="E28" s="2" t="s">
        <v>1113</v>
      </c>
      <c r="F28" s="2" t="s">
        <v>1114</v>
      </c>
      <c r="G28" s="2" t="s">
        <v>93</v>
      </c>
      <c r="H28" s="2" t="s">
        <v>94</v>
      </c>
      <c r="I28" s="4">
        <v>10</v>
      </c>
      <c r="J28" s="4">
        <v>115.2</v>
      </c>
    </row>
    <row r="29" spans="1:10" hidden="1">
      <c r="A29" s="2" t="s">
        <v>48</v>
      </c>
      <c r="B29" s="3" t="s">
        <v>8392</v>
      </c>
      <c r="C29" s="1" t="s">
        <v>42</v>
      </c>
      <c r="D29" s="1" t="s">
        <v>2844</v>
      </c>
      <c r="E29" s="2" t="s">
        <v>509</v>
      </c>
      <c r="F29" s="2" t="s">
        <v>510</v>
      </c>
      <c r="G29" s="2" t="s">
        <v>82</v>
      </c>
      <c r="H29" s="2" t="s">
        <v>83</v>
      </c>
      <c r="I29" s="4">
        <v>10</v>
      </c>
      <c r="J29" s="4">
        <v>123.7</v>
      </c>
    </row>
    <row r="30" spans="1:10" hidden="1">
      <c r="A30" s="2" t="s">
        <v>48</v>
      </c>
      <c r="B30" s="3" t="s">
        <v>8392</v>
      </c>
      <c r="C30" s="1" t="s">
        <v>42</v>
      </c>
      <c r="D30" s="1" t="s">
        <v>8409</v>
      </c>
      <c r="E30" s="2" t="s">
        <v>2509</v>
      </c>
      <c r="F30" s="2" t="s">
        <v>2510</v>
      </c>
      <c r="G30" s="2" t="s">
        <v>119</v>
      </c>
      <c r="H30" s="2" t="s">
        <v>120</v>
      </c>
      <c r="I30" s="4">
        <v>10</v>
      </c>
      <c r="J30" s="4">
        <v>123.7</v>
      </c>
    </row>
    <row r="31" spans="1:10" hidden="1">
      <c r="A31" s="2" t="s">
        <v>48</v>
      </c>
      <c r="B31" s="3" t="s">
        <v>8392</v>
      </c>
      <c r="C31" s="1" t="s">
        <v>42</v>
      </c>
      <c r="D31" s="1" t="s">
        <v>8410</v>
      </c>
      <c r="E31" s="2" t="s">
        <v>512</v>
      </c>
      <c r="F31" s="2" t="s">
        <v>513</v>
      </c>
      <c r="G31" s="2" t="s">
        <v>514</v>
      </c>
      <c r="H31" s="2" t="s">
        <v>515</v>
      </c>
      <c r="I31" s="4">
        <v>20</v>
      </c>
      <c r="J31" s="4">
        <v>247.4</v>
      </c>
    </row>
    <row r="32" spans="1:10" hidden="1">
      <c r="A32" s="2" t="s">
        <v>48</v>
      </c>
      <c r="B32" s="3" t="s">
        <v>8392</v>
      </c>
      <c r="C32" s="1" t="s">
        <v>42</v>
      </c>
      <c r="D32" s="1" t="s">
        <v>2826</v>
      </c>
      <c r="E32" s="2" t="s">
        <v>900</v>
      </c>
      <c r="F32" s="2" t="s">
        <v>901</v>
      </c>
      <c r="G32" s="2" t="s">
        <v>82</v>
      </c>
      <c r="H32" s="2" t="s">
        <v>83</v>
      </c>
      <c r="I32" s="4">
        <v>3</v>
      </c>
      <c r="J32" s="4">
        <v>34.56</v>
      </c>
    </row>
    <row r="33" spans="1:10" hidden="1">
      <c r="A33" s="2" t="s">
        <v>48</v>
      </c>
      <c r="B33" s="3" t="s">
        <v>8392</v>
      </c>
      <c r="C33" s="1" t="s">
        <v>42</v>
      </c>
      <c r="D33" s="1" t="s">
        <v>8411</v>
      </c>
      <c r="E33" s="2" t="s">
        <v>522</v>
      </c>
      <c r="F33" s="2" t="s">
        <v>523</v>
      </c>
      <c r="G33" s="2" t="s">
        <v>93</v>
      </c>
      <c r="H33" s="2" t="s">
        <v>94</v>
      </c>
      <c r="I33" s="4">
        <v>5</v>
      </c>
      <c r="J33" s="4">
        <v>57.6</v>
      </c>
    </row>
    <row r="34" spans="1:10" hidden="1">
      <c r="A34" s="2" t="s">
        <v>48</v>
      </c>
      <c r="B34" s="3" t="s">
        <v>8392</v>
      </c>
      <c r="C34" s="1" t="s">
        <v>42</v>
      </c>
      <c r="D34" s="1" t="s">
        <v>8412</v>
      </c>
      <c r="E34" s="2" t="s">
        <v>1076</v>
      </c>
      <c r="F34" s="2" t="s">
        <v>1077</v>
      </c>
      <c r="G34" s="2" t="s">
        <v>1078</v>
      </c>
      <c r="H34" s="2" t="s">
        <v>1079</v>
      </c>
      <c r="I34" s="4">
        <v>10</v>
      </c>
      <c r="J34" s="4">
        <v>115.2</v>
      </c>
    </row>
    <row r="35" spans="1:10" hidden="1">
      <c r="A35" s="2" t="s">
        <v>48</v>
      </c>
      <c r="B35" s="3" t="s">
        <v>8392</v>
      </c>
      <c r="C35" s="1" t="s">
        <v>42</v>
      </c>
      <c r="D35" s="1" t="s">
        <v>8413</v>
      </c>
      <c r="E35" s="2" t="s">
        <v>105</v>
      </c>
      <c r="F35" s="2" t="s">
        <v>106</v>
      </c>
      <c r="G35" s="2" t="s">
        <v>93</v>
      </c>
      <c r="H35" s="2" t="s">
        <v>94</v>
      </c>
      <c r="I35" s="4">
        <v>6</v>
      </c>
      <c r="J35" s="4">
        <v>69.12</v>
      </c>
    </row>
    <row r="36" spans="1:10" hidden="1">
      <c r="A36" s="2" t="s">
        <v>48</v>
      </c>
      <c r="B36" s="3" t="s">
        <v>8392</v>
      </c>
      <c r="C36" s="1" t="s">
        <v>42</v>
      </c>
      <c r="D36" s="1" t="s">
        <v>2832</v>
      </c>
      <c r="E36" s="2" t="s">
        <v>922</v>
      </c>
      <c r="F36" s="2" t="s">
        <v>923</v>
      </c>
      <c r="G36" s="2" t="s">
        <v>82</v>
      </c>
      <c r="H36" s="2" t="s">
        <v>83</v>
      </c>
      <c r="I36" s="4">
        <v>2</v>
      </c>
      <c r="J36" s="4">
        <v>24.74</v>
      </c>
    </row>
    <row r="37" spans="1:10" hidden="1">
      <c r="A37" s="2" t="s">
        <v>48</v>
      </c>
      <c r="B37" s="3" t="s">
        <v>8392</v>
      </c>
      <c r="C37" s="1" t="s">
        <v>42</v>
      </c>
      <c r="D37" s="1" t="s">
        <v>2820</v>
      </c>
      <c r="E37" s="2" t="s">
        <v>643</v>
      </c>
      <c r="F37" s="2" t="s">
        <v>644</v>
      </c>
      <c r="G37" s="2" t="s">
        <v>82</v>
      </c>
      <c r="H37" s="2" t="s">
        <v>83</v>
      </c>
      <c r="I37" s="4">
        <v>10</v>
      </c>
      <c r="J37" s="4">
        <v>123.7</v>
      </c>
    </row>
    <row r="38" spans="1:10" hidden="1">
      <c r="A38" s="2" t="s">
        <v>48</v>
      </c>
      <c r="B38" s="3" t="s">
        <v>8392</v>
      </c>
      <c r="C38" s="1" t="s">
        <v>42</v>
      </c>
      <c r="D38" s="1" t="s">
        <v>8414</v>
      </c>
      <c r="E38" s="2" t="s">
        <v>1071</v>
      </c>
      <c r="F38" s="2" t="s">
        <v>1072</v>
      </c>
      <c r="G38" s="2" t="s">
        <v>82</v>
      </c>
      <c r="H38" s="2" t="s">
        <v>83</v>
      </c>
      <c r="I38" s="4">
        <v>10</v>
      </c>
      <c r="J38" s="4">
        <v>123.7</v>
      </c>
    </row>
    <row r="39" spans="1:10" hidden="1">
      <c r="A39" s="2" t="s">
        <v>48</v>
      </c>
      <c r="B39" s="3" t="s">
        <v>8392</v>
      </c>
      <c r="C39" s="1" t="s">
        <v>42</v>
      </c>
      <c r="D39" s="1" t="s">
        <v>8415</v>
      </c>
      <c r="E39" s="2" t="s">
        <v>1515</v>
      </c>
      <c r="F39" s="2" t="s">
        <v>1516</v>
      </c>
      <c r="G39" s="2" t="s">
        <v>82</v>
      </c>
      <c r="H39" s="2" t="s">
        <v>83</v>
      </c>
      <c r="I39" s="4">
        <v>5</v>
      </c>
      <c r="J39" s="4">
        <v>57.6</v>
      </c>
    </row>
    <row r="40" spans="1:10" hidden="1">
      <c r="A40" s="2" t="s">
        <v>48</v>
      </c>
      <c r="B40" s="3" t="s">
        <v>8392</v>
      </c>
      <c r="C40" s="1" t="s">
        <v>42</v>
      </c>
      <c r="D40" s="1" t="s">
        <v>8405</v>
      </c>
      <c r="E40" s="2" t="s">
        <v>1110</v>
      </c>
      <c r="F40" s="2" t="s">
        <v>1111</v>
      </c>
      <c r="G40" s="2" t="s">
        <v>93</v>
      </c>
      <c r="H40" s="2" t="s">
        <v>94</v>
      </c>
      <c r="I40" s="4">
        <v>2</v>
      </c>
      <c r="J40" s="4">
        <v>24.74</v>
      </c>
    </row>
    <row r="41" spans="1:10" hidden="1">
      <c r="A41" s="2" t="s">
        <v>48</v>
      </c>
      <c r="B41" s="3" t="s">
        <v>8392</v>
      </c>
      <c r="C41" s="1" t="s">
        <v>42</v>
      </c>
      <c r="D41" s="1" t="s">
        <v>8416</v>
      </c>
      <c r="E41" s="2" t="s">
        <v>1728</v>
      </c>
      <c r="F41" s="2" t="s">
        <v>1729</v>
      </c>
      <c r="G41" s="2" t="s">
        <v>77</v>
      </c>
      <c r="H41" s="2" t="s">
        <v>78</v>
      </c>
      <c r="I41" s="4">
        <v>2</v>
      </c>
      <c r="J41" s="4">
        <v>24.74</v>
      </c>
    </row>
    <row r="42" spans="1:10" hidden="1">
      <c r="A42" s="2" t="s">
        <v>48</v>
      </c>
      <c r="B42" s="3" t="s">
        <v>8392</v>
      </c>
      <c r="C42" s="1" t="s">
        <v>42</v>
      </c>
      <c r="D42" s="1" t="s">
        <v>8396</v>
      </c>
      <c r="E42" s="2" t="s">
        <v>136</v>
      </c>
      <c r="F42" s="2" t="s">
        <v>137</v>
      </c>
      <c r="G42" s="2" t="s">
        <v>72</v>
      </c>
      <c r="H42" s="2" t="s">
        <v>73</v>
      </c>
      <c r="I42" s="4">
        <v>3</v>
      </c>
      <c r="J42" s="4">
        <v>37.11</v>
      </c>
    </row>
    <row r="43" spans="1:10" hidden="1">
      <c r="A43" s="2" t="s">
        <v>48</v>
      </c>
      <c r="B43" s="3" t="s">
        <v>8392</v>
      </c>
      <c r="C43" s="1" t="s">
        <v>42</v>
      </c>
      <c r="D43" s="1" t="s">
        <v>8417</v>
      </c>
      <c r="E43" s="2" t="s">
        <v>125</v>
      </c>
      <c r="F43" s="2" t="s">
        <v>126</v>
      </c>
      <c r="G43" s="2" t="s">
        <v>127</v>
      </c>
      <c r="H43" s="2" t="s">
        <v>128</v>
      </c>
      <c r="I43" s="4">
        <v>10</v>
      </c>
      <c r="J43" s="4">
        <v>115.2</v>
      </c>
    </row>
    <row r="44" spans="1:10" hidden="1">
      <c r="A44" s="2" t="s">
        <v>48</v>
      </c>
      <c r="B44" s="3" t="s">
        <v>8392</v>
      </c>
      <c r="C44" s="1" t="s">
        <v>42</v>
      </c>
      <c r="D44" s="1" t="s">
        <v>8393</v>
      </c>
      <c r="E44" s="2" t="s">
        <v>646</v>
      </c>
      <c r="F44" s="2" t="s">
        <v>647</v>
      </c>
      <c r="G44" s="2" t="s">
        <v>82</v>
      </c>
      <c r="H44" s="2" t="s">
        <v>83</v>
      </c>
      <c r="I44" s="4">
        <v>10</v>
      </c>
      <c r="J44" s="4">
        <v>123.7</v>
      </c>
    </row>
    <row r="45" spans="1:10" hidden="1">
      <c r="A45" s="2" t="s">
        <v>48</v>
      </c>
      <c r="B45" s="3" t="s">
        <v>8392</v>
      </c>
      <c r="C45" s="1" t="s">
        <v>42</v>
      </c>
      <c r="D45" s="1" t="s">
        <v>8418</v>
      </c>
      <c r="E45" s="2" t="s">
        <v>894</v>
      </c>
      <c r="F45" s="2" t="s">
        <v>895</v>
      </c>
      <c r="G45" s="2" t="s">
        <v>82</v>
      </c>
      <c r="H45" s="2" t="s">
        <v>83</v>
      </c>
      <c r="I45" s="4">
        <v>30</v>
      </c>
      <c r="J45" s="4">
        <v>371.1</v>
      </c>
    </row>
    <row r="46" spans="1:10" hidden="1">
      <c r="A46" s="2" t="s">
        <v>48</v>
      </c>
      <c r="B46" s="3" t="s">
        <v>8392</v>
      </c>
      <c r="C46" s="1" t="s">
        <v>42</v>
      </c>
      <c r="D46" s="1" t="s">
        <v>8401</v>
      </c>
      <c r="E46" s="2" t="s">
        <v>525</v>
      </c>
      <c r="F46" s="2" t="s">
        <v>526</v>
      </c>
      <c r="G46" s="2" t="s">
        <v>82</v>
      </c>
      <c r="H46" s="2" t="s">
        <v>83</v>
      </c>
      <c r="I46" s="4">
        <v>10</v>
      </c>
      <c r="J46" s="4">
        <v>123.7</v>
      </c>
    </row>
    <row r="47" spans="1:10" hidden="1">
      <c r="A47" s="2" t="s">
        <v>182</v>
      </c>
      <c r="B47" s="3" t="s">
        <v>8392</v>
      </c>
      <c r="C47" s="1" t="s">
        <v>42</v>
      </c>
      <c r="D47" s="1" t="s">
        <v>8393</v>
      </c>
      <c r="E47" s="2" t="s">
        <v>646</v>
      </c>
      <c r="F47" s="2" t="s">
        <v>647</v>
      </c>
      <c r="G47" s="2" t="s">
        <v>82</v>
      </c>
      <c r="H47" s="2" t="s">
        <v>83</v>
      </c>
      <c r="I47" s="4">
        <v>3</v>
      </c>
      <c r="J47" s="4">
        <v>28.32</v>
      </c>
    </row>
    <row r="48" spans="1:10" hidden="1">
      <c r="J48" s="5">
        <v>3267.01</v>
      </c>
    </row>
    <row r="49" spans="1:23" hidden="1">
      <c r="A49" s="72" t="s">
        <v>141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</row>
    <row r="50" spans="1:23">
      <c r="A50" s="2" t="s">
        <v>40</v>
      </c>
      <c r="B50" s="3" t="s">
        <v>8419</v>
      </c>
      <c r="C50" s="1" t="s">
        <v>42</v>
      </c>
      <c r="D50" s="1" t="s">
        <v>8420</v>
      </c>
      <c r="E50" s="2" t="s">
        <v>1400</v>
      </c>
      <c r="F50" s="2" t="s">
        <v>1401</v>
      </c>
      <c r="G50" s="2" t="s">
        <v>150</v>
      </c>
      <c r="H50" s="2" t="s">
        <v>151</v>
      </c>
      <c r="I50" s="4">
        <v>3</v>
      </c>
      <c r="J50" s="4">
        <v>30.66</v>
      </c>
    </row>
    <row r="51" spans="1:23">
      <c r="A51" s="2" t="s">
        <v>40</v>
      </c>
      <c r="B51" s="3" t="s">
        <v>8419</v>
      </c>
      <c r="C51" s="1" t="s">
        <v>42</v>
      </c>
      <c r="D51" s="1" t="s">
        <v>8421</v>
      </c>
      <c r="E51" s="2" t="s">
        <v>936</v>
      </c>
      <c r="F51" s="2" t="s">
        <v>937</v>
      </c>
      <c r="G51" s="2" t="s">
        <v>150</v>
      </c>
      <c r="H51" s="2" t="s">
        <v>151</v>
      </c>
      <c r="I51" s="4">
        <v>5</v>
      </c>
      <c r="J51" s="4">
        <v>51.1</v>
      </c>
    </row>
    <row r="52" spans="1:23" hidden="1">
      <c r="A52" s="2" t="s">
        <v>48</v>
      </c>
      <c r="B52" s="3" t="s">
        <v>8419</v>
      </c>
      <c r="C52" s="1" t="s">
        <v>42</v>
      </c>
      <c r="D52" s="1" t="s">
        <v>8422</v>
      </c>
      <c r="E52" s="2" t="s">
        <v>1148</v>
      </c>
      <c r="F52" s="2" t="s">
        <v>1149</v>
      </c>
      <c r="G52" s="2" t="s">
        <v>155</v>
      </c>
      <c r="H52" s="2" t="s">
        <v>156</v>
      </c>
      <c r="I52" s="4">
        <v>3</v>
      </c>
      <c r="J52" s="4">
        <v>34.56</v>
      </c>
    </row>
    <row r="53" spans="1:23" hidden="1">
      <c r="A53" s="2" t="s">
        <v>48</v>
      </c>
      <c r="B53" s="3" t="s">
        <v>8419</v>
      </c>
      <c r="C53" s="1" t="s">
        <v>42</v>
      </c>
      <c r="D53" s="1" t="s">
        <v>2797</v>
      </c>
      <c r="E53" s="2" t="s">
        <v>538</v>
      </c>
      <c r="F53" s="2" t="s">
        <v>539</v>
      </c>
      <c r="G53" s="2" t="s">
        <v>150</v>
      </c>
      <c r="H53" s="2" t="s">
        <v>151</v>
      </c>
      <c r="I53" s="4">
        <v>30</v>
      </c>
      <c r="J53" s="4">
        <v>345.6</v>
      </c>
    </row>
    <row r="54" spans="1:23" hidden="1">
      <c r="A54" s="2" t="s">
        <v>48</v>
      </c>
      <c r="B54" s="3" t="s">
        <v>8423</v>
      </c>
      <c r="C54" s="1" t="s">
        <v>42</v>
      </c>
      <c r="D54" s="1" t="s">
        <v>2754</v>
      </c>
      <c r="E54" s="2" t="s">
        <v>148</v>
      </c>
      <c r="F54" s="2" t="s">
        <v>149</v>
      </c>
      <c r="G54" s="2" t="s">
        <v>150</v>
      </c>
      <c r="H54" s="2" t="s">
        <v>151</v>
      </c>
      <c r="I54" s="4">
        <v>20</v>
      </c>
      <c r="J54" s="4">
        <v>230.4</v>
      </c>
    </row>
    <row r="55" spans="1:23" hidden="1">
      <c r="A55" s="2" t="s">
        <v>48</v>
      </c>
      <c r="B55" s="3" t="s">
        <v>8423</v>
      </c>
      <c r="C55" s="1" t="s">
        <v>42</v>
      </c>
      <c r="D55" s="1" t="s">
        <v>8424</v>
      </c>
      <c r="E55" s="2" t="s">
        <v>541</v>
      </c>
      <c r="F55" s="2" t="s">
        <v>542</v>
      </c>
      <c r="G55" s="2" t="s">
        <v>150</v>
      </c>
      <c r="H55" s="2" t="s">
        <v>151</v>
      </c>
      <c r="I55" s="4">
        <v>10</v>
      </c>
      <c r="J55" s="4">
        <v>115.2</v>
      </c>
    </row>
    <row r="56" spans="1:23" hidden="1">
      <c r="A56" s="2" t="s">
        <v>48</v>
      </c>
      <c r="B56" s="3" t="s">
        <v>8419</v>
      </c>
      <c r="C56" s="1" t="s">
        <v>42</v>
      </c>
      <c r="D56" s="1" t="s">
        <v>2781</v>
      </c>
      <c r="E56" s="2" t="s">
        <v>148</v>
      </c>
      <c r="F56" s="2" t="s">
        <v>149</v>
      </c>
      <c r="G56" s="2" t="s">
        <v>150</v>
      </c>
      <c r="H56" s="2" t="s">
        <v>151</v>
      </c>
      <c r="I56" s="4">
        <v>20</v>
      </c>
      <c r="J56" s="4">
        <v>230.4</v>
      </c>
    </row>
    <row r="57" spans="1:23" hidden="1">
      <c r="A57" s="2" t="s">
        <v>48</v>
      </c>
      <c r="B57" s="3" t="s">
        <v>8419</v>
      </c>
      <c r="C57" s="1" t="s">
        <v>42</v>
      </c>
      <c r="D57" s="1" t="s">
        <v>8425</v>
      </c>
      <c r="E57" s="2" t="s">
        <v>957</v>
      </c>
      <c r="F57" s="2" t="s">
        <v>958</v>
      </c>
      <c r="G57" s="2" t="s">
        <v>150</v>
      </c>
      <c r="H57" s="2" t="s">
        <v>151</v>
      </c>
      <c r="I57" s="4">
        <v>10</v>
      </c>
      <c r="J57" s="4">
        <v>115.2</v>
      </c>
    </row>
    <row r="58" spans="1:23" hidden="1">
      <c r="A58" s="2" t="s">
        <v>48</v>
      </c>
      <c r="B58" s="3" t="s">
        <v>8419</v>
      </c>
      <c r="C58" s="1" t="s">
        <v>42</v>
      </c>
      <c r="D58" s="1" t="s">
        <v>2788</v>
      </c>
      <c r="E58" s="2" t="s">
        <v>1400</v>
      </c>
      <c r="F58" s="2" t="s">
        <v>1401</v>
      </c>
      <c r="G58" s="2" t="s">
        <v>150</v>
      </c>
      <c r="H58" s="2" t="s">
        <v>151</v>
      </c>
      <c r="I58" s="4">
        <v>10</v>
      </c>
      <c r="J58" s="4">
        <v>115.2</v>
      </c>
    </row>
    <row r="59" spans="1:23" hidden="1">
      <c r="A59" s="2" t="s">
        <v>48</v>
      </c>
      <c r="B59" s="3" t="s">
        <v>8419</v>
      </c>
      <c r="C59" s="1" t="s">
        <v>42</v>
      </c>
      <c r="D59" s="1" t="s">
        <v>8426</v>
      </c>
      <c r="E59" s="2" t="s">
        <v>544</v>
      </c>
      <c r="F59" s="2" t="s">
        <v>545</v>
      </c>
      <c r="G59" s="2" t="s">
        <v>155</v>
      </c>
      <c r="H59" s="2" t="s">
        <v>156</v>
      </c>
      <c r="I59" s="4">
        <v>5</v>
      </c>
      <c r="J59" s="4">
        <v>57.6</v>
      </c>
    </row>
    <row r="60" spans="1:23" hidden="1">
      <c r="A60" s="2" t="s">
        <v>48</v>
      </c>
      <c r="B60" s="3" t="s">
        <v>8419</v>
      </c>
      <c r="C60" s="1" t="s">
        <v>42</v>
      </c>
      <c r="D60" s="1" t="s">
        <v>8427</v>
      </c>
      <c r="E60" s="2" t="s">
        <v>936</v>
      </c>
      <c r="F60" s="2" t="s">
        <v>937</v>
      </c>
      <c r="G60" s="2" t="s">
        <v>150</v>
      </c>
      <c r="H60" s="2" t="s">
        <v>151</v>
      </c>
      <c r="I60" s="4">
        <v>10</v>
      </c>
      <c r="J60" s="4">
        <v>115.2</v>
      </c>
    </row>
    <row r="61" spans="1:23" hidden="1">
      <c r="A61" s="2" t="s">
        <v>48</v>
      </c>
      <c r="B61" s="3" t="s">
        <v>8419</v>
      </c>
      <c r="C61" s="1" t="s">
        <v>42</v>
      </c>
      <c r="D61" s="1" t="s">
        <v>8428</v>
      </c>
      <c r="E61" s="2" t="s">
        <v>153</v>
      </c>
      <c r="F61" s="2" t="s">
        <v>154</v>
      </c>
      <c r="G61" s="2" t="s">
        <v>155</v>
      </c>
      <c r="H61" s="2" t="s">
        <v>156</v>
      </c>
      <c r="I61" s="4">
        <v>5</v>
      </c>
      <c r="J61" s="4">
        <v>57.6</v>
      </c>
    </row>
    <row r="62" spans="1:23" hidden="1">
      <c r="A62" s="2" t="s">
        <v>48</v>
      </c>
      <c r="B62" s="3" t="s">
        <v>8419</v>
      </c>
      <c r="C62" s="1" t="s">
        <v>42</v>
      </c>
      <c r="D62" s="1" t="s">
        <v>8421</v>
      </c>
      <c r="E62" s="2" t="s">
        <v>936</v>
      </c>
      <c r="F62" s="2" t="s">
        <v>937</v>
      </c>
      <c r="G62" s="2" t="s">
        <v>150</v>
      </c>
      <c r="H62" s="2" t="s">
        <v>151</v>
      </c>
      <c r="I62" s="4">
        <v>5</v>
      </c>
      <c r="J62" s="4">
        <v>61.85</v>
      </c>
    </row>
    <row r="63" spans="1:23" hidden="1">
      <c r="A63" s="2" t="s">
        <v>182</v>
      </c>
      <c r="B63" s="3" t="s">
        <v>8423</v>
      </c>
      <c r="C63" s="1" t="s">
        <v>42</v>
      </c>
      <c r="D63" s="1" t="s">
        <v>8429</v>
      </c>
      <c r="E63" s="2" t="s">
        <v>940</v>
      </c>
      <c r="F63" s="2" t="s">
        <v>941</v>
      </c>
      <c r="G63" s="2" t="s">
        <v>942</v>
      </c>
      <c r="H63" s="2" t="s">
        <v>943</v>
      </c>
      <c r="I63" s="4">
        <v>10</v>
      </c>
      <c r="J63" s="4">
        <v>94.4</v>
      </c>
    </row>
    <row r="64" spans="1:23" hidden="1">
      <c r="A64" s="2" t="s">
        <v>182</v>
      </c>
      <c r="B64" s="3" t="s">
        <v>8419</v>
      </c>
      <c r="C64" s="1" t="s">
        <v>42</v>
      </c>
      <c r="D64" s="1" t="s">
        <v>8421</v>
      </c>
      <c r="E64" s="2" t="s">
        <v>936</v>
      </c>
      <c r="F64" s="2" t="s">
        <v>937</v>
      </c>
      <c r="G64" s="2" t="s">
        <v>150</v>
      </c>
      <c r="H64" s="2" t="s">
        <v>151</v>
      </c>
      <c r="I64" s="4">
        <v>2</v>
      </c>
      <c r="J64" s="4">
        <v>18.88</v>
      </c>
    </row>
    <row r="65" spans="1:23" hidden="1">
      <c r="J65" s="5">
        <v>1673.85</v>
      </c>
    </row>
    <row r="66" spans="1:23" hidden="1">
      <c r="A66" s="72" t="s">
        <v>183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</row>
    <row r="67" spans="1:23">
      <c r="A67" s="2" t="s">
        <v>40</v>
      </c>
      <c r="B67" s="3" t="s">
        <v>8392</v>
      </c>
      <c r="C67" s="1" t="s">
        <v>42</v>
      </c>
      <c r="D67" s="1" t="s">
        <v>8430</v>
      </c>
      <c r="E67" s="2" t="s">
        <v>185</v>
      </c>
      <c r="F67" s="2" t="s">
        <v>186</v>
      </c>
      <c r="G67" s="2" t="s">
        <v>187</v>
      </c>
      <c r="H67" s="2" t="s">
        <v>188</v>
      </c>
      <c r="I67" s="4">
        <v>5</v>
      </c>
      <c r="J67" s="4">
        <v>51.1</v>
      </c>
    </row>
    <row r="68" spans="1:23">
      <c r="A68" s="2" t="s">
        <v>40</v>
      </c>
      <c r="B68" s="3" t="s">
        <v>8389</v>
      </c>
      <c r="C68" s="1" t="s">
        <v>42</v>
      </c>
      <c r="D68" s="1" t="s">
        <v>8431</v>
      </c>
      <c r="E68" s="2" t="s">
        <v>702</v>
      </c>
      <c r="F68" s="2" t="s">
        <v>703</v>
      </c>
      <c r="G68" s="2" t="s">
        <v>187</v>
      </c>
      <c r="H68" s="2" t="s">
        <v>188</v>
      </c>
      <c r="I68" s="4">
        <v>1</v>
      </c>
      <c r="J68" s="4">
        <v>10.220000000000001</v>
      </c>
    </row>
    <row r="69" spans="1:23" hidden="1">
      <c r="A69" s="2" t="s">
        <v>48</v>
      </c>
      <c r="B69" s="3" t="s">
        <v>8389</v>
      </c>
      <c r="C69" s="1" t="s">
        <v>42</v>
      </c>
      <c r="D69" s="1" t="s">
        <v>8431</v>
      </c>
      <c r="E69" s="2" t="s">
        <v>702</v>
      </c>
      <c r="F69" s="2" t="s">
        <v>703</v>
      </c>
      <c r="G69" s="2" t="s">
        <v>187</v>
      </c>
      <c r="H69" s="2" t="s">
        <v>188</v>
      </c>
      <c r="I69" s="4">
        <v>1</v>
      </c>
      <c r="J69" s="4">
        <v>12.37</v>
      </c>
    </row>
    <row r="70" spans="1:23" hidden="1">
      <c r="J70" s="5">
        <v>73.69</v>
      </c>
    </row>
    <row r="71" spans="1:23" hidden="1">
      <c r="A71" s="72" t="s">
        <v>189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40</v>
      </c>
      <c r="B72" s="3" t="s">
        <v>8389</v>
      </c>
      <c r="C72" s="1" t="s">
        <v>42</v>
      </c>
      <c r="D72" s="1" t="s">
        <v>8432</v>
      </c>
      <c r="E72" s="2" t="s">
        <v>191</v>
      </c>
      <c r="F72" s="2" t="s">
        <v>192</v>
      </c>
      <c r="G72" s="2" t="s">
        <v>193</v>
      </c>
      <c r="H72" s="2" t="s">
        <v>194</v>
      </c>
      <c r="I72" s="4">
        <v>2</v>
      </c>
      <c r="J72" s="4">
        <v>20.440000000000001</v>
      </c>
    </row>
    <row r="73" spans="1:23" hidden="1">
      <c r="A73" s="2" t="s">
        <v>48</v>
      </c>
      <c r="B73" s="3" t="s">
        <v>8389</v>
      </c>
      <c r="C73" s="1" t="s">
        <v>42</v>
      </c>
      <c r="D73" s="1" t="s">
        <v>8433</v>
      </c>
      <c r="E73" s="2" t="s">
        <v>710</v>
      </c>
      <c r="F73" s="2" t="s">
        <v>711</v>
      </c>
      <c r="G73" s="2" t="s">
        <v>712</v>
      </c>
      <c r="H73" s="2" t="s">
        <v>713</v>
      </c>
      <c r="I73" s="4">
        <v>10</v>
      </c>
      <c r="J73" s="4">
        <v>123.7</v>
      </c>
    </row>
    <row r="74" spans="1:23" hidden="1">
      <c r="A74" s="2" t="s">
        <v>182</v>
      </c>
      <c r="B74" s="3" t="s">
        <v>8389</v>
      </c>
      <c r="C74" s="1" t="s">
        <v>42</v>
      </c>
      <c r="D74" s="1" t="s">
        <v>2859</v>
      </c>
      <c r="E74" s="2" t="s">
        <v>729</v>
      </c>
      <c r="F74" s="2" t="s">
        <v>730</v>
      </c>
      <c r="G74" s="2" t="s">
        <v>726</v>
      </c>
      <c r="H74" s="2" t="s">
        <v>727</v>
      </c>
      <c r="I74" s="4">
        <v>1</v>
      </c>
      <c r="J74" s="4">
        <v>9.44</v>
      </c>
    </row>
    <row r="75" spans="1:23" hidden="1">
      <c r="J75" s="5">
        <v>153.58000000000001</v>
      </c>
    </row>
    <row r="76" spans="1:23" hidden="1">
      <c r="A76" s="72" t="s">
        <v>212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</row>
    <row r="77" spans="1:23">
      <c r="A77" s="2" t="s">
        <v>40</v>
      </c>
      <c r="B77" s="3" t="s">
        <v>8423</v>
      </c>
      <c r="C77" s="1" t="s">
        <v>42</v>
      </c>
      <c r="D77" s="1" t="s">
        <v>8434</v>
      </c>
      <c r="E77" s="2" t="s">
        <v>263</v>
      </c>
      <c r="F77" s="2" t="s">
        <v>264</v>
      </c>
      <c r="G77" s="2" t="s">
        <v>216</v>
      </c>
      <c r="H77" s="2" t="s">
        <v>217</v>
      </c>
      <c r="I77" s="4">
        <v>3</v>
      </c>
      <c r="J77" s="4">
        <v>30.66</v>
      </c>
    </row>
    <row r="78" spans="1:23">
      <c r="A78" s="2" t="s">
        <v>40</v>
      </c>
      <c r="B78" s="3" t="s">
        <v>8423</v>
      </c>
      <c r="C78" s="1" t="s">
        <v>42</v>
      </c>
      <c r="D78" s="1" t="s">
        <v>8435</v>
      </c>
      <c r="E78" s="2" t="s">
        <v>227</v>
      </c>
      <c r="F78" s="2" t="s">
        <v>228</v>
      </c>
      <c r="G78" s="2" t="s">
        <v>216</v>
      </c>
      <c r="H78" s="2" t="s">
        <v>217</v>
      </c>
      <c r="I78" s="4">
        <v>5</v>
      </c>
      <c r="J78" s="4">
        <v>51.1</v>
      </c>
    </row>
    <row r="79" spans="1:23">
      <c r="A79" s="2" t="s">
        <v>40</v>
      </c>
      <c r="B79" s="3" t="s">
        <v>8423</v>
      </c>
      <c r="C79" s="1" t="s">
        <v>42</v>
      </c>
      <c r="D79" s="1" t="s">
        <v>8436</v>
      </c>
      <c r="E79" s="2" t="s">
        <v>280</v>
      </c>
      <c r="F79" s="2" t="s">
        <v>281</v>
      </c>
      <c r="G79" s="2" t="s">
        <v>216</v>
      </c>
      <c r="H79" s="2" t="s">
        <v>217</v>
      </c>
      <c r="I79" s="4">
        <v>10</v>
      </c>
      <c r="J79" s="4">
        <v>102.2</v>
      </c>
    </row>
    <row r="80" spans="1:23">
      <c r="A80" s="2" t="s">
        <v>40</v>
      </c>
      <c r="B80" s="3" t="s">
        <v>8423</v>
      </c>
      <c r="C80" s="1" t="s">
        <v>42</v>
      </c>
      <c r="D80" s="1" t="s">
        <v>8437</v>
      </c>
      <c r="E80" s="2" t="s">
        <v>266</v>
      </c>
      <c r="F80" s="2" t="s">
        <v>267</v>
      </c>
      <c r="G80" s="2" t="s">
        <v>216</v>
      </c>
      <c r="H80" s="2" t="s">
        <v>217</v>
      </c>
      <c r="I80" s="4">
        <v>1</v>
      </c>
      <c r="J80" s="4">
        <v>10.220000000000001</v>
      </c>
    </row>
    <row r="81" spans="1:10" hidden="1">
      <c r="A81" s="2" t="s">
        <v>48</v>
      </c>
      <c r="B81" s="3" t="s">
        <v>8423</v>
      </c>
      <c r="C81" s="1" t="s">
        <v>42</v>
      </c>
      <c r="D81" s="1" t="s">
        <v>8438</v>
      </c>
      <c r="E81" s="2" t="s">
        <v>1551</v>
      </c>
      <c r="F81" s="2" t="s">
        <v>1552</v>
      </c>
      <c r="G81" s="2" t="s">
        <v>216</v>
      </c>
      <c r="H81" s="2" t="s">
        <v>217</v>
      </c>
      <c r="I81" s="4">
        <v>10</v>
      </c>
      <c r="J81" s="4">
        <v>123.7</v>
      </c>
    </row>
    <row r="82" spans="1:10" hidden="1">
      <c r="A82" s="2" t="s">
        <v>48</v>
      </c>
      <c r="B82" s="3" t="s">
        <v>8423</v>
      </c>
      <c r="C82" s="1" t="s">
        <v>42</v>
      </c>
      <c r="D82" s="1" t="s">
        <v>8435</v>
      </c>
      <c r="E82" s="2" t="s">
        <v>227</v>
      </c>
      <c r="F82" s="2" t="s">
        <v>228</v>
      </c>
      <c r="G82" s="2" t="s">
        <v>216</v>
      </c>
      <c r="H82" s="2" t="s">
        <v>217</v>
      </c>
      <c r="I82" s="4">
        <v>5</v>
      </c>
      <c r="J82" s="4">
        <v>61.85</v>
      </c>
    </row>
    <row r="83" spans="1:10" ht="24" hidden="1">
      <c r="A83" s="2" t="s">
        <v>48</v>
      </c>
      <c r="B83" s="3" t="s">
        <v>8423</v>
      </c>
      <c r="C83" s="1" t="s">
        <v>42</v>
      </c>
      <c r="D83" s="1" t="s">
        <v>8439</v>
      </c>
      <c r="E83" s="2" t="s">
        <v>275</v>
      </c>
      <c r="F83" s="2" t="s">
        <v>276</v>
      </c>
      <c r="G83" s="2" t="s">
        <v>277</v>
      </c>
      <c r="H83" s="2" t="s">
        <v>278</v>
      </c>
      <c r="I83" s="4">
        <v>5</v>
      </c>
      <c r="J83" s="4">
        <v>61.85</v>
      </c>
    </row>
    <row r="84" spans="1:10" hidden="1">
      <c r="A84" s="2" t="s">
        <v>48</v>
      </c>
      <c r="B84" s="3" t="s">
        <v>8423</v>
      </c>
      <c r="C84" s="1" t="s">
        <v>42</v>
      </c>
      <c r="D84" s="1" t="s">
        <v>2747</v>
      </c>
      <c r="E84" s="2" t="s">
        <v>272</v>
      </c>
      <c r="F84" s="2" t="s">
        <v>273</v>
      </c>
      <c r="G84" s="2" t="s">
        <v>216</v>
      </c>
      <c r="H84" s="2" t="s">
        <v>217</v>
      </c>
      <c r="I84" s="4">
        <v>3</v>
      </c>
      <c r="J84" s="4">
        <v>37.11</v>
      </c>
    </row>
    <row r="85" spans="1:10" hidden="1">
      <c r="A85" s="2" t="s">
        <v>48</v>
      </c>
      <c r="B85" s="3" t="s">
        <v>8423</v>
      </c>
      <c r="C85" s="1" t="s">
        <v>42</v>
      </c>
      <c r="D85" s="1" t="s">
        <v>8440</v>
      </c>
      <c r="E85" s="2" t="s">
        <v>224</v>
      </c>
      <c r="F85" s="2" t="s">
        <v>225</v>
      </c>
      <c r="G85" s="2" t="s">
        <v>216</v>
      </c>
      <c r="H85" s="2" t="s">
        <v>217</v>
      </c>
      <c r="I85" s="4">
        <v>4</v>
      </c>
      <c r="J85" s="4">
        <v>49.48</v>
      </c>
    </row>
    <row r="86" spans="1:10" hidden="1">
      <c r="A86" s="2" t="s">
        <v>48</v>
      </c>
      <c r="B86" s="3" t="s">
        <v>8423</v>
      </c>
      <c r="C86" s="1" t="s">
        <v>42</v>
      </c>
      <c r="D86" s="1" t="s">
        <v>2688</v>
      </c>
      <c r="E86" s="2" t="s">
        <v>971</v>
      </c>
      <c r="F86" s="2" t="s">
        <v>972</v>
      </c>
      <c r="G86" s="2" t="s">
        <v>216</v>
      </c>
      <c r="H86" s="2" t="s">
        <v>217</v>
      </c>
      <c r="I86" s="4">
        <v>3</v>
      </c>
      <c r="J86" s="4">
        <v>37.11</v>
      </c>
    </row>
    <row r="87" spans="1:10" hidden="1">
      <c r="A87" s="2" t="s">
        <v>48</v>
      </c>
      <c r="B87" s="3" t="s">
        <v>8423</v>
      </c>
      <c r="C87" s="1" t="s">
        <v>42</v>
      </c>
      <c r="D87" s="1" t="s">
        <v>8436</v>
      </c>
      <c r="E87" s="2" t="s">
        <v>280</v>
      </c>
      <c r="F87" s="2" t="s">
        <v>281</v>
      </c>
      <c r="G87" s="2" t="s">
        <v>216</v>
      </c>
      <c r="H87" s="2" t="s">
        <v>217</v>
      </c>
      <c r="I87" s="4">
        <v>10</v>
      </c>
      <c r="J87" s="4">
        <v>123.7</v>
      </c>
    </row>
    <row r="88" spans="1:10" hidden="1">
      <c r="A88" s="2" t="s">
        <v>48</v>
      </c>
      <c r="B88" s="3" t="s">
        <v>8423</v>
      </c>
      <c r="C88" s="1" t="s">
        <v>42</v>
      </c>
      <c r="D88" s="1" t="s">
        <v>8434</v>
      </c>
      <c r="E88" s="2" t="s">
        <v>263</v>
      </c>
      <c r="F88" s="2" t="s">
        <v>264</v>
      </c>
      <c r="G88" s="2" t="s">
        <v>216</v>
      </c>
      <c r="H88" s="2" t="s">
        <v>217</v>
      </c>
      <c r="I88" s="4">
        <v>3</v>
      </c>
      <c r="J88" s="4">
        <v>37.11</v>
      </c>
    </row>
    <row r="89" spans="1:10" hidden="1">
      <c r="A89" s="2" t="s">
        <v>182</v>
      </c>
      <c r="B89" s="3" t="s">
        <v>8423</v>
      </c>
      <c r="C89" s="1" t="s">
        <v>42</v>
      </c>
      <c r="D89" s="1" t="s">
        <v>8434</v>
      </c>
      <c r="E89" s="2" t="s">
        <v>263</v>
      </c>
      <c r="F89" s="2" t="s">
        <v>264</v>
      </c>
      <c r="G89" s="2" t="s">
        <v>216</v>
      </c>
      <c r="H89" s="2" t="s">
        <v>217</v>
      </c>
      <c r="I89" s="4">
        <v>3</v>
      </c>
      <c r="J89" s="4">
        <v>28.32</v>
      </c>
    </row>
    <row r="90" spans="1:10" hidden="1">
      <c r="A90" s="2" t="s">
        <v>182</v>
      </c>
      <c r="B90" s="3" t="s">
        <v>8423</v>
      </c>
      <c r="C90" s="1" t="s">
        <v>42</v>
      </c>
      <c r="D90" s="1" t="s">
        <v>2747</v>
      </c>
      <c r="E90" s="2" t="s">
        <v>272</v>
      </c>
      <c r="F90" s="2" t="s">
        <v>273</v>
      </c>
      <c r="G90" s="2" t="s">
        <v>216</v>
      </c>
      <c r="H90" s="2" t="s">
        <v>217</v>
      </c>
      <c r="I90" s="4">
        <v>3</v>
      </c>
      <c r="J90" s="4">
        <v>28.32</v>
      </c>
    </row>
    <row r="91" spans="1:10" hidden="1">
      <c r="A91" s="2" t="s">
        <v>182</v>
      </c>
      <c r="B91" s="3" t="s">
        <v>8423</v>
      </c>
      <c r="C91" s="1" t="s">
        <v>42</v>
      </c>
      <c r="D91" s="1" t="s">
        <v>8441</v>
      </c>
      <c r="E91" s="2" t="s">
        <v>219</v>
      </c>
      <c r="F91" s="2" t="s">
        <v>220</v>
      </c>
      <c r="G91" s="2" t="s">
        <v>221</v>
      </c>
      <c r="H91" s="2" t="s">
        <v>222</v>
      </c>
      <c r="I91" s="4">
        <v>10</v>
      </c>
      <c r="J91" s="4">
        <v>94.4</v>
      </c>
    </row>
    <row r="92" spans="1:10" hidden="1">
      <c r="A92" s="2" t="s">
        <v>182</v>
      </c>
      <c r="B92" s="3" t="s">
        <v>8423</v>
      </c>
      <c r="C92" s="1" t="s">
        <v>42</v>
      </c>
      <c r="D92" s="1" t="s">
        <v>8442</v>
      </c>
      <c r="E92" s="2" t="s">
        <v>238</v>
      </c>
      <c r="F92" s="2" t="s">
        <v>239</v>
      </c>
      <c r="G92" s="2" t="s">
        <v>216</v>
      </c>
      <c r="H92" s="2" t="s">
        <v>217</v>
      </c>
      <c r="I92" s="4">
        <v>10</v>
      </c>
      <c r="J92" s="4">
        <v>94.4</v>
      </c>
    </row>
    <row r="93" spans="1:10" hidden="1">
      <c r="A93" s="2" t="s">
        <v>182</v>
      </c>
      <c r="B93" s="3" t="s">
        <v>8423</v>
      </c>
      <c r="C93" s="1" t="s">
        <v>42</v>
      </c>
      <c r="D93" s="1" t="s">
        <v>8443</v>
      </c>
      <c r="E93" s="2" t="s">
        <v>1187</v>
      </c>
      <c r="F93" s="2" t="s">
        <v>1188</v>
      </c>
      <c r="G93" s="2" t="s">
        <v>216</v>
      </c>
      <c r="H93" s="2" t="s">
        <v>217</v>
      </c>
      <c r="I93" s="4">
        <v>2</v>
      </c>
      <c r="J93" s="4">
        <v>18.88</v>
      </c>
    </row>
    <row r="94" spans="1:10" ht="24" hidden="1">
      <c r="A94" s="2" t="s">
        <v>182</v>
      </c>
      <c r="B94" s="3" t="s">
        <v>8423</v>
      </c>
      <c r="C94" s="1" t="s">
        <v>42</v>
      </c>
      <c r="D94" s="1" t="s">
        <v>8439</v>
      </c>
      <c r="E94" s="2" t="s">
        <v>275</v>
      </c>
      <c r="F94" s="2" t="s">
        <v>276</v>
      </c>
      <c r="G94" s="2" t="s">
        <v>277</v>
      </c>
      <c r="H94" s="2" t="s">
        <v>278</v>
      </c>
      <c r="I94" s="4">
        <v>3</v>
      </c>
      <c r="J94" s="4">
        <v>28.32</v>
      </c>
    </row>
    <row r="95" spans="1:10" hidden="1">
      <c r="A95" s="2" t="s">
        <v>182</v>
      </c>
      <c r="B95" s="3" t="s">
        <v>8423</v>
      </c>
      <c r="C95" s="1" t="s">
        <v>42</v>
      </c>
      <c r="D95" s="1" t="s">
        <v>8436</v>
      </c>
      <c r="E95" s="2" t="s">
        <v>280</v>
      </c>
      <c r="F95" s="2" t="s">
        <v>281</v>
      </c>
      <c r="G95" s="2" t="s">
        <v>216</v>
      </c>
      <c r="H95" s="2" t="s">
        <v>217</v>
      </c>
      <c r="I95" s="4">
        <v>20</v>
      </c>
      <c r="J95" s="4">
        <v>188.8</v>
      </c>
    </row>
    <row r="96" spans="1:10" hidden="1">
      <c r="A96" s="2" t="s">
        <v>205</v>
      </c>
      <c r="B96" s="3" t="s">
        <v>8423</v>
      </c>
      <c r="C96" s="1" t="s">
        <v>42</v>
      </c>
      <c r="D96" s="1" t="s">
        <v>2721</v>
      </c>
      <c r="E96" s="2" t="s">
        <v>7966</v>
      </c>
      <c r="F96" s="2" t="s">
        <v>7967</v>
      </c>
      <c r="G96" s="2" t="s">
        <v>216</v>
      </c>
      <c r="H96" s="2" t="s">
        <v>217</v>
      </c>
      <c r="I96" s="4">
        <v>5</v>
      </c>
      <c r="J96" s="4">
        <v>47.75</v>
      </c>
    </row>
    <row r="97" spans="1:23" hidden="1">
      <c r="A97" s="2" t="s">
        <v>205</v>
      </c>
      <c r="B97" s="3" t="s">
        <v>8423</v>
      </c>
      <c r="C97" s="1" t="s">
        <v>42</v>
      </c>
      <c r="D97" s="1" t="s">
        <v>8444</v>
      </c>
      <c r="E97" s="2" t="s">
        <v>7966</v>
      </c>
      <c r="F97" s="2" t="s">
        <v>7967</v>
      </c>
      <c r="G97" s="2" t="s">
        <v>216</v>
      </c>
      <c r="H97" s="2" t="s">
        <v>217</v>
      </c>
      <c r="I97" s="4">
        <v>5</v>
      </c>
      <c r="J97" s="4">
        <v>47.75</v>
      </c>
    </row>
    <row r="98" spans="1:23" hidden="1">
      <c r="J98" s="5">
        <v>1303.03</v>
      </c>
    </row>
    <row r="99" spans="1:23" hidden="1">
      <c r="A99" s="72" t="s">
        <v>286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</row>
    <row r="100" spans="1:23" hidden="1">
      <c r="A100" s="2" t="s">
        <v>182</v>
      </c>
      <c r="B100" s="3" t="s">
        <v>8423</v>
      </c>
      <c r="C100" s="1" t="s">
        <v>42</v>
      </c>
      <c r="D100" s="1" t="s">
        <v>2723</v>
      </c>
      <c r="E100" s="2" t="s">
        <v>288</v>
      </c>
      <c r="F100" s="2" t="s">
        <v>1928</v>
      </c>
      <c r="G100" s="2" t="s">
        <v>290</v>
      </c>
      <c r="H100" s="2" t="s">
        <v>291</v>
      </c>
      <c r="I100" s="4">
        <v>10</v>
      </c>
      <c r="J100" s="4">
        <v>94.4</v>
      </c>
    </row>
    <row r="101" spans="1:23" hidden="1">
      <c r="A101" s="2" t="s">
        <v>182</v>
      </c>
      <c r="B101" s="3" t="s">
        <v>8423</v>
      </c>
      <c r="C101" s="1" t="s">
        <v>42</v>
      </c>
      <c r="D101" s="1" t="s">
        <v>8445</v>
      </c>
      <c r="E101" s="2" t="s">
        <v>981</v>
      </c>
      <c r="F101" s="2" t="s">
        <v>982</v>
      </c>
      <c r="G101" s="2" t="s">
        <v>296</v>
      </c>
      <c r="H101" s="2" t="s">
        <v>297</v>
      </c>
      <c r="I101" s="4">
        <v>3</v>
      </c>
      <c r="J101" s="4">
        <v>25.26</v>
      </c>
    </row>
    <row r="102" spans="1:23" hidden="1">
      <c r="J102" s="5">
        <v>119.66</v>
      </c>
    </row>
    <row r="103" spans="1:23" hidden="1">
      <c r="A103" s="72" t="s">
        <v>309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</row>
    <row r="104" spans="1:23">
      <c r="A104" s="2" t="s">
        <v>40</v>
      </c>
      <c r="B104" s="3" t="s">
        <v>8423</v>
      </c>
      <c r="C104" s="1" t="s">
        <v>42</v>
      </c>
      <c r="D104" s="1" t="s">
        <v>2710</v>
      </c>
      <c r="E104" s="2" t="s">
        <v>1006</v>
      </c>
      <c r="F104" s="2" t="s">
        <v>1007</v>
      </c>
      <c r="G104" s="2" t="s">
        <v>313</v>
      </c>
      <c r="H104" s="2" t="s">
        <v>314</v>
      </c>
      <c r="I104" s="4">
        <v>10</v>
      </c>
      <c r="J104" s="4">
        <v>102.2</v>
      </c>
    </row>
    <row r="105" spans="1:23">
      <c r="A105" s="2" t="s">
        <v>40</v>
      </c>
      <c r="B105" s="3" t="s">
        <v>8423</v>
      </c>
      <c r="C105" s="1" t="s">
        <v>42</v>
      </c>
      <c r="D105" s="1" t="s">
        <v>8446</v>
      </c>
      <c r="E105" s="2" t="s">
        <v>331</v>
      </c>
      <c r="F105" s="2" t="s">
        <v>332</v>
      </c>
      <c r="G105" s="2" t="s">
        <v>313</v>
      </c>
      <c r="H105" s="2" t="s">
        <v>314</v>
      </c>
      <c r="I105" s="4">
        <v>5</v>
      </c>
      <c r="J105" s="4">
        <v>51.1</v>
      </c>
    </row>
    <row r="106" spans="1:23">
      <c r="A106" s="2" t="s">
        <v>40</v>
      </c>
      <c r="B106" s="3" t="s">
        <v>8392</v>
      </c>
      <c r="C106" s="1" t="s">
        <v>42</v>
      </c>
      <c r="D106" s="1" t="s">
        <v>2830</v>
      </c>
      <c r="E106" s="2" t="s">
        <v>783</v>
      </c>
      <c r="F106" s="2" t="s">
        <v>784</v>
      </c>
      <c r="G106" s="2" t="s">
        <v>313</v>
      </c>
      <c r="H106" s="2" t="s">
        <v>314</v>
      </c>
      <c r="I106" s="4">
        <v>15</v>
      </c>
      <c r="J106" s="4">
        <v>153.30000000000001</v>
      </c>
    </row>
    <row r="107" spans="1:23">
      <c r="A107" s="2" t="s">
        <v>40</v>
      </c>
      <c r="B107" s="3" t="s">
        <v>8419</v>
      </c>
      <c r="C107" s="1" t="s">
        <v>42</v>
      </c>
      <c r="D107" s="1" t="s">
        <v>8447</v>
      </c>
      <c r="E107" s="2" t="s">
        <v>594</v>
      </c>
      <c r="F107" s="2" t="s">
        <v>595</v>
      </c>
      <c r="G107" s="2" t="s">
        <v>313</v>
      </c>
      <c r="H107" s="2" t="s">
        <v>314</v>
      </c>
      <c r="I107" s="4">
        <v>10</v>
      </c>
      <c r="J107" s="4">
        <v>102.2</v>
      </c>
    </row>
    <row r="108" spans="1:23">
      <c r="A108" s="2" t="s">
        <v>40</v>
      </c>
      <c r="B108" s="3" t="s">
        <v>8419</v>
      </c>
      <c r="C108" s="1" t="s">
        <v>42</v>
      </c>
      <c r="D108" s="1" t="s">
        <v>8448</v>
      </c>
      <c r="E108" s="2" t="s">
        <v>2258</v>
      </c>
      <c r="F108" s="2" t="s">
        <v>2259</v>
      </c>
      <c r="G108" s="2" t="s">
        <v>313</v>
      </c>
      <c r="H108" s="2" t="s">
        <v>314</v>
      </c>
      <c r="I108" s="4">
        <v>6</v>
      </c>
      <c r="J108" s="4">
        <v>61.32</v>
      </c>
    </row>
    <row r="109" spans="1:23">
      <c r="A109" s="2" t="s">
        <v>40</v>
      </c>
      <c r="B109" s="3" t="s">
        <v>8423</v>
      </c>
      <c r="C109" s="1" t="s">
        <v>42</v>
      </c>
      <c r="D109" s="1" t="s">
        <v>2717</v>
      </c>
      <c r="E109" s="2" t="s">
        <v>3003</v>
      </c>
      <c r="F109" s="2" t="s">
        <v>3004</v>
      </c>
      <c r="G109" s="2" t="s">
        <v>313</v>
      </c>
      <c r="H109" s="2" t="s">
        <v>314</v>
      </c>
      <c r="I109" s="4">
        <v>10</v>
      </c>
      <c r="J109" s="4">
        <v>102.2</v>
      </c>
    </row>
    <row r="110" spans="1:23">
      <c r="A110" s="2" t="s">
        <v>40</v>
      </c>
      <c r="B110" s="3" t="s">
        <v>8423</v>
      </c>
      <c r="C110" s="1" t="s">
        <v>42</v>
      </c>
      <c r="D110" s="1" t="s">
        <v>8449</v>
      </c>
      <c r="E110" s="2" t="s">
        <v>1421</v>
      </c>
      <c r="F110" s="2" t="s">
        <v>1422</v>
      </c>
      <c r="G110" s="2" t="s">
        <v>362</v>
      </c>
      <c r="H110" s="2" t="s">
        <v>363</v>
      </c>
      <c r="I110" s="4">
        <v>1</v>
      </c>
      <c r="J110" s="4">
        <v>10.220000000000001</v>
      </c>
    </row>
    <row r="111" spans="1:23">
      <c r="A111" s="2" t="s">
        <v>40</v>
      </c>
      <c r="B111" s="3" t="s">
        <v>8392</v>
      </c>
      <c r="C111" s="1" t="s">
        <v>42</v>
      </c>
      <c r="D111" s="1" t="s">
        <v>8450</v>
      </c>
      <c r="E111" s="2" t="s">
        <v>792</v>
      </c>
      <c r="F111" s="2" t="s">
        <v>793</v>
      </c>
      <c r="G111" s="2" t="s">
        <v>313</v>
      </c>
      <c r="H111" s="2" t="s">
        <v>314</v>
      </c>
      <c r="I111" s="4">
        <v>10</v>
      </c>
      <c r="J111" s="4">
        <v>102.2</v>
      </c>
    </row>
    <row r="112" spans="1:23">
      <c r="A112" s="2" t="s">
        <v>40</v>
      </c>
      <c r="B112" s="3" t="s">
        <v>8392</v>
      </c>
      <c r="C112" s="1" t="s">
        <v>42</v>
      </c>
      <c r="D112" s="1" t="s">
        <v>2837</v>
      </c>
      <c r="E112" s="2" t="s">
        <v>357</v>
      </c>
      <c r="F112" s="2" t="s">
        <v>358</v>
      </c>
      <c r="G112" s="2" t="s">
        <v>313</v>
      </c>
      <c r="H112" s="2" t="s">
        <v>314</v>
      </c>
      <c r="I112" s="4">
        <v>10</v>
      </c>
      <c r="J112" s="4">
        <v>102.2</v>
      </c>
    </row>
    <row r="113" spans="1:10">
      <c r="A113" s="2" t="s">
        <v>40</v>
      </c>
      <c r="B113" s="3" t="s">
        <v>8419</v>
      </c>
      <c r="C113" s="1" t="s">
        <v>42</v>
      </c>
      <c r="D113" s="1" t="s">
        <v>8451</v>
      </c>
      <c r="E113" s="2" t="s">
        <v>799</v>
      </c>
      <c r="F113" s="2" t="s">
        <v>5911</v>
      </c>
      <c r="G113" s="2" t="s">
        <v>313</v>
      </c>
      <c r="H113" s="2" t="s">
        <v>314</v>
      </c>
      <c r="I113" s="4">
        <v>30</v>
      </c>
      <c r="J113" s="4">
        <v>306.60000000000002</v>
      </c>
    </row>
    <row r="114" spans="1:10">
      <c r="A114" s="2" t="s">
        <v>40</v>
      </c>
      <c r="B114" s="3" t="s">
        <v>8392</v>
      </c>
      <c r="C114" s="1" t="s">
        <v>42</v>
      </c>
      <c r="D114" s="1" t="s">
        <v>8452</v>
      </c>
      <c r="E114" s="2" t="s">
        <v>5785</v>
      </c>
      <c r="F114" s="2" t="s">
        <v>5786</v>
      </c>
      <c r="G114" s="2" t="s">
        <v>313</v>
      </c>
      <c r="H114" s="2" t="s">
        <v>314</v>
      </c>
      <c r="I114" s="4">
        <v>6</v>
      </c>
      <c r="J114" s="4">
        <v>61.32</v>
      </c>
    </row>
    <row r="115" spans="1:10">
      <c r="A115" s="2" t="s">
        <v>40</v>
      </c>
      <c r="B115" s="3" t="s">
        <v>8423</v>
      </c>
      <c r="C115" s="1" t="s">
        <v>42</v>
      </c>
      <c r="D115" s="1" t="s">
        <v>2748</v>
      </c>
      <c r="E115" s="2" t="s">
        <v>584</v>
      </c>
      <c r="F115" s="2" t="s">
        <v>585</v>
      </c>
      <c r="G115" s="2" t="s">
        <v>586</v>
      </c>
      <c r="H115" s="2" t="s">
        <v>587</v>
      </c>
      <c r="I115" s="4">
        <v>20</v>
      </c>
      <c r="J115" s="4">
        <v>204.4</v>
      </c>
    </row>
    <row r="116" spans="1:10">
      <c r="A116" s="2" t="s">
        <v>40</v>
      </c>
      <c r="B116" s="3" t="s">
        <v>8392</v>
      </c>
      <c r="C116" s="1" t="s">
        <v>42</v>
      </c>
      <c r="D116" s="1" t="s">
        <v>8453</v>
      </c>
      <c r="E116" s="2" t="s">
        <v>3589</v>
      </c>
      <c r="F116" s="2" t="s">
        <v>3590</v>
      </c>
      <c r="G116" s="2" t="s">
        <v>313</v>
      </c>
      <c r="H116" s="2" t="s">
        <v>314</v>
      </c>
      <c r="I116" s="4">
        <v>10</v>
      </c>
      <c r="J116" s="4">
        <v>102.2</v>
      </c>
    </row>
    <row r="117" spans="1:10">
      <c r="A117" s="2" t="s">
        <v>40</v>
      </c>
      <c r="B117" s="3" t="s">
        <v>8423</v>
      </c>
      <c r="C117" s="1" t="s">
        <v>42</v>
      </c>
      <c r="D117" s="1" t="s">
        <v>8454</v>
      </c>
      <c r="E117" s="2" t="s">
        <v>786</v>
      </c>
      <c r="F117" s="2" t="s">
        <v>787</v>
      </c>
      <c r="G117" s="2" t="s">
        <v>313</v>
      </c>
      <c r="H117" s="2" t="s">
        <v>314</v>
      </c>
      <c r="I117" s="4">
        <v>6</v>
      </c>
      <c r="J117" s="4">
        <v>61.32</v>
      </c>
    </row>
    <row r="118" spans="1:10">
      <c r="A118" s="2" t="s">
        <v>40</v>
      </c>
      <c r="B118" s="3" t="s">
        <v>8389</v>
      </c>
      <c r="C118" s="1" t="s">
        <v>42</v>
      </c>
      <c r="D118" s="1" t="s">
        <v>8455</v>
      </c>
      <c r="E118" s="2" t="s">
        <v>396</v>
      </c>
      <c r="F118" s="2" t="s">
        <v>397</v>
      </c>
      <c r="G118" s="2" t="s">
        <v>313</v>
      </c>
      <c r="H118" s="2" t="s">
        <v>314</v>
      </c>
      <c r="I118" s="4">
        <v>20</v>
      </c>
      <c r="J118" s="4">
        <v>204.4</v>
      </c>
    </row>
    <row r="119" spans="1:10">
      <c r="A119" s="2" t="s">
        <v>40</v>
      </c>
      <c r="B119" s="3" t="s">
        <v>8389</v>
      </c>
      <c r="C119" s="1" t="s">
        <v>42</v>
      </c>
      <c r="D119" s="1" t="s">
        <v>8456</v>
      </c>
      <c r="E119" s="2" t="s">
        <v>1790</v>
      </c>
      <c r="F119" s="2" t="s">
        <v>1791</v>
      </c>
      <c r="G119" s="2" t="s">
        <v>313</v>
      </c>
      <c r="H119" s="2" t="s">
        <v>314</v>
      </c>
      <c r="I119" s="4">
        <v>8</v>
      </c>
      <c r="J119" s="4">
        <v>81.760000000000005</v>
      </c>
    </row>
    <row r="120" spans="1:10">
      <c r="A120" s="2" t="s">
        <v>40</v>
      </c>
      <c r="B120" s="3" t="s">
        <v>8389</v>
      </c>
      <c r="C120" s="1" t="s">
        <v>42</v>
      </c>
      <c r="D120" s="1" t="s">
        <v>8457</v>
      </c>
      <c r="E120" s="2" t="s">
        <v>5612</v>
      </c>
      <c r="F120" s="2" t="s">
        <v>3253</v>
      </c>
      <c r="G120" s="2" t="s">
        <v>313</v>
      </c>
      <c r="H120" s="2" t="s">
        <v>314</v>
      </c>
      <c r="I120" s="4">
        <v>8</v>
      </c>
      <c r="J120" s="4">
        <v>81.760000000000005</v>
      </c>
    </row>
    <row r="121" spans="1:10">
      <c r="A121" s="2" t="s">
        <v>40</v>
      </c>
      <c r="B121" s="3" t="s">
        <v>8392</v>
      </c>
      <c r="C121" s="1" t="s">
        <v>42</v>
      </c>
      <c r="D121" s="1" t="s">
        <v>2821</v>
      </c>
      <c r="E121" s="2" t="s">
        <v>773</v>
      </c>
      <c r="F121" s="2" t="s">
        <v>774</v>
      </c>
      <c r="G121" s="2" t="s">
        <v>313</v>
      </c>
      <c r="H121" s="2" t="s">
        <v>314</v>
      </c>
      <c r="I121" s="4">
        <v>10</v>
      </c>
      <c r="J121" s="4">
        <v>102.2</v>
      </c>
    </row>
    <row r="122" spans="1:10">
      <c r="A122" s="2" t="s">
        <v>40</v>
      </c>
      <c r="B122" s="3" t="s">
        <v>8389</v>
      </c>
      <c r="C122" s="1" t="s">
        <v>42</v>
      </c>
      <c r="D122" s="1" t="s">
        <v>8458</v>
      </c>
      <c r="E122" s="2" t="s">
        <v>1247</v>
      </c>
      <c r="F122" s="2" t="s">
        <v>1248</v>
      </c>
      <c r="G122" s="2" t="s">
        <v>313</v>
      </c>
      <c r="H122" s="2" t="s">
        <v>314</v>
      </c>
      <c r="I122" s="4">
        <v>10</v>
      </c>
      <c r="J122" s="4">
        <v>102.2</v>
      </c>
    </row>
    <row r="123" spans="1:10">
      <c r="A123" s="2" t="s">
        <v>40</v>
      </c>
      <c r="B123" s="3" t="s">
        <v>8389</v>
      </c>
      <c r="C123" s="1" t="s">
        <v>42</v>
      </c>
      <c r="D123" s="1" t="s">
        <v>8459</v>
      </c>
      <c r="E123" s="2" t="s">
        <v>766</v>
      </c>
      <c r="F123" s="2" t="s">
        <v>767</v>
      </c>
      <c r="G123" s="2" t="s">
        <v>362</v>
      </c>
      <c r="H123" s="2" t="s">
        <v>363</v>
      </c>
      <c r="I123" s="4">
        <v>10</v>
      </c>
      <c r="J123" s="4">
        <v>102.2</v>
      </c>
    </row>
    <row r="124" spans="1:10">
      <c r="A124" s="2" t="s">
        <v>40</v>
      </c>
      <c r="B124" s="3" t="s">
        <v>8423</v>
      </c>
      <c r="C124" s="1" t="s">
        <v>42</v>
      </c>
      <c r="D124" s="1" t="s">
        <v>2712</v>
      </c>
      <c r="E124" s="2" t="s">
        <v>1218</v>
      </c>
      <c r="F124" s="2" t="s">
        <v>1219</v>
      </c>
      <c r="G124" s="2" t="s">
        <v>367</v>
      </c>
      <c r="H124" s="2" t="s">
        <v>368</v>
      </c>
      <c r="I124" s="4">
        <v>5</v>
      </c>
      <c r="J124" s="4">
        <v>51.1</v>
      </c>
    </row>
    <row r="125" spans="1:10">
      <c r="A125" s="2" t="s">
        <v>40</v>
      </c>
      <c r="B125" s="3" t="s">
        <v>8389</v>
      </c>
      <c r="C125" s="1" t="s">
        <v>42</v>
      </c>
      <c r="D125" s="1" t="s">
        <v>8460</v>
      </c>
      <c r="E125" s="2" t="s">
        <v>1214</v>
      </c>
      <c r="F125" s="2" t="s">
        <v>1215</v>
      </c>
      <c r="G125" s="2" t="s">
        <v>313</v>
      </c>
      <c r="H125" s="2" t="s">
        <v>314</v>
      </c>
      <c r="I125" s="4">
        <v>20</v>
      </c>
      <c r="J125" s="4">
        <v>204.4</v>
      </c>
    </row>
    <row r="126" spans="1:10">
      <c r="A126" s="2" t="s">
        <v>40</v>
      </c>
      <c r="B126" s="3" t="s">
        <v>8389</v>
      </c>
      <c r="C126" s="1" t="s">
        <v>42</v>
      </c>
      <c r="D126" s="1" t="s">
        <v>8461</v>
      </c>
      <c r="E126" s="2" t="s">
        <v>757</v>
      </c>
      <c r="F126" s="2" t="s">
        <v>758</v>
      </c>
      <c r="G126" s="2" t="s">
        <v>313</v>
      </c>
      <c r="H126" s="2" t="s">
        <v>314</v>
      </c>
      <c r="I126" s="4">
        <v>6</v>
      </c>
      <c r="J126" s="4">
        <v>61.32</v>
      </c>
    </row>
    <row r="127" spans="1:10">
      <c r="A127" s="2" t="s">
        <v>40</v>
      </c>
      <c r="B127" s="3" t="s">
        <v>8392</v>
      </c>
      <c r="C127" s="1" t="s">
        <v>42</v>
      </c>
      <c r="D127" s="1" t="s">
        <v>8462</v>
      </c>
      <c r="E127" s="2" t="s">
        <v>995</v>
      </c>
      <c r="F127" s="2" t="s">
        <v>996</v>
      </c>
      <c r="G127" s="2" t="s">
        <v>313</v>
      </c>
      <c r="H127" s="2" t="s">
        <v>314</v>
      </c>
      <c r="I127" s="4">
        <v>10</v>
      </c>
      <c r="J127" s="4">
        <v>102.2</v>
      </c>
    </row>
    <row r="128" spans="1:10">
      <c r="A128" s="2" t="s">
        <v>40</v>
      </c>
      <c r="B128" s="3" t="s">
        <v>8389</v>
      </c>
      <c r="C128" s="1" t="s">
        <v>42</v>
      </c>
      <c r="D128" s="1" t="s">
        <v>8463</v>
      </c>
      <c r="E128" s="2" t="s">
        <v>789</v>
      </c>
      <c r="F128" s="2" t="s">
        <v>790</v>
      </c>
      <c r="G128" s="2" t="s">
        <v>313</v>
      </c>
      <c r="H128" s="2" t="s">
        <v>314</v>
      </c>
      <c r="I128" s="4">
        <v>10</v>
      </c>
      <c r="J128" s="4">
        <v>102.2</v>
      </c>
    </row>
    <row r="129" spans="1:23">
      <c r="A129" s="2" t="s">
        <v>40</v>
      </c>
      <c r="B129" s="3" t="s">
        <v>8423</v>
      </c>
      <c r="C129" s="1" t="s">
        <v>42</v>
      </c>
      <c r="D129" s="1" t="s">
        <v>8464</v>
      </c>
      <c r="E129" s="2" t="s">
        <v>378</v>
      </c>
      <c r="F129" s="2" t="s">
        <v>379</v>
      </c>
      <c r="G129" s="2" t="s">
        <v>313</v>
      </c>
      <c r="H129" s="2" t="s">
        <v>314</v>
      </c>
      <c r="I129" s="4">
        <v>15</v>
      </c>
      <c r="J129" s="4">
        <v>153.30000000000001</v>
      </c>
    </row>
    <row r="130" spans="1:23">
      <c r="A130" s="2" t="s">
        <v>40</v>
      </c>
      <c r="B130" s="3" t="s">
        <v>8392</v>
      </c>
      <c r="C130" s="1" t="s">
        <v>42</v>
      </c>
      <c r="D130" s="1" t="s">
        <v>2831</v>
      </c>
      <c r="E130" s="2" t="s">
        <v>5428</v>
      </c>
      <c r="F130" s="2" t="s">
        <v>5429</v>
      </c>
      <c r="G130" s="2" t="s">
        <v>119</v>
      </c>
      <c r="H130" s="2" t="s">
        <v>120</v>
      </c>
      <c r="I130" s="4">
        <v>5</v>
      </c>
      <c r="J130" s="4">
        <v>51.1</v>
      </c>
    </row>
    <row r="131" spans="1:23">
      <c r="A131" s="2" t="s">
        <v>40</v>
      </c>
      <c r="B131" s="3" t="s">
        <v>8465</v>
      </c>
      <c r="C131" s="1" t="s">
        <v>42</v>
      </c>
      <c r="D131" s="1" t="s">
        <v>8466</v>
      </c>
      <c r="E131" s="2" t="s">
        <v>581</v>
      </c>
      <c r="F131" s="2" t="s">
        <v>582</v>
      </c>
      <c r="G131" s="2" t="s">
        <v>313</v>
      </c>
      <c r="H131" s="2" t="s">
        <v>314</v>
      </c>
      <c r="I131" s="4">
        <v>20</v>
      </c>
      <c r="J131" s="4">
        <v>204.4</v>
      </c>
    </row>
    <row r="132" spans="1:23" hidden="1">
      <c r="A132" s="2" t="s">
        <v>48</v>
      </c>
      <c r="B132" s="3" t="s">
        <v>8465</v>
      </c>
      <c r="C132" s="1" t="s">
        <v>42</v>
      </c>
      <c r="D132" s="1" t="s">
        <v>8467</v>
      </c>
      <c r="E132" s="2" t="s">
        <v>766</v>
      </c>
      <c r="F132" s="2" t="s">
        <v>767</v>
      </c>
      <c r="G132" s="2" t="s">
        <v>362</v>
      </c>
      <c r="H132" s="2" t="s">
        <v>363</v>
      </c>
      <c r="I132" s="4">
        <v>4</v>
      </c>
      <c r="J132" s="4">
        <v>46.08</v>
      </c>
    </row>
    <row r="133" spans="1:23" hidden="1">
      <c r="A133" s="2" t="s">
        <v>48</v>
      </c>
      <c r="B133" s="3" t="s">
        <v>8389</v>
      </c>
      <c r="C133" s="1" t="s">
        <v>42</v>
      </c>
      <c r="D133" s="1" t="s">
        <v>8457</v>
      </c>
      <c r="E133" s="2" t="s">
        <v>5612</v>
      </c>
      <c r="F133" s="2" t="s">
        <v>3253</v>
      </c>
      <c r="G133" s="2" t="s">
        <v>313</v>
      </c>
      <c r="H133" s="2" t="s">
        <v>314</v>
      </c>
      <c r="I133" s="4">
        <v>1</v>
      </c>
      <c r="J133" s="4">
        <v>12.37</v>
      </c>
    </row>
    <row r="134" spans="1:23" hidden="1">
      <c r="A134" s="2" t="s">
        <v>48</v>
      </c>
      <c r="B134" s="3" t="s">
        <v>8423</v>
      </c>
      <c r="C134" s="1" t="s">
        <v>42</v>
      </c>
      <c r="D134" s="1" t="s">
        <v>8468</v>
      </c>
      <c r="E134" s="2" t="s">
        <v>331</v>
      </c>
      <c r="F134" s="2" t="s">
        <v>332</v>
      </c>
      <c r="G134" s="2" t="s">
        <v>313</v>
      </c>
      <c r="H134" s="2" t="s">
        <v>314</v>
      </c>
      <c r="I134" s="4">
        <v>2</v>
      </c>
      <c r="J134" s="4">
        <v>23.04</v>
      </c>
    </row>
    <row r="135" spans="1:23" hidden="1">
      <c r="A135" s="2" t="s">
        <v>48</v>
      </c>
      <c r="B135" s="3" t="s">
        <v>8465</v>
      </c>
      <c r="C135" s="1" t="s">
        <v>42</v>
      </c>
      <c r="D135" s="1" t="s">
        <v>8469</v>
      </c>
      <c r="E135" s="2" t="s">
        <v>420</v>
      </c>
      <c r="F135" s="2" t="s">
        <v>421</v>
      </c>
      <c r="G135" s="2" t="s">
        <v>313</v>
      </c>
      <c r="H135" s="2" t="s">
        <v>314</v>
      </c>
      <c r="I135" s="4">
        <v>2</v>
      </c>
      <c r="J135" s="4">
        <v>23.04</v>
      </c>
    </row>
    <row r="136" spans="1:23" hidden="1">
      <c r="A136" s="2" t="s">
        <v>48</v>
      </c>
      <c r="B136" s="3" t="s">
        <v>8465</v>
      </c>
      <c r="C136" s="1" t="s">
        <v>42</v>
      </c>
      <c r="D136" s="1" t="s">
        <v>2683</v>
      </c>
      <c r="E136" s="2" t="s">
        <v>1247</v>
      </c>
      <c r="F136" s="2" t="s">
        <v>1248</v>
      </c>
      <c r="G136" s="2" t="s">
        <v>313</v>
      </c>
      <c r="H136" s="2" t="s">
        <v>314</v>
      </c>
      <c r="I136" s="4">
        <v>2</v>
      </c>
      <c r="J136" s="4">
        <v>23.04</v>
      </c>
    </row>
    <row r="137" spans="1:23" hidden="1">
      <c r="A137" s="2" t="s">
        <v>48</v>
      </c>
      <c r="B137" s="3" t="s">
        <v>8389</v>
      </c>
      <c r="C137" s="1" t="s">
        <v>42</v>
      </c>
      <c r="D137" s="1" t="s">
        <v>8470</v>
      </c>
      <c r="E137" s="2" t="s">
        <v>328</v>
      </c>
      <c r="F137" s="2" t="s">
        <v>329</v>
      </c>
      <c r="G137" s="2" t="s">
        <v>313</v>
      </c>
      <c r="H137" s="2" t="s">
        <v>314</v>
      </c>
      <c r="I137" s="4">
        <v>5</v>
      </c>
      <c r="J137" s="4">
        <v>61.85</v>
      </c>
    </row>
    <row r="138" spans="1:23" hidden="1">
      <c r="J138" s="5">
        <v>3316.74</v>
      </c>
    </row>
    <row r="139" spans="1:23" hidden="1">
      <c r="A139" s="72" t="s">
        <v>435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</row>
    <row r="140" spans="1:23">
      <c r="A140" s="2" t="s">
        <v>40</v>
      </c>
      <c r="B140" s="3" t="s">
        <v>8392</v>
      </c>
      <c r="C140" s="1" t="s">
        <v>42</v>
      </c>
      <c r="D140" s="1" t="s">
        <v>8471</v>
      </c>
      <c r="E140" s="2" t="s">
        <v>1268</v>
      </c>
      <c r="F140" s="2" t="s">
        <v>1269</v>
      </c>
      <c r="G140" s="2" t="s">
        <v>1270</v>
      </c>
      <c r="H140" s="2" t="s">
        <v>1271</v>
      </c>
      <c r="I140" s="4">
        <v>4</v>
      </c>
      <c r="J140" s="4">
        <v>40.880000000000003</v>
      </c>
    </row>
    <row r="141" spans="1:23">
      <c r="A141" s="2" t="s">
        <v>40</v>
      </c>
      <c r="B141" s="3" t="s">
        <v>8392</v>
      </c>
      <c r="C141" s="1" t="s">
        <v>42</v>
      </c>
      <c r="D141" s="1" t="s">
        <v>8472</v>
      </c>
      <c r="E141" s="2" t="s">
        <v>2016</v>
      </c>
      <c r="F141" s="2" t="s">
        <v>2017</v>
      </c>
      <c r="G141" s="2" t="s">
        <v>439</v>
      </c>
      <c r="H141" s="2" t="s">
        <v>440</v>
      </c>
      <c r="I141" s="4">
        <v>3</v>
      </c>
      <c r="J141" s="4">
        <v>30.66</v>
      </c>
    </row>
    <row r="142" spans="1:23">
      <c r="A142" s="2" t="s">
        <v>40</v>
      </c>
      <c r="B142" s="3" t="s">
        <v>8392</v>
      </c>
      <c r="C142" s="1" t="s">
        <v>42</v>
      </c>
      <c r="D142" s="1" t="s">
        <v>8473</v>
      </c>
      <c r="E142" s="2" t="s">
        <v>1462</v>
      </c>
      <c r="F142" s="2" t="s">
        <v>1463</v>
      </c>
      <c r="G142" s="2" t="s">
        <v>1270</v>
      </c>
      <c r="H142" s="2" t="s">
        <v>1271</v>
      </c>
      <c r="I142" s="4">
        <v>10</v>
      </c>
      <c r="J142" s="4">
        <v>102.2</v>
      </c>
    </row>
    <row r="143" spans="1:23" hidden="1">
      <c r="A143" s="2" t="s">
        <v>48</v>
      </c>
      <c r="B143" s="3" t="s">
        <v>8392</v>
      </c>
      <c r="C143" s="1" t="s">
        <v>42</v>
      </c>
      <c r="D143" s="1" t="s">
        <v>8473</v>
      </c>
      <c r="E143" s="2" t="s">
        <v>1462</v>
      </c>
      <c r="F143" s="2" t="s">
        <v>1463</v>
      </c>
      <c r="G143" s="2" t="s">
        <v>1270</v>
      </c>
      <c r="H143" s="2" t="s">
        <v>1271</v>
      </c>
      <c r="I143" s="4">
        <v>2</v>
      </c>
      <c r="J143" s="4">
        <v>24.74</v>
      </c>
    </row>
    <row r="144" spans="1:23" hidden="1">
      <c r="A144" s="2" t="s">
        <v>48</v>
      </c>
      <c r="B144" s="3" t="s">
        <v>8392</v>
      </c>
      <c r="C144" s="1" t="s">
        <v>42</v>
      </c>
      <c r="D144" s="1" t="s">
        <v>8471</v>
      </c>
      <c r="E144" s="2" t="s">
        <v>1268</v>
      </c>
      <c r="F144" s="2" t="s">
        <v>1269</v>
      </c>
      <c r="G144" s="2" t="s">
        <v>1270</v>
      </c>
      <c r="H144" s="2" t="s">
        <v>1271</v>
      </c>
      <c r="I144" s="4">
        <v>2</v>
      </c>
      <c r="J144" s="4">
        <v>24.74</v>
      </c>
    </row>
    <row r="145" spans="1:23" hidden="1">
      <c r="A145" s="2" t="s">
        <v>48</v>
      </c>
      <c r="B145" s="3" t="s">
        <v>8392</v>
      </c>
      <c r="C145" s="1" t="s">
        <v>42</v>
      </c>
      <c r="D145" s="1" t="s">
        <v>8472</v>
      </c>
      <c r="E145" s="2" t="s">
        <v>2016</v>
      </c>
      <c r="F145" s="2" t="s">
        <v>2017</v>
      </c>
      <c r="G145" s="2" t="s">
        <v>439</v>
      </c>
      <c r="H145" s="2" t="s">
        <v>440</v>
      </c>
      <c r="I145" s="4">
        <v>5</v>
      </c>
      <c r="J145" s="4">
        <v>61.85</v>
      </c>
    </row>
    <row r="146" spans="1:23" hidden="1">
      <c r="A146" s="2" t="s">
        <v>48</v>
      </c>
      <c r="B146" s="3" t="s">
        <v>8392</v>
      </c>
      <c r="C146" s="1" t="s">
        <v>42</v>
      </c>
      <c r="D146" s="1" t="s">
        <v>8474</v>
      </c>
      <c r="E146" s="2" t="s">
        <v>437</v>
      </c>
      <c r="F146" s="2" t="s">
        <v>438</v>
      </c>
      <c r="G146" s="2" t="s">
        <v>439</v>
      </c>
      <c r="H146" s="2" t="s">
        <v>440</v>
      </c>
      <c r="I146" s="4">
        <v>10</v>
      </c>
      <c r="J146" s="4">
        <v>123.7</v>
      </c>
    </row>
    <row r="147" spans="1:23" hidden="1">
      <c r="J147" s="5">
        <v>408.77</v>
      </c>
    </row>
    <row r="148" spans="1:23" hidden="1">
      <c r="A148" s="72" t="s">
        <v>444</v>
      </c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</row>
    <row r="149" spans="1:23">
      <c r="A149" s="2" t="s">
        <v>40</v>
      </c>
      <c r="B149" s="3" t="s">
        <v>8423</v>
      </c>
      <c r="C149" s="1" t="s">
        <v>42</v>
      </c>
      <c r="D149" s="1" t="s">
        <v>8475</v>
      </c>
      <c r="E149" s="2" t="s">
        <v>1484</v>
      </c>
      <c r="F149" s="2" t="s">
        <v>1485</v>
      </c>
      <c r="G149" s="2" t="s">
        <v>837</v>
      </c>
      <c r="H149" s="2" t="s">
        <v>838</v>
      </c>
      <c r="I149" s="4">
        <v>15</v>
      </c>
      <c r="J149" s="4">
        <v>153.30000000000001</v>
      </c>
    </row>
    <row r="150" spans="1:23">
      <c r="A150" s="2" t="s">
        <v>40</v>
      </c>
      <c r="B150" s="3" t="s">
        <v>8465</v>
      </c>
      <c r="C150" s="1" t="s">
        <v>42</v>
      </c>
      <c r="D150" s="1" t="s">
        <v>8476</v>
      </c>
      <c r="E150" s="2" t="s">
        <v>4160</v>
      </c>
      <c r="F150" s="2" t="s">
        <v>4161</v>
      </c>
      <c r="G150" s="2" t="s">
        <v>1654</v>
      </c>
      <c r="H150" s="2" t="s">
        <v>1655</v>
      </c>
      <c r="I150" s="4">
        <v>10</v>
      </c>
      <c r="J150" s="4">
        <v>102.2</v>
      </c>
    </row>
    <row r="151" spans="1:23">
      <c r="A151" s="2" t="s">
        <v>40</v>
      </c>
      <c r="B151" s="3" t="s">
        <v>8465</v>
      </c>
      <c r="C151" s="1" t="s">
        <v>42</v>
      </c>
      <c r="D151" s="1" t="s">
        <v>8477</v>
      </c>
      <c r="E151" s="2" t="s">
        <v>456</v>
      </c>
      <c r="F151" s="2" t="s">
        <v>457</v>
      </c>
      <c r="G151" s="2" t="s">
        <v>458</v>
      </c>
      <c r="H151" s="2" t="s">
        <v>459</v>
      </c>
      <c r="I151" s="4">
        <v>10</v>
      </c>
      <c r="J151" s="4">
        <v>102.2</v>
      </c>
    </row>
    <row r="152" spans="1:23">
      <c r="A152" s="2" t="s">
        <v>40</v>
      </c>
      <c r="B152" s="3" t="s">
        <v>8419</v>
      </c>
      <c r="C152" s="1" t="s">
        <v>42</v>
      </c>
      <c r="D152" s="1" t="s">
        <v>8478</v>
      </c>
      <c r="E152" s="2" t="s">
        <v>4424</v>
      </c>
      <c r="F152" s="2" t="s">
        <v>4425</v>
      </c>
      <c r="G152" s="2" t="s">
        <v>468</v>
      </c>
      <c r="H152" s="2" t="s">
        <v>469</v>
      </c>
      <c r="I152" s="4">
        <v>20</v>
      </c>
      <c r="J152" s="4">
        <v>204.4</v>
      </c>
    </row>
    <row r="153" spans="1:23">
      <c r="A153" s="2" t="s">
        <v>40</v>
      </c>
      <c r="B153" s="3" t="s">
        <v>8389</v>
      </c>
      <c r="C153" s="1" t="s">
        <v>42</v>
      </c>
      <c r="D153" s="1" t="s">
        <v>8479</v>
      </c>
      <c r="E153" s="2" t="s">
        <v>1662</v>
      </c>
      <c r="F153" s="2" t="s">
        <v>1663</v>
      </c>
      <c r="G153" s="2" t="s">
        <v>468</v>
      </c>
      <c r="H153" s="2" t="s">
        <v>469</v>
      </c>
      <c r="I153" s="4">
        <v>26</v>
      </c>
      <c r="J153" s="4">
        <v>265.72000000000003</v>
      </c>
    </row>
    <row r="154" spans="1:23">
      <c r="A154" s="2" t="s">
        <v>40</v>
      </c>
      <c r="B154" s="3" t="s">
        <v>8392</v>
      </c>
      <c r="C154" s="1" t="s">
        <v>42</v>
      </c>
      <c r="D154" s="1" t="s">
        <v>8480</v>
      </c>
      <c r="E154" s="2" t="s">
        <v>1359</v>
      </c>
      <c r="F154" s="2" t="s">
        <v>1360</v>
      </c>
      <c r="G154" s="2" t="s">
        <v>1361</v>
      </c>
      <c r="H154" s="2" t="s">
        <v>1362</v>
      </c>
      <c r="I154" s="4">
        <v>10</v>
      </c>
      <c r="J154" s="4">
        <v>102.2</v>
      </c>
    </row>
    <row r="155" spans="1:23">
      <c r="A155" s="2" t="s">
        <v>40</v>
      </c>
      <c r="B155" s="3" t="s">
        <v>8419</v>
      </c>
      <c r="C155" s="1" t="s">
        <v>42</v>
      </c>
      <c r="D155" s="1" t="s">
        <v>8481</v>
      </c>
      <c r="E155" s="2" t="s">
        <v>4266</v>
      </c>
      <c r="F155" s="2" t="s">
        <v>4267</v>
      </c>
      <c r="G155" s="2" t="s">
        <v>837</v>
      </c>
      <c r="H155" s="2" t="s">
        <v>838</v>
      </c>
      <c r="I155" s="4">
        <v>10</v>
      </c>
      <c r="J155" s="4">
        <v>102.2</v>
      </c>
    </row>
    <row r="156" spans="1:23">
      <c r="A156" s="2" t="s">
        <v>40</v>
      </c>
      <c r="B156" s="3" t="s">
        <v>8419</v>
      </c>
      <c r="C156" s="1" t="s">
        <v>42</v>
      </c>
      <c r="D156" s="1" t="s">
        <v>8482</v>
      </c>
      <c r="E156" s="2" t="s">
        <v>4282</v>
      </c>
      <c r="F156" s="2" t="s">
        <v>4283</v>
      </c>
      <c r="G156" s="2" t="s">
        <v>468</v>
      </c>
      <c r="H156" s="2" t="s">
        <v>469</v>
      </c>
      <c r="I156" s="4">
        <v>6</v>
      </c>
      <c r="J156" s="4">
        <v>61.32</v>
      </c>
    </row>
    <row r="157" spans="1:23">
      <c r="A157" s="2" t="s">
        <v>40</v>
      </c>
      <c r="B157" s="3" t="s">
        <v>8423</v>
      </c>
      <c r="C157" s="1" t="s">
        <v>42</v>
      </c>
      <c r="D157" s="1" t="s">
        <v>8483</v>
      </c>
      <c r="E157" s="2" t="s">
        <v>3791</v>
      </c>
      <c r="F157" s="2" t="s">
        <v>3792</v>
      </c>
      <c r="G157" s="2" t="s">
        <v>3793</v>
      </c>
      <c r="H157" s="2" t="s">
        <v>3794</v>
      </c>
      <c r="I157" s="4">
        <v>10</v>
      </c>
      <c r="J157" s="4">
        <v>102.2</v>
      </c>
    </row>
    <row r="158" spans="1:23">
      <c r="A158" s="2" t="s">
        <v>40</v>
      </c>
      <c r="B158" s="3" t="s">
        <v>8389</v>
      </c>
      <c r="C158" s="1" t="s">
        <v>42</v>
      </c>
      <c r="D158" s="1" t="s">
        <v>8484</v>
      </c>
      <c r="E158" s="2" t="s">
        <v>2857</v>
      </c>
      <c r="F158" s="2" t="s">
        <v>2858</v>
      </c>
      <c r="G158" s="2" t="s">
        <v>851</v>
      </c>
      <c r="H158" s="2" t="s">
        <v>852</v>
      </c>
      <c r="I158" s="4">
        <v>25</v>
      </c>
      <c r="J158" s="4">
        <v>255.5</v>
      </c>
    </row>
    <row r="159" spans="1:23">
      <c r="A159" s="2" t="s">
        <v>40</v>
      </c>
      <c r="B159" s="3" t="s">
        <v>8423</v>
      </c>
      <c r="C159" s="1" t="s">
        <v>42</v>
      </c>
      <c r="D159" s="1" t="s">
        <v>8485</v>
      </c>
      <c r="E159" s="2" t="s">
        <v>1277</v>
      </c>
      <c r="F159" s="2" t="s">
        <v>1278</v>
      </c>
      <c r="G159" s="2" t="s">
        <v>851</v>
      </c>
      <c r="H159" s="2" t="s">
        <v>852</v>
      </c>
      <c r="I159" s="4">
        <v>10</v>
      </c>
      <c r="J159" s="4">
        <v>102.2</v>
      </c>
    </row>
    <row r="160" spans="1:23">
      <c r="A160" s="2" t="s">
        <v>40</v>
      </c>
      <c r="B160" s="3" t="s">
        <v>8389</v>
      </c>
      <c r="C160" s="1" t="s">
        <v>42</v>
      </c>
      <c r="D160" s="1" t="s">
        <v>8486</v>
      </c>
      <c r="E160" s="2" t="s">
        <v>446</v>
      </c>
      <c r="F160" s="2" t="s">
        <v>447</v>
      </c>
      <c r="G160" s="2" t="s">
        <v>448</v>
      </c>
      <c r="H160" s="2" t="s">
        <v>449</v>
      </c>
      <c r="I160" s="4">
        <v>20</v>
      </c>
      <c r="J160" s="4">
        <v>204.4</v>
      </c>
    </row>
    <row r="161" spans="1:10">
      <c r="A161" s="2" t="s">
        <v>40</v>
      </c>
      <c r="B161" s="3" t="s">
        <v>8419</v>
      </c>
      <c r="C161" s="1" t="s">
        <v>42</v>
      </c>
      <c r="D161" s="1" t="s">
        <v>2809</v>
      </c>
      <c r="E161" s="2" t="s">
        <v>854</v>
      </c>
      <c r="F161" s="2" t="s">
        <v>855</v>
      </c>
      <c r="G161" s="2" t="s">
        <v>856</v>
      </c>
      <c r="H161" s="2" t="s">
        <v>857</v>
      </c>
      <c r="I161" s="4">
        <v>50</v>
      </c>
      <c r="J161" s="4">
        <v>511</v>
      </c>
    </row>
    <row r="162" spans="1:10" hidden="1">
      <c r="A162" s="2" t="s">
        <v>48</v>
      </c>
      <c r="B162" s="3" t="s">
        <v>8465</v>
      </c>
      <c r="C162" s="1" t="s">
        <v>42</v>
      </c>
      <c r="D162" s="1" t="s">
        <v>8476</v>
      </c>
      <c r="E162" s="2" t="s">
        <v>4160</v>
      </c>
      <c r="F162" s="2" t="s">
        <v>4161</v>
      </c>
      <c r="G162" s="2" t="s">
        <v>1654</v>
      </c>
      <c r="H162" s="2" t="s">
        <v>1655</v>
      </c>
      <c r="I162" s="4">
        <v>2</v>
      </c>
      <c r="J162" s="4">
        <v>24.74</v>
      </c>
    </row>
    <row r="163" spans="1:10" hidden="1">
      <c r="A163" s="2" t="s">
        <v>48</v>
      </c>
      <c r="B163" s="3" t="s">
        <v>8392</v>
      </c>
      <c r="C163" s="1" t="s">
        <v>42</v>
      </c>
      <c r="D163" s="1" t="s">
        <v>8480</v>
      </c>
      <c r="E163" s="2" t="s">
        <v>1359</v>
      </c>
      <c r="F163" s="2" t="s">
        <v>1360</v>
      </c>
      <c r="G163" s="2" t="s">
        <v>1361</v>
      </c>
      <c r="H163" s="2" t="s">
        <v>1362</v>
      </c>
      <c r="I163" s="4">
        <v>2</v>
      </c>
      <c r="J163" s="4">
        <v>23.04</v>
      </c>
    </row>
    <row r="164" spans="1:10" hidden="1">
      <c r="A164" s="2" t="s">
        <v>48</v>
      </c>
      <c r="B164" s="3" t="s">
        <v>8389</v>
      </c>
      <c r="C164" s="1" t="s">
        <v>42</v>
      </c>
      <c r="D164" s="1" t="s">
        <v>8486</v>
      </c>
      <c r="E164" s="2" t="s">
        <v>446</v>
      </c>
      <c r="F164" s="2" t="s">
        <v>447</v>
      </c>
      <c r="G164" s="2" t="s">
        <v>448</v>
      </c>
      <c r="H164" s="2" t="s">
        <v>449</v>
      </c>
      <c r="I164" s="4">
        <v>10</v>
      </c>
      <c r="J164" s="4">
        <v>123.7</v>
      </c>
    </row>
    <row r="165" spans="1:10" hidden="1">
      <c r="A165" s="2" t="s">
        <v>48</v>
      </c>
      <c r="B165" s="3" t="s">
        <v>8465</v>
      </c>
      <c r="C165" s="1" t="s">
        <v>42</v>
      </c>
      <c r="D165" s="1" t="s">
        <v>8477</v>
      </c>
      <c r="E165" s="2" t="s">
        <v>456</v>
      </c>
      <c r="F165" s="2" t="s">
        <v>457</v>
      </c>
      <c r="G165" s="2" t="s">
        <v>458</v>
      </c>
      <c r="H165" s="2" t="s">
        <v>459</v>
      </c>
      <c r="I165" s="4">
        <v>5</v>
      </c>
      <c r="J165" s="4">
        <v>61.85</v>
      </c>
    </row>
    <row r="166" spans="1:10" hidden="1">
      <c r="J166" s="5">
        <f>SUM(J149:J165)</f>
        <v>2502.1699999999996</v>
      </c>
    </row>
    <row r="167" spans="1:10" hidden="1">
      <c r="J167" s="5">
        <v>12929.83</v>
      </c>
    </row>
  </sheetData>
  <autoFilter ref="A1:W167" xr:uid="{7AF5D8AE-177E-B54B-B44B-BCA9F59E45FC}">
    <filterColumn colId="0">
      <filters>
        <filter val="Dorzol 20mg/ml kapi za oči 5ml"/>
      </filters>
    </filterColumn>
  </autoFilter>
  <mergeCells count="10">
    <mergeCell ref="A99:W99"/>
    <mergeCell ref="A103:W103"/>
    <mergeCell ref="A139:W139"/>
    <mergeCell ref="A148:W148"/>
    <mergeCell ref="A2:W2"/>
    <mergeCell ref="A6:W6"/>
    <mergeCell ref="A49:W49"/>
    <mergeCell ref="A66:W66"/>
    <mergeCell ref="A71:W71"/>
    <mergeCell ref="A76:W7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B16A-ADBA-3F47-827D-9AD434BEE515}">
  <sheetPr filterMode="1"/>
  <dimension ref="A1:W172"/>
  <sheetViews>
    <sheetView workbookViewId="0"/>
    <sheetView workbookViewId="1"/>
  </sheetViews>
  <sheetFormatPr defaultColWidth="8.85546875" defaultRowHeight="12.95"/>
  <cols>
    <col min="1" max="1" width="42.42578125" customWidth="1"/>
    <col min="2" max="2" width="8.42578125" customWidth="1"/>
    <col min="3" max="3" width="7.42578125" customWidth="1"/>
    <col min="4" max="4" width="7" customWidth="1"/>
    <col min="5" max="5" width="41" customWidth="1"/>
    <col min="6" max="6" width="28.7109375" customWidth="1"/>
    <col min="7" max="7" width="9.42578125" customWidth="1"/>
    <col min="8" max="8" width="14.7109375" customWidth="1"/>
    <col min="9" max="9" width="8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8487</v>
      </c>
      <c r="C3" s="1" t="s">
        <v>42</v>
      </c>
      <c r="D3" s="1" t="s">
        <v>2925</v>
      </c>
      <c r="E3" s="2" t="s">
        <v>1875</v>
      </c>
      <c r="F3" s="2" t="s">
        <v>1876</v>
      </c>
      <c r="G3" s="2" t="s">
        <v>46</v>
      </c>
      <c r="H3" s="2" t="s">
        <v>47</v>
      </c>
      <c r="I3" s="9">
        <v>3</v>
      </c>
      <c r="J3" s="4">
        <v>30.66</v>
      </c>
    </row>
    <row r="4" spans="1:23">
      <c r="A4" s="2" t="s">
        <v>40</v>
      </c>
      <c r="B4" s="3" t="s">
        <v>8487</v>
      </c>
      <c r="C4" s="1" t="s">
        <v>42</v>
      </c>
      <c r="D4" s="1" t="s">
        <v>2934</v>
      </c>
      <c r="E4" s="2" t="s">
        <v>890</v>
      </c>
      <c r="F4" s="2" t="s">
        <v>891</v>
      </c>
      <c r="G4" s="2" t="s">
        <v>46</v>
      </c>
      <c r="H4" s="2" t="s">
        <v>47</v>
      </c>
      <c r="I4" s="9">
        <v>3</v>
      </c>
      <c r="J4" s="4">
        <v>30.66</v>
      </c>
    </row>
    <row r="5" spans="1:23">
      <c r="A5" s="2" t="s">
        <v>40</v>
      </c>
      <c r="B5" s="3" t="s">
        <v>8487</v>
      </c>
      <c r="C5" s="1" t="s">
        <v>42</v>
      </c>
      <c r="D5" s="1" t="s">
        <v>8488</v>
      </c>
      <c r="E5" s="2" t="s">
        <v>44</v>
      </c>
      <c r="F5" s="2" t="s">
        <v>45</v>
      </c>
      <c r="G5" s="2" t="s">
        <v>46</v>
      </c>
      <c r="H5" s="2" t="s">
        <v>47</v>
      </c>
      <c r="I5" s="9">
        <v>3</v>
      </c>
      <c r="J5" s="4">
        <v>30.66</v>
      </c>
    </row>
    <row r="6" spans="1:23" hidden="1">
      <c r="A6" s="2" t="s">
        <v>48</v>
      </c>
      <c r="B6" s="3" t="s">
        <v>8487</v>
      </c>
      <c r="C6" s="1" t="s">
        <v>42</v>
      </c>
      <c r="D6" s="1" t="s">
        <v>2881</v>
      </c>
      <c r="E6" s="2" t="s">
        <v>880</v>
      </c>
      <c r="F6" s="2" t="s">
        <v>881</v>
      </c>
      <c r="G6" s="2" t="s">
        <v>882</v>
      </c>
      <c r="H6" s="2" t="s">
        <v>883</v>
      </c>
      <c r="I6" s="9">
        <v>3</v>
      </c>
      <c r="J6" s="4">
        <v>37.11</v>
      </c>
    </row>
    <row r="7" spans="1:23" hidden="1">
      <c r="A7" s="2" t="s">
        <v>48</v>
      </c>
      <c r="B7" s="3" t="s">
        <v>8487</v>
      </c>
      <c r="C7" s="1" t="s">
        <v>42</v>
      </c>
      <c r="D7" s="1" t="s">
        <v>8488</v>
      </c>
      <c r="E7" s="2" t="s">
        <v>44</v>
      </c>
      <c r="F7" s="2" t="s">
        <v>45</v>
      </c>
      <c r="G7" s="2" t="s">
        <v>46</v>
      </c>
      <c r="H7" s="2" t="s">
        <v>47</v>
      </c>
      <c r="I7" s="9">
        <v>3</v>
      </c>
      <c r="J7" s="4">
        <v>37.11</v>
      </c>
    </row>
    <row r="8" spans="1:23" hidden="1">
      <c r="A8" s="2" t="s">
        <v>48</v>
      </c>
      <c r="B8" s="3" t="s">
        <v>8487</v>
      </c>
      <c r="C8" s="1" t="s">
        <v>42</v>
      </c>
      <c r="D8" s="1" t="s">
        <v>2879</v>
      </c>
      <c r="E8" s="2" t="s">
        <v>1058</v>
      </c>
      <c r="F8" s="2" t="s">
        <v>1059</v>
      </c>
      <c r="G8" s="2" t="s">
        <v>46</v>
      </c>
      <c r="H8" s="2" t="s">
        <v>47</v>
      </c>
      <c r="I8" s="9">
        <v>5</v>
      </c>
      <c r="J8" s="4">
        <v>61.85</v>
      </c>
    </row>
    <row r="9" spans="1:23" hidden="1">
      <c r="A9" s="2" t="s">
        <v>48</v>
      </c>
      <c r="B9" s="3" t="s">
        <v>8487</v>
      </c>
      <c r="C9" s="1" t="s">
        <v>42</v>
      </c>
      <c r="D9" s="1" t="s">
        <v>2925</v>
      </c>
      <c r="E9" s="2" t="s">
        <v>1875</v>
      </c>
      <c r="F9" s="2" t="s">
        <v>1876</v>
      </c>
      <c r="G9" s="2" t="s">
        <v>46</v>
      </c>
      <c r="H9" s="2" t="s">
        <v>47</v>
      </c>
      <c r="I9" s="9">
        <v>2</v>
      </c>
      <c r="J9" s="4">
        <v>24.74</v>
      </c>
    </row>
    <row r="10" spans="1:23" hidden="1">
      <c r="J10" s="5">
        <f>SUM(J3:J9)</f>
        <v>252.79</v>
      </c>
    </row>
    <row r="11" spans="1:23" hidden="1">
      <c r="A11" s="72" t="s">
        <v>54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</row>
    <row r="12" spans="1:23">
      <c r="A12" s="2" t="s">
        <v>40</v>
      </c>
      <c r="B12" s="3" t="s">
        <v>8489</v>
      </c>
      <c r="C12" s="1" t="s">
        <v>42</v>
      </c>
      <c r="D12" s="1" t="s">
        <v>8490</v>
      </c>
      <c r="E12" s="2" t="s">
        <v>63</v>
      </c>
      <c r="F12" s="2" t="s">
        <v>64</v>
      </c>
      <c r="G12" s="2" t="s">
        <v>65</v>
      </c>
      <c r="H12" s="2" t="s">
        <v>66</v>
      </c>
      <c r="I12" s="9">
        <v>8</v>
      </c>
      <c r="J12" s="4">
        <v>81.760000000000005</v>
      </c>
    </row>
    <row r="13" spans="1:23" hidden="1">
      <c r="A13" s="2" t="s">
        <v>48</v>
      </c>
      <c r="B13" s="3" t="s">
        <v>8489</v>
      </c>
      <c r="C13" s="1" t="s">
        <v>42</v>
      </c>
      <c r="D13" s="1" t="s">
        <v>8490</v>
      </c>
      <c r="E13" s="2" t="s">
        <v>63</v>
      </c>
      <c r="F13" s="2" t="s">
        <v>64</v>
      </c>
      <c r="G13" s="2" t="s">
        <v>65</v>
      </c>
      <c r="H13" s="2" t="s">
        <v>66</v>
      </c>
      <c r="I13" s="9">
        <v>8</v>
      </c>
      <c r="J13" s="4">
        <v>98.96</v>
      </c>
    </row>
    <row r="14" spans="1:23" hidden="1">
      <c r="A14" s="2" t="s">
        <v>182</v>
      </c>
      <c r="B14" s="3" t="s">
        <v>8489</v>
      </c>
      <c r="C14" s="1" t="s">
        <v>42</v>
      </c>
      <c r="D14" s="1" t="s">
        <v>8490</v>
      </c>
      <c r="E14" s="2" t="s">
        <v>63</v>
      </c>
      <c r="F14" s="2" t="s">
        <v>64</v>
      </c>
      <c r="G14" s="2" t="s">
        <v>65</v>
      </c>
      <c r="H14" s="2" t="s">
        <v>66</v>
      </c>
      <c r="I14" s="9">
        <v>1</v>
      </c>
      <c r="J14" s="4">
        <v>9.44</v>
      </c>
    </row>
    <row r="15" spans="1:23" hidden="1">
      <c r="A15" s="2" t="s">
        <v>205</v>
      </c>
      <c r="B15" s="3" t="s">
        <v>8489</v>
      </c>
      <c r="C15" s="1" t="s">
        <v>42</v>
      </c>
      <c r="D15" s="1" t="s">
        <v>8490</v>
      </c>
      <c r="E15" s="2" t="s">
        <v>63</v>
      </c>
      <c r="F15" s="2" t="s">
        <v>64</v>
      </c>
      <c r="G15" s="2" t="s">
        <v>65</v>
      </c>
      <c r="H15" s="2" t="s">
        <v>66</v>
      </c>
      <c r="I15" s="9">
        <v>1</v>
      </c>
      <c r="J15" s="4">
        <v>9.5500000000000007</v>
      </c>
    </row>
    <row r="16" spans="1:23" hidden="1">
      <c r="J16" s="5">
        <v>199.71</v>
      </c>
    </row>
    <row r="17" spans="1:23" hidden="1">
      <c r="A17" s="72" t="s">
        <v>67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</row>
    <row r="18" spans="1:23">
      <c r="A18" s="2" t="s">
        <v>40</v>
      </c>
      <c r="B18" s="3" t="s">
        <v>8491</v>
      </c>
      <c r="C18" s="1" t="s">
        <v>42</v>
      </c>
      <c r="D18" s="1" t="s">
        <v>8492</v>
      </c>
      <c r="E18" s="2" t="s">
        <v>480</v>
      </c>
      <c r="F18" s="2" t="s">
        <v>481</v>
      </c>
      <c r="G18" s="2" t="s">
        <v>82</v>
      </c>
      <c r="H18" s="2" t="s">
        <v>83</v>
      </c>
      <c r="I18" s="9">
        <v>5</v>
      </c>
      <c r="J18" s="4">
        <v>51.1</v>
      </c>
    </row>
    <row r="19" spans="1:23">
      <c r="A19" s="2" t="s">
        <v>40</v>
      </c>
      <c r="B19" s="3" t="s">
        <v>8491</v>
      </c>
      <c r="C19" s="1" t="s">
        <v>42</v>
      </c>
      <c r="D19" s="1" t="s">
        <v>8492</v>
      </c>
      <c r="E19" s="2" t="s">
        <v>480</v>
      </c>
      <c r="F19" s="2" t="s">
        <v>481</v>
      </c>
      <c r="G19" s="2" t="s">
        <v>82</v>
      </c>
      <c r="H19" s="2" t="s">
        <v>83</v>
      </c>
      <c r="I19" s="9">
        <v>2</v>
      </c>
      <c r="J19" s="4">
        <v>20.440000000000001</v>
      </c>
    </row>
    <row r="20" spans="1:23">
      <c r="A20" s="2" t="s">
        <v>40</v>
      </c>
      <c r="B20" s="3" t="s">
        <v>8491</v>
      </c>
      <c r="C20" s="1" t="s">
        <v>42</v>
      </c>
      <c r="D20" s="1" t="s">
        <v>8493</v>
      </c>
      <c r="E20" s="2" t="s">
        <v>1101</v>
      </c>
      <c r="F20" s="2" t="s">
        <v>1102</v>
      </c>
      <c r="G20" s="2" t="s">
        <v>82</v>
      </c>
      <c r="H20" s="2" t="s">
        <v>83</v>
      </c>
      <c r="I20" s="9">
        <v>5</v>
      </c>
      <c r="J20" s="4">
        <v>51.1</v>
      </c>
    </row>
    <row r="21" spans="1:23">
      <c r="A21" s="2" t="s">
        <v>40</v>
      </c>
      <c r="B21" s="3" t="s">
        <v>8491</v>
      </c>
      <c r="C21" s="1" t="s">
        <v>42</v>
      </c>
      <c r="D21" s="1" t="s">
        <v>8494</v>
      </c>
      <c r="E21" s="2" t="s">
        <v>646</v>
      </c>
      <c r="F21" s="2" t="s">
        <v>647</v>
      </c>
      <c r="G21" s="2" t="s">
        <v>82</v>
      </c>
      <c r="H21" s="2" t="s">
        <v>83</v>
      </c>
      <c r="I21" s="9">
        <v>3</v>
      </c>
      <c r="J21" s="4">
        <v>30.66</v>
      </c>
    </row>
    <row r="22" spans="1:23">
      <c r="A22" s="2" t="s">
        <v>40</v>
      </c>
      <c r="B22" s="3" t="s">
        <v>8491</v>
      </c>
      <c r="C22" s="1" t="s">
        <v>42</v>
      </c>
      <c r="D22" s="1" t="s">
        <v>8495</v>
      </c>
      <c r="E22" s="2" t="s">
        <v>528</v>
      </c>
      <c r="F22" s="2" t="s">
        <v>529</v>
      </c>
      <c r="G22" s="2" t="s">
        <v>93</v>
      </c>
      <c r="H22" s="2" t="s">
        <v>94</v>
      </c>
      <c r="I22" s="9">
        <v>2</v>
      </c>
      <c r="J22" s="4">
        <v>20.440000000000001</v>
      </c>
    </row>
    <row r="23" spans="1:23">
      <c r="A23" s="2" t="s">
        <v>40</v>
      </c>
      <c r="B23" s="3" t="s">
        <v>8491</v>
      </c>
      <c r="C23" s="1" t="s">
        <v>42</v>
      </c>
      <c r="D23" s="1" t="s">
        <v>2895</v>
      </c>
      <c r="E23" s="2" t="s">
        <v>643</v>
      </c>
      <c r="F23" s="2" t="s">
        <v>644</v>
      </c>
      <c r="G23" s="2" t="s">
        <v>82</v>
      </c>
      <c r="H23" s="2" t="s">
        <v>83</v>
      </c>
      <c r="I23" s="9">
        <v>10</v>
      </c>
      <c r="J23" s="4">
        <v>102.2</v>
      </c>
    </row>
    <row r="24" spans="1:23">
      <c r="A24" s="2" t="s">
        <v>40</v>
      </c>
      <c r="B24" s="3" t="s">
        <v>8491</v>
      </c>
      <c r="C24" s="1" t="s">
        <v>42</v>
      </c>
      <c r="D24" s="1" t="s">
        <v>8496</v>
      </c>
      <c r="E24" s="2" t="s">
        <v>928</v>
      </c>
      <c r="F24" s="2" t="s">
        <v>929</v>
      </c>
      <c r="G24" s="2" t="s">
        <v>93</v>
      </c>
      <c r="H24" s="2" t="s">
        <v>94</v>
      </c>
      <c r="I24" s="9">
        <v>2</v>
      </c>
      <c r="J24" s="4">
        <v>20.440000000000001</v>
      </c>
    </row>
    <row r="25" spans="1:23">
      <c r="A25" s="2" t="s">
        <v>40</v>
      </c>
      <c r="B25" s="3" t="s">
        <v>8491</v>
      </c>
      <c r="C25" s="1" t="s">
        <v>42</v>
      </c>
      <c r="D25" s="1" t="s">
        <v>8497</v>
      </c>
      <c r="E25" s="2" t="s">
        <v>894</v>
      </c>
      <c r="F25" s="2" t="s">
        <v>895</v>
      </c>
      <c r="G25" s="2" t="s">
        <v>82</v>
      </c>
      <c r="H25" s="2" t="s">
        <v>83</v>
      </c>
      <c r="I25" s="9">
        <v>10</v>
      </c>
      <c r="J25" s="4">
        <v>102.2</v>
      </c>
    </row>
    <row r="26" spans="1:23">
      <c r="A26" s="2" t="s">
        <v>40</v>
      </c>
      <c r="B26" s="3" t="s">
        <v>8491</v>
      </c>
      <c r="C26" s="1" t="s">
        <v>42</v>
      </c>
      <c r="D26" s="1" t="s">
        <v>8498</v>
      </c>
      <c r="E26" s="2" t="s">
        <v>3651</v>
      </c>
      <c r="F26" s="2" t="s">
        <v>3652</v>
      </c>
      <c r="G26" s="2" t="s">
        <v>82</v>
      </c>
      <c r="H26" s="2" t="s">
        <v>83</v>
      </c>
      <c r="I26" s="9">
        <v>2</v>
      </c>
      <c r="J26" s="4">
        <v>20.440000000000001</v>
      </c>
    </row>
    <row r="27" spans="1:23">
      <c r="A27" s="2" t="s">
        <v>40</v>
      </c>
      <c r="B27" s="3" t="s">
        <v>8491</v>
      </c>
      <c r="C27" s="1" t="s">
        <v>42</v>
      </c>
      <c r="D27" s="1" t="s">
        <v>8499</v>
      </c>
      <c r="E27" s="2" t="s">
        <v>1076</v>
      </c>
      <c r="F27" s="2" t="s">
        <v>1077</v>
      </c>
      <c r="G27" s="2" t="s">
        <v>1078</v>
      </c>
      <c r="H27" s="2" t="s">
        <v>1079</v>
      </c>
      <c r="I27" s="9">
        <v>1</v>
      </c>
      <c r="J27" s="4">
        <v>10.220000000000001</v>
      </c>
    </row>
    <row r="28" spans="1:23">
      <c r="A28" s="2" t="s">
        <v>40</v>
      </c>
      <c r="B28" s="3" t="s">
        <v>8491</v>
      </c>
      <c r="C28" s="1" t="s">
        <v>42</v>
      </c>
      <c r="D28" s="1" t="s">
        <v>8500</v>
      </c>
      <c r="E28" s="2" t="s">
        <v>522</v>
      </c>
      <c r="F28" s="2" t="s">
        <v>523</v>
      </c>
      <c r="G28" s="2" t="s">
        <v>93</v>
      </c>
      <c r="H28" s="2" t="s">
        <v>94</v>
      </c>
      <c r="I28" s="9">
        <v>1</v>
      </c>
      <c r="J28" s="4">
        <v>10.220000000000001</v>
      </c>
    </row>
    <row r="29" spans="1:23">
      <c r="A29" s="2" t="s">
        <v>40</v>
      </c>
      <c r="B29" s="3" t="s">
        <v>8491</v>
      </c>
      <c r="C29" s="1" t="s">
        <v>42</v>
      </c>
      <c r="D29" s="1" t="s">
        <v>8501</v>
      </c>
      <c r="E29" s="2" t="s">
        <v>689</v>
      </c>
      <c r="F29" s="2" t="s">
        <v>690</v>
      </c>
      <c r="G29" s="2" t="s">
        <v>93</v>
      </c>
      <c r="H29" s="2" t="s">
        <v>94</v>
      </c>
      <c r="I29" s="9">
        <v>2</v>
      </c>
      <c r="J29" s="4">
        <v>20.440000000000001</v>
      </c>
    </row>
    <row r="30" spans="1:23">
      <c r="A30" s="2" t="s">
        <v>40</v>
      </c>
      <c r="B30" s="3" t="s">
        <v>8491</v>
      </c>
      <c r="C30" s="1" t="s">
        <v>42</v>
      </c>
      <c r="D30" s="1" t="s">
        <v>8502</v>
      </c>
      <c r="E30" s="2" t="s">
        <v>505</v>
      </c>
      <c r="F30" s="2" t="s">
        <v>506</v>
      </c>
      <c r="G30" s="2" t="s">
        <v>93</v>
      </c>
      <c r="H30" s="2" t="s">
        <v>94</v>
      </c>
      <c r="I30" s="9">
        <v>2</v>
      </c>
      <c r="J30" s="4">
        <v>20.440000000000001</v>
      </c>
    </row>
    <row r="31" spans="1:23" hidden="1">
      <c r="A31" s="2" t="s">
        <v>48</v>
      </c>
      <c r="B31" s="3" t="s">
        <v>8491</v>
      </c>
      <c r="C31" s="1" t="s">
        <v>42</v>
      </c>
      <c r="D31" s="1" t="s">
        <v>2926</v>
      </c>
      <c r="E31" s="2" t="s">
        <v>505</v>
      </c>
      <c r="F31" s="2" t="s">
        <v>506</v>
      </c>
      <c r="G31" s="2" t="s">
        <v>93</v>
      </c>
      <c r="H31" s="2" t="s">
        <v>94</v>
      </c>
      <c r="I31" s="9">
        <v>2</v>
      </c>
      <c r="J31" s="4">
        <v>23.04</v>
      </c>
    </row>
    <row r="32" spans="1:23" hidden="1">
      <c r="A32" s="2" t="s">
        <v>48</v>
      </c>
      <c r="B32" s="3" t="s">
        <v>8491</v>
      </c>
      <c r="C32" s="1" t="s">
        <v>42</v>
      </c>
      <c r="D32" s="1" t="s">
        <v>2888</v>
      </c>
      <c r="E32" s="2" t="s">
        <v>2174</v>
      </c>
      <c r="F32" s="2" t="s">
        <v>2175</v>
      </c>
      <c r="G32" s="2" t="s">
        <v>82</v>
      </c>
      <c r="H32" s="2" t="s">
        <v>83</v>
      </c>
      <c r="I32" s="9">
        <v>30</v>
      </c>
      <c r="J32" s="4">
        <v>345.6</v>
      </c>
    </row>
    <row r="33" spans="1:10" hidden="1">
      <c r="A33" s="2" t="s">
        <v>48</v>
      </c>
      <c r="B33" s="3" t="s">
        <v>8491</v>
      </c>
      <c r="C33" s="1" t="s">
        <v>42</v>
      </c>
      <c r="D33" s="1" t="s">
        <v>8503</v>
      </c>
      <c r="E33" s="2" t="s">
        <v>4537</v>
      </c>
      <c r="F33" s="2" t="s">
        <v>4538</v>
      </c>
      <c r="G33" s="2" t="s">
        <v>498</v>
      </c>
      <c r="H33" s="2" t="s">
        <v>499</v>
      </c>
      <c r="I33" s="9">
        <v>5</v>
      </c>
      <c r="J33" s="4">
        <v>61.85</v>
      </c>
    </row>
    <row r="34" spans="1:10" hidden="1">
      <c r="A34" s="2" t="s">
        <v>48</v>
      </c>
      <c r="B34" s="3" t="s">
        <v>8491</v>
      </c>
      <c r="C34" s="1" t="s">
        <v>42</v>
      </c>
      <c r="D34" s="1" t="s">
        <v>8504</v>
      </c>
      <c r="E34" s="2" t="s">
        <v>117</v>
      </c>
      <c r="F34" s="2" t="s">
        <v>118</v>
      </c>
      <c r="G34" s="2" t="s">
        <v>119</v>
      </c>
      <c r="H34" s="2" t="s">
        <v>120</v>
      </c>
      <c r="I34" s="9">
        <v>20</v>
      </c>
      <c r="J34" s="4">
        <v>247.4</v>
      </c>
    </row>
    <row r="35" spans="1:10" hidden="1">
      <c r="A35" s="2" t="s">
        <v>48</v>
      </c>
      <c r="B35" s="3" t="s">
        <v>8491</v>
      </c>
      <c r="C35" s="1" t="s">
        <v>42</v>
      </c>
      <c r="D35" s="1" t="s">
        <v>8505</v>
      </c>
      <c r="E35" s="2" t="s">
        <v>663</v>
      </c>
      <c r="F35" s="2" t="s">
        <v>664</v>
      </c>
      <c r="G35" s="2" t="s">
        <v>82</v>
      </c>
      <c r="H35" s="2" t="s">
        <v>83</v>
      </c>
      <c r="I35" s="9">
        <v>1</v>
      </c>
      <c r="J35" s="4">
        <v>12.37</v>
      </c>
    </row>
    <row r="36" spans="1:10" hidden="1">
      <c r="A36" s="2" t="s">
        <v>48</v>
      </c>
      <c r="B36" s="3" t="s">
        <v>8491</v>
      </c>
      <c r="C36" s="1" t="s">
        <v>42</v>
      </c>
      <c r="D36" s="1" t="s">
        <v>2896</v>
      </c>
      <c r="E36" s="2" t="s">
        <v>679</v>
      </c>
      <c r="F36" s="2" t="s">
        <v>680</v>
      </c>
      <c r="G36" s="2" t="s">
        <v>82</v>
      </c>
      <c r="H36" s="2" t="s">
        <v>83</v>
      </c>
      <c r="I36" s="9">
        <v>20</v>
      </c>
      <c r="J36" s="4">
        <v>247.4</v>
      </c>
    </row>
    <row r="37" spans="1:10" hidden="1">
      <c r="A37" s="2" t="s">
        <v>48</v>
      </c>
      <c r="B37" s="3" t="s">
        <v>8491</v>
      </c>
      <c r="C37" s="1" t="s">
        <v>42</v>
      </c>
      <c r="D37" s="1" t="s">
        <v>8506</v>
      </c>
      <c r="E37" s="2" t="s">
        <v>1512</v>
      </c>
      <c r="F37" s="2" t="s">
        <v>1513</v>
      </c>
      <c r="G37" s="2" t="s">
        <v>82</v>
      </c>
      <c r="H37" s="2" t="s">
        <v>83</v>
      </c>
      <c r="I37" s="9">
        <v>3</v>
      </c>
      <c r="J37" s="4">
        <v>34.56</v>
      </c>
    </row>
    <row r="38" spans="1:10" hidden="1">
      <c r="A38" s="2" t="s">
        <v>48</v>
      </c>
      <c r="B38" s="3" t="s">
        <v>8491</v>
      </c>
      <c r="C38" s="1" t="s">
        <v>42</v>
      </c>
      <c r="D38" s="1" t="s">
        <v>8492</v>
      </c>
      <c r="E38" s="2" t="s">
        <v>480</v>
      </c>
      <c r="F38" s="2" t="s">
        <v>481</v>
      </c>
      <c r="G38" s="2" t="s">
        <v>82</v>
      </c>
      <c r="H38" s="2" t="s">
        <v>83</v>
      </c>
      <c r="I38" s="9">
        <v>5</v>
      </c>
      <c r="J38" s="4">
        <v>61.85</v>
      </c>
    </row>
    <row r="39" spans="1:10" hidden="1">
      <c r="A39" s="2" t="s">
        <v>48</v>
      </c>
      <c r="B39" s="3" t="s">
        <v>8491</v>
      </c>
      <c r="C39" s="1" t="s">
        <v>42</v>
      </c>
      <c r="D39" s="1" t="s">
        <v>8492</v>
      </c>
      <c r="E39" s="2" t="s">
        <v>480</v>
      </c>
      <c r="F39" s="2" t="s">
        <v>481</v>
      </c>
      <c r="G39" s="2" t="s">
        <v>82</v>
      </c>
      <c r="H39" s="2" t="s">
        <v>83</v>
      </c>
      <c r="I39" s="9">
        <v>5</v>
      </c>
      <c r="J39" s="4">
        <v>61.85</v>
      </c>
    </row>
    <row r="40" spans="1:10" hidden="1">
      <c r="A40" s="2" t="s">
        <v>48</v>
      </c>
      <c r="B40" s="3" t="s">
        <v>8491</v>
      </c>
      <c r="C40" s="1" t="s">
        <v>42</v>
      </c>
      <c r="D40" s="1" t="s">
        <v>8507</v>
      </c>
      <c r="E40" s="2" t="s">
        <v>1121</v>
      </c>
      <c r="F40" s="2" t="s">
        <v>1122</v>
      </c>
      <c r="G40" s="2" t="s">
        <v>82</v>
      </c>
      <c r="H40" s="2" t="s">
        <v>83</v>
      </c>
      <c r="I40" s="9">
        <v>2</v>
      </c>
      <c r="J40" s="4">
        <v>24.74</v>
      </c>
    </row>
    <row r="41" spans="1:10" hidden="1">
      <c r="A41" s="2" t="s">
        <v>48</v>
      </c>
      <c r="B41" s="3" t="s">
        <v>8491</v>
      </c>
      <c r="C41" s="1" t="s">
        <v>42</v>
      </c>
      <c r="D41" s="1" t="s">
        <v>8496</v>
      </c>
      <c r="E41" s="2" t="s">
        <v>928</v>
      </c>
      <c r="F41" s="2" t="s">
        <v>929</v>
      </c>
      <c r="G41" s="2" t="s">
        <v>93</v>
      </c>
      <c r="H41" s="2" t="s">
        <v>94</v>
      </c>
      <c r="I41" s="9">
        <v>10</v>
      </c>
      <c r="J41" s="4">
        <v>123.7</v>
      </c>
    </row>
    <row r="42" spans="1:10" hidden="1">
      <c r="A42" s="2" t="s">
        <v>48</v>
      </c>
      <c r="B42" s="3" t="s">
        <v>8491</v>
      </c>
      <c r="C42" s="1" t="s">
        <v>42</v>
      </c>
      <c r="D42" s="1" t="s">
        <v>8508</v>
      </c>
      <c r="E42" s="2" t="s">
        <v>1113</v>
      </c>
      <c r="F42" s="2" t="s">
        <v>1114</v>
      </c>
      <c r="G42" s="2" t="s">
        <v>93</v>
      </c>
      <c r="H42" s="2" t="s">
        <v>94</v>
      </c>
      <c r="I42" s="9">
        <v>10</v>
      </c>
      <c r="J42" s="4">
        <v>115.2</v>
      </c>
    </row>
    <row r="43" spans="1:10" hidden="1">
      <c r="A43" s="2" t="s">
        <v>48</v>
      </c>
      <c r="B43" s="3" t="s">
        <v>8491</v>
      </c>
      <c r="C43" s="1" t="s">
        <v>42</v>
      </c>
      <c r="D43" s="1" t="s">
        <v>8499</v>
      </c>
      <c r="E43" s="2" t="s">
        <v>1076</v>
      </c>
      <c r="F43" s="2" t="s">
        <v>1077</v>
      </c>
      <c r="G43" s="2" t="s">
        <v>1078</v>
      </c>
      <c r="H43" s="2" t="s">
        <v>1079</v>
      </c>
      <c r="I43" s="9">
        <v>5</v>
      </c>
      <c r="J43" s="4">
        <v>57.6</v>
      </c>
    </row>
    <row r="44" spans="1:10" hidden="1">
      <c r="A44" s="2" t="s">
        <v>48</v>
      </c>
      <c r="B44" s="3" t="s">
        <v>8491</v>
      </c>
      <c r="C44" s="1" t="s">
        <v>42</v>
      </c>
      <c r="D44" s="1" t="s">
        <v>8509</v>
      </c>
      <c r="E44" s="2" t="s">
        <v>909</v>
      </c>
      <c r="F44" s="2" t="s">
        <v>910</v>
      </c>
      <c r="G44" s="2" t="s">
        <v>82</v>
      </c>
      <c r="H44" s="2" t="s">
        <v>83</v>
      </c>
      <c r="I44" s="9">
        <v>10</v>
      </c>
      <c r="J44" s="4">
        <v>123.7</v>
      </c>
    </row>
    <row r="45" spans="1:10" hidden="1">
      <c r="A45" s="2" t="s">
        <v>48</v>
      </c>
      <c r="B45" s="3" t="s">
        <v>8491</v>
      </c>
      <c r="C45" s="1" t="s">
        <v>42</v>
      </c>
      <c r="D45" s="1" t="s">
        <v>8497</v>
      </c>
      <c r="E45" s="2" t="s">
        <v>894</v>
      </c>
      <c r="F45" s="2" t="s">
        <v>895</v>
      </c>
      <c r="G45" s="2" t="s">
        <v>82</v>
      </c>
      <c r="H45" s="2" t="s">
        <v>83</v>
      </c>
      <c r="I45" s="9">
        <v>20</v>
      </c>
      <c r="J45" s="4">
        <v>247.4</v>
      </c>
    </row>
    <row r="46" spans="1:10" hidden="1">
      <c r="A46" s="2" t="s">
        <v>48</v>
      </c>
      <c r="B46" s="3" t="s">
        <v>8491</v>
      </c>
      <c r="C46" s="1" t="s">
        <v>42</v>
      </c>
      <c r="D46" s="1" t="s">
        <v>8510</v>
      </c>
      <c r="E46" s="2" t="s">
        <v>650</v>
      </c>
      <c r="F46" s="2" t="s">
        <v>651</v>
      </c>
      <c r="G46" s="2" t="s">
        <v>72</v>
      </c>
      <c r="H46" s="2" t="s">
        <v>73</v>
      </c>
      <c r="I46" s="9">
        <v>20</v>
      </c>
      <c r="J46" s="4">
        <v>247.4</v>
      </c>
    </row>
    <row r="47" spans="1:10" hidden="1">
      <c r="A47" s="2" t="s">
        <v>48</v>
      </c>
      <c r="B47" s="3" t="s">
        <v>8491</v>
      </c>
      <c r="C47" s="1" t="s">
        <v>42</v>
      </c>
      <c r="D47" s="1" t="s">
        <v>8494</v>
      </c>
      <c r="E47" s="2" t="s">
        <v>646</v>
      </c>
      <c r="F47" s="2" t="s">
        <v>647</v>
      </c>
      <c r="G47" s="2" t="s">
        <v>82</v>
      </c>
      <c r="H47" s="2" t="s">
        <v>83</v>
      </c>
      <c r="I47" s="9">
        <v>10</v>
      </c>
      <c r="J47" s="4">
        <v>123.7</v>
      </c>
    </row>
    <row r="48" spans="1:10" hidden="1">
      <c r="A48" s="2" t="s">
        <v>48</v>
      </c>
      <c r="B48" s="3" t="s">
        <v>8491</v>
      </c>
      <c r="C48" s="1" t="s">
        <v>42</v>
      </c>
      <c r="D48" s="1" t="s">
        <v>8511</v>
      </c>
      <c r="E48" s="2" t="s">
        <v>483</v>
      </c>
      <c r="F48" s="2" t="s">
        <v>484</v>
      </c>
      <c r="G48" s="2" t="s">
        <v>127</v>
      </c>
      <c r="H48" s="2" t="s">
        <v>128</v>
      </c>
      <c r="I48" s="9">
        <v>10</v>
      </c>
      <c r="J48" s="4">
        <v>123.7</v>
      </c>
    </row>
    <row r="49" spans="1:23" hidden="1">
      <c r="A49" s="2" t="s">
        <v>48</v>
      </c>
      <c r="B49" s="3" t="s">
        <v>8489</v>
      </c>
      <c r="C49" s="1" t="s">
        <v>42</v>
      </c>
      <c r="D49" s="1" t="s">
        <v>8512</v>
      </c>
      <c r="E49" s="2" t="s">
        <v>670</v>
      </c>
      <c r="F49" s="2" t="s">
        <v>671</v>
      </c>
      <c r="G49" s="2" t="s">
        <v>177</v>
      </c>
      <c r="H49" s="2" t="s">
        <v>178</v>
      </c>
      <c r="I49" s="9">
        <v>10</v>
      </c>
      <c r="J49" s="4">
        <v>115.2</v>
      </c>
    </row>
    <row r="50" spans="1:23" hidden="1">
      <c r="A50" s="2" t="s">
        <v>182</v>
      </c>
      <c r="B50" s="3" t="s">
        <v>8491</v>
      </c>
      <c r="C50" s="1" t="s">
        <v>42</v>
      </c>
      <c r="D50" s="1" t="s">
        <v>8494</v>
      </c>
      <c r="E50" s="2" t="s">
        <v>646</v>
      </c>
      <c r="F50" s="2" t="s">
        <v>647</v>
      </c>
      <c r="G50" s="2" t="s">
        <v>82</v>
      </c>
      <c r="H50" s="2" t="s">
        <v>83</v>
      </c>
      <c r="I50" s="9">
        <v>3</v>
      </c>
      <c r="J50" s="4">
        <v>28.32</v>
      </c>
    </row>
    <row r="51" spans="1:23" hidden="1">
      <c r="A51" s="2" t="s">
        <v>182</v>
      </c>
      <c r="B51" s="3" t="s">
        <v>8491</v>
      </c>
      <c r="C51" s="1" t="s">
        <v>42</v>
      </c>
      <c r="D51" s="1" t="s">
        <v>2901</v>
      </c>
      <c r="E51" s="2" t="s">
        <v>519</v>
      </c>
      <c r="F51" s="2" t="s">
        <v>520</v>
      </c>
      <c r="G51" s="2" t="s">
        <v>93</v>
      </c>
      <c r="H51" s="2" t="s">
        <v>94</v>
      </c>
      <c r="I51" s="9">
        <v>15</v>
      </c>
      <c r="J51" s="4">
        <v>141.6</v>
      </c>
    </row>
    <row r="52" spans="1:23" hidden="1">
      <c r="A52" s="2" t="s">
        <v>205</v>
      </c>
      <c r="B52" s="3" t="s">
        <v>8491</v>
      </c>
      <c r="C52" s="1" t="s">
        <v>42</v>
      </c>
      <c r="D52" s="1" t="s">
        <v>8501</v>
      </c>
      <c r="E52" s="2" t="s">
        <v>689</v>
      </c>
      <c r="F52" s="2" t="s">
        <v>690</v>
      </c>
      <c r="G52" s="2" t="s">
        <v>93</v>
      </c>
      <c r="H52" s="2" t="s">
        <v>94</v>
      </c>
      <c r="I52" s="9">
        <v>1</v>
      </c>
      <c r="J52" s="4">
        <v>9.5500000000000007</v>
      </c>
    </row>
    <row r="53" spans="1:23" hidden="1">
      <c r="J53" s="5">
        <v>3058.07</v>
      </c>
    </row>
    <row r="54" spans="1:23" hidden="1">
      <c r="A54" s="72" t="s">
        <v>141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</row>
    <row r="55" spans="1:23">
      <c r="A55" s="2" t="s">
        <v>40</v>
      </c>
      <c r="B55" s="3" t="s">
        <v>8489</v>
      </c>
      <c r="C55" s="1" t="s">
        <v>42</v>
      </c>
      <c r="D55" s="1" t="s">
        <v>8513</v>
      </c>
      <c r="E55" s="2" t="s">
        <v>541</v>
      </c>
      <c r="F55" s="2" t="s">
        <v>542</v>
      </c>
      <c r="G55" s="2" t="s">
        <v>150</v>
      </c>
      <c r="H55" s="2" t="s">
        <v>151</v>
      </c>
      <c r="I55" s="9">
        <v>3</v>
      </c>
      <c r="J55" s="4">
        <v>30.66</v>
      </c>
    </row>
    <row r="56" spans="1:23">
      <c r="A56" s="2" t="s">
        <v>40</v>
      </c>
      <c r="B56" s="3" t="s">
        <v>8489</v>
      </c>
      <c r="C56" s="1" t="s">
        <v>42</v>
      </c>
      <c r="D56" s="1" t="s">
        <v>8514</v>
      </c>
      <c r="E56" s="2" t="s">
        <v>1400</v>
      </c>
      <c r="F56" s="2" t="s">
        <v>1401</v>
      </c>
      <c r="G56" s="2" t="s">
        <v>150</v>
      </c>
      <c r="H56" s="2" t="s">
        <v>151</v>
      </c>
      <c r="I56" s="9">
        <v>2</v>
      </c>
      <c r="J56" s="4">
        <v>20.440000000000001</v>
      </c>
    </row>
    <row r="57" spans="1:23">
      <c r="A57" s="2" t="s">
        <v>40</v>
      </c>
      <c r="B57" s="3" t="s">
        <v>8515</v>
      </c>
      <c r="C57" s="1" t="s">
        <v>42</v>
      </c>
      <c r="D57" s="1" t="s">
        <v>8516</v>
      </c>
      <c r="E57" s="2" t="s">
        <v>538</v>
      </c>
      <c r="F57" s="2" t="s">
        <v>539</v>
      </c>
      <c r="G57" s="2" t="s">
        <v>150</v>
      </c>
      <c r="H57" s="2" t="s">
        <v>151</v>
      </c>
      <c r="I57" s="9">
        <v>2</v>
      </c>
      <c r="J57" s="4">
        <v>20.440000000000001</v>
      </c>
    </row>
    <row r="58" spans="1:23" hidden="1">
      <c r="A58" s="2" t="s">
        <v>48</v>
      </c>
      <c r="B58" s="3" t="s">
        <v>8489</v>
      </c>
      <c r="C58" s="1" t="s">
        <v>1225</v>
      </c>
      <c r="D58" s="1" t="s">
        <v>8517</v>
      </c>
      <c r="E58" s="2" t="s">
        <v>547</v>
      </c>
      <c r="F58" s="2" t="s">
        <v>548</v>
      </c>
      <c r="G58" s="2" t="s">
        <v>150</v>
      </c>
      <c r="H58" s="2" t="s">
        <v>151</v>
      </c>
      <c r="I58" s="9">
        <v>-3</v>
      </c>
      <c r="J58" s="4">
        <v>-37.11</v>
      </c>
    </row>
    <row r="59" spans="1:23" hidden="1">
      <c r="A59" s="2" t="s">
        <v>48</v>
      </c>
      <c r="B59" s="3" t="s">
        <v>8489</v>
      </c>
      <c r="C59" s="1" t="s">
        <v>1225</v>
      </c>
      <c r="D59" s="1" t="s">
        <v>1330</v>
      </c>
      <c r="E59" s="2" t="s">
        <v>547</v>
      </c>
      <c r="F59" s="2" t="s">
        <v>548</v>
      </c>
      <c r="G59" s="2" t="s">
        <v>150</v>
      </c>
      <c r="H59" s="2" t="s">
        <v>151</v>
      </c>
      <c r="I59" s="9">
        <v>-5</v>
      </c>
      <c r="J59" s="4">
        <v>-57.6</v>
      </c>
    </row>
    <row r="60" spans="1:23" hidden="1">
      <c r="A60" s="2" t="s">
        <v>48</v>
      </c>
      <c r="B60" s="3" t="s">
        <v>8518</v>
      </c>
      <c r="C60" s="1" t="s">
        <v>42</v>
      </c>
      <c r="D60" s="1" t="s">
        <v>8519</v>
      </c>
      <c r="E60" s="2" t="s">
        <v>1397</v>
      </c>
      <c r="F60" s="2" t="s">
        <v>1398</v>
      </c>
      <c r="G60" s="2" t="s">
        <v>942</v>
      </c>
      <c r="H60" s="2" t="s">
        <v>943</v>
      </c>
      <c r="I60" s="9">
        <v>10</v>
      </c>
      <c r="J60" s="4">
        <v>123.7</v>
      </c>
    </row>
    <row r="61" spans="1:23" hidden="1">
      <c r="A61" s="2" t="s">
        <v>48</v>
      </c>
      <c r="B61" s="3" t="s">
        <v>8489</v>
      </c>
      <c r="C61" s="1" t="s">
        <v>42</v>
      </c>
      <c r="D61" s="1" t="s">
        <v>8520</v>
      </c>
      <c r="E61" s="2" t="s">
        <v>1400</v>
      </c>
      <c r="F61" s="2" t="s">
        <v>1401</v>
      </c>
      <c r="G61" s="2" t="s">
        <v>150</v>
      </c>
      <c r="H61" s="2" t="s">
        <v>151</v>
      </c>
      <c r="I61" s="9">
        <v>10</v>
      </c>
      <c r="J61" s="4">
        <v>115.2</v>
      </c>
    </row>
    <row r="62" spans="1:23" hidden="1">
      <c r="A62" s="2" t="s">
        <v>48</v>
      </c>
      <c r="B62" s="3" t="s">
        <v>8489</v>
      </c>
      <c r="C62" s="1" t="s">
        <v>42</v>
      </c>
      <c r="D62" s="1" t="s">
        <v>8521</v>
      </c>
      <c r="E62" s="2" t="s">
        <v>1148</v>
      </c>
      <c r="F62" s="2" t="s">
        <v>1149</v>
      </c>
      <c r="G62" s="2" t="s">
        <v>155</v>
      </c>
      <c r="H62" s="2" t="s">
        <v>156</v>
      </c>
      <c r="I62" s="9">
        <v>4</v>
      </c>
      <c r="J62" s="4">
        <v>46.08</v>
      </c>
    </row>
    <row r="63" spans="1:23" hidden="1">
      <c r="A63" s="2" t="s">
        <v>48</v>
      </c>
      <c r="B63" s="3" t="s">
        <v>8518</v>
      </c>
      <c r="C63" s="1" t="s">
        <v>42</v>
      </c>
      <c r="D63" s="1" t="s">
        <v>2905</v>
      </c>
      <c r="E63" s="2" t="s">
        <v>158</v>
      </c>
      <c r="F63" s="2" t="s">
        <v>159</v>
      </c>
      <c r="G63" s="2" t="s">
        <v>160</v>
      </c>
      <c r="H63" s="2" t="s">
        <v>161</v>
      </c>
      <c r="I63" s="9">
        <v>10</v>
      </c>
      <c r="J63" s="4">
        <v>115.2</v>
      </c>
    </row>
    <row r="64" spans="1:23" hidden="1">
      <c r="A64" s="2" t="s">
        <v>48</v>
      </c>
      <c r="B64" s="3" t="s">
        <v>8489</v>
      </c>
      <c r="C64" s="1" t="s">
        <v>42</v>
      </c>
      <c r="D64" s="1" t="s">
        <v>8522</v>
      </c>
      <c r="E64" s="2" t="s">
        <v>170</v>
      </c>
      <c r="F64" s="2" t="s">
        <v>171</v>
      </c>
      <c r="G64" s="2" t="s">
        <v>150</v>
      </c>
      <c r="H64" s="2" t="s">
        <v>151</v>
      </c>
      <c r="I64" s="9">
        <v>2</v>
      </c>
      <c r="J64" s="4">
        <v>24.74</v>
      </c>
    </row>
    <row r="65" spans="1:23" hidden="1">
      <c r="A65" s="2" t="s">
        <v>48</v>
      </c>
      <c r="B65" s="3" t="s">
        <v>8489</v>
      </c>
      <c r="C65" s="1" t="s">
        <v>42</v>
      </c>
      <c r="D65" s="1" t="s">
        <v>8523</v>
      </c>
      <c r="E65" s="2" t="s">
        <v>1397</v>
      </c>
      <c r="F65" s="2" t="s">
        <v>1398</v>
      </c>
      <c r="G65" s="2" t="s">
        <v>942</v>
      </c>
      <c r="H65" s="2" t="s">
        <v>943</v>
      </c>
      <c r="I65" s="9">
        <v>3</v>
      </c>
      <c r="J65" s="4">
        <v>34.56</v>
      </c>
    </row>
    <row r="66" spans="1:23" hidden="1">
      <c r="A66" s="2" t="s">
        <v>48</v>
      </c>
      <c r="B66" s="3" t="s">
        <v>8489</v>
      </c>
      <c r="C66" s="1" t="s">
        <v>42</v>
      </c>
      <c r="D66" s="1" t="s">
        <v>8524</v>
      </c>
      <c r="E66" s="2" t="s">
        <v>936</v>
      </c>
      <c r="F66" s="2" t="s">
        <v>937</v>
      </c>
      <c r="G66" s="2" t="s">
        <v>150</v>
      </c>
      <c r="H66" s="2" t="s">
        <v>151</v>
      </c>
      <c r="I66" s="9">
        <v>15</v>
      </c>
      <c r="J66" s="4">
        <v>172.8</v>
      </c>
    </row>
    <row r="67" spans="1:23" hidden="1">
      <c r="A67" s="2" t="s">
        <v>48</v>
      </c>
      <c r="B67" s="3" t="s">
        <v>8489</v>
      </c>
      <c r="C67" s="1" t="s">
        <v>42</v>
      </c>
      <c r="D67" s="1" t="s">
        <v>8525</v>
      </c>
      <c r="E67" s="2" t="s">
        <v>1404</v>
      </c>
      <c r="F67" s="2" t="s">
        <v>1405</v>
      </c>
      <c r="G67" s="2" t="s">
        <v>160</v>
      </c>
      <c r="H67" s="2" t="s">
        <v>161</v>
      </c>
      <c r="I67" s="9">
        <v>5</v>
      </c>
      <c r="J67" s="4">
        <v>57.6</v>
      </c>
    </row>
    <row r="68" spans="1:23" hidden="1">
      <c r="A68" s="2" t="s">
        <v>182</v>
      </c>
      <c r="B68" s="3" t="s">
        <v>8489</v>
      </c>
      <c r="C68" s="1" t="s">
        <v>42</v>
      </c>
      <c r="D68" s="1" t="s">
        <v>8526</v>
      </c>
      <c r="E68" s="2" t="s">
        <v>175</v>
      </c>
      <c r="F68" s="2" t="s">
        <v>2616</v>
      </c>
      <c r="G68" s="2" t="s">
        <v>177</v>
      </c>
      <c r="H68" s="2" t="s">
        <v>178</v>
      </c>
      <c r="I68" s="9">
        <v>3</v>
      </c>
      <c r="J68" s="4">
        <v>25.26</v>
      </c>
    </row>
    <row r="69" spans="1:23" hidden="1">
      <c r="J69" s="5">
        <f>SUM(J55:J68)</f>
        <v>691.97</v>
      </c>
    </row>
    <row r="70" spans="1:23" hidden="1">
      <c r="A70" s="72" t="s">
        <v>183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1:23">
      <c r="A71" s="2" t="s">
        <v>40</v>
      </c>
      <c r="B71" s="3" t="s">
        <v>8491</v>
      </c>
      <c r="C71" s="1" t="s">
        <v>42</v>
      </c>
      <c r="D71" s="1" t="s">
        <v>8527</v>
      </c>
      <c r="E71" s="2" t="s">
        <v>185</v>
      </c>
      <c r="F71" s="2" t="s">
        <v>186</v>
      </c>
      <c r="G71" s="2" t="s">
        <v>187</v>
      </c>
      <c r="H71" s="2" t="s">
        <v>188</v>
      </c>
      <c r="I71" s="9">
        <v>2</v>
      </c>
      <c r="J71" s="4">
        <v>20.440000000000001</v>
      </c>
    </row>
    <row r="72" spans="1:23">
      <c r="A72" s="2" t="s">
        <v>40</v>
      </c>
      <c r="B72" s="3" t="s">
        <v>8518</v>
      </c>
      <c r="C72" s="1" t="s">
        <v>42</v>
      </c>
      <c r="D72" s="1" t="s">
        <v>2919</v>
      </c>
      <c r="E72" s="2" t="s">
        <v>702</v>
      </c>
      <c r="F72" s="2" t="s">
        <v>703</v>
      </c>
      <c r="G72" s="2" t="s">
        <v>187</v>
      </c>
      <c r="H72" s="2" t="s">
        <v>188</v>
      </c>
      <c r="I72" s="9">
        <v>2</v>
      </c>
      <c r="J72" s="4">
        <v>20.440000000000001</v>
      </c>
    </row>
    <row r="73" spans="1:23" hidden="1">
      <c r="A73" s="2" t="s">
        <v>182</v>
      </c>
      <c r="B73" s="3" t="s">
        <v>8491</v>
      </c>
      <c r="C73" s="1" t="s">
        <v>42</v>
      </c>
      <c r="D73" s="1" t="s">
        <v>8528</v>
      </c>
      <c r="E73" s="2" t="s">
        <v>705</v>
      </c>
      <c r="F73" s="2" t="s">
        <v>186</v>
      </c>
      <c r="G73" s="2" t="s">
        <v>187</v>
      </c>
      <c r="H73" s="2" t="s">
        <v>188</v>
      </c>
      <c r="I73" s="9">
        <v>1</v>
      </c>
      <c r="J73" s="4">
        <v>9.44</v>
      </c>
    </row>
    <row r="74" spans="1:23" hidden="1">
      <c r="J74" s="5">
        <v>50.32</v>
      </c>
    </row>
    <row r="75" spans="1:23" hidden="1">
      <c r="A75" s="72" t="s">
        <v>189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>
      <c r="A76" s="2" t="s">
        <v>40</v>
      </c>
      <c r="B76" s="3" t="s">
        <v>8518</v>
      </c>
      <c r="C76" s="1" t="s">
        <v>42</v>
      </c>
      <c r="D76" s="1" t="s">
        <v>8529</v>
      </c>
      <c r="E76" s="2" t="s">
        <v>196</v>
      </c>
      <c r="F76" s="2" t="s">
        <v>197</v>
      </c>
      <c r="G76" s="2" t="s">
        <v>198</v>
      </c>
      <c r="H76" s="2" t="s">
        <v>199</v>
      </c>
      <c r="I76" s="9">
        <v>5</v>
      </c>
      <c r="J76" s="4">
        <v>51.1</v>
      </c>
    </row>
    <row r="77" spans="1:23" hidden="1">
      <c r="A77" s="2" t="s">
        <v>48</v>
      </c>
      <c r="B77" s="3" t="s">
        <v>8487</v>
      </c>
      <c r="C77" s="1" t="s">
        <v>42</v>
      </c>
      <c r="D77" s="1" t="s">
        <v>2921</v>
      </c>
      <c r="E77" s="2" t="s">
        <v>710</v>
      </c>
      <c r="F77" s="2" t="s">
        <v>711</v>
      </c>
      <c r="G77" s="2" t="s">
        <v>712</v>
      </c>
      <c r="H77" s="2" t="s">
        <v>713</v>
      </c>
      <c r="I77" s="9">
        <v>5</v>
      </c>
      <c r="J77" s="4">
        <v>61.85</v>
      </c>
    </row>
    <row r="78" spans="1:23" hidden="1">
      <c r="A78" s="2" t="s">
        <v>182</v>
      </c>
      <c r="B78" s="3" t="s">
        <v>8487</v>
      </c>
      <c r="C78" s="1" t="s">
        <v>42</v>
      </c>
      <c r="D78" s="1" t="s">
        <v>2937</v>
      </c>
      <c r="E78" s="2" t="s">
        <v>191</v>
      </c>
      <c r="F78" s="2" t="s">
        <v>192</v>
      </c>
      <c r="G78" s="2" t="s">
        <v>193</v>
      </c>
      <c r="H78" s="2" t="s">
        <v>194</v>
      </c>
      <c r="I78" s="9">
        <v>3</v>
      </c>
      <c r="J78" s="4">
        <v>28.32</v>
      </c>
    </row>
    <row r="79" spans="1:23" hidden="1">
      <c r="J79" s="5">
        <v>141.27000000000001</v>
      </c>
    </row>
    <row r="80" spans="1:23" hidden="1">
      <c r="A80" s="72" t="s">
        <v>212</v>
      </c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</row>
    <row r="81" spans="1:23">
      <c r="A81" s="2" t="s">
        <v>40</v>
      </c>
      <c r="B81" s="3" t="s">
        <v>8518</v>
      </c>
      <c r="C81" s="1" t="s">
        <v>42</v>
      </c>
      <c r="D81" s="1" t="s">
        <v>8530</v>
      </c>
      <c r="E81" s="2" t="s">
        <v>2392</v>
      </c>
      <c r="F81" s="2" t="s">
        <v>2393</v>
      </c>
      <c r="G81" s="2" t="s">
        <v>232</v>
      </c>
      <c r="H81" s="2" t="s">
        <v>233</v>
      </c>
      <c r="I81" s="9">
        <v>2</v>
      </c>
      <c r="J81" s="4">
        <v>20.440000000000001</v>
      </c>
    </row>
    <row r="82" spans="1:23">
      <c r="A82" s="2" t="s">
        <v>40</v>
      </c>
      <c r="B82" s="3" t="s">
        <v>8518</v>
      </c>
      <c r="C82" s="1" t="s">
        <v>42</v>
      </c>
      <c r="D82" s="1" t="s">
        <v>2862</v>
      </c>
      <c r="E82" s="2" t="s">
        <v>238</v>
      </c>
      <c r="F82" s="2" t="s">
        <v>239</v>
      </c>
      <c r="G82" s="2" t="s">
        <v>216</v>
      </c>
      <c r="H82" s="2" t="s">
        <v>217</v>
      </c>
      <c r="I82" s="9">
        <v>5</v>
      </c>
      <c r="J82" s="4">
        <v>51.1</v>
      </c>
    </row>
    <row r="83" spans="1:23">
      <c r="A83" s="2" t="s">
        <v>40</v>
      </c>
      <c r="B83" s="3" t="s">
        <v>8518</v>
      </c>
      <c r="C83" s="1" t="s">
        <v>42</v>
      </c>
      <c r="D83" s="1" t="s">
        <v>2907</v>
      </c>
      <c r="E83" s="2" t="s">
        <v>227</v>
      </c>
      <c r="F83" s="2" t="s">
        <v>228</v>
      </c>
      <c r="G83" s="2" t="s">
        <v>216</v>
      </c>
      <c r="H83" s="2" t="s">
        <v>217</v>
      </c>
      <c r="I83" s="9">
        <v>10</v>
      </c>
      <c r="J83" s="4">
        <v>102.2</v>
      </c>
    </row>
    <row r="84" spans="1:23">
      <c r="A84" s="2" t="s">
        <v>40</v>
      </c>
      <c r="B84" s="3" t="s">
        <v>8518</v>
      </c>
      <c r="C84" s="1" t="s">
        <v>42</v>
      </c>
      <c r="D84" s="1" t="s">
        <v>8531</v>
      </c>
      <c r="E84" s="2" t="s">
        <v>235</v>
      </c>
      <c r="F84" s="2" t="s">
        <v>236</v>
      </c>
      <c r="G84" s="2" t="s">
        <v>216</v>
      </c>
      <c r="H84" s="2" t="s">
        <v>217</v>
      </c>
      <c r="I84" s="9">
        <v>5</v>
      </c>
      <c r="J84" s="4">
        <v>51.1</v>
      </c>
    </row>
    <row r="85" spans="1:23">
      <c r="A85" s="2" t="s">
        <v>40</v>
      </c>
      <c r="B85" s="3" t="s">
        <v>8518</v>
      </c>
      <c r="C85" s="1" t="s">
        <v>42</v>
      </c>
      <c r="D85" s="1" t="s">
        <v>8532</v>
      </c>
      <c r="E85" s="2" t="s">
        <v>230</v>
      </c>
      <c r="F85" s="2" t="s">
        <v>231</v>
      </c>
      <c r="G85" s="2" t="s">
        <v>232</v>
      </c>
      <c r="H85" s="2" t="s">
        <v>233</v>
      </c>
      <c r="I85" s="9">
        <v>2</v>
      </c>
      <c r="J85" s="4">
        <v>20.440000000000001</v>
      </c>
    </row>
    <row r="86" spans="1:23" hidden="1">
      <c r="A86" s="2" t="s">
        <v>48</v>
      </c>
      <c r="B86" s="3" t="s">
        <v>8518</v>
      </c>
      <c r="C86" s="1" t="s">
        <v>42</v>
      </c>
      <c r="D86" s="1" t="s">
        <v>2907</v>
      </c>
      <c r="E86" s="2" t="s">
        <v>227</v>
      </c>
      <c r="F86" s="2" t="s">
        <v>228</v>
      </c>
      <c r="G86" s="2" t="s">
        <v>216</v>
      </c>
      <c r="H86" s="2" t="s">
        <v>217</v>
      </c>
      <c r="I86" s="9">
        <v>5</v>
      </c>
      <c r="J86" s="4">
        <v>61.85</v>
      </c>
    </row>
    <row r="87" spans="1:23" hidden="1">
      <c r="A87" s="2" t="s">
        <v>48</v>
      </c>
      <c r="B87" s="3" t="s">
        <v>8518</v>
      </c>
      <c r="C87" s="1" t="s">
        <v>42</v>
      </c>
      <c r="D87" s="1" t="s">
        <v>8530</v>
      </c>
      <c r="E87" s="2" t="s">
        <v>2392</v>
      </c>
      <c r="F87" s="2" t="s">
        <v>2393</v>
      </c>
      <c r="G87" s="2" t="s">
        <v>232</v>
      </c>
      <c r="H87" s="2" t="s">
        <v>233</v>
      </c>
      <c r="I87" s="9">
        <v>3</v>
      </c>
      <c r="J87" s="4">
        <v>37.11</v>
      </c>
    </row>
    <row r="88" spans="1:23" hidden="1">
      <c r="A88" s="2" t="s">
        <v>48</v>
      </c>
      <c r="B88" s="3" t="s">
        <v>8518</v>
      </c>
      <c r="C88" s="1" t="s">
        <v>42</v>
      </c>
      <c r="D88" s="1" t="s">
        <v>8532</v>
      </c>
      <c r="E88" s="2" t="s">
        <v>230</v>
      </c>
      <c r="F88" s="2" t="s">
        <v>231</v>
      </c>
      <c r="G88" s="2" t="s">
        <v>232</v>
      </c>
      <c r="H88" s="2" t="s">
        <v>233</v>
      </c>
      <c r="I88" s="9">
        <v>2</v>
      </c>
      <c r="J88" s="4">
        <v>24.74</v>
      </c>
    </row>
    <row r="89" spans="1:23" hidden="1">
      <c r="A89" s="2" t="s">
        <v>48</v>
      </c>
      <c r="B89" s="3" t="s">
        <v>8518</v>
      </c>
      <c r="C89" s="1" t="s">
        <v>42</v>
      </c>
      <c r="D89" s="1" t="s">
        <v>8533</v>
      </c>
      <c r="E89" s="2" t="s">
        <v>263</v>
      </c>
      <c r="F89" s="2" t="s">
        <v>264</v>
      </c>
      <c r="G89" s="2" t="s">
        <v>216</v>
      </c>
      <c r="H89" s="2" t="s">
        <v>217</v>
      </c>
      <c r="I89" s="9">
        <v>5</v>
      </c>
      <c r="J89" s="4">
        <v>61.85</v>
      </c>
    </row>
    <row r="90" spans="1:23" hidden="1">
      <c r="A90" s="2" t="s">
        <v>48</v>
      </c>
      <c r="B90" s="3" t="s">
        <v>8518</v>
      </c>
      <c r="C90" s="1" t="s">
        <v>42</v>
      </c>
      <c r="D90" s="1" t="s">
        <v>8531</v>
      </c>
      <c r="E90" s="2" t="s">
        <v>235</v>
      </c>
      <c r="F90" s="2" t="s">
        <v>236</v>
      </c>
      <c r="G90" s="2" t="s">
        <v>216</v>
      </c>
      <c r="H90" s="2" t="s">
        <v>217</v>
      </c>
      <c r="I90" s="9">
        <v>5</v>
      </c>
      <c r="J90" s="4">
        <v>61.85</v>
      </c>
    </row>
    <row r="91" spans="1:23" hidden="1">
      <c r="A91" s="2" t="s">
        <v>48</v>
      </c>
      <c r="B91" s="3" t="s">
        <v>8518</v>
      </c>
      <c r="C91" s="1" t="s">
        <v>42</v>
      </c>
      <c r="D91" s="1" t="s">
        <v>2918</v>
      </c>
      <c r="E91" s="2" t="s">
        <v>214</v>
      </c>
      <c r="F91" s="2" t="s">
        <v>215</v>
      </c>
      <c r="G91" s="2" t="s">
        <v>216</v>
      </c>
      <c r="H91" s="2" t="s">
        <v>217</v>
      </c>
      <c r="I91" s="9">
        <v>5</v>
      </c>
      <c r="J91" s="4">
        <v>61.85</v>
      </c>
    </row>
    <row r="92" spans="1:23" hidden="1">
      <c r="A92" s="2" t="s">
        <v>48</v>
      </c>
      <c r="B92" s="3" t="s">
        <v>8518</v>
      </c>
      <c r="C92" s="1" t="s">
        <v>42</v>
      </c>
      <c r="D92" s="1" t="s">
        <v>8534</v>
      </c>
      <c r="E92" s="2" t="s">
        <v>219</v>
      </c>
      <c r="F92" s="2" t="s">
        <v>220</v>
      </c>
      <c r="G92" s="2" t="s">
        <v>221</v>
      </c>
      <c r="H92" s="2" t="s">
        <v>222</v>
      </c>
      <c r="I92" s="9">
        <v>10</v>
      </c>
      <c r="J92" s="4">
        <v>123.7</v>
      </c>
    </row>
    <row r="93" spans="1:23" hidden="1">
      <c r="A93" s="2" t="s">
        <v>48</v>
      </c>
      <c r="B93" s="3" t="s">
        <v>8518</v>
      </c>
      <c r="C93" s="1" t="s">
        <v>42</v>
      </c>
      <c r="D93" s="1" t="s">
        <v>2862</v>
      </c>
      <c r="E93" s="2" t="s">
        <v>238</v>
      </c>
      <c r="F93" s="2" t="s">
        <v>239</v>
      </c>
      <c r="G93" s="2" t="s">
        <v>216</v>
      </c>
      <c r="H93" s="2" t="s">
        <v>217</v>
      </c>
      <c r="I93" s="9">
        <v>10</v>
      </c>
      <c r="J93" s="4">
        <v>123.7</v>
      </c>
    </row>
    <row r="94" spans="1:23" hidden="1">
      <c r="A94" s="2" t="s">
        <v>182</v>
      </c>
      <c r="B94" s="3" t="s">
        <v>8518</v>
      </c>
      <c r="C94" s="1" t="s">
        <v>42</v>
      </c>
      <c r="D94" s="1" t="s">
        <v>2918</v>
      </c>
      <c r="E94" s="2" t="s">
        <v>214</v>
      </c>
      <c r="F94" s="2" t="s">
        <v>215</v>
      </c>
      <c r="G94" s="2" t="s">
        <v>216</v>
      </c>
      <c r="H94" s="2" t="s">
        <v>217</v>
      </c>
      <c r="I94" s="9">
        <v>10</v>
      </c>
      <c r="J94" s="4">
        <v>94.4</v>
      </c>
    </row>
    <row r="95" spans="1:23" hidden="1">
      <c r="J95" s="5">
        <v>896.33</v>
      </c>
    </row>
    <row r="96" spans="1:23" hidden="1">
      <c r="A96" s="72" t="s">
        <v>286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</row>
    <row r="97" spans="1:23" hidden="1">
      <c r="A97" s="2" t="s">
        <v>48</v>
      </c>
      <c r="B97" s="3" t="s">
        <v>8518</v>
      </c>
      <c r="C97" s="1" t="s">
        <v>42</v>
      </c>
      <c r="D97" s="1" t="s">
        <v>8535</v>
      </c>
      <c r="E97" s="2" t="s">
        <v>307</v>
      </c>
      <c r="F97" s="2" t="s">
        <v>308</v>
      </c>
      <c r="G97" s="2" t="s">
        <v>304</v>
      </c>
      <c r="H97" s="2" t="s">
        <v>305</v>
      </c>
      <c r="I97" s="9">
        <v>4</v>
      </c>
      <c r="J97" s="4">
        <v>49.48</v>
      </c>
    </row>
    <row r="98" spans="1:23" hidden="1">
      <c r="A98" s="2" t="s">
        <v>48</v>
      </c>
      <c r="B98" s="3" t="s">
        <v>8518</v>
      </c>
      <c r="C98" s="1" t="s">
        <v>42</v>
      </c>
      <c r="D98" s="1" t="s">
        <v>8536</v>
      </c>
      <c r="E98" s="2" t="s">
        <v>288</v>
      </c>
      <c r="F98" s="2" t="s">
        <v>1928</v>
      </c>
      <c r="G98" s="2" t="s">
        <v>290</v>
      </c>
      <c r="H98" s="2" t="s">
        <v>291</v>
      </c>
      <c r="I98" s="9">
        <v>10</v>
      </c>
      <c r="J98" s="4">
        <v>123.7</v>
      </c>
    </row>
    <row r="99" spans="1:23" hidden="1">
      <c r="A99" s="2" t="s">
        <v>182</v>
      </c>
      <c r="B99" s="3" t="s">
        <v>8518</v>
      </c>
      <c r="C99" s="1" t="s">
        <v>42</v>
      </c>
      <c r="D99" s="1" t="s">
        <v>8537</v>
      </c>
      <c r="E99" s="2" t="s">
        <v>288</v>
      </c>
      <c r="F99" s="2" t="s">
        <v>1928</v>
      </c>
      <c r="G99" s="2" t="s">
        <v>290</v>
      </c>
      <c r="H99" s="2" t="s">
        <v>291</v>
      </c>
      <c r="I99" s="9">
        <v>10</v>
      </c>
      <c r="J99" s="4">
        <v>84.2</v>
      </c>
    </row>
    <row r="100" spans="1:23" hidden="1">
      <c r="A100" s="2" t="s">
        <v>182</v>
      </c>
      <c r="B100" s="3" t="s">
        <v>8518</v>
      </c>
      <c r="C100" s="1" t="s">
        <v>42</v>
      </c>
      <c r="D100" s="1" t="s">
        <v>8538</v>
      </c>
      <c r="E100" s="2" t="s">
        <v>302</v>
      </c>
      <c r="F100" s="2" t="s">
        <v>303</v>
      </c>
      <c r="G100" s="2" t="s">
        <v>304</v>
      </c>
      <c r="H100" s="2" t="s">
        <v>305</v>
      </c>
      <c r="I100" s="9">
        <v>8</v>
      </c>
      <c r="J100" s="4">
        <v>67.36</v>
      </c>
    </row>
    <row r="101" spans="1:23" hidden="1">
      <c r="J101" s="5">
        <v>324.74</v>
      </c>
    </row>
    <row r="102" spans="1:23" hidden="1">
      <c r="A102" s="72" t="s">
        <v>309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</row>
    <row r="103" spans="1:23">
      <c r="A103" s="2" t="s">
        <v>40</v>
      </c>
      <c r="B103" s="3" t="s">
        <v>8487</v>
      </c>
      <c r="C103" s="1" t="s">
        <v>42</v>
      </c>
      <c r="D103" s="1" t="s">
        <v>8539</v>
      </c>
      <c r="E103" s="2" t="s">
        <v>808</v>
      </c>
      <c r="F103" s="2" t="s">
        <v>809</v>
      </c>
      <c r="G103" s="2" t="s">
        <v>313</v>
      </c>
      <c r="H103" s="2" t="s">
        <v>314</v>
      </c>
      <c r="I103" s="9">
        <v>10</v>
      </c>
      <c r="J103" s="4">
        <v>102.2</v>
      </c>
    </row>
    <row r="104" spans="1:23">
      <c r="A104" s="2" t="s">
        <v>40</v>
      </c>
      <c r="B104" s="3" t="s">
        <v>8487</v>
      </c>
      <c r="C104" s="1" t="s">
        <v>42</v>
      </c>
      <c r="D104" s="1" t="s">
        <v>8540</v>
      </c>
      <c r="E104" s="2" t="s">
        <v>581</v>
      </c>
      <c r="F104" s="2" t="s">
        <v>582</v>
      </c>
      <c r="G104" s="2" t="s">
        <v>313</v>
      </c>
      <c r="H104" s="2" t="s">
        <v>314</v>
      </c>
      <c r="I104" s="9">
        <v>5</v>
      </c>
      <c r="J104" s="4">
        <v>51.1</v>
      </c>
    </row>
    <row r="105" spans="1:23">
      <c r="A105" s="2" t="s">
        <v>40</v>
      </c>
      <c r="B105" s="3" t="s">
        <v>8487</v>
      </c>
      <c r="C105" s="1" t="s">
        <v>42</v>
      </c>
      <c r="D105" s="1" t="s">
        <v>8541</v>
      </c>
      <c r="E105" s="2" t="s">
        <v>408</v>
      </c>
      <c r="F105" s="2" t="s">
        <v>409</v>
      </c>
      <c r="G105" s="2" t="s">
        <v>313</v>
      </c>
      <c r="H105" s="2" t="s">
        <v>314</v>
      </c>
      <c r="I105" s="9">
        <v>10</v>
      </c>
      <c r="J105" s="4">
        <v>102.2</v>
      </c>
    </row>
    <row r="106" spans="1:23">
      <c r="A106" s="2" t="s">
        <v>40</v>
      </c>
      <c r="B106" s="3" t="s">
        <v>8518</v>
      </c>
      <c r="C106" s="1" t="s">
        <v>42</v>
      </c>
      <c r="D106" s="1" t="s">
        <v>2903</v>
      </c>
      <c r="E106" s="2" t="s">
        <v>349</v>
      </c>
      <c r="F106" s="2" t="s">
        <v>350</v>
      </c>
      <c r="G106" s="2" t="s">
        <v>351</v>
      </c>
      <c r="H106" s="2" t="s">
        <v>352</v>
      </c>
      <c r="I106" s="9">
        <v>20</v>
      </c>
      <c r="J106" s="4">
        <v>204.4</v>
      </c>
    </row>
    <row r="107" spans="1:23">
      <c r="A107" s="2" t="s">
        <v>40</v>
      </c>
      <c r="B107" s="3" t="s">
        <v>8518</v>
      </c>
      <c r="C107" s="1" t="s">
        <v>42</v>
      </c>
      <c r="D107" s="1" t="s">
        <v>8542</v>
      </c>
      <c r="E107" s="2" t="s">
        <v>1209</v>
      </c>
      <c r="F107" s="2" t="s">
        <v>1210</v>
      </c>
      <c r="G107" s="2" t="s">
        <v>313</v>
      </c>
      <c r="H107" s="2" t="s">
        <v>314</v>
      </c>
      <c r="I107" s="9">
        <v>10</v>
      </c>
      <c r="J107" s="4">
        <v>102.2</v>
      </c>
    </row>
    <row r="108" spans="1:23">
      <c r="A108" s="2" t="s">
        <v>40</v>
      </c>
      <c r="B108" s="3" t="s">
        <v>8518</v>
      </c>
      <c r="C108" s="1" t="s">
        <v>42</v>
      </c>
      <c r="D108" s="1" t="s">
        <v>8543</v>
      </c>
      <c r="E108" s="2" t="s">
        <v>1231</v>
      </c>
      <c r="F108" s="2" t="s">
        <v>1232</v>
      </c>
      <c r="G108" s="2" t="s">
        <v>375</v>
      </c>
      <c r="H108" s="2" t="s">
        <v>376</v>
      </c>
      <c r="I108" s="9">
        <v>10</v>
      </c>
      <c r="J108" s="4">
        <v>102.2</v>
      </c>
    </row>
    <row r="109" spans="1:23">
      <c r="A109" s="2" t="s">
        <v>40</v>
      </c>
      <c r="B109" s="3" t="s">
        <v>8515</v>
      </c>
      <c r="C109" s="1" t="s">
        <v>42</v>
      </c>
      <c r="D109" s="1" t="s">
        <v>8544</v>
      </c>
      <c r="E109" s="2" t="s">
        <v>381</v>
      </c>
      <c r="F109" s="2" t="s">
        <v>382</v>
      </c>
      <c r="G109" s="2" t="s">
        <v>313</v>
      </c>
      <c r="H109" s="2" t="s">
        <v>314</v>
      </c>
      <c r="I109" s="9">
        <v>10</v>
      </c>
      <c r="J109" s="4">
        <v>102.2</v>
      </c>
    </row>
    <row r="110" spans="1:23">
      <c r="A110" s="2" t="s">
        <v>40</v>
      </c>
      <c r="B110" s="3" t="s">
        <v>8491</v>
      </c>
      <c r="C110" s="1" t="s">
        <v>42</v>
      </c>
      <c r="D110" s="1" t="s">
        <v>8545</v>
      </c>
      <c r="E110" s="2" t="s">
        <v>393</v>
      </c>
      <c r="F110" s="2" t="s">
        <v>394</v>
      </c>
      <c r="G110" s="2" t="s">
        <v>375</v>
      </c>
      <c r="H110" s="2" t="s">
        <v>376</v>
      </c>
      <c r="I110" s="9">
        <v>10</v>
      </c>
      <c r="J110" s="4">
        <v>102.2</v>
      </c>
    </row>
    <row r="111" spans="1:23">
      <c r="A111" s="2" t="s">
        <v>40</v>
      </c>
      <c r="B111" s="3" t="s">
        <v>8491</v>
      </c>
      <c r="C111" s="1" t="s">
        <v>42</v>
      </c>
      <c r="D111" s="1" t="s">
        <v>8546</v>
      </c>
      <c r="E111" s="2" t="s">
        <v>1222</v>
      </c>
      <c r="F111" s="2" t="s">
        <v>1223</v>
      </c>
      <c r="G111" s="2" t="s">
        <v>313</v>
      </c>
      <c r="H111" s="2" t="s">
        <v>314</v>
      </c>
      <c r="I111" s="9">
        <v>20</v>
      </c>
      <c r="J111" s="4">
        <v>204.4</v>
      </c>
    </row>
    <row r="112" spans="1:23">
      <c r="A112" s="2" t="s">
        <v>40</v>
      </c>
      <c r="B112" s="3" t="s">
        <v>8515</v>
      </c>
      <c r="C112" s="1" t="s">
        <v>42</v>
      </c>
      <c r="D112" s="1" t="s">
        <v>8547</v>
      </c>
      <c r="E112" s="2" t="s">
        <v>597</v>
      </c>
      <c r="F112" s="2" t="s">
        <v>598</v>
      </c>
      <c r="G112" s="2" t="s">
        <v>313</v>
      </c>
      <c r="H112" s="2" t="s">
        <v>314</v>
      </c>
      <c r="I112" s="9">
        <v>20</v>
      </c>
      <c r="J112" s="4">
        <v>204.4</v>
      </c>
    </row>
    <row r="113" spans="1:10">
      <c r="A113" s="2" t="s">
        <v>40</v>
      </c>
      <c r="B113" s="3" t="s">
        <v>8491</v>
      </c>
      <c r="C113" s="1" t="s">
        <v>42</v>
      </c>
      <c r="D113" s="1" t="s">
        <v>8548</v>
      </c>
      <c r="E113" s="2" t="s">
        <v>1011</v>
      </c>
      <c r="F113" s="2" t="s">
        <v>1012</v>
      </c>
      <c r="G113" s="2" t="s">
        <v>313</v>
      </c>
      <c r="H113" s="2" t="s">
        <v>314</v>
      </c>
      <c r="I113" s="9">
        <v>10</v>
      </c>
      <c r="J113" s="4">
        <v>102.2</v>
      </c>
    </row>
    <row r="114" spans="1:10">
      <c r="A114" s="2" t="s">
        <v>40</v>
      </c>
      <c r="B114" s="3" t="s">
        <v>8491</v>
      </c>
      <c r="C114" s="1" t="s">
        <v>42</v>
      </c>
      <c r="D114" s="1" t="s">
        <v>8549</v>
      </c>
      <c r="E114" s="2" t="s">
        <v>1424</v>
      </c>
      <c r="F114" s="2" t="s">
        <v>1425</v>
      </c>
      <c r="G114" s="2" t="s">
        <v>313</v>
      </c>
      <c r="H114" s="2" t="s">
        <v>314</v>
      </c>
      <c r="I114" s="9">
        <v>20</v>
      </c>
      <c r="J114" s="4">
        <v>204.4</v>
      </c>
    </row>
    <row r="115" spans="1:10">
      <c r="A115" s="2" t="s">
        <v>40</v>
      </c>
      <c r="B115" s="3" t="s">
        <v>8491</v>
      </c>
      <c r="C115" s="1" t="s">
        <v>42</v>
      </c>
      <c r="D115" s="1" t="s">
        <v>8550</v>
      </c>
      <c r="E115" s="2" t="s">
        <v>399</v>
      </c>
      <c r="F115" s="2" t="s">
        <v>400</v>
      </c>
      <c r="G115" s="2" t="s">
        <v>401</v>
      </c>
      <c r="H115" s="2" t="s">
        <v>402</v>
      </c>
      <c r="I115" s="9">
        <v>3</v>
      </c>
      <c r="J115" s="4">
        <v>30.66</v>
      </c>
    </row>
    <row r="116" spans="1:10">
      <c r="A116" s="2" t="s">
        <v>40</v>
      </c>
      <c r="B116" s="3" t="s">
        <v>8515</v>
      </c>
      <c r="C116" s="1" t="s">
        <v>42</v>
      </c>
      <c r="D116" s="1" t="s">
        <v>8551</v>
      </c>
      <c r="E116" s="2" t="s">
        <v>387</v>
      </c>
      <c r="F116" s="2" t="s">
        <v>388</v>
      </c>
      <c r="G116" s="2" t="s">
        <v>313</v>
      </c>
      <c r="H116" s="2" t="s">
        <v>314</v>
      </c>
      <c r="I116" s="9">
        <v>6</v>
      </c>
      <c r="J116" s="4">
        <v>61.32</v>
      </c>
    </row>
    <row r="117" spans="1:10">
      <c r="A117" s="2" t="s">
        <v>40</v>
      </c>
      <c r="B117" s="3" t="s">
        <v>8515</v>
      </c>
      <c r="C117" s="1" t="s">
        <v>42</v>
      </c>
      <c r="D117" s="1" t="s">
        <v>8552</v>
      </c>
      <c r="E117" s="2" t="s">
        <v>328</v>
      </c>
      <c r="F117" s="2" t="s">
        <v>329</v>
      </c>
      <c r="G117" s="2" t="s">
        <v>313</v>
      </c>
      <c r="H117" s="2" t="s">
        <v>314</v>
      </c>
      <c r="I117" s="9">
        <v>10</v>
      </c>
      <c r="J117" s="4">
        <v>102.2</v>
      </c>
    </row>
    <row r="118" spans="1:10">
      <c r="A118" s="2" t="s">
        <v>40</v>
      </c>
      <c r="B118" s="3" t="s">
        <v>8491</v>
      </c>
      <c r="C118" s="1" t="s">
        <v>42</v>
      </c>
      <c r="D118" s="1" t="s">
        <v>8553</v>
      </c>
      <c r="E118" s="2" t="s">
        <v>1577</v>
      </c>
      <c r="F118" s="2" t="s">
        <v>1578</v>
      </c>
      <c r="G118" s="2" t="s">
        <v>313</v>
      </c>
      <c r="H118" s="2" t="s">
        <v>314</v>
      </c>
      <c r="I118" s="9">
        <v>10</v>
      </c>
      <c r="J118" s="4">
        <v>102.2</v>
      </c>
    </row>
    <row r="119" spans="1:10">
      <c r="A119" s="2" t="s">
        <v>40</v>
      </c>
      <c r="B119" s="3" t="s">
        <v>8491</v>
      </c>
      <c r="C119" s="1" t="s">
        <v>42</v>
      </c>
      <c r="D119" s="1" t="s">
        <v>8554</v>
      </c>
      <c r="E119" s="2" t="s">
        <v>373</v>
      </c>
      <c r="F119" s="2" t="s">
        <v>374</v>
      </c>
      <c r="G119" s="2" t="s">
        <v>375</v>
      </c>
      <c r="H119" s="2" t="s">
        <v>376</v>
      </c>
      <c r="I119" s="9">
        <v>20</v>
      </c>
      <c r="J119" s="4">
        <v>204.4</v>
      </c>
    </row>
    <row r="120" spans="1:10">
      <c r="A120" s="2" t="s">
        <v>40</v>
      </c>
      <c r="B120" s="3" t="s">
        <v>8491</v>
      </c>
      <c r="C120" s="1" t="s">
        <v>42</v>
      </c>
      <c r="D120" s="1" t="s">
        <v>8555</v>
      </c>
      <c r="E120" s="2" t="s">
        <v>2258</v>
      </c>
      <c r="F120" s="2" t="s">
        <v>2259</v>
      </c>
      <c r="G120" s="2" t="s">
        <v>313</v>
      </c>
      <c r="H120" s="2" t="s">
        <v>314</v>
      </c>
      <c r="I120" s="9">
        <v>10</v>
      </c>
      <c r="J120" s="4">
        <v>102.2</v>
      </c>
    </row>
    <row r="121" spans="1:10">
      <c r="A121" s="2" t="s">
        <v>40</v>
      </c>
      <c r="B121" s="3" t="s">
        <v>8491</v>
      </c>
      <c r="C121" s="1" t="s">
        <v>42</v>
      </c>
      <c r="D121" s="1" t="s">
        <v>8556</v>
      </c>
      <c r="E121" s="2" t="s">
        <v>1452</v>
      </c>
      <c r="F121" s="2" t="s">
        <v>1453</v>
      </c>
      <c r="G121" s="2" t="s">
        <v>313</v>
      </c>
      <c r="H121" s="2" t="s">
        <v>314</v>
      </c>
      <c r="I121" s="9">
        <v>30</v>
      </c>
      <c r="J121" s="4">
        <v>306.60000000000002</v>
      </c>
    </row>
    <row r="122" spans="1:10">
      <c r="A122" s="2" t="s">
        <v>40</v>
      </c>
      <c r="B122" s="3" t="s">
        <v>8491</v>
      </c>
      <c r="C122" s="1" t="s">
        <v>42</v>
      </c>
      <c r="D122" s="1" t="s">
        <v>8557</v>
      </c>
      <c r="E122" s="2" t="s">
        <v>325</v>
      </c>
      <c r="F122" s="2" t="s">
        <v>326</v>
      </c>
      <c r="G122" s="2" t="s">
        <v>313</v>
      </c>
      <c r="H122" s="2" t="s">
        <v>314</v>
      </c>
      <c r="I122" s="9">
        <v>10</v>
      </c>
      <c r="J122" s="4">
        <v>102.2</v>
      </c>
    </row>
    <row r="123" spans="1:10">
      <c r="A123" s="2" t="s">
        <v>40</v>
      </c>
      <c r="B123" s="3" t="s">
        <v>8489</v>
      </c>
      <c r="C123" s="1" t="s">
        <v>42</v>
      </c>
      <c r="D123" s="1" t="s">
        <v>8558</v>
      </c>
      <c r="E123" s="2" t="s">
        <v>1564</v>
      </c>
      <c r="F123" s="2" t="s">
        <v>1565</v>
      </c>
      <c r="G123" s="2" t="s">
        <v>313</v>
      </c>
      <c r="H123" s="2" t="s">
        <v>314</v>
      </c>
      <c r="I123" s="9">
        <v>10</v>
      </c>
      <c r="J123" s="4">
        <v>102.2</v>
      </c>
    </row>
    <row r="124" spans="1:10">
      <c r="A124" s="2" t="s">
        <v>40</v>
      </c>
      <c r="B124" s="3" t="s">
        <v>8487</v>
      </c>
      <c r="C124" s="1" t="s">
        <v>42</v>
      </c>
      <c r="D124" s="1" t="s">
        <v>8559</v>
      </c>
      <c r="E124" s="2" t="s">
        <v>1436</v>
      </c>
      <c r="F124" s="2" t="s">
        <v>1437</v>
      </c>
      <c r="G124" s="2" t="s">
        <v>313</v>
      </c>
      <c r="H124" s="2" t="s">
        <v>314</v>
      </c>
      <c r="I124" s="9">
        <v>15</v>
      </c>
      <c r="J124" s="4">
        <v>153.30000000000001</v>
      </c>
    </row>
    <row r="125" spans="1:10">
      <c r="A125" s="2" t="s">
        <v>40</v>
      </c>
      <c r="B125" s="3" t="s">
        <v>8487</v>
      </c>
      <c r="C125" s="1" t="s">
        <v>42</v>
      </c>
      <c r="D125" s="1" t="s">
        <v>2927</v>
      </c>
      <c r="E125" s="2" t="s">
        <v>2117</v>
      </c>
      <c r="F125" s="2" t="s">
        <v>2118</v>
      </c>
      <c r="G125" s="2" t="s">
        <v>313</v>
      </c>
      <c r="H125" s="2" t="s">
        <v>314</v>
      </c>
      <c r="I125" s="9">
        <v>50</v>
      </c>
      <c r="J125" s="4">
        <v>511</v>
      </c>
    </row>
    <row r="126" spans="1:10">
      <c r="A126" s="2" t="s">
        <v>40</v>
      </c>
      <c r="B126" s="3" t="s">
        <v>8487</v>
      </c>
      <c r="C126" s="1" t="s">
        <v>42</v>
      </c>
      <c r="D126" s="1" t="s">
        <v>8560</v>
      </c>
      <c r="E126" s="2" t="s">
        <v>423</v>
      </c>
      <c r="F126" s="2" t="s">
        <v>424</v>
      </c>
      <c r="G126" s="2" t="s">
        <v>313</v>
      </c>
      <c r="H126" s="2" t="s">
        <v>314</v>
      </c>
      <c r="I126" s="9">
        <v>20</v>
      </c>
      <c r="J126" s="4">
        <v>204.4</v>
      </c>
    </row>
    <row r="127" spans="1:10">
      <c r="A127" s="2" t="s">
        <v>40</v>
      </c>
      <c r="B127" s="3" t="s">
        <v>8515</v>
      </c>
      <c r="C127" s="1" t="s">
        <v>42</v>
      </c>
      <c r="D127" s="1" t="s">
        <v>2840</v>
      </c>
      <c r="E127" s="2" t="s">
        <v>816</v>
      </c>
      <c r="F127" s="2" t="s">
        <v>817</v>
      </c>
      <c r="G127" s="2" t="s">
        <v>313</v>
      </c>
      <c r="H127" s="2" t="s">
        <v>314</v>
      </c>
      <c r="I127" s="9">
        <v>10</v>
      </c>
      <c r="J127" s="4">
        <v>102.2</v>
      </c>
    </row>
    <row r="128" spans="1:10">
      <c r="A128" s="2" t="s">
        <v>40</v>
      </c>
      <c r="B128" s="3" t="s">
        <v>8489</v>
      </c>
      <c r="C128" s="1" t="s">
        <v>42</v>
      </c>
      <c r="D128" s="1" t="s">
        <v>8561</v>
      </c>
      <c r="E128" s="2" t="s">
        <v>396</v>
      </c>
      <c r="F128" s="2" t="s">
        <v>397</v>
      </c>
      <c r="G128" s="2" t="s">
        <v>313</v>
      </c>
      <c r="H128" s="2" t="s">
        <v>314</v>
      </c>
      <c r="I128" s="9">
        <v>15</v>
      </c>
      <c r="J128" s="4">
        <v>153.30000000000001</v>
      </c>
    </row>
    <row r="129" spans="1:23" hidden="1">
      <c r="A129" s="2" t="s">
        <v>48</v>
      </c>
      <c r="B129" s="3" t="s">
        <v>8491</v>
      </c>
      <c r="C129" s="1" t="s">
        <v>42</v>
      </c>
      <c r="D129" s="1" t="s">
        <v>8557</v>
      </c>
      <c r="E129" s="2" t="s">
        <v>325</v>
      </c>
      <c r="F129" s="2" t="s">
        <v>326</v>
      </c>
      <c r="G129" s="2" t="s">
        <v>313</v>
      </c>
      <c r="H129" s="2" t="s">
        <v>314</v>
      </c>
      <c r="I129" s="9">
        <v>20</v>
      </c>
      <c r="J129" s="4">
        <v>247.4</v>
      </c>
    </row>
    <row r="130" spans="1:23" hidden="1">
      <c r="A130" s="2" t="s">
        <v>48</v>
      </c>
      <c r="B130" s="3" t="s">
        <v>8491</v>
      </c>
      <c r="C130" s="1" t="s">
        <v>42</v>
      </c>
      <c r="D130" s="1" t="s">
        <v>8556</v>
      </c>
      <c r="E130" s="2" t="s">
        <v>1452</v>
      </c>
      <c r="F130" s="2" t="s">
        <v>1453</v>
      </c>
      <c r="G130" s="2" t="s">
        <v>313</v>
      </c>
      <c r="H130" s="2" t="s">
        <v>314</v>
      </c>
      <c r="I130" s="9">
        <v>10</v>
      </c>
      <c r="J130" s="4">
        <v>123.7</v>
      </c>
    </row>
    <row r="131" spans="1:23" hidden="1">
      <c r="A131" s="2" t="s">
        <v>48</v>
      </c>
      <c r="B131" s="3" t="s">
        <v>8515</v>
      </c>
      <c r="C131" s="1" t="s">
        <v>42</v>
      </c>
      <c r="D131" s="1" t="s">
        <v>8562</v>
      </c>
      <c r="E131" s="2" t="s">
        <v>578</v>
      </c>
      <c r="F131" s="2" t="s">
        <v>579</v>
      </c>
      <c r="G131" s="2" t="s">
        <v>313</v>
      </c>
      <c r="H131" s="2" t="s">
        <v>314</v>
      </c>
      <c r="I131" s="9">
        <v>2</v>
      </c>
      <c r="J131" s="4">
        <v>23.04</v>
      </c>
    </row>
    <row r="132" spans="1:23" hidden="1">
      <c r="A132" s="2" t="s">
        <v>48</v>
      </c>
      <c r="B132" s="3" t="s">
        <v>8491</v>
      </c>
      <c r="C132" s="1" t="s">
        <v>42</v>
      </c>
      <c r="D132" s="1" t="s">
        <v>8550</v>
      </c>
      <c r="E132" s="2" t="s">
        <v>399</v>
      </c>
      <c r="F132" s="2" t="s">
        <v>400</v>
      </c>
      <c r="G132" s="2" t="s">
        <v>401</v>
      </c>
      <c r="H132" s="2" t="s">
        <v>402</v>
      </c>
      <c r="I132" s="9">
        <v>1</v>
      </c>
      <c r="J132" s="4">
        <v>12.37</v>
      </c>
    </row>
    <row r="133" spans="1:23" hidden="1">
      <c r="A133" s="2" t="s">
        <v>48</v>
      </c>
      <c r="B133" s="3" t="s">
        <v>8489</v>
      </c>
      <c r="C133" s="1" t="s">
        <v>42</v>
      </c>
      <c r="D133" s="1" t="s">
        <v>8558</v>
      </c>
      <c r="E133" s="2" t="s">
        <v>1564</v>
      </c>
      <c r="F133" s="2" t="s">
        <v>1565</v>
      </c>
      <c r="G133" s="2" t="s">
        <v>313</v>
      </c>
      <c r="H133" s="2" t="s">
        <v>314</v>
      </c>
      <c r="I133" s="9">
        <v>5</v>
      </c>
      <c r="J133" s="4">
        <v>57.6</v>
      </c>
    </row>
    <row r="134" spans="1:23" hidden="1">
      <c r="A134" s="2" t="s">
        <v>48</v>
      </c>
      <c r="B134" s="3" t="s">
        <v>8487</v>
      </c>
      <c r="C134" s="1" t="s">
        <v>42</v>
      </c>
      <c r="D134" s="1" t="s">
        <v>8540</v>
      </c>
      <c r="E134" s="2" t="s">
        <v>581</v>
      </c>
      <c r="F134" s="2" t="s">
        <v>582</v>
      </c>
      <c r="G134" s="2" t="s">
        <v>313</v>
      </c>
      <c r="H134" s="2" t="s">
        <v>314</v>
      </c>
      <c r="I134" s="9">
        <v>5</v>
      </c>
      <c r="J134" s="4">
        <v>57.6</v>
      </c>
    </row>
    <row r="135" spans="1:23" hidden="1">
      <c r="A135" s="2" t="s">
        <v>48</v>
      </c>
      <c r="B135" s="3" t="s">
        <v>8518</v>
      </c>
      <c r="C135" s="1" t="s">
        <v>42</v>
      </c>
      <c r="D135" s="1" t="s">
        <v>8563</v>
      </c>
      <c r="E135" s="2" t="s">
        <v>589</v>
      </c>
      <c r="F135" s="2" t="s">
        <v>590</v>
      </c>
      <c r="G135" s="2" t="s">
        <v>313</v>
      </c>
      <c r="H135" s="2" t="s">
        <v>314</v>
      </c>
      <c r="I135" s="9">
        <v>1</v>
      </c>
      <c r="J135" s="4">
        <v>11.52</v>
      </c>
    </row>
    <row r="136" spans="1:23" hidden="1">
      <c r="J136" s="5">
        <v>4355.51</v>
      </c>
    </row>
    <row r="137" spans="1:23" hidden="1">
      <c r="A137" s="72" t="s">
        <v>429</v>
      </c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</row>
    <row r="138" spans="1:23" hidden="1">
      <c r="A138" s="2" t="s">
        <v>48</v>
      </c>
      <c r="B138" s="3" t="s">
        <v>8491</v>
      </c>
      <c r="C138" s="1" t="s">
        <v>42</v>
      </c>
      <c r="D138" s="1" t="s">
        <v>8564</v>
      </c>
      <c r="E138" s="2" t="s">
        <v>1250</v>
      </c>
      <c r="F138" s="2" t="s">
        <v>1251</v>
      </c>
      <c r="G138" s="2" t="s">
        <v>1252</v>
      </c>
      <c r="H138" s="2" t="s">
        <v>1253</v>
      </c>
      <c r="I138" s="9">
        <v>10</v>
      </c>
      <c r="J138" s="4">
        <v>123.7</v>
      </c>
    </row>
    <row r="139" spans="1:23" hidden="1">
      <c r="J139" s="5">
        <v>123.7</v>
      </c>
    </row>
    <row r="140" spans="1:23" hidden="1">
      <c r="A140" s="72" t="s">
        <v>435</v>
      </c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</row>
    <row r="141" spans="1:23">
      <c r="A141" s="2" t="s">
        <v>40</v>
      </c>
      <c r="B141" s="3" t="s">
        <v>8491</v>
      </c>
      <c r="C141" s="1" t="s">
        <v>42</v>
      </c>
      <c r="D141" s="1" t="s">
        <v>8565</v>
      </c>
      <c r="E141" s="2" t="s">
        <v>1462</v>
      </c>
      <c r="F141" s="2" t="s">
        <v>1463</v>
      </c>
      <c r="G141" s="2" t="s">
        <v>1270</v>
      </c>
      <c r="H141" s="2" t="s">
        <v>1271</v>
      </c>
      <c r="I141" s="9">
        <v>5</v>
      </c>
      <c r="J141" s="4">
        <v>51.1</v>
      </c>
    </row>
    <row r="142" spans="1:23">
      <c r="A142" s="2" t="s">
        <v>40</v>
      </c>
      <c r="B142" s="3" t="s">
        <v>8491</v>
      </c>
      <c r="C142" s="1" t="s">
        <v>42</v>
      </c>
      <c r="D142" s="1" t="s">
        <v>8566</v>
      </c>
      <c r="E142" s="2" t="s">
        <v>825</v>
      </c>
      <c r="F142" s="2" t="s">
        <v>826</v>
      </c>
      <c r="G142" s="2" t="s">
        <v>439</v>
      </c>
      <c r="H142" s="2" t="s">
        <v>440</v>
      </c>
      <c r="I142" s="9">
        <v>10</v>
      </c>
      <c r="J142" s="4">
        <v>102.2</v>
      </c>
    </row>
    <row r="143" spans="1:23" hidden="1">
      <c r="A143" s="2" t="s">
        <v>48</v>
      </c>
      <c r="B143" s="3" t="s">
        <v>8491</v>
      </c>
      <c r="C143" s="1" t="s">
        <v>42</v>
      </c>
      <c r="D143" s="1" t="s">
        <v>2932</v>
      </c>
      <c r="E143" s="2" t="s">
        <v>1268</v>
      </c>
      <c r="F143" s="2" t="s">
        <v>1269</v>
      </c>
      <c r="G143" s="2" t="s">
        <v>1270</v>
      </c>
      <c r="H143" s="2" t="s">
        <v>1271</v>
      </c>
      <c r="I143" s="9">
        <v>6</v>
      </c>
      <c r="J143" s="4">
        <v>74.22</v>
      </c>
    </row>
    <row r="144" spans="1:23" hidden="1">
      <c r="J144" s="5">
        <v>227.52</v>
      </c>
    </row>
    <row r="145" spans="1:23" hidden="1">
      <c r="A145" s="72" t="s">
        <v>444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</row>
    <row r="146" spans="1:23">
      <c r="A146" s="2" t="s">
        <v>40</v>
      </c>
      <c r="B146" s="3" t="s">
        <v>8515</v>
      </c>
      <c r="C146" s="1" t="s">
        <v>42</v>
      </c>
      <c r="D146" s="1" t="s">
        <v>8567</v>
      </c>
      <c r="E146" s="2" t="s">
        <v>3803</v>
      </c>
      <c r="F146" s="2" t="s">
        <v>3804</v>
      </c>
      <c r="G146" s="2" t="s">
        <v>468</v>
      </c>
      <c r="H146" s="2" t="s">
        <v>469</v>
      </c>
      <c r="I146" s="9">
        <v>50</v>
      </c>
      <c r="J146" s="4">
        <v>511</v>
      </c>
    </row>
    <row r="147" spans="1:23">
      <c r="A147" s="2" t="s">
        <v>40</v>
      </c>
      <c r="B147" s="3" t="s">
        <v>8515</v>
      </c>
      <c r="C147" s="1" t="s">
        <v>42</v>
      </c>
      <c r="D147" s="1" t="s">
        <v>8568</v>
      </c>
      <c r="E147" s="2" t="s">
        <v>1652</v>
      </c>
      <c r="F147" s="2" t="s">
        <v>1653</v>
      </c>
      <c r="G147" s="2" t="s">
        <v>1654</v>
      </c>
      <c r="H147" s="2" t="s">
        <v>1655</v>
      </c>
      <c r="I147" s="9">
        <v>20</v>
      </c>
      <c r="J147" s="4">
        <v>204.4</v>
      </c>
    </row>
    <row r="148" spans="1:23">
      <c r="A148" s="2" t="s">
        <v>40</v>
      </c>
      <c r="B148" s="3" t="s">
        <v>8518</v>
      </c>
      <c r="C148" s="1" t="s">
        <v>42</v>
      </c>
      <c r="D148" s="1" t="s">
        <v>8569</v>
      </c>
      <c r="E148" s="2" t="s">
        <v>5673</v>
      </c>
      <c r="F148" s="2" t="s">
        <v>5674</v>
      </c>
      <c r="G148" s="2" t="s">
        <v>867</v>
      </c>
      <c r="H148" s="2" t="s">
        <v>868</v>
      </c>
      <c r="I148" s="9">
        <v>50</v>
      </c>
      <c r="J148" s="4">
        <v>511</v>
      </c>
    </row>
    <row r="149" spans="1:23" ht="24">
      <c r="A149" s="2" t="s">
        <v>40</v>
      </c>
      <c r="B149" s="3" t="s">
        <v>8515</v>
      </c>
      <c r="C149" s="1" t="s">
        <v>42</v>
      </c>
      <c r="D149" s="1" t="s">
        <v>2847</v>
      </c>
      <c r="E149" s="2" t="s">
        <v>3458</v>
      </c>
      <c r="F149" s="2" t="s">
        <v>3459</v>
      </c>
      <c r="G149" s="2" t="s">
        <v>463</v>
      </c>
      <c r="H149" s="2" t="s">
        <v>464</v>
      </c>
      <c r="I149" s="9">
        <v>58</v>
      </c>
      <c r="J149" s="4">
        <v>592.76</v>
      </c>
    </row>
    <row r="150" spans="1:23">
      <c r="A150" s="2" t="s">
        <v>40</v>
      </c>
      <c r="B150" s="3" t="s">
        <v>8518</v>
      </c>
      <c r="C150" s="1" t="s">
        <v>42</v>
      </c>
      <c r="D150" s="1" t="s">
        <v>8570</v>
      </c>
      <c r="E150" s="2" t="s">
        <v>4277</v>
      </c>
      <c r="F150" s="2" t="s">
        <v>4278</v>
      </c>
      <c r="G150" s="2" t="s">
        <v>468</v>
      </c>
      <c r="H150" s="2" t="s">
        <v>469</v>
      </c>
      <c r="I150" s="9">
        <v>50</v>
      </c>
      <c r="J150" s="4">
        <v>511</v>
      </c>
    </row>
    <row r="151" spans="1:23">
      <c r="A151" s="2" t="s">
        <v>40</v>
      </c>
      <c r="B151" s="3" t="s">
        <v>8489</v>
      </c>
      <c r="C151" s="1" t="s">
        <v>42</v>
      </c>
      <c r="D151" s="1" t="s">
        <v>8571</v>
      </c>
      <c r="E151" s="2" t="s">
        <v>4634</v>
      </c>
      <c r="F151" s="2" t="s">
        <v>4635</v>
      </c>
      <c r="G151" s="2" t="s">
        <v>1361</v>
      </c>
      <c r="H151" s="2" t="s">
        <v>1362</v>
      </c>
      <c r="I151" s="9">
        <v>30</v>
      </c>
      <c r="J151" s="4">
        <v>306.60000000000002</v>
      </c>
    </row>
    <row r="152" spans="1:23">
      <c r="A152" s="2" t="s">
        <v>40</v>
      </c>
      <c r="B152" s="3" t="s">
        <v>8491</v>
      </c>
      <c r="C152" s="1" t="s">
        <v>42</v>
      </c>
      <c r="D152" s="1" t="s">
        <v>8572</v>
      </c>
      <c r="E152" s="2" t="s">
        <v>6320</v>
      </c>
      <c r="F152" s="2" t="s">
        <v>6321</v>
      </c>
      <c r="G152" s="2" t="s">
        <v>4155</v>
      </c>
      <c r="H152" s="2" t="s">
        <v>4156</v>
      </c>
      <c r="I152" s="9">
        <v>10</v>
      </c>
      <c r="J152" s="4">
        <v>102.2</v>
      </c>
    </row>
    <row r="153" spans="1:23">
      <c r="A153" s="2" t="s">
        <v>40</v>
      </c>
      <c r="B153" s="3" t="s">
        <v>8487</v>
      </c>
      <c r="C153" s="1" t="s">
        <v>42</v>
      </c>
      <c r="D153" s="1" t="s">
        <v>8573</v>
      </c>
      <c r="E153" s="2" t="s">
        <v>1487</v>
      </c>
      <c r="F153" s="2" t="s">
        <v>1488</v>
      </c>
      <c r="G153" s="2" t="s">
        <v>448</v>
      </c>
      <c r="H153" s="2" t="s">
        <v>449</v>
      </c>
      <c r="I153" s="9">
        <v>50</v>
      </c>
      <c r="J153" s="4">
        <v>511</v>
      </c>
    </row>
    <row r="154" spans="1:23">
      <c r="A154" s="2" t="s">
        <v>40</v>
      </c>
      <c r="B154" s="3" t="s">
        <v>8491</v>
      </c>
      <c r="C154" s="1" t="s">
        <v>42</v>
      </c>
      <c r="D154" s="1" t="s">
        <v>8574</v>
      </c>
      <c r="E154" s="2" t="s">
        <v>4160</v>
      </c>
      <c r="F154" s="2" t="s">
        <v>4161</v>
      </c>
      <c r="G154" s="2" t="s">
        <v>1654</v>
      </c>
      <c r="H154" s="2" t="s">
        <v>1655</v>
      </c>
      <c r="I154" s="9">
        <v>20</v>
      </c>
      <c r="J154" s="4">
        <v>204.4</v>
      </c>
    </row>
    <row r="155" spans="1:23">
      <c r="A155" s="2" t="s">
        <v>40</v>
      </c>
      <c r="B155" s="3" t="s">
        <v>8489</v>
      </c>
      <c r="C155" s="1" t="s">
        <v>42</v>
      </c>
      <c r="D155" s="1" t="s">
        <v>8575</v>
      </c>
      <c r="E155" s="2" t="s">
        <v>3526</v>
      </c>
      <c r="F155" s="2" t="s">
        <v>3527</v>
      </c>
      <c r="G155" s="2" t="s">
        <v>468</v>
      </c>
      <c r="H155" s="2" t="s">
        <v>469</v>
      </c>
      <c r="I155" s="9">
        <v>30</v>
      </c>
      <c r="J155" s="4">
        <v>306.60000000000002</v>
      </c>
    </row>
    <row r="156" spans="1:23">
      <c r="A156" s="2" t="s">
        <v>40</v>
      </c>
      <c r="B156" s="3" t="s">
        <v>8489</v>
      </c>
      <c r="C156" s="1" t="s">
        <v>42</v>
      </c>
      <c r="D156" s="1" t="s">
        <v>8576</v>
      </c>
      <c r="E156" s="2" t="s">
        <v>8577</v>
      </c>
      <c r="F156" s="2" t="s">
        <v>8578</v>
      </c>
      <c r="G156" s="2" t="s">
        <v>872</v>
      </c>
      <c r="H156" s="2" t="s">
        <v>873</v>
      </c>
      <c r="I156" s="9">
        <v>3</v>
      </c>
      <c r="J156" s="4">
        <v>30.66</v>
      </c>
    </row>
    <row r="157" spans="1:23">
      <c r="A157" s="2" t="s">
        <v>40</v>
      </c>
      <c r="B157" s="3" t="s">
        <v>8489</v>
      </c>
      <c r="C157" s="1" t="s">
        <v>42</v>
      </c>
      <c r="D157" s="1" t="s">
        <v>8579</v>
      </c>
      <c r="E157" s="2" t="s">
        <v>4966</v>
      </c>
      <c r="F157" s="2" t="s">
        <v>4967</v>
      </c>
      <c r="G157" s="2" t="s">
        <v>4949</v>
      </c>
      <c r="H157" s="2" t="s">
        <v>4950</v>
      </c>
      <c r="I157" s="9">
        <v>5</v>
      </c>
      <c r="J157" s="4">
        <v>51.1</v>
      </c>
    </row>
    <row r="158" spans="1:23">
      <c r="A158" s="2" t="s">
        <v>40</v>
      </c>
      <c r="B158" s="3" t="s">
        <v>8518</v>
      </c>
      <c r="C158" s="1" t="s">
        <v>42</v>
      </c>
      <c r="D158" s="1" t="s">
        <v>8580</v>
      </c>
      <c r="E158" s="2" t="s">
        <v>8581</v>
      </c>
      <c r="F158" s="2" t="s">
        <v>8582</v>
      </c>
      <c r="G158" s="2" t="s">
        <v>3793</v>
      </c>
      <c r="H158" s="2" t="s">
        <v>3794</v>
      </c>
      <c r="I158" s="9">
        <v>20</v>
      </c>
      <c r="J158" s="4">
        <v>204.4</v>
      </c>
    </row>
    <row r="159" spans="1:23">
      <c r="A159" s="2" t="s">
        <v>40</v>
      </c>
      <c r="B159" s="3" t="s">
        <v>8518</v>
      </c>
      <c r="C159" s="1" t="s">
        <v>42</v>
      </c>
      <c r="D159" s="1" t="s">
        <v>8583</v>
      </c>
      <c r="E159" s="2" t="s">
        <v>846</v>
      </c>
      <c r="F159" s="2" t="s">
        <v>847</v>
      </c>
      <c r="G159" s="2" t="s">
        <v>367</v>
      </c>
      <c r="H159" s="2" t="s">
        <v>368</v>
      </c>
      <c r="I159" s="9">
        <v>30</v>
      </c>
      <c r="J159" s="4">
        <v>306.60000000000002</v>
      </c>
    </row>
    <row r="160" spans="1:23">
      <c r="A160" s="2" t="s">
        <v>40</v>
      </c>
      <c r="B160" s="3" t="s">
        <v>8518</v>
      </c>
      <c r="C160" s="1" t="s">
        <v>42</v>
      </c>
      <c r="D160" s="1" t="s">
        <v>8584</v>
      </c>
      <c r="E160" s="2" t="s">
        <v>1644</v>
      </c>
      <c r="F160" s="2" t="s">
        <v>1645</v>
      </c>
      <c r="G160" s="2" t="s">
        <v>1646</v>
      </c>
      <c r="H160" s="2" t="s">
        <v>1647</v>
      </c>
      <c r="I160" s="9">
        <v>20</v>
      </c>
      <c r="J160" s="4">
        <v>204.4</v>
      </c>
    </row>
    <row r="161" spans="1:10">
      <c r="A161" s="2" t="s">
        <v>40</v>
      </c>
      <c r="B161" s="3" t="s">
        <v>8487</v>
      </c>
      <c r="C161" s="1" t="s">
        <v>42</v>
      </c>
      <c r="D161" s="1" t="s">
        <v>8585</v>
      </c>
      <c r="E161" s="2" t="s">
        <v>8586</v>
      </c>
      <c r="F161" s="2" t="s">
        <v>1479</v>
      </c>
      <c r="G161" s="2" t="s">
        <v>4949</v>
      </c>
      <c r="H161" s="2" t="s">
        <v>4950</v>
      </c>
      <c r="I161" s="9">
        <v>25</v>
      </c>
      <c r="J161" s="4">
        <v>255.5</v>
      </c>
    </row>
    <row r="162" spans="1:10">
      <c r="A162" s="2" t="s">
        <v>40</v>
      </c>
      <c r="B162" s="3" t="s">
        <v>8518</v>
      </c>
      <c r="C162" s="1" t="s">
        <v>42</v>
      </c>
      <c r="D162" s="1" t="s">
        <v>2912</v>
      </c>
      <c r="E162" s="2" t="s">
        <v>4290</v>
      </c>
      <c r="F162" s="2" t="s">
        <v>4291</v>
      </c>
      <c r="G162" s="2" t="s">
        <v>872</v>
      </c>
      <c r="H162" s="2" t="s">
        <v>873</v>
      </c>
      <c r="I162" s="9">
        <v>10</v>
      </c>
      <c r="J162" s="4">
        <v>102.2</v>
      </c>
    </row>
    <row r="163" spans="1:10">
      <c r="A163" s="2" t="s">
        <v>40</v>
      </c>
      <c r="B163" s="3" t="s">
        <v>8518</v>
      </c>
      <c r="C163" s="1" t="s">
        <v>42</v>
      </c>
      <c r="D163" s="1" t="s">
        <v>8587</v>
      </c>
      <c r="E163" s="2" t="s">
        <v>4954</v>
      </c>
      <c r="F163" s="2" t="s">
        <v>4955</v>
      </c>
      <c r="G163" s="2" t="s">
        <v>4956</v>
      </c>
      <c r="H163" s="2" t="s">
        <v>4957</v>
      </c>
      <c r="I163" s="9">
        <v>5</v>
      </c>
      <c r="J163" s="4">
        <v>51.1</v>
      </c>
    </row>
    <row r="164" spans="1:10" hidden="1">
      <c r="A164" s="2" t="s">
        <v>48</v>
      </c>
      <c r="B164" s="3" t="s">
        <v>8518</v>
      </c>
      <c r="C164" s="1" t="s">
        <v>42</v>
      </c>
      <c r="D164" s="1" t="s">
        <v>8580</v>
      </c>
      <c r="E164" s="2" t="s">
        <v>8581</v>
      </c>
      <c r="F164" s="2" t="s">
        <v>8582</v>
      </c>
      <c r="G164" s="2" t="s">
        <v>3793</v>
      </c>
      <c r="H164" s="2" t="s">
        <v>3794</v>
      </c>
      <c r="I164" s="9">
        <v>35</v>
      </c>
      <c r="J164" s="4">
        <v>432.95</v>
      </c>
    </row>
    <row r="165" spans="1:10" hidden="1">
      <c r="A165" s="2" t="s">
        <v>48</v>
      </c>
      <c r="B165" s="3" t="s">
        <v>8489</v>
      </c>
      <c r="C165" s="1" t="s">
        <v>42</v>
      </c>
      <c r="D165" s="1" t="s">
        <v>8571</v>
      </c>
      <c r="E165" s="2" t="s">
        <v>4634</v>
      </c>
      <c r="F165" s="2" t="s">
        <v>4635</v>
      </c>
      <c r="G165" s="2" t="s">
        <v>1361</v>
      </c>
      <c r="H165" s="2" t="s">
        <v>1362</v>
      </c>
      <c r="I165" s="9">
        <v>5</v>
      </c>
      <c r="J165" s="4">
        <v>61.85</v>
      </c>
    </row>
    <row r="166" spans="1:10" hidden="1">
      <c r="A166" s="2" t="s">
        <v>48</v>
      </c>
      <c r="B166" s="3" t="s">
        <v>8491</v>
      </c>
      <c r="C166" s="1" t="s">
        <v>42</v>
      </c>
      <c r="D166" s="1" t="s">
        <v>8574</v>
      </c>
      <c r="E166" s="2" t="s">
        <v>4160</v>
      </c>
      <c r="F166" s="2" t="s">
        <v>4161</v>
      </c>
      <c r="G166" s="2" t="s">
        <v>1654</v>
      </c>
      <c r="H166" s="2" t="s">
        <v>1655</v>
      </c>
      <c r="I166" s="9">
        <v>5</v>
      </c>
      <c r="J166" s="4">
        <v>61.85</v>
      </c>
    </row>
    <row r="167" spans="1:10" hidden="1">
      <c r="A167" s="2" t="s">
        <v>48</v>
      </c>
      <c r="B167" s="3" t="s">
        <v>8491</v>
      </c>
      <c r="C167" s="1" t="s">
        <v>42</v>
      </c>
      <c r="D167" s="1" t="s">
        <v>2933</v>
      </c>
      <c r="E167" s="2" t="s">
        <v>5686</v>
      </c>
      <c r="F167" s="2" t="s">
        <v>5687</v>
      </c>
      <c r="G167" s="2" t="s">
        <v>468</v>
      </c>
      <c r="H167" s="2" t="s">
        <v>469</v>
      </c>
      <c r="I167" s="9">
        <v>4</v>
      </c>
      <c r="J167" s="4">
        <v>49.48</v>
      </c>
    </row>
    <row r="168" spans="1:10" hidden="1">
      <c r="A168" s="2" t="s">
        <v>48</v>
      </c>
      <c r="B168" s="3" t="s">
        <v>8489</v>
      </c>
      <c r="C168" s="1" t="s">
        <v>42</v>
      </c>
      <c r="D168" s="1" t="s">
        <v>8588</v>
      </c>
      <c r="E168" s="2" t="s">
        <v>2857</v>
      </c>
      <c r="F168" s="2" t="s">
        <v>2858</v>
      </c>
      <c r="G168" s="2" t="s">
        <v>851</v>
      </c>
      <c r="H168" s="2" t="s">
        <v>852</v>
      </c>
      <c r="I168" s="9">
        <v>2</v>
      </c>
      <c r="J168" s="4">
        <v>24.74</v>
      </c>
    </row>
    <row r="169" spans="1:10" ht="24" hidden="1">
      <c r="A169" s="2" t="s">
        <v>48</v>
      </c>
      <c r="B169" s="3" t="s">
        <v>8515</v>
      </c>
      <c r="C169" s="1" t="s">
        <v>42</v>
      </c>
      <c r="D169" s="1" t="s">
        <v>2847</v>
      </c>
      <c r="E169" s="2" t="s">
        <v>3458</v>
      </c>
      <c r="F169" s="2" t="s">
        <v>3459</v>
      </c>
      <c r="G169" s="2" t="s">
        <v>463</v>
      </c>
      <c r="H169" s="2" t="s">
        <v>464</v>
      </c>
      <c r="I169" s="9">
        <v>5</v>
      </c>
      <c r="J169" s="4">
        <v>61.85</v>
      </c>
    </row>
    <row r="170" spans="1:10" hidden="1">
      <c r="J170" s="5">
        <v>5659.64</v>
      </c>
    </row>
    <row r="171" spans="1:10" hidden="1">
      <c r="I171" s="10">
        <f>SUM(I1:I170)</f>
        <v>1485</v>
      </c>
      <c r="J171" s="5">
        <v>15981.57</v>
      </c>
    </row>
    <row r="172" spans="1:10" hidden="1">
      <c r="I172" s="10">
        <v>1485</v>
      </c>
    </row>
  </sheetData>
  <autoFilter ref="A1:W172" xr:uid="{16D6B16A-ADBA-3F47-827D-9AD434BEE515}">
    <filterColumn colId="0">
      <filters>
        <filter val="Dorzol 20mg/ml kapi za oči 5ml"/>
      </filters>
    </filterColumn>
  </autoFilter>
  <mergeCells count="12">
    <mergeCell ref="A145:W145"/>
    <mergeCell ref="A2:W2"/>
    <mergeCell ref="A11:W11"/>
    <mergeCell ref="A17:W17"/>
    <mergeCell ref="A54:W54"/>
    <mergeCell ref="A70:W70"/>
    <mergeCell ref="A75:W75"/>
    <mergeCell ref="A80:W80"/>
    <mergeCell ref="A96:W96"/>
    <mergeCell ref="A102:W102"/>
    <mergeCell ref="A137:W137"/>
    <mergeCell ref="A140:W14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D286-BC75-BF4F-9C29-6623F49580CC}">
  <sheetPr filterMode="1"/>
  <dimension ref="A1:W165"/>
  <sheetViews>
    <sheetView workbookViewId="0"/>
    <sheetView workbookViewId="1"/>
  </sheetViews>
  <sheetFormatPr defaultColWidth="8.85546875" defaultRowHeight="12.95"/>
  <cols>
    <col min="1" max="1" width="39.42578125" customWidth="1"/>
    <col min="2" max="2" width="8.140625" customWidth="1"/>
    <col min="3" max="3" width="7.85546875" customWidth="1"/>
    <col min="4" max="4" width="7" customWidth="1"/>
    <col min="5" max="5" width="41.28515625" customWidth="1"/>
    <col min="6" max="6" width="30.85546875" customWidth="1"/>
    <col min="7" max="7" width="9.42578125" customWidth="1"/>
    <col min="8" max="8" width="14.85546875" customWidth="1"/>
    <col min="9" max="9" width="9.42578125" style="10" customWidth="1"/>
    <col min="10" max="10" width="10" customWidth="1"/>
    <col min="11" max="11" width="8.140625" customWidth="1"/>
    <col min="12" max="12" width="6" customWidth="1"/>
    <col min="13" max="13" width="7" customWidth="1"/>
    <col min="14" max="14" width="7.140625" customWidth="1"/>
    <col min="15" max="16" width="7" customWidth="1"/>
    <col min="17" max="17" width="9.140625" customWidth="1"/>
    <col min="18" max="18" width="13.140625" customWidth="1"/>
    <col min="19" max="19" width="10.140625" customWidth="1"/>
    <col min="20" max="20" width="10" customWidth="1"/>
    <col min="21" max="21" width="10.140625" customWidth="1"/>
    <col min="22" max="22" width="8.140625" customWidth="1"/>
    <col min="23" max="23" width="33.42578125" customWidth="1"/>
  </cols>
  <sheetData>
    <row r="1" spans="1:23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8" t="s">
        <v>37</v>
      </c>
      <c r="J1" s="6" t="s">
        <v>38</v>
      </c>
    </row>
    <row r="2" spans="1:23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1:23">
      <c r="A3" s="2" t="s">
        <v>40</v>
      </c>
      <c r="B3" s="3" t="s">
        <v>8589</v>
      </c>
      <c r="C3" s="1" t="s">
        <v>42</v>
      </c>
      <c r="D3" s="1" t="s">
        <v>8590</v>
      </c>
      <c r="E3" s="2" t="s">
        <v>8591</v>
      </c>
      <c r="F3" s="2" t="s">
        <v>8592</v>
      </c>
      <c r="G3" s="2" t="s">
        <v>52</v>
      </c>
      <c r="H3" s="2" t="s">
        <v>53</v>
      </c>
      <c r="I3" s="9">
        <v>20</v>
      </c>
      <c r="J3" s="4">
        <v>204.4</v>
      </c>
    </row>
    <row r="4" spans="1:23">
      <c r="A4" s="2" t="s">
        <v>40</v>
      </c>
      <c r="B4" s="3" t="s">
        <v>8589</v>
      </c>
      <c r="C4" s="1" t="s">
        <v>42</v>
      </c>
      <c r="D4" s="1" t="s">
        <v>8593</v>
      </c>
      <c r="E4" s="2" t="s">
        <v>50</v>
      </c>
      <c r="F4" s="2" t="s">
        <v>51</v>
      </c>
      <c r="G4" s="2" t="s">
        <v>52</v>
      </c>
      <c r="H4" s="2" t="s">
        <v>53</v>
      </c>
      <c r="I4" s="9">
        <v>10</v>
      </c>
      <c r="J4" s="4">
        <v>102.2</v>
      </c>
    </row>
    <row r="5" spans="1:23">
      <c r="A5" s="2" t="s">
        <v>40</v>
      </c>
      <c r="B5" s="3" t="s">
        <v>8589</v>
      </c>
      <c r="C5" s="1" t="s">
        <v>42</v>
      </c>
      <c r="D5" s="1" t="s">
        <v>8594</v>
      </c>
      <c r="E5" s="2" t="s">
        <v>7643</v>
      </c>
      <c r="F5" s="2" t="s">
        <v>7644</v>
      </c>
      <c r="G5" s="2" t="s">
        <v>52</v>
      </c>
      <c r="H5" s="2" t="s">
        <v>53</v>
      </c>
      <c r="I5" s="9">
        <v>5</v>
      </c>
      <c r="J5" s="4">
        <v>51.1</v>
      </c>
    </row>
    <row r="6" spans="1:23">
      <c r="A6" s="2" t="s">
        <v>40</v>
      </c>
      <c r="B6" s="3" t="s">
        <v>8589</v>
      </c>
      <c r="C6" s="1" t="s">
        <v>42</v>
      </c>
      <c r="D6" s="1" t="s">
        <v>8595</v>
      </c>
      <c r="E6" s="2" t="s">
        <v>877</v>
      </c>
      <c r="F6" s="2" t="s">
        <v>878</v>
      </c>
      <c r="G6" s="2" t="s">
        <v>622</v>
      </c>
      <c r="H6" s="2" t="s">
        <v>623</v>
      </c>
      <c r="I6" s="9">
        <v>4</v>
      </c>
      <c r="J6" s="4">
        <v>40.880000000000003</v>
      </c>
    </row>
    <row r="7" spans="1:23">
      <c r="A7" s="2" t="s">
        <v>40</v>
      </c>
      <c r="B7" s="3" t="s">
        <v>8589</v>
      </c>
      <c r="C7" s="1" t="s">
        <v>42</v>
      </c>
      <c r="D7" s="1" t="s">
        <v>8596</v>
      </c>
      <c r="E7" s="2" t="s">
        <v>44</v>
      </c>
      <c r="F7" s="2" t="s">
        <v>45</v>
      </c>
      <c r="G7" s="2" t="s">
        <v>46</v>
      </c>
      <c r="H7" s="2" t="s">
        <v>47</v>
      </c>
      <c r="I7" s="9">
        <v>2</v>
      </c>
      <c r="J7" s="4">
        <v>20.440000000000001</v>
      </c>
    </row>
    <row r="8" spans="1:23" hidden="1">
      <c r="A8" s="2" t="s">
        <v>48</v>
      </c>
      <c r="B8" s="3" t="s">
        <v>8589</v>
      </c>
      <c r="C8" s="1" t="s">
        <v>42</v>
      </c>
      <c r="D8" s="1" t="s">
        <v>2952</v>
      </c>
      <c r="E8" s="2" t="s">
        <v>4832</v>
      </c>
      <c r="F8" s="2" t="s">
        <v>4833</v>
      </c>
      <c r="G8" s="2" t="s">
        <v>4834</v>
      </c>
      <c r="H8" s="2" t="s">
        <v>4835</v>
      </c>
      <c r="I8" s="9">
        <v>15</v>
      </c>
      <c r="J8" s="4">
        <v>185.55</v>
      </c>
    </row>
    <row r="9" spans="1:23" hidden="1">
      <c r="J9" s="5">
        <v>604.57000000000005</v>
      </c>
    </row>
    <row r="10" spans="1:23" hidden="1">
      <c r="A10" s="72" t="s">
        <v>54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</row>
    <row r="11" spans="1:23">
      <c r="A11" s="2" t="s">
        <v>40</v>
      </c>
      <c r="B11" s="3" t="s">
        <v>8589</v>
      </c>
      <c r="C11" s="1" t="s">
        <v>42</v>
      </c>
      <c r="D11" s="1" t="s">
        <v>2975</v>
      </c>
      <c r="E11" s="2" t="s">
        <v>4042</v>
      </c>
      <c r="F11" s="2" t="s">
        <v>58</v>
      </c>
      <c r="G11" s="2" t="s">
        <v>59</v>
      </c>
      <c r="H11" s="2" t="s">
        <v>60</v>
      </c>
      <c r="I11" s="9">
        <v>5</v>
      </c>
      <c r="J11" s="4">
        <v>51.1</v>
      </c>
    </row>
    <row r="12" spans="1:23">
      <c r="A12" s="2" t="s">
        <v>40</v>
      </c>
      <c r="B12" s="3" t="s">
        <v>8597</v>
      </c>
      <c r="C12" s="1" t="s">
        <v>42</v>
      </c>
      <c r="D12" s="1" t="s">
        <v>8598</v>
      </c>
      <c r="E12" s="2" t="s">
        <v>57</v>
      </c>
      <c r="F12" s="2" t="s">
        <v>58</v>
      </c>
      <c r="G12" s="2" t="s">
        <v>59</v>
      </c>
      <c r="H12" s="2" t="s">
        <v>60</v>
      </c>
      <c r="I12" s="9">
        <v>10</v>
      </c>
      <c r="J12" s="4">
        <v>102.2</v>
      </c>
    </row>
    <row r="13" spans="1:23" hidden="1">
      <c r="A13" s="2" t="s">
        <v>48</v>
      </c>
      <c r="B13" s="3" t="s">
        <v>8589</v>
      </c>
      <c r="C13" s="1" t="s">
        <v>42</v>
      </c>
      <c r="D13" s="1" t="s">
        <v>2973</v>
      </c>
      <c r="E13" s="2" t="s">
        <v>4042</v>
      </c>
      <c r="F13" s="2" t="s">
        <v>58</v>
      </c>
      <c r="G13" s="2" t="s">
        <v>59</v>
      </c>
      <c r="H13" s="2" t="s">
        <v>60</v>
      </c>
      <c r="I13" s="9">
        <v>10</v>
      </c>
      <c r="J13" s="4">
        <v>115.2</v>
      </c>
    </row>
    <row r="14" spans="1:23" hidden="1">
      <c r="A14" s="2" t="s">
        <v>48</v>
      </c>
      <c r="B14" s="3" t="s">
        <v>8597</v>
      </c>
      <c r="C14" s="1" t="s">
        <v>42</v>
      </c>
      <c r="D14" s="1" t="s">
        <v>8599</v>
      </c>
      <c r="E14" s="2" t="s">
        <v>57</v>
      </c>
      <c r="F14" s="2" t="s">
        <v>58</v>
      </c>
      <c r="G14" s="2" t="s">
        <v>59</v>
      </c>
      <c r="H14" s="2" t="s">
        <v>60</v>
      </c>
      <c r="I14" s="9">
        <v>10</v>
      </c>
      <c r="J14" s="4">
        <v>115.2</v>
      </c>
    </row>
    <row r="15" spans="1:23" hidden="1">
      <c r="J15" s="5">
        <v>383.7</v>
      </c>
    </row>
    <row r="16" spans="1:23" hidden="1">
      <c r="A16" s="72" t="s">
        <v>67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</row>
    <row r="17" spans="1:10">
      <c r="A17" s="2" t="s">
        <v>40</v>
      </c>
      <c r="B17" s="3" t="s">
        <v>8600</v>
      </c>
      <c r="C17" s="1" t="s">
        <v>42</v>
      </c>
      <c r="D17" s="1" t="s">
        <v>3036</v>
      </c>
      <c r="E17" s="2" t="s">
        <v>916</v>
      </c>
      <c r="F17" s="2" t="s">
        <v>917</v>
      </c>
      <c r="G17" s="2" t="s">
        <v>82</v>
      </c>
      <c r="H17" s="2" t="s">
        <v>83</v>
      </c>
      <c r="I17" s="9">
        <v>20</v>
      </c>
      <c r="J17" s="4">
        <v>204.4</v>
      </c>
    </row>
    <row r="18" spans="1:10">
      <c r="A18" s="2" t="s">
        <v>40</v>
      </c>
      <c r="B18" s="3" t="s">
        <v>8600</v>
      </c>
      <c r="C18" s="1" t="s">
        <v>42</v>
      </c>
      <c r="D18" s="1" t="s">
        <v>8601</v>
      </c>
      <c r="E18" s="2" t="s">
        <v>7117</v>
      </c>
      <c r="F18" s="2" t="s">
        <v>7118</v>
      </c>
      <c r="G18" s="2" t="s">
        <v>82</v>
      </c>
      <c r="H18" s="2" t="s">
        <v>83</v>
      </c>
      <c r="I18" s="9">
        <v>4</v>
      </c>
      <c r="J18" s="4">
        <v>40.880000000000003</v>
      </c>
    </row>
    <row r="19" spans="1:10">
      <c r="A19" s="2" t="s">
        <v>40</v>
      </c>
      <c r="B19" s="3" t="s">
        <v>8600</v>
      </c>
      <c r="C19" s="1" t="s">
        <v>42</v>
      </c>
      <c r="D19" s="1" t="s">
        <v>8602</v>
      </c>
      <c r="E19" s="2" t="s">
        <v>505</v>
      </c>
      <c r="F19" s="2" t="s">
        <v>506</v>
      </c>
      <c r="G19" s="2" t="s">
        <v>93</v>
      </c>
      <c r="H19" s="2" t="s">
        <v>94</v>
      </c>
      <c r="I19" s="9">
        <v>3</v>
      </c>
      <c r="J19" s="4">
        <v>30.66</v>
      </c>
    </row>
    <row r="20" spans="1:10">
      <c r="A20" s="2" t="s">
        <v>40</v>
      </c>
      <c r="B20" s="3" t="s">
        <v>8600</v>
      </c>
      <c r="C20" s="1" t="s">
        <v>42</v>
      </c>
      <c r="D20" s="1" t="s">
        <v>8603</v>
      </c>
      <c r="E20" s="2" t="s">
        <v>2509</v>
      </c>
      <c r="F20" s="2" t="s">
        <v>2510</v>
      </c>
      <c r="G20" s="2" t="s">
        <v>119</v>
      </c>
      <c r="H20" s="2" t="s">
        <v>120</v>
      </c>
      <c r="I20" s="9">
        <v>5</v>
      </c>
      <c r="J20" s="4">
        <v>51.1</v>
      </c>
    </row>
    <row r="21" spans="1:10">
      <c r="A21" s="2" t="s">
        <v>40</v>
      </c>
      <c r="B21" s="3" t="s">
        <v>8600</v>
      </c>
      <c r="C21" s="1" t="s">
        <v>42</v>
      </c>
      <c r="D21" s="1" t="s">
        <v>8604</v>
      </c>
      <c r="E21" s="2" t="s">
        <v>909</v>
      </c>
      <c r="F21" s="2" t="s">
        <v>910</v>
      </c>
      <c r="G21" s="2" t="s">
        <v>82</v>
      </c>
      <c r="H21" s="2" t="s">
        <v>83</v>
      </c>
      <c r="I21" s="9">
        <v>20</v>
      </c>
      <c r="J21" s="4">
        <v>204.4</v>
      </c>
    </row>
    <row r="22" spans="1:10">
      <c r="A22" s="2" t="s">
        <v>40</v>
      </c>
      <c r="B22" s="3" t="s">
        <v>8600</v>
      </c>
      <c r="C22" s="1" t="s">
        <v>42</v>
      </c>
      <c r="D22" s="1" t="s">
        <v>8605</v>
      </c>
      <c r="E22" s="2" t="s">
        <v>1076</v>
      </c>
      <c r="F22" s="2" t="s">
        <v>1077</v>
      </c>
      <c r="G22" s="2" t="s">
        <v>1078</v>
      </c>
      <c r="H22" s="2" t="s">
        <v>1079</v>
      </c>
      <c r="I22" s="9">
        <v>2</v>
      </c>
      <c r="J22" s="4">
        <v>20.440000000000001</v>
      </c>
    </row>
    <row r="23" spans="1:10">
      <c r="A23" s="2" t="s">
        <v>40</v>
      </c>
      <c r="B23" s="3" t="s">
        <v>8600</v>
      </c>
      <c r="C23" s="1" t="s">
        <v>42</v>
      </c>
      <c r="D23" s="1" t="s">
        <v>8606</v>
      </c>
      <c r="E23" s="2" t="s">
        <v>663</v>
      </c>
      <c r="F23" s="2" t="s">
        <v>664</v>
      </c>
      <c r="G23" s="2" t="s">
        <v>82</v>
      </c>
      <c r="H23" s="2" t="s">
        <v>83</v>
      </c>
      <c r="I23" s="9">
        <v>3</v>
      </c>
      <c r="J23" s="4">
        <v>30.66</v>
      </c>
    </row>
    <row r="24" spans="1:10">
      <c r="A24" s="2" t="s">
        <v>40</v>
      </c>
      <c r="B24" s="3" t="s">
        <v>8600</v>
      </c>
      <c r="C24" s="1" t="s">
        <v>42</v>
      </c>
      <c r="D24" s="1" t="s">
        <v>8607</v>
      </c>
      <c r="E24" s="2" t="s">
        <v>1955</v>
      </c>
      <c r="F24" s="2" t="s">
        <v>1956</v>
      </c>
      <c r="G24" s="2" t="s">
        <v>82</v>
      </c>
      <c r="H24" s="2" t="s">
        <v>83</v>
      </c>
      <c r="I24" s="9">
        <v>3</v>
      </c>
      <c r="J24" s="4">
        <v>30.66</v>
      </c>
    </row>
    <row r="25" spans="1:10">
      <c r="A25" s="2" t="s">
        <v>40</v>
      </c>
      <c r="B25" s="3" t="s">
        <v>8600</v>
      </c>
      <c r="C25" s="1" t="s">
        <v>42</v>
      </c>
      <c r="D25" s="1" t="s">
        <v>2984</v>
      </c>
      <c r="E25" s="2" t="s">
        <v>4537</v>
      </c>
      <c r="F25" s="2" t="s">
        <v>4538</v>
      </c>
      <c r="G25" s="2" t="s">
        <v>498</v>
      </c>
      <c r="H25" s="2" t="s">
        <v>499</v>
      </c>
      <c r="I25" s="9">
        <v>5</v>
      </c>
      <c r="J25" s="4">
        <v>51.1</v>
      </c>
    </row>
    <row r="26" spans="1:10">
      <c r="A26" s="2" t="s">
        <v>40</v>
      </c>
      <c r="B26" s="3" t="s">
        <v>8600</v>
      </c>
      <c r="C26" s="1" t="s">
        <v>42</v>
      </c>
      <c r="D26" s="1" t="s">
        <v>8608</v>
      </c>
      <c r="E26" s="2" t="s">
        <v>660</v>
      </c>
      <c r="F26" s="2" t="s">
        <v>7663</v>
      </c>
      <c r="G26" s="2" t="s">
        <v>77</v>
      </c>
      <c r="H26" s="2" t="s">
        <v>78</v>
      </c>
      <c r="I26" s="9">
        <v>5</v>
      </c>
      <c r="J26" s="4">
        <v>51.1</v>
      </c>
    </row>
    <row r="27" spans="1:10">
      <c r="A27" s="2" t="s">
        <v>40</v>
      </c>
      <c r="B27" s="3" t="s">
        <v>8600</v>
      </c>
      <c r="C27" s="1" t="s">
        <v>42</v>
      </c>
      <c r="D27" s="1" t="s">
        <v>8609</v>
      </c>
      <c r="E27" s="2" t="s">
        <v>480</v>
      </c>
      <c r="F27" s="2" t="s">
        <v>481</v>
      </c>
      <c r="G27" s="2" t="s">
        <v>82</v>
      </c>
      <c r="H27" s="2" t="s">
        <v>83</v>
      </c>
      <c r="I27" s="9">
        <v>1</v>
      </c>
      <c r="J27" s="4">
        <v>10.220000000000001</v>
      </c>
    </row>
    <row r="28" spans="1:10">
      <c r="A28" s="2" t="s">
        <v>40</v>
      </c>
      <c r="B28" s="3" t="s">
        <v>8600</v>
      </c>
      <c r="C28" s="1" t="s">
        <v>42</v>
      </c>
      <c r="D28" s="1" t="s">
        <v>8610</v>
      </c>
      <c r="E28" s="2" t="s">
        <v>922</v>
      </c>
      <c r="F28" s="2" t="s">
        <v>923</v>
      </c>
      <c r="G28" s="2" t="s">
        <v>82</v>
      </c>
      <c r="H28" s="2" t="s">
        <v>83</v>
      </c>
      <c r="I28" s="9">
        <v>2</v>
      </c>
      <c r="J28" s="4">
        <v>20.440000000000001</v>
      </c>
    </row>
    <row r="29" spans="1:10">
      <c r="A29" s="2" t="s">
        <v>40</v>
      </c>
      <c r="B29" s="3" t="s">
        <v>8600</v>
      </c>
      <c r="C29" s="1" t="s">
        <v>42</v>
      </c>
      <c r="D29" s="1" t="s">
        <v>8611</v>
      </c>
      <c r="E29" s="2" t="s">
        <v>139</v>
      </c>
      <c r="F29" s="2" t="s">
        <v>140</v>
      </c>
      <c r="G29" s="2" t="s">
        <v>72</v>
      </c>
      <c r="H29" s="2" t="s">
        <v>73</v>
      </c>
      <c r="I29" s="9">
        <v>3</v>
      </c>
      <c r="J29" s="4">
        <v>30.66</v>
      </c>
    </row>
    <row r="30" spans="1:10">
      <c r="A30" s="2" t="s">
        <v>40</v>
      </c>
      <c r="B30" s="3" t="s">
        <v>8600</v>
      </c>
      <c r="C30" s="1" t="s">
        <v>42</v>
      </c>
      <c r="D30" s="1" t="s">
        <v>8612</v>
      </c>
      <c r="E30" s="2" t="s">
        <v>8613</v>
      </c>
      <c r="F30" s="2" t="s">
        <v>8614</v>
      </c>
      <c r="G30" s="2" t="s">
        <v>498</v>
      </c>
      <c r="H30" s="2" t="s">
        <v>499</v>
      </c>
      <c r="I30" s="9">
        <v>2</v>
      </c>
      <c r="J30" s="4">
        <v>20.440000000000001</v>
      </c>
    </row>
    <row r="31" spans="1:10">
      <c r="A31" s="2" t="s">
        <v>40</v>
      </c>
      <c r="B31" s="3" t="s">
        <v>8615</v>
      </c>
      <c r="C31" s="1" t="s">
        <v>42</v>
      </c>
      <c r="D31" s="1" t="s">
        <v>8616</v>
      </c>
      <c r="E31" s="2" t="s">
        <v>670</v>
      </c>
      <c r="F31" s="2" t="s">
        <v>671</v>
      </c>
      <c r="G31" s="2" t="s">
        <v>177</v>
      </c>
      <c r="H31" s="2" t="s">
        <v>178</v>
      </c>
      <c r="I31" s="9">
        <v>5</v>
      </c>
      <c r="J31" s="4">
        <v>51.1</v>
      </c>
    </row>
    <row r="32" spans="1:10">
      <c r="A32" s="2" t="s">
        <v>40</v>
      </c>
      <c r="B32" s="3" t="s">
        <v>8600</v>
      </c>
      <c r="C32" s="1" t="s">
        <v>42</v>
      </c>
      <c r="D32" s="1" t="s">
        <v>3008</v>
      </c>
      <c r="E32" s="2" t="s">
        <v>522</v>
      </c>
      <c r="F32" s="2" t="s">
        <v>523</v>
      </c>
      <c r="G32" s="2" t="s">
        <v>93</v>
      </c>
      <c r="H32" s="2" t="s">
        <v>94</v>
      </c>
      <c r="I32" s="9">
        <v>1</v>
      </c>
      <c r="J32" s="4">
        <v>10.220000000000001</v>
      </c>
    </row>
    <row r="33" spans="1:10" hidden="1">
      <c r="A33" s="2" t="s">
        <v>48</v>
      </c>
      <c r="B33" s="3" t="s">
        <v>8589</v>
      </c>
      <c r="C33" s="1" t="s">
        <v>42</v>
      </c>
      <c r="D33" s="1" t="s">
        <v>2962</v>
      </c>
      <c r="E33" s="2" t="s">
        <v>1076</v>
      </c>
      <c r="F33" s="2" t="s">
        <v>1077</v>
      </c>
      <c r="G33" s="2" t="s">
        <v>1078</v>
      </c>
      <c r="H33" s="2" t="s">
        <v>1079</v>
      </c>
      <c r="I33" s="9">
        <v>10</v>
      </c>
      <c r="J33" s="4">
        <v>115.2</v>
      </c>
    </row>
    <row r="34" spans="1:10" hidden="1">
      <c r="A34" s="2" t="s">
        <v>48</v>
      </c>
      <c r="B34" s="3" t="s">
        <v>8600</v>
      </c>
      <c r="C34" s="1" t="s">
        <v>42</v>
      </c>
      <c r="D34" s="1" t="s">
        <v>3050</v>
      </c>
      <c r="E34" s="2" t="s">
        <v>643</v>
      </c>
      <c r="F34" s="2" t="s">
        <v>644</v>
      </c>
      <c r="G34" s="2" t="s">
        <v>82</v>
      </c>
      <c r="H34" s="2" t="s">
        <v>83</v>
      </c>
      <c r="I34" s="9">
        <v>6</v>
      </c>
      <c r="J34" s="4">
        <v>74.22</v>
      </c>
    </row>
    <row r="35" spans="1:10" hidden="1">
      <c r="A35" s="2" t="s">
        <v>48</v>
      </c>
      <c r="B35" s="3" t="s">
        <v>8600</v>
      </c>
      <c r="C35" s="1" t="s">
        <v>42</v>
      </c>
      <c r="D35" s="1" t="s">
        <v>8617</v>
      </c>
      <c r="E35" s="2" t="s">
        <v>136</v>
      </c>
      <c r="F35" s="2" t="s">
        <v>137</v>
      </c>
      <c r="G35" s="2" t="s">
        <v>72</v>
      </c>
      <c r="H35" s="2" t="s">
        <v>73</v>
      </c>
      <c r="I35" s="9">
        <v>10</v>
      </c>
      <c r="J35" s="4">
        <v>115.2</v>
      </c>
    </row>
    <row r="36" spans="1:10" hidden="1">
      <c r="A36" s="2" t="s">
        <v>48</v>
      </c>
      <c r="B36" s="3" t="s">
        <v>8600</v>
      </c>
      <c r="C36" s="1" t="s">
        <v>42</v>
      </c>
      <c r="D36" s="1" t="s">
        <v>8618</v>
      </c>
      <c r="E36" s="2" t="s">
        <v>1285</v>
      </c>
      <c r="F36" s="2" t="s">
        <v>1286</v>
      </c>
      <c r="G36" s="2" t="s">
        <v>82</v>
      </c>
      <c r="H36" s="2" t="s">
        <v>83</v>
      </c>
      <c r="I36" s="9">
        <v>30</v>
      </c>
      <c r="J36" s="4">
        <v>345.6</v>
      </c>
    </row>
    <row r="37" spans="1:10" hidden="1">
      <c r="A37" s="2" t="s">
        <v>48</v>
      </c>
      <c r="B37" s="3" t="s">
        <v>8600</v>
      </c>
      <c r="C37" s="1" t="s">
        <v>42</v>
      </c>
      <c r="D37" s="1" t="s">
        <v>8619</v>
      </c>
      <c r="E37" s="2" t="s">
        <v>663</v>
      </c>
      <c r="F37" s="2" t="s">
        <v>664</v>
      </c>
      <c r="G37" s="2" t="s">
        <v>82</v>
      </c>
      <c r="H37" s="2" t="s">
        <v>83</v>
      </c>
      <c r="I37" s="9">
        <v>4</v>
      </c>
      <c r="J37" s="4">
        <v>46.08</v>
      </c>
    </row>
    <row r="38" spans="1:10" hidden="1">
      <c r="A38" s="2" t="s">
        <v>48</v>
      </c>
      <c r="B38" s="3" t="s">
        <v>8615</v>
      </c>
      <c r="C38" s="1" t="s">
        <v>42</v>
      </c>
      <c r="D38" s="1" t="s">
        <v>8620</v>
      </c>
      <c r="E38" s="2" t="s">
        <v>670</v>
      </c>
      <c r="F38" s="2" t="s">
        <v>671</v>
      </c>
      <c r="G38" s="2" t="s">
        <v>177</v>
      </c>
      <c r="H38" s="2" t="s">
        <v>178</v>
      </c>
      <c r="I38" s="9">
        <v>10</v>
      </c>
      <c r="J38" s="4">
        <v>115.2</v>
      </c>
    </row>
    <row r="39" spans="1:10" hidden="1">
      <c r="A39" s="2" t="s">
        <v>48</v>
      </c>
      <c r="B39" s="3" t="s">
        <v>8600</v>
      </c>
      <c r="C39" s="1" t="s">
        <v>42</v>
      </c>
      <c r="D39" s="1" t="s">
        <v>8621</v>
      </c>
      <c r="E39" s="2" t="s">
        <v>1076</v>
      </c>
      <c r="F39" s="2" t="s">
        <v>1077</v>
      </c>
      <c r="G39" s="2" t="s">
        <v>1078</v>
      </c>
      <c r="H39" s="2" t="s">
        <v>1079</v>
      </c>
      <c r="I39" s="9">
        <v>5</v>
      </c>
      <c r="J39" s="4">
        <v>57.6</v>
      </c>
    </row>
    <row r="40" spans="1:10" hidden="1">
      <c r="A40" s="2" t="s">
        <v>48</v>
      </c>
      <c r="B40" s="3" t="s">
        <v>8600</v>
      </c>
      <c r="C40" s="1" t="s">
        <v>42</v>
      </c>
      <c r="D40" s="1" t="s">
        <v>2984</v>
      </c>
      <c r="E40" s="2" t="s">
        <v>4537</v>
      </c>
      <c r="F40" s="2" t="s">
        <v>4538</v>
      </c>
      <c r="G40" s="2" t="s">
        <v>498</v>
      </c>
      <c r="H40" s="2" t="s">
        <v>499</v>
      </c>
      <c r="I40" s="9">
        <v>2</v>
      </c>
      <c r="J40" s="4">
        <v>24.74</v>
      </c>
    </row>
    <row r="41" spans="1:10" hidden="1">
      <c r="A41" s="2" t="s">
        <v>48</v>
      </c>
      <c r="B41" s="3" t="s">
        <v>8600</v>
      </c>
      <c r="C41" s="1" t="s">
        <v>42</v>
      </c>
      <c r="D41" s="1" t="s">
        <v>8622</v>
      </c>
      <c r="E41" s="2" t="s">
        <v>2268</v>
      </c>
      <c r="F41" s="2" t="s">
        <v>2269</v>
      </c>
      <c r="G41" s="2" t="s">
        <v>1733</v>
      </c>
      <c r="H41" s="2" t="s">
        <v>1734</v>
      </c>
      <c r="I41" s="9">
        <v>5</v>
      </c>
      <c r="J41" s="4">
        <v>61.85</v>
      </c>
    </row>
    <row r="42" spans="1:10" hidden="1">
      <c r="A42" s="2" t="s">
        <v>48</v>
      </c>
      <c r="B42" s="3" t="s">
        <v>8600</v>
      </c>
      <c r="C42" s="1" t="s">
        <v>42</v>
      </c>
      <c r="D42" s="1" t="s">
        <v>8609</v>
      </c>
      <c r="E42" s="2" t="s">
        <v>480</v>
      </c>
      <c r="F42" s="2" t="s">
        <v>481</v>
      </c>
      <c r="G42" s="2" t="s">
        <v>82</v>
      </c>
      <c r="H42" s="2" t="s">
        <v>83</v>
      </c>
      <c r="I42" s="9">
        <v>2</v>
      </c>
      <c r="J42" s="4">
        <v>24.74</v>
      </c>
    </row>
    <row r="43" spans="1:10" hidden="1">
      <c r="A43" s="2" t="s">
        <v>48</v>
      </c>
      <c r="B43" s="3" t="s">
        <v>8600</v>
      </c>
      <c r="C43" s="1" t="s">
        <v>42</v>
      </c>
      <c r="D43" s="1" t="s">
        <v>8623</v>
      </c>
      <c r="E43" s="2" t="s">
        <v>108</v>
      </c>
      <c r="F43" s="2" t="s">
        <v>109</v>
      </c>
      <c r="G43" s="2" t="s">
        <v>72</v>
      </c>
      <c r="H43" s="2" t="s">
        <v>73</v>
      </c>
      <c r="I43" s="9">
        <v>5</v>
      </c>
      <c r="J43" s="4">
        <v>57.6</v>
      </c>
    </row>
    <row r="44" spans="1:10" hidden="1">
      <c r="A44" s="2" t="s">
        <v>48</v>
      </c>
      <c r="B44" s="3" t="s">
        <v>8600</v>
      </c>
      <c r="C44" s="1" t="s">
        <v>42</v>
      </c>
      <c r="D44" s="1" t="s">
        <v>8624</v>
      </c>
      <c r="E44" s="2" t="s">
        <v>663</v>
      </c>
      <c r="F44" s="2" t="s">
        <v>664</v>
      </c>
      <c r="G44" s="2" t="s">
        <v>82</v>
      </c>
      <c r="H44" s="2" t="s">
        <v>83</v>
      </c>
      <c r="I44" s="9">
        <v>10</v>
      </c>
      <c r="J44" s="4">
        <v>115.2</v>
      </c>
    </row>
    <row r="45" spans="1:10" hidden="1">
      <c r="A45" s="2" t="s">
        <v>48</v>
      </c>
      <c r="B45" s="3" t="s">
        <v>8600</v>
      </c>
      <c r="C45" s="1" t="s">
        <v>42</v>
      </c>
      <c r="D45" s="1" t="s">
        <v>8625</v>
      </c>
      <c r="E45" s="2" t="s">
        <v>519</v>
      </c>
      <c r="F45" s="2" t="s">
        <v>520</v>
      </c>
      <c r="G45" s="2" t="s">
        <v>93</v>
      </c>
      <c r="H45" s="2" t="s">
        <v>94</v>
      </c>
      <c r="I45" s="9">
        <v>15</v>
      </c>
      <c r="J45" s="4">
        <v>185.55</v>
      </c>
    </row>
    <row r="46" spans="1:10" hidden="1">
      <c r="A46" s="2" t="s">
        <v>48</v>
      </c>
      <c r="B46" s="3" t="s">
        <v>8600</v>
      </c>
      <c r="C46" s="1" t="s">
        <v>42</v>
      </c>
      <c r="D46" s="1" t="s">
        <v>3038</v>
      </c>
      <c r="E46" s="2" t="s">
        <v>483</v>
      </c>
      <c r="F46" s="2" t="s">
        <v>484</v>
      </c>
      <c r="G46" s="2" t="s">
        <v>127</v>
      </c>
      <c r="H46" s="2" t="s">
        <v>128</v>
      </c>
      <c r="I46" s="9">
        <v>10</v>
      </c>
      <c r="J46" s="4">
        <v>123.7</v>
      </c>
    </row>
    <row r="47" spans="1:10" hidden="1">
      <c r="A47" s="2" t="s">
        <v>48</v>
      </c>
      <c r="B47" s="3" t="s">
        <v>8600</v>
      </c>
      <c r="C47" s="1" t="s">
        <v>42</v>
      </c>
      <c r="D47" s="1" t="s">
        <v>3036</v>
      </c>
      <c r="E47" s="2" t="s">
        <v>916</v>
      </c>
      <c r="F47" s="2" t="s">
        <v>917</v>
      </c>
      <c r="G47" s="2" t="s">
        <v>82</v>
      </c>
      <c r="H47" s="2" t="s">
        <v>83</v>
      </c>
      <c r="I47" s="9">
        <v>30</v>
      </c>
      <c r="J47" s="4">
        <v>371.1</v>
      </c>
    </row>
    <row r="48" spans="1:10" hidden="1">
      <c r="A48" s="2" t="s">
        <v>48</v>
      </c>
      <c r="B48" s="3" t="s">
        <v>8600</v>
      </c>
      <c r="C48" s="1" t="s">
        <v>42</v>
      </c>
      <c r="D48" s="1" t="s">
        <v>8626</v>
      </c>
      <c r="E48" s="2" t="s">
        <v>512</v>
      </c>
      <c r="F48" s="2" t="s">
        <v>513</v>
      </c>
      <c r="G48" s="2" t="s">
        <v>514</v>
      </c>
      <c r="H48" s="2" t="s">
        <v>515</v>
      </c>
      <c r="I48" s="9">
        <v>10</v>
      </c>
      <c r="J48" s="4">
        <v>123.7</v>
      </c>
    </row>
    <row r="49" spans="1:23" hidden="1">
      <c r="A49" s="2" t="s">
        <v>48</v>
      </c>
      <c r="B49" s="3" t="s">
        <v>8600</v>
      </c>
      <c r="C49" s="1" t="s">
        <v>42</v>
      </c>
      <c r="D49" s="1" t="s">
        <v>8627</v>
      </c>
      <c r="E49" s="2" t="s">
        <v>7117</v>
      </c>
      <c r="F49" s="2" t="s">
        <v>7118</v>
      </c>
      <c r="G49" s="2" t="s">
        <v>82</v>
      </c>
      <c r="H49" s="2" t="s">
        <v>83</v>
      </c>
      <c r="I49" s="9">
        <v>1</v>
      </c>
      <c r="J49" s="4">
        <v>11.52</v>
      </c>
    </row>
    <row r="50" spans="1:23" hidden="1">
      <c r="A50" s="2" t="s">
        <v>48</v>
      </c>
      <c r="B50" s="3" t="s">
        <v>8600</v>
      </c>
      <c r="C50" s="1" t="s">
        <v>42</v>
      </c>
      <c r="D50" s="1" t="s">
        <v>8612</v>
      </c>
      <c r="E50" s="2" t="s">
        <v>8613</v>
      </c>
      <c r="F50" s="2" t="s">
        <v>8614</v>
      </c>
      <c r="G50" s="2" t="s">
        <v>498</v>
      </c>
      <c r="H50" s="2" t="s">
        <v>499</v>
      </c>
      <c r="I50" s="9">
        <v>2</v>
      </c>
      <c r="J50" s="4">
        <v>24.74</v>
      </c>
    </row>
    <row r="51" spans="1:23" hidden="1">
      <c r="A51" s="2" t="s">
        <v>182</v>
      </c>
      <c r="B51" s="3" t="s">
        <v>8600</v>
      </c>
      <c r="C51" s="1" t="s">
        <v>42</v>
      </c>
      <c r="D51" s="1" t="s">
        <v>8612</v>
      </c>
      <c r="E51" s="2" t="s">
        <v>8613</v>
      </c>
      <c r="F51" s="2" t="s">
        <v>8614</v>
      </c>
      <c r="G51" s="2" t="s">
        <v>498</v>
      </c>
      <c r="H51" s="2" t="s">
        <v>499</v>
      </c>
      <c r="I51" s="9">
        <v>3</v>
      </c>
      <c r="J51" s="4">
        <v>28.32</v>
      </c>
    </row>
    <row r="52" spans="1:23" hidden="1">
      <c r="A52" s="2" t="s">
        <v>182</v>
      </c>
      <c r="B52" s="3" t="s">
        <v>8600</v>
      </c>
      <c r="C52" s="1" t="s">
        <v>42</v>
      </c>
      <c r="D52" s="1" t="s">
        <v>3045</v>
      </c>
      <c r="E52" s="2" t="s">
        <v>682</v>
      </c>
      <c r="F52" s="2" t="s">
        <v>683</v>
      </c>
      <c r="G52" s="2" t="s">
        <v>2352</v>
      </c>
      <c r="H52" s="2" t="s">
        <v>2352</v>
      </c>
      <c r="I52" s="9">
        <v>3</v>
      </c>
      <c r="J52" s="4">
        <v>28.32</v>
      </c>
    </row>
    <row r="53" spans="1:23" hidden="1">
      <c r="A53" s="2" t="s">
        <v>182</v>
      </c>
      <c r="B53" s="3" t="s">
        <v>8600</v>
      </c>
      <c r="C53" s="1" t="s">
        <v>42</v>
      </c>
      <c r="D53" s="1" t="s">
        <v>8625</v>
      </c>
      <c r="E53" s="2" t="s">
        <v>519</v>
      </c>
      <c r="F53" s="2" t="s">
        <v>520</v>
      </c>
      <c r="G53" s="2" t="s">
        <v>93</v>
      </c>
      <c r="H53" s="2" t="s">
        <v>94</v>
      </c>
      <c r="I53" s="9">
        <v>5</v>
      </c>
      <c r="J53" s="4">
        <v>47.2</v>
      </c>
    </row>
    <row r="54" spans="1:23" hidden="1">
      <c r="A54" s="2" t="s">
        <v>182</v>
      </c>
      <c r="B54" s="3" t="s">
        <v>8600</v>
      </c>
      <c r="C54" s="1" t="s">
        <v>42</v>
      </c>
      <c r="D54" s="1" t="s">
        <v>8628</v>
      </c>
      <c r="E54" s="2" t="s">
        <v>75</v>
      </c>
      <c r="F54" s="2" t="s">
        <v>76</v>
      </c>
      <c r="G54" s="2" t="s">
        <v>77</v>
      </c>
      <c r="H54" s="2" t="s">
        <v>78</v>
      </c>
      <c r="I54" s="9">
        <v>5</v>
      </c>
      <c r="J54" s="4">
        <v>47.2</v>
      </c>
    </row>
    <row r="55" spans="1:23" hidden="1">
      <c r="J55" s="5">
        <v>3003.06</v>
      </c>
    </row>
    <row r="56" spans="1:23" hidden="1">
      <c r="A56" s="72" t="s">
        <v>141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</row>
    <row r="57" spans="1:23">
      <c r="A57" s="2" t="s">
        <v>40</v>
      </c>
      <c r="B57" s="3" t="s">
        <v>8615</v>
      </c>
      <c r="C57" s="1" t="s">
        <v>42</v>
      </c>
      <c r="D57" s="1" t="s">
        <v>8629</v>
      </c>
      <c r="E57" s="2" t="s">
        <v>1404</v>
      </c>
      <c r="F57" s="2" t="s">
        <v>1405</v>
      </c>
      <c r="G57" s="2" t="s">
        <v>160</v>
      </c>
      <c r="H57" s="2" t="s">
        <v>161</v>
      </c>
      <c r="I57" s="9">
        <v>3</v>
      </c>
      <c r="J57" s="4">
        <v>30.66</v>
      </c>
    </row>
    <row r="58" spans="1:23">
      <c r="A58" s="2" t="s">
        <v>40</v>
      </c>
      <c r="B58" s="3" t="s">
        <v>8615</v>
      </c>
      <c r="C58" s="1" t="s">
        <v>42</v>
      </c>
      <c r="D58" s="1" t="s">
        <v>8630</v>
      </c>
      <c r="E58" s="2" t="s">
        <v>957</v>
      </c>
      <c r="F58" s="2" t="s">
        <v>958</v>
      </c>
      <c r="G58" s="2" t="s">
        <v>150</v>
      </c>
      <c r="H58" s="2" t="s">
        <v>151</v>
      </c>
      <c r="I58" s="9">
        <v>2</v>
      </c>
      <c r="J58" s="4">
        <v>20.440000000000001</v>
      </c>
    </row>
    <row r="59" spans="1:23">
      <c r="A59" s="2" t="s">
        <v>40</v>
      </c>
      <c r="B59" s="3" t="s">
        <v>8615</v>
      </c>
      <c r="C59" s="1" t="s">
        <v>42</v>
      </c>
      <c r="D59" s="1" t="s">
        <v>8631</v>
      </c>
      <c r="E59" s="2" t="s">
        <v>936</v>
      </c>
      <c r="F59" s="2" t="s">
        <v>937</v>
      </c>
      <c r="G59" s="2" t="s">
        <v>150</v>
      </c>
      <c r="H59" s="2" t="s">
        <v>151</v>
      </c>
      <c r="I59" s="9">
        <v>3</v>
      </c>
      <c r="J59" s="4">
        <v>30.66</v>
      </c>
    </row>
    <row r="60" spans="1:23">
      <c r="A60" s="2" t="s">
        <v>40</v>
      </c>
      <c r="B60" s="3" t="s">
        <v>8615</v>
      </c>
      <c r="C60" s="1" t="s">
        <v>42</v>
      </c>
      <c r="D60" s="1" t="s">
        <v>8632</v>
      </c>
      <c r="E60" s="2" t="s">
        <v>158</v>
      </c>
      <c r="F60" s="2" t="s">
        <v>159</v>
      </c>
      <c r="G60" s="2" t="s">
        <v>160</v>
      </c>
      <c r="H60" s="2" t="s">
        <v>161</v>
      </c>
      <c r="I60" s="9">
        <v>3</v>
      </c>
      <c r="J60" s="4">
        <v>30.66</v>
      </c>
    </row>
    <row r="61" spans="1:23" hidden="1">
      <c r="A61" s="2" t="s">
        <v>48</v>
      </c>
      <c r="B61" s="3" t="s">
        <v>8615</v>
      </c>
      <c r="C61" s="1" t="s">
        <v>42</v>
      </c>
      <c r="D61" s="1" t="s">
        <v>8633</v>
      </c>
      <c r="E61" s="2" t="s">
        <v>957</v>
      </c>
      <c r="F61" s="2" t="s">
        <v>958</v>
      </c>
      <c r="G61" s="2" t="s">
        <v>150</v>
      </c>
      <c r="H61" s="2" t="s">
        <v>151</v>
      </c>
      <c r="I61" s="9">
        <v>10</v>
      </c>
      <c r="J61" s="4">
        <v>115.2</v>
      </c>
    </row>
    <row r="62" spans="1:23" hidden="1">
      <c r="A62" s="2" t="s">
        <v>48</v>
      </c>
      <c r="B62" s="3" t="s">
        <v>8597</v>
      </c>
      <c r="C62" s="1" t="s">
        <v>42</v>
      </c>
      <c r="D62" s="1" t="s">
        <v>2944</v>
      </c>
      <c r="E62" s="2" t="s">
        <v>957</v>
      </c>
      <c r="F62" s="2" t="s">
        <v>958</v>
      </c>
      <c r="G62" s="2" t="s">
        <v>150</v>
      </c>
      <c r="H62" s="2" t="s">
        <v>151</v>
      </c>
      <c r="I62" s="9">
        <v>10</v>
      </c>
      <c r="J62" s="4">
        <v>115.2</v>
      </c>
    </row>
    <row r="63" spans="1:23" hidden="1">
      <c r="A63" s="2" t="s">
        <v>48</v>
      </c>
      <c r="B63" s="3" t="s">
        <v>8615</v>
      </c>
      <c r="C63" s="1" t="s">
        <v>42</v>
      </c>
      <c r="D63" s="1" t="s">
        <v>3047</v>
      </c>
      <c r="E63" s="2" t="s">
        <v>538</v>
      </c>
      <c r="F63" s="2" t="s">
        <v>539</v>
      </c>
      <c r="G63" s="2" t="s">
        <v>150</v>
      </c>
      <c r="H63" s="2" t="s">
        <v>151</v>
      </c>
      <c r="I63" s="9">
        <v>10</v>
      </c>
      <c r="J63" s="4">
        <v>115.2</v>
      </c>
    </row>
    <row r="64" spans="1:23" hidden="1">
      <c r="A64" s="2" t="s">
        <v>48</v>
      </c>
      <c r="B64" s="3" t="s">
        <v>8615</v>
      </c>
      <c r="C64" s="1" t="s">
        <v>42</v>
      </c>
      <c r="D64" s="1" t="s">
        <v>8634</v>
      </c>
      <c r="E64" s="2" t="s">
        <v>1148</v>
      </c>
      <c r="F64" s="2" t="s">
        <v>1149</v>
      </c>
      <c r="G64" s="2" t="s">
        <v>155</v>
      </c>
      <c r="H64" s="2" t="s">
        <v>156</v>
      </c>
      <c r="I64" s="9">
        <v>2</v>
      </c>
      <c r="J64" s="4">
        <v>23.04</v>
      </c>
    </row>
    <row r="65" spans="1:23" hidden="1">
      <c r="A65" s="2" t="s">
        <v>48</v>
      </c>
      <c r="B65" s="3" t="s">
        <v>8615</v>
      </c>
      <c r="C65" s="1" t="s">
        <v>42</v>
      </c>
      <c r="D65" s="1" t="s">
        <v>3028</v>
      </c>
      <c r="E65" s="2" t="s">
        <v>547</v>
      </c>
      <c r="F65" s="2" t="s">
        <v>548</v>
      </c>
      <c r="G65" s="2" t="s">
        <v>150</v>
      </c>
      <c r="H65" s="2" t="s">
        <v>151</v>
      </c>
      <c r="I65" s="9">
        <v>3</v>
      </c>
      <c r="J65" s="4">
        <v>37.11</v>
      </c>
    </row>
    <row r="66" spans="1:23" hidden="1">
      <c r="A66" s="2" t="s">
        <v>48</v>
      </c>
      <c r="B66" s="3" t="s">
        <v>8615</v>
      </c>
      <c r="C66" s="1" t="s">
        <v>42</v>
      </c>
      <c r="D66" s="1" t="s">
        <v>8635</v>
      </c>
      <c r="E66" s="2" t="s">
        <v>547</v>
      </c>
      <c r="F66" s="2" t="s">
        <v>548</v>
      </c>
      <c r="G66" s="2" t="s">
        <v>150</v>
      </c>
      <c r="H66" s="2" t="s">
        <v>151</v>
      </c>
      <c r="I66" s="9">
        <v>5</v>
      </c>
      <c r="J66" s="4">
        <v>57.6</v>
      </c>
    </row>
    <row r="67" spans="1:23" hidden="1">
      <c r="A67" s="2" t="s">
        <v>48</v>
      </c>
      <c r="B67" s="3" t="s">
        <v>8600</v>
      </c>
      <c r="C67" s="1" t="s">
        <v>42</v>
      </c>
      <c r="D67" s="1" t="s">
        <v>8636</v>
      </c>
      <c r="E67" s="2" t="s">
        <v>1400</v>
      </c>
      <c r="F67" s="2" t="s">
        <v>1401</v>
      </c>
      <c r="G67" s="2" t="s">
        <v>150</v>
      </c>
      <c r="H67" s="2" t="s">
        <v>151</v>
      </c>
      <c r="I67" s="9">
        <v>5</v>
      </c>
      <c r="J67" s="4">
        <v>57.6</v>
      </c>
    </row>
    <row r="68" spans="1:23" hidden="1">
      <c r="A68" s="2" t="s">
        <v>48</v>
      </c>
      <c r="B68" s="3" t="s">
        <v>8600</v>
      </c>
      <c r="C68" s="1" t="s">
        <v>42</v>
      </c>
      <c r="D68" s="1" t="s">
        <v>3018</v>
      </c>
      <c r="E68" s="2" t="s">
        <v>1400</v>
      </c>
      <c r="F68" s="2" t="s">
        <v>1401</v>
      </c>
      <c r="G68" s="2" t="s">
        <v>150</v>
      </c>
      <c r="H68" s="2" t="s">
        <v>151</v>
      </c>
      <c r="I68" s="9">
        <v>3</v>
      </c>
      <c r="J68" s="4">
        <v>37.11</v>
      </c>
    </row>
    <row r="69" spans="1:23" hidden="1">
      <c r="A69" s="2" t="s">
        <v>48</v>
      </c>
      <c r="B69" s="3" t="s">
        <v>8615</v>
      </c>
      <c r="C69" s="1" t="s">
        <v>42</v>
      </c>
      <c r="D69" s="1" t="s">
        <v>8637</v>
      </c>
      <c r="E69" s="2" t="s">
        <v>170</v>
      </c>
      <c r="F69" s="2" t="s">
        <v>171</v>
      </c>
      <c r="G69" s="2" t="s">
        <v>150</v>
      </c>
      <c r="H69" s="2" t="s">
        <v>151</v>
      </c>
      <c r="I69" s="9">
        <v>5</v>
      </c>
      <c r="J69" s="4">
        <v>57.6</v>
      </c>
    </row>
    <row r="70" spans="1:23" hidden="1">
      <c r="J70" s="5">
        <v>728.08</v>
      </c>
    </row>
    <row r="71" spans="1:23" hidden="1">
      <c r="A71" s="72" t="s">
        <v>183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</row>
    <row r="72" spans="1:23">
      <c r="A72" s="2" t="s">
        <v>40</v>
      </c>
      <c r="B72" s="3" t="s">
        <v>8638</v>
      </c>
      <c r="C72" s="1" t="s">
        <v>42</v>
      </c>
      <c r="D72" s="1" t="s">
        <v>8639</v>
      </c>
      <c r="E72" s="2" t="s">
        <v>702</v>
      </c>
      <c r="F72" s="2" t="s">
        <v>703</v>
      </c>
      <c r="G72" s="2" t="s">
        <v>187</v>
      </c>
      <c r="H72" s="2" t="s">
        <v>188</v>
      </c>
      <c r="I72" s="9">
        <v>1</v>
      </c>
      <c r="J72" s="4">
        <v>10.220000000000001</v>
      </c>
    </row>
    <row r="73" spans="1:23" hidden="1">
      <c r="A73" s="2" t="s">
        <v>48</v>
      </c>
      <c r="B73" s="3" t="s">
        <v>8638</v>
      </c>
      <c r="C73" s="1" t="s">
        <v>42</v>
      </c>
      <c r="D73" s="1" t="s">
        <v>8639</v>
      </c>
      <c r="E73" s="2" t="s">
        <v>702</v>
      </c>
      <c r="F73" s="2" t="s">
        <v>703</v>
      </c>
      <c r="G73" s="2" t="s">
        <v>187</v>
      </c>
      <c r="H73" s="2" t="s">
        <v>188</v>
      </c>
      <c r="I73" s="9">
        <v>2</v>
      </c>
      <c r="J73" s="4">
        <v>24.74</v>
      </c>
    </row>
    <row r="74" spans="1:23" hidden="1">
      <c r="J74" s="5">
        <v>34.96</v>
      </c>
    </row>
    <row r="75" spans="1:23" hidden="1">
      <c r="A75" s="72" t="s">
        <v>189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</row>
    <row r="76" spans="1:23">
      <c r="A76" s="2" t="s">
        <v>40</v>
      </c>
      <c r="B76" s="3" t="s">
        <v>8589</v>
      </c>
      <c r="C76" s="1" t="s">
        <v>42</v>
      </c>
      <c r="D76" s="1" t="s">
        <v>8640</v>
      </c>
      <c r="E76" s="2" t="s">
        <v>729</v>
      </c>
      <c r="F76" s="2" t="s">
        <v>730</v>
      </c>
      <c r="G76" s="2" t="s">
        <v>726</v>
      </c>
      <c r="H76" s="2" t="s">
        <v>727</v>
      </c>
      <c r="I76" s="9">
        <v>2</v>
      </c>
      <c r="J76" s="4">
        <v>20.440000000000001</v>
      </c>
    </row>
    <row r="77" spans="1:23">
      <c r="A77" s="2" t="s">
        <v>40</v>
      </c>
      <c r="B77" s="3" t="s">
        <v>8589</v>
      </c>
      <c r="C77" s="1" t="s">
        <v>42</v>
      </c>
      <c r="D77" s="1" t="s">
        <v>8641</v>
      </c>
      <c r="E77" s="2" t="s">
        <v>1168</v>
      </c>
      <c r="F77" s="2" t="s">
        <v>1169</v>
      </c>
      <c r="G77" s="2" t="s">
        <v>712</v>
      </c>
      <c r="H77" s="2" t="s">
        <v>713</v>
      </c>
      <c r="I77" s="9">
        <v>3</v>
      </c>
      <c r="J77" s="4">
        <v>30.66</v>
      </c>
    </row>
    <row r="78" spans="1:23" hidden="1">
      <c r="A78" s="2" t="s">
        <v>48</v>
      </c>
      <c r="B78" s="3" t="s">
        <v>8589</v>
      </c>
      <c r="C78" s="1" t="s">
        <v>42</v>
      </c>
      <c r="D78" s="1" t="s">
        <v>8642</v>
      </c>
      <c r="E78" s="2" t="s">
        <v>191</v>
      </c>
      <c r="F78" s="2" t="s">
        <v>192</v>
      </c>
      <c r="G78" s="2" t="s">
        <v>193</v>
      </c>
      <c r="H78" s="2" t="s">
        <v>194</v>
      </c>
      <c r="I78" s="9">
        <v>6</v>
      </c>
      <c r="J78" s="4">
        <v>74.22</v>
      </c>
    </row>
    <row r="79" spans="1:23" hidden="1">
      <c r="A79" s="2" t="s">
        <v>48</v>
      </c>
      <c r="B79" s="3" t="s">
        <v>8589</v>
      </c>
      <c r="C79" s="1" t="s">
        <v>42</v>
      </c>
      <c r="D79" s="1" t="s">
        <v>8640</v>
      </c>
      <c r="E79" s="2" t="s">
        <v>729</v>
      </c>
      <c r="F79" s="2" t="s">
        <v>730</v>
      </c>
      <c r="G79" s="2" t="s">
        <v>726</v>
      </c>
      <c r="H79" s="2" t="s">
        <v>727</v>
      </c>
      <c r="I79" s="9">
        <v>3</v>
      </c>
      <c r="J79" s="4">
        <v>37.11</v>
      </c>
    </row>
    <row r="80" spans="1:23" hidden="1">
      <c r="A80" s="2" t="s">
        <v>182</v>
      </c>
      <c r="B80" s="3" t="s">
        <v>8589</v>
      </c>
      <c r="C80" s="1" t="s">
        <v>42</v>
      </c>
      <c r="D80" s="1" t="s">
        <v>8642</v>
      </c>
      <c r="E80" s="2" t="s">
        <v>191</v>
      </c>
      <c r="F80" s="2" t="s">
        <v>192</v>
      </c>
      <c r="G80" s="2" t="s">
        <v>193</v>
      </c>
      <c r="H80" s="2" t="s">
        <v>194</v>
      </c>
      <c r="I80" s="9">
        <v>2</v>
      </c>
      <c r="J80" s="4">
        <v>18.88</v>
      </c>
    </row>
    <row r="81" spans="1:23" hidden="1">
      <c r="J81" s="5">
        <v>181.31</v>
      </c>
    </row>
    <row r="82" spans="1:23" hidden="1">
      <c r="A82" s="72" t="s">
        <v>212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</row>
    <row r="83" spans="1:23">
      <c r="A83" s="2" t="s">
        <v>40</v>
      </c>
      <c r="B83" s="3" t="s">
        <v>8597</v>
      </c>
      <c r="C83" s="1" t="s">
        <v>42</v>
      </c>
      <c r="D83" s="1" t="s">
        <v>8643</v>
      </c>
      <c r="E83" s="2" t="s">
        <v>266</v>
      </c>
      <c r="F83" s="2" t="s">
        <v>267</v>
      </c>
      <c r="G83" s="2" t="s">
        <v>216</v>
      </c>
      <c r="H83" s="2" t="s">
        <v>217</v>
      </c>
      <c r="I83" s="9">
        <v>2</v>
      </c>
      <c r="J83" s="4">
        <v>20.440000000000001</v>
      </c>
    </row>
    <row r="84" spans="1:23">
      <c r="A84" s="2" t="s">
        <v>40</v>
      </c>
      <c r="B84" s="3" t="s">
        <v>8597</v>
      </c>
      <c r="C84" s="1" t="s">
        <v>42</v>
      </c>
      <c r="D84" s="1" t="s">
        <v>8644</v>
      </c>
      <c r="E84" s="2" t="s">
        <v>219</v>
      </c>
      <c r="F84" s="2" t="s">
        <v>220</v>
      </c>
      <c r="G84" s="2" t="s">
        <v>221</v>
      </c>
      <c r="H84" s="2" t="s">
        <v>222</v>
      </c>
      <c r="I84" s="9">
        <v>2</v>
      </c>
      <c r="J84" s="4">
        <v>20.440000000000001</v>
      </c>
    </row>
    <row r="85" spans="1:23" hidden="1">
      <c r="A85" s="2" t="s">
        <v>48</v>
      </c>
      <c r="B85" s="3" t="s">
        <v>8597</v>
      </c>
      <c r="C85" s="1" t="s">
        <v>42</v>
      </c>
      <c r="D85" s="1" t="s">
        <v>2943</v>
      </c>
      <c r="E85" s="2" t="s">
        <v>747</v>
      </c>
      <c r="F85" s="2" t="s">
        <v>748</v>
      </c>
      <c r="G85" s="2" t="s">
        <v>216</v>
      </c>
      <c r="H85" s="2" t="s">
        <v>217</v>
      </c>
      <c r="I85" s="9">
        <v>5</v>
      </c>
      <c r="J85" s="4">
        <v>61.85</v>
      </c>
    </row>
    <row r="86" spans="1:23" hidden="1">
      <c r="A86" s="2" t="s">
        <v>48</v>
      </c>
      <c r="B86" s="3" t="s">
        <v>8597</v>
      </c>
      <c r="C86" s="1" t="s">
        <v>42</v>
      </c>
      <c r="D86" s="1" t="s">
        <v>8645</v>
      </c>
      <c r="E86" s="2" t="s">
        <v>284</v>
      </c>
      <c r="F86" s="2" t="s">
        <v>285</v>
      </c>
      <c r="G86" s="2" t="s">
        <v>216</v>
      </c>
      <c r="H86" s="2" t="s">
        <v>217</v>
      </c>
      <c r="I86" s="9">
        <v>10</v>
      </c>
      <c r="J86" s="4">
        <v>123.7</v>
      </c>
    </row>
    <row r="87" spans="1:23" hidden="1">
      <c r="A87" s="2" t="s">
        <v>48</v>
      </c>
      <c r="B87" s="3" t="s">
        <v>8597</v>
      </c>
      <c r="C87" s="1" t="s">
        <v>42</v>
      </c>
      <c r="D87" s="1" t="s">
        <v>8646</v>
      </c>
      <c r="E87" s="2" t="s">
        <v>1551</v>
      </c>
      <c r="F87" s="2" t="s">
        <v>1552</v>
      </c>
      <c r="G87" s="2" t="s">
        <v>216</v>
      </c>
      <c r="H87" s="2" t="s">
        <v>217</v>
      </c>
      <c r="I87" s="9">
        <v>5</v>
      </c>
      <c r="J87" s="4">
        <v>61.85</v>
      </c>
    </row>
    <row r="88" spans="1:23" hidden="1">
      <c r="A88" s="2" t="s">
        <v>48</v>
      </c>
      <c r="B88" s="3" t="s">
        <v>8597</v>
      </c>
      <c r="C88" s="1" t="s">
        <v>42</v>
      </c>
      <c r="D88" s="1" t="s">
        <v>8644</v>
      </c>
      <c r="E88" s="2" t="s">
        <v>219</v>
      </c>
      <c r="F88" s="2" t="s">
        <v>220</v>
      </c>
      <c r="G88" s="2" t="s">
        <v>221</v>
      </c>
      <c r="H88" s="2" t="s">
        <v>222</v>
      </c>
      <c r="I88" s="9">
        <v>5</v>
      </c>
      <c r="J88" s="4">
        <v>61.85</v>
      </c>
    </row>
    <row r="89" spans="1:23" hidden="1">
      <c r="A89" s="2" t="s">
        <v>48</v>
      </c>
      <c r="B89" s="3" t="s">
        <v>8597</v>
      </c>
      <c r="C89" s="1" t="s">
        <v>42</v>
      </c>
      <c r="D89" s="1" t="s">
        <v>2940</v>
      </c>
      <c r="E89" s="2" t="s">
        <v>214</v>
      </c>
      <c r="F89" s="2" t="s">
        <v>215</v>
      </c>
      <c r="G89" s="2" t="s">
        <v>216</v>
      </c>
      <c r="H89" s="2" t="s">
        <v>217</v>
      </c>
      <c r="I89" s="9">
        <v>5</v>
      </c>
      <c r="J89" s="4">
        <v>61.85</v>
      </c>
    </row>
    <row r="90" spans="1:23" hidden="1">
      <c r="A90" s="2" t="s">
        <v>182</v>
      </c>
      <c r="B90" s="3" t="s">
        <v>8597</v>
      </c>
      <c r="C90" s="1" t="s">
        <v>42</v>
      </c>
      <c r="D90" s="1" t="s">
        <v>8647</v>
      </c>
      <c r="E90" s="2" t="s">
        <v>238</v>
      </c>
      <c r="F90" s="2" t="s">
        <v>239</v>
      </c>
      <c r="G90" s="2" t="s">
        <v>216</v>
      </c>
      <c r="H90" s="2" t="s">
        <v>217</v>
      </c>
      <c r="I90" s="9">
        <v>5</v>
      </c>
      <c r="J90" s="4">
        <v>47.2</v>
      </c>
    </row>
    <row r="91" spans="1:23" hidden="1">
      <c r="A91" s="2" t="s">
        <v>182</v>
      </c>
      <c r="B91" s="3" t="s">
        <v>8597</v>
      </c>
      <c r="C91" s="1" t="s">
        <v>42</v>
      </c>
      <c r="D91" s="1" t="s">
        <v>8648</v>
      </c>
      <c r="E91" s="2" t="s">
        <v>263</v>
      </c>
      <c r="F91" s="2" t="s">
        <v>264</v>
      </c>
      <c r="G91" s="2" t="s">
        <v>216</v>
      </c>
      <c r="H91" s="2" t="s">
        <v>217</v>
      </c>
      <c r="I91" s="9">
        <v>7</v>
      </c>
      <c r="J91" s="4">
        <v>66.08</v>
      </c>
    </row>
    <row r="92" spans="1:23" hidden="1">
      <c r="A92" s="2" t="s">
        <v>182</v>
      </c>
      <c r="B92" s="3" t="s">
        <v>8597</v>
      </c>
      <c r="C92" s="1" t="s">
        <v>42</v>
      </c>
      <c r="D92" s="1" t="s">
        <v>8645</v>
      </c>
      <c r="E92" s="2" t="s">
        <v>284</v>
      </c>
      <c r="F92" s="2" t="s">
        <v>285</v>
      </c>
      <c r="G92" s="2" t="s">
        <v>216</v>
      </c>
      <c r="H92" s="2" t="s">
        <v>217</v>
      </c>
      <c r="I92" s="9">
        <v>2</v>
      </c>
      <c r="J92" s="4">
        <v>18.88</v>
      </c>
    </row>
    <row r="93" spans="1:23" hidden="1">
      <c r="J93" s="5">
        <v>544.14</v>
      </c>
    </row>
    <row r="94" spans="1:23" hidden="1">
      <c r="A94" s="72" t="s">
        <v>286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</row>
    <row r="95" spans="1:23" hidden="1">
      <c r="A95" s="2" t="s">
        <v>48</v>
      </c>
      <c r="B95" s="3" t="s">
        <v>8597</v>
      </c>
      <c r="C95" s="1" t="s">
        <v>42</v>
      </c>
      <c r="D95" s="1" t="s">
        <v>8649</v>
      </c>
      <c r="E95" s="2" t="s">
        <v>307</v>
      </c>
      <c r="F95" s="2" t="s">
        <v>308</v>
      </c>
      <c r="G95" s="2" t="s">
        <v>304</v>
      </c>
      <c r="H95" s="2" t="s">
        <v>305</v>
      </c>
      <c r="I95" s="9">
        <v>5</v>
      </c>
      <c r="J95" s="4">
        <v>61.85</v>
      </c>
    </row>
    <row r="96" spans="1:23" hidden="1">
      <c r="A96" s="2" t="s">
        <v>182</v>
      </c>
      <c r="B96" s="3" t="s">
        <v>8638</v>
      </c>
      <c r="C96" s="1" t="s">
        <v>1225</v>
      </c>
      <c r="D96" s="1" t="s">
        <v>6437</v>
      </c>
      <c r="E96" s="2" t="s">
        <v>302</v>
      </c>
      <c r="F96" s="2" t="s">
        <v>303</v>
      </c>
      <c r="G96" s="2" t="s">
        <v>304</v>
      </c>
      <c r="H96" s="2" t="s">
        <v>305</v>
      </c>
      <c r="I96" s="9">
        <v>-10</v>
      </c>
      <c r="J96" s="4">
        <v>-94.4</v>
      </c>
    </row>
    <row r="97" spans="1:23" hidden="1">
      <c r="A97" s="2" t="s">
        <v>182</v>
      </c>
      <c r="B97" s="3" t="s">
        <v>8597</v>
      </c>
      <c r="C97" s="1" t="s">
        <v>42</v>
      </c>
      <c r="D97" s="1" t="s">
        <v>8650</v>
      </c>
      <c r="E97" s="2" t="s">
        <v>981</v>
      </c>
      <c r="F97" s="2" t="s">
        <v>982</v>
      </c>
      <c r="G97" s="2" t="s">
        <v>296</v>
      </c>
      <c r="H97" s="2" t="s">
        <v>297</v>
      </c>
      <c r="I97" s="9">
        <v>7</v>
      </c>
      <c r="J97" s="4">
        <v>58.94</v>
      </c>
    </row>
    <row r="98" spans="1:23" hidden="1">
      <c r="A98" s="2" t="s">
        <v>182</v>
      </c>
      <c r="B98" s="3" t="s">
        <v>8638</v>
      </c>
      <c r="C98" s="1" t="s">
        <v>42</v>
      </c>
      <c r="D98" s="1" t="s">
        <v>8651</v>
      </c>
      <c r="E98" s="2" t="s">
        <v>302</v>
      </c>
      <c r="F98" s="2" t="s">
        <v>303</v>
      </c>
      <c r="G98" s="2" t="s">
        <v>304</v>
      </c>
      <c r="H98" s="2" t="s">
        <v>305</v>
      </c>
      <c r="I98" s="9">
        <v>10</v>
      </c>
      <c r="J98" s="4">
        <v>84.2</v>
      </c>
    </row>
    <row r="99" spans="1:23" hidden="1">
      <c r="A99" s="2" t="s">
        <v>205</v>
      </c>
      <c r="B99" s="3" t="s">
        <v>8597</v>
      </c>
      <c r="C99" s="1" t="s">
        <v>42</v>
      </c>
      <c r="D99" s="1" t="s">
        <v>8649</v>
      </c>
      <c r="E99" s="2" t="s">
        <v>307</v>
      </c>
      <c r="F99" s="2" t="s">
        <v>308</v>
      </c>
      <c r="G99" s="2" t="s">
        <v>304</v>
      </c>
      <c r="H99" s="2" t="s">
        <v>305</v>
      </c>
      <c r="I99" s="9">
        <v>3</v>
      </c>
      <c r="J99" s="4">
        <v>28.65</v>
      </c>
    </row>
    <row r="100" spans="1:23" hidden="1">
      <c r="J100" s="5">
        <f>SUM(J95:J99)</f>
        <v>139.24</v>
      </c>
    </row>
    <row r="101" spans="1:23" hidden="1">
      <c r="A101" s="72" t="s">
        <v>309</v>
      </c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</row>
    <row r="102" spans="1:23">
      <c r="A102" s="2" t="s">
        <v>40</v>
      </c>
      <c r="B102" s="3" t="s">
        <v>8600</v>
      </c>
      <c r="C102" s="1" t="s">
        <v>42</v>
      </c>
      <c r="D102" s="1" t="s">
        <v>3033</v>
      </c>
      <c r="E102" s="2" t="s">
        <v>5404</v>
      </c>
      <c r="F102" s="2" t="s">
        <v>5405</v>
      </c>
      <c r="G102" s="2" t="s">
        <v>313</v>
      </c>
      <c r="H102" s="2" t="s">
        <v>314</v>
      </c>
      <c r="I102" s="9">
        <v>5</v>
      </c>
      <c r="J102" s="4">
        <v>51.1</v>
      </c>
    </row>
    <row r="103" spans="1:23">
      <c r="A103" s="2" t="s">
        <v>40</v>
      </c>
      <c r="B103" s="3" t="s">
        <v>8600</v>
      </c>
      <c r="C103" s="1" t="s">
        <v>42</v>
      </c>
      <c r="D103" s="1" t="s">
        <v>8652</v>
      </c>
      <c r="E103" s="2" t="s">
        <v>373</v>
      </c>
      <c r="F103" s="2" t="s">
        <v>374</v>
      </c>
      <c r="G103" s="2" t="s">
        <v>375</v>
      </c>
      <c r="H103" s="2" t="s">
        <v>376</v>
      </c>
      <c r="I103" s="9">
        <v>10</v>
      </c>
      <c r="J103" s="4">
        <v>102.2</v>
      </c>
    </row>
    <row r="104" spans="1:23">
      <c r="A104" s="2" t="s">
        <v>40</v>
      </c>
      <c r="B104" s="3" t="s">
        <v>8615</v>
      </c>
      <c r="C104" s="1" t="s">
        <v>42</v>
      </c>
      <c r="D104" s="1" t="s">
        <v>8653</v>
      </c>
      <c r="E104" s="2" t="s">
        <v>319</v>
      </c>
      <c r="F104" s="2" t="s">
        <v>320</v>
      </c>
      <c r="G104" s="2" t="s">
        <v>313</v>
      </c>
      <c r="H104" s="2" t="s">
        <v>314</v>
      </c>
      <c r="I104" s="9">
        <v>10</v>
      </c>
      <c r="J104" s="4">
        <v>102.2</v>
      </c>
    </row>
    <row r="105" spans="1:23">
      <c r="A105" s="2" t="s">
        <v>40</v>
      </c>
      <c r="B105" s="3" t="s">
        <v>8615</v>
      </c>
      <c r="C105" s="1" t="s">
        <v>42</v>
      </c>
      <c r="D105" s="1" t="s">
        <v>8654</v>
      </c>
      <c r="E105" s="2" t="s">
        <v>408</v>
      </c>
      <c r="F105" s="2" t="s">
        <v>409</v>
      </c>
      <c r="G105" s="2" t="s">
        <v>313</v>
      </c>
      <c r="H105" s="2" t="s">
        <v>314</v>
      </c>
      <c r="I105" s="9">
        <v>5</v>
      </c>
      <c r="J105" s="4">
        <v>51.1</v>
      </c>
    </row>
    <row r="106" spans="1:23">
      <c r="A106" s="2" t="s">
        <v>40</v>
      </c>
      <c r="B106" s="3" t="s">
        <v>8597</v>
      </c>
      <c r="C106" s="1" t="s">
        <v>42</v>
      </c>
      <c r="D106" s="1" t="s">
        <v>8655</v>
      </c>
      <c r="E106" s="2" t="s">
        <v>1584</v>
      </c>
      <c r="F106" s="2" t="s">
        <v>1585</v>
      </c>
      <c r="G106" s="2" t="s">
        <v>313</v>
      </c>
      <c r="H106" s="2" t="s">
        <v>314</v>
      </c>
      <c r="I106" s="9">
        <v>10</v>
      </c>
      <c r="J106" s="4">
        <v>102.2</v>
      </c>
    </row>
    <row r="107" spans="1:23">
      <c r="A107" s="2" t="s">
        <v>40</v>
      </c>
      <c r="B107" s="3" t="s">
        <v>8615</v>
      </c>
      <c r="C107" s="1" t="s">
        <v>42</v>
      </c>
      <c r="D107" s="1" t="s">
        <v>8656</v>
      </c>
      <c r="E107" s="2" t="s">
        <v>1222</v>
      </c>
      <c r="F107" s="2" t="s">
        <v>1223</v>
      </c>
      <c r="G107" s="2" t="s">
        <v>313</v>
      </c>
      <c r="H107" s="2" t="s">
        <v>314</v>
      </c>
      <c r="I107" s="9">
        <v>10</v>
      </c>
      <c r="J107" s="4">
        <v>102.2</v>
      </c>
    </row>
    <row r="108" spans="1:23">
      <c r="A108" s="2" t="s">
        <v>40</v>
      </c>
      <c r="B108" s="3" t="s">
        <v>8597</v>
      </c>
      <c r="C108" s="1" t="s">
        <v>42</v>
      </c>
      <c r="D108" s="1" t="s">
        <v>3015</v>
      </c>
      <c r="E108" s="2" t="s">
        <v>578</v>
      </c>
      <c r="F108" s="2" t="s">
        <v>579</v>
      </c>
      <c r="G108" s="2" t="s">
        <v>313</v>
      </c>
      <c r="H108" s="2" t="s">
        <v>314</v>
      </c>
      <c r="I108" s="9">
        <v>10</v>
      </c>
      <c r="J108" s="4">
        <v>102.2</v>
      </c>
    </row>
    <row r="109" spans="1:23">
      <c r="A109" s="2" t="s">
        <v>40</v>
      </c>
      <c r="B109" s="3" t="s">
        <v>8600</v>
      </c>
      <c r="C109" s="1" t="s">
        <v>42</v>
      </c>
      <c r="D109" s="1" t="s">
        <v>8657</v>
      </c>
      <c r="E109" s="2" t="s">
        <v>411</v>
      </c>
      <c r="F109" s="2" t="s">
        <v>412</v>
      </c>
      <c r="G109" s="2" t="s">
        <v>313</v>
      </c>
      <c r="H109" s="2" t="s">
        <v>314</v>
      </c>
      <c r="I109" s="9">
        <v>10</v>
      </c>
      <c r="J109" s="4">
        <v>102.2</v>
      </c>
    </row>
    <row r="110" spans="1:23">
      <c r="A110" s="2" t="s">
        <v>40</v>
      </c>
      <c r="B110" s="3" t="s">
        <v>8600</v>
      </c>
      <c r="C110" s="1" t="s">
        <v>42</v>
      </c>
      <c r="D110" s="1" t="s">
        <v>8658</v>
      </c>
      <c r="E110" s="2" t="s">
        <v>1611</v>
      </c>
      <c r="F110" s="2" t="s">
        <v>1612</v>
      </c>
      <c r="G110" s="2" t="s">
        <v>351</v>
      </c>
      <c r="H110" s="2" t="s">
        <v>352</v>
      </c>
      <c r="I110" s="9">
        <v>10</v>
      </c>
      <c r="J110" s="4">
        <v>102.2</v>
      </c>
    </row>
    <row r="111" spans="1:23">
      <c r="A111" s="2" t="s">
        <v>40</v>
      </c>
      <c r="B111" s="3" t="s">
        <v>8615</v>
      </c>
      <c r="C111" s="1" t="s">
        <v>42</v>
      </c>
      <c r="D111" s="1" t="s">
        <v>8659</v>
      </c>
      <c r="E111" s="2" t="s">
        <v>381</v>
      </c>
      <c r="F111" s="2" t="s">
        <v>382</v>
      </c>
      <c r="G111" s="2" t="s">
        <v>313</v>
      </c>
      <c r="H111" s="2" t="s">
        <v>314</v>
      </c>
      <c r="I111" s="9">
        <v>10</v>
      </c>
      <c r="J111" s="4">
        <v>102.2</v>
      </c>
    </row>
    <row r="112" spans="1:23">
      <c r="A112" s="2" t="s">
        <v>40</v>
      </c>
      <c r="B112" s="3" t="s">
        <v>8638</v>
      </c>
      <c r="C112" s="1" t="s">
        <v>42</v>
      </c>
      <c r="D112" s="1" t="s">
        <v>2991</v>
      </c>
      <c r="E112" s="2" t="s">
        <v>816</v>
      </c>
      <c r="F112" s="2" t="s">
        <v>817</v>
      </c>
      <c r="G112" s="2" t="s">
        <v>313</v>
      </c>
      <c r="H112" s="2" t="s">
        <v>314</v>
      </c>
      <c r="I112" s="9">
        <v>10</v>
      </c>
      <c r="J112" s="4">
        <v>102.2</v>
      </c>
    </row>
    <row r="113" spans="1:10">
      <c r="A113" s="2" t="s">
        <v>40</v>
      </c>
      <c r="B113" s="3" t="s">
        <v>8615</v>
      </c>
      <c r="C113" s="1" t="s">
        <v>42</v>
      </c>
      <c r="D113" s="1" t="s">
        <v>8660</v>
      </c>
      <c r="E113" s="2" t="s">
        <v>567</v>
      </c>
      <c r="F113" s="2" t="s">
        <v>568</v>
      </c>
      <c r="G113" s="2" t="s">
        <v>367</v>
      </c>
      <c r="H113" s="2" t="s">
        <v>368</v>
      </c>
      <c r="I113" s="9">
        <v>5</v>
      </c>
      <c r="J113" s="4">
        <v>51.1</v>
      </c>
    </row>
    <row r="114" spans="1:10">
      <c r="A114" s="2" t="s">
        <v>40</v>
      </c>
      <c r="B114" s="3" t="s">
        <v>8615</v>
      </c>
      <c r="C114" s="1" t="s">
        <v>42</v>
      </c>
      <c r="D114" s="1" t="s">
        <v>8661</v>
      </c>
      <c r="E114" s="2" t="s">
        <v>763</v>
      </c>
      <c r="F114" s="2" t="s">
        <v>764</v>
      </c>
      <c r="G114" s="2" t="s">
        <v>313</v>
      </c>
      <c r="H114" s="2" t="s">
        <v>314</v>
      </c>
      <c r="I114" s="9">
        <v>7</v>
      </c>
      <c r="J114" s="4">
        <v>71.540000000000006</v>
      </c>
    </row>
    <row r="115" spans="1:10">
      <c r="A115" s="2" t="s">
        <v>40</v>
      </c>
      <c r="B115" s="3" t="s">
        <v>8615</v>
      </c>
      <c r="C115" s="1" t="s">
        <v>42</v>
      </c>
      <c r="D115" s="1" t="s">
        <v>8662</v>
      </c>
      <c r="E115" s="2" t="s">
        <v>1002</v>
      </c>
      <c r="F115" s="2" t="s">
        <v>1003</v>
      </c>
      <c r="G115" s="2" t="s">
        <v>313</v>
      </c>
      <c r="H115" s="2" t="s">
        <v>314</v>
      </c>
      <c r="I115" s="9">
        <v>4</v>
      </c>
      <c r="J115" s="4">
        <v>40.880000000000003</v>
      </c>
    </row>
    <row r="116" spans="1:10">
      <c r="A116" s="2" t="s">
        <v>40</v>
      </c>
      <c r="B116" s="3" t="s">
        <v>8638</v>
      </c>
      <c r="C116" s="1" t="s">
        <v>42</v>
      </c>
      <c r="D116" s="1" t="s">
        <v>8663</v>
      </c>
      <c r="E116" s="2" t="s">
        <v>365</v>
      </c>
      <c r="F116" s="2" t="s">
        <v>366</v>
      </c>
      <c r="G116" s="2" t="s">
        <v>367</v>
      </c>
      <c r="H116" s="2" t="s">
        <v>368</v>
      </c>
      <c r="I116" s="9">
        <v>20</v>
      </c>
      <c r="J116" s="4">
        <v>204.4</v>
      </c>
    </row>
    <row r="117" spans="1:10">
      <c r="A117" s="2" t="s">
        <v>40</v>
      </c>
      <c r="B117" s="3" t="s">
        <v>8638</v>
      </c>
      <c r="C117" s="1" t="s">
        <v>42</v>
      </c>
      <c r="D117" s="1" t="s">
        <v>8664</v>
      </c>
      <c r="E117" s="2" t="s">
        <v>2315</v>
      </c>
      <c r="F117" s="2" t="s">
        <v>2316</v>
      </c>
      <c r="G117" s="2" t="s">
        <v>313</v>
      </c>
      <c r="H117" s="2" t="s">
        <v>314</v>
      </c>
      <c r="I117" s="9">
        <v>10</v>
      </c>
      <c r="J117" s="4">
        <v>102.2</v>
      </c>
    </row>
    <row r="118" spans="1:10">
      <c r="A118" s="2" t="s">
        <v>40</v>
      </c>
      <c r="B118" s="3" t="s">
        <v>8638</v>
      </c>
      <c r="C118" s="1" t="s">
        <v>42</v>
      </c>
      <c r="D118" s="1" t="s">
        <v>8665</v>
      </c>
      <c r="E118" s="2" t="s">
        <v>1331</v>
      </c>
      <c r="F118" s="2" t="s">
        <v>1332</v>
      </c>
      <c r="G118" s="2" t="s">
        <v>313</v>
      </c>
      <c r="H118" s="2" t="s">
        <v>314</v>
      </c>
      <c r="I118" s="9">
        <v>20</v>
      </c>
      <c r="J118" s="4">
        <v>204.4</v>
      </c>
    </row>
    <row r="119" spans="1:10">
      <c r="A119" s="2" t="s">
        <v>40</v>
      </c>
      <c r="B119" s="3" t="s">
        <v>8638</v>
      </c>
      <c r="C119" s="1" t="s">
        <v>42</v>
      </c>
      <c r="D119" s="1" t="s">
        <v>8666</v>
      </c>
      <c r="E119" s="2" t="s">
        <v>786</v>
      </c>
      <c r="F119" s="2" t="s">
        <v>787</v>
      </c>
      <c r="G119" s="2" t="s">
        <v>313</v>
      </c>
      <c r="H119" s="2" t="s">
        <v>314</v>
      </c>
      <c r="I119" s="9">
        <v>6</v>
      </c>
      <c r="J119" s="4">
        <v>61.32</v>
      </c>
    </row>
    <row r="120" spans="1:10">
      <c r="A120" s="2" t="s">
        <v>40</v>
      </c>
      <c r="B120" s="3" t="s">
        <v>8638</v>
      </c>
      <c r="C120" s="1" t="s">
        <v>42</v>
      </c>
      <c r="D120" s="1" t="s">
        <v>8667</v>
      </c>
      <c r="E120" s="2" t="s">
        <v>390</v>
      </c>
      <c r="F120" s="2" t="s">
        <v>391</v>
      </c>
      <c r="G120" s="2" t="s">
        <v>313</v>
      </c>
      <c r="H120" s="2" t="s">
        <v>314</v>
      </c>
      <c r="I120" s="9">
        <v>3</v>
      </c>
      <c r="J120" s="4">
        <v>30.66</v>
      </c>
    </row>
    <row r="121" spans="1:10">
      <c r="A121" s="2" t="s">
        <v>40</v>
      </c>
      <c r="B121" s="3" t="s">
        <v>8597</v>
      </c>
      <c r="C121" s="1" t="s">
        <v>42</v>
      </c>
      <c r="D121" s="1" t="s">
        <v>8668</v>
      </c>
      <c r="E121" s="2" t="s">
        <v>341</v>
      </c>
      <c r="F121" s="2" t="s">
        <v>342</v>
      </c>
      <c r="G121" s="2" t="s">
        <v>343</v>
      </c>
      <c r="H121" s="2" t="s">
        <v>344</v>
      </c>
      <c r="I121" s="9">
        <v>20</v>
      </c>
      <c r="J121" s="4">
        <v>204.4</v>
      </c>
    </row>
    <row r="122" spans="1:10">
      <c r="A122" s="2" t="s">
        <v>40</v>
      </c>
      <c r="B122" s="3" t="s">
        <v>8600</v>
      </c>
      <c r="C122" s="1" t="s">
        <v>42</v>
      </c>
      <c r="D122" s="1" t="s">
        <v>8669</v>
      </c>
      <c r="E122" s="2" t="s">
        <v>354</v>
      </c>
      <c r="F122" s="2" t="s">
        <v>355</v>
      </c>
      <c r="G122" s="2" t="s">
        <v>351</v>
      </c>
      <c r="H122" s="2" t="s">
        <v>352</v>
      </c>
      <c r="I122" s="9">
        <v>10</v>
      </c>
      <c r="J122" s="4">
        <v>102.2</v>
      </c>
    </row>
    <row r="123" spans="1:10">
      <c r="A123" s="2" t="s">
        <v>40</v>
      </c>
      <c r="B123" s="3" t="s">
        <v>8597</v>
      </c>
      <c r="C123" s="1" t="s">
        <v>42</v>
      </c>
      <c r="D123" s="1" t="s">
        <v>3016</v>
      </c>
      <c r="E123" s="2" t="s">
        <v>357</v>
      </c>
      <c r="F123" s="2" t="s">
        <v>358</v>
      </c>
      <c r="G123" s="2" t="s">
        <v>313</v>
      </c>
      <c r="H123" s="2" t="s">
        <v>314</v>
      </c>
      <c r="I123" s="9">
        <v>10</v>
      </c>
      <c r="J123" s="4">
        <v>102.2</v>
      </c>
    </row>
    <row r="124" spans="1:10">
      <c r="A124" s="2" t="s">
        <v>40</v>
      </c>
      <c r="B124" s="3" t="s">
        <v>8589</v>
      </c>
      <c r="C124" s="1" t="s">
        <v>42</v>
      </c>
      <c r="D124" s="1" t="s">
        <v>8670</v>
      </c>
      <c r="E124" s="2" t="s">
        <v>387</v>
      </c>
      <c r="F124" s="2" t="s">
        <v>388</v>
      </c>
      <c r="G124" s="2" t="s">
        <v>313</v>
      </c>
      <c r="H124" s="2" t="s">
        <v>314</v>
      </c>
      <c r="I124" s="9">
        <v>2</v>
      </c>
      <c r="J124" s="4">
        <v>20.440000000000001</v>
      </c>
    </row>
    <row r="125" spans="1:10">
      <c r="A125" s="2" t="s">
        <v>40</v>
      </c>
      <c r="B125" s="3" t="s">
        <v>8589</v>
      </c>
      <c r="C125" s="1" t="s">
        <v>42</v>
      </c>
      <c r="D125" s="1" t="s">
        <v>8671</v>
      </c>
      <c r="E125" s="2" t="s">
        <v>4391</v>
      </c>
      <c r="F125" s="2" t="s">
        <v>4392</v>
      </c>
      <c r="G125" s="2" t="s">
        <v>313</v>
      </c>
      <c r="H125" s="2" t="s">
        <v>314</v>
      </c>
      <c r="I125" s="9">
        <v>10</v>
      </c>
      <c r="J125" s="4">
        <v>102.2</v>
      </c>
    </row>
    <row r="126" spans="1:10">
      <c r="A126" s="2" t="s">
        <v>40</v>
      </c>
      <c r="B126" s="3" t="s">
        <v>8600</v>
      </c>
      <c r="C126" s="1" t="s">
        <v>42</v>
      </c>
      <c r="D126" s="1" t="s">
        <v>2970</v>
      </c>
      <c r="E126" s="2" t="s">
        <v>1006</v>
      </c>
      <c r="F126" s="2" t="s">
        <v>1007</v>
      </c>
      <c r="G126" s="2" t="s">
        <v>313</v>
      </c>
      <c r="H126" s="2" t="s">
        <v>314</v>
      </c>
      <c r="I126" s="9">
        <v>30</v>
      </c>
      <c r="J126" s="4">
        <v>306.60000000000002</v>
      </c>
    </row>
    <row r="127" spans="1:10">
      <c r="A127" s="2" t="s">
        <v>40</v>
      </c>
      <c r="B127" s="3" t="s">
        <v>8589</v>
      </c>
      <c r="C127" s="1" t="s">
        <v>42</v>
      </c>
      <c r="D127" s="1" t="s">
        <v>2956</v>
      </c>
      <c r="E127" s="2" t="s">
        <v>574</v>
      </c>
      <c r="F127" s="2" t="s">
        <v>575</v>
      </c>
      <c r="G127" s="2" t="s">
        <v>313</v>
      </c>
      <c r="H127" s="2" t="s">
        <v>314</v>
      </c>
      <c r="I127" s="9">
        <v>10</v>
      </c>
      <c r="J127" s="4">
        <v>102.2</v>
      </c>
    </row>
    <row r="128" spans="1:10">
      <c r="A128" s="2" t="s">
        <v>40</v>
      </c>
      <c r="B128" s="3" t="s">
        <v>8589</v>
      </c>
      <c r="C128" s="1" t="s">
        <v>42</v>
      </c>
      <c r="D128" s="1" t="s">
        <v>2964</v>
      </c>
      <c r="E128" s="2" t="s">
        <v>1424</v>
      </c>
      <c r="F128" s="2" t="s">
        <v>1425</v>
      </c>
      <c r="G128" s="2" t="s">
        <v>313</v>
      </c>
      <c r="H128" s="2" t="s">
        <v>314</v>
      </c>
      <c r="I128" s="9">
        <v>10</v>
      </c>
      <c r="J128" s="4">
        <v>102.2</v>
      </c>
    </row>
    <row r="129" spans="1:23" hidden="1">
      <c r="A129" s="2" t="s">
        <v>48</v>
      </c>
      <c r="B129" s="3" t="s">
        <v>8638</v>
      </c>
      <c r="C129" s="1" t="s">
        <v>42</v>
      </c>
      <c r="D129" s="1" t="s">
        <v>8672</v>
      </c>
      <c r="E129" s="2" t="s">
        <v>414</v>
      </c>
      <c r="F129" s="2" t="s">
        <v>415</v>
      </c>
      <c r="G129" s="2" t="s">
        <v>313</v>
      </c>
      <c r="H129" s="2" t="s">
        <v>314</v>
      </c>
      <c r="I129" s="9">
        <v>3</v>
      </c>
      <c r="J129" s="4">
        <v>34.56</v>
      </c>
    </row>
    <row r="130" spans="1:23" hidden="1">
      <c r="A130" s="2" t="s">
        <v>48</v>
      </c>
      <c r="B130" s="3" t="s">
        <v>8600</v>
      </c>
      <c r="C130" s="1" t="s">
        <v>42</v>
      </c>
      <c r="D130" s="1" t="s">
        <v>2970</v>
      </c>
      <c r="E130" s="2" t="s">
        <v>1006</v>
      </c>
      <c r="F130" s="2" t="s">
        <v>1007</v>
      </c>
      <c r="G130" s="2" t="s">
        <v>313</v>
      </c>
      <c r="H130" s="2" t="s">
        <v>314</v>
      </c>
      <c r="I130" s="9">
        <v>20</v>
      </c>
      <c r="J130" s="4">
        <v>230.4</v>
      </c>
    </row>
    <row r="131" spans="1:23" hidden="1">
      <c r="A131" s="2" t="s">
        <v>48</v>
      </c>
      <c r="B131" s="3" t="s">
        <v>8589</v>
      </c>
      <c r="C131" s="1" t="s">
        <v>42</v>
      </c>
      <c r="D131" s="1" t="s">
        <v>8673</v>
      </c>
      <c r="E131" s="2" t="s">
        <v>783</v>
      </c>
      <c r="F131" s="2" t="s">
        <v>784</v>
      </c>
      <c r="G131" s="2" t="s">
        <v>313</v>
      </c>
      <c r="H131" s="2" t="s">
        <v>314</v>
      </c>
      <c r="I131" s="9">
        <v>10</v>
      </c>
      <c r="J131" s="4">
        <v>115.2</v>
      </c>
    </row>
    <row r="132" spans="1:23" hidden="1">
      <c r="A132" s="2" t="s">
        <v>48</v>
      </c>
      <c r="B132" s="3" t="s">
        <v>8589</v>
      </c>
      <c r="C132" s="1" t="s">
        <v>42</v>
      </c>
      <c r="D132" s="1" t="s">
        <v>8671</v>
      </c>
      <c r="E132" s="2" t="s">
        <v>4391</v>
      </c>
      <c r="F132" s="2" t="s">
        <v>4392</v>
      </c>
      <c r="G132" s="2" t="s">
        <v>313</v>
      </c>
      <c r="H132" s="2" t="s">
        <v>314</v>
      </c>
      <c r="I132" s="9">
        <v>2</v>
      </c>
      <c r="J132" s="4">
        <v>24.74</v>
      </c>
    </row>
    <row r="133" spans="1:23" hidden="1">
      <c r="A133" s="2" t="s">
        <v>48</v>
      </c>
      <c r="B133" s="3" t="s">
        <v>8597</v>
      </c>
      <c r="C133" s="1" t="s">
        <v>42</v>
      </c>
      <c r="D133" s="1" t="s">
        <v>3015</v>
      </c>
      <c r="E133" s="2" t="s">
        <v>578</v>
      </c>
      <c r="F133" s="2" t="s">
        <v>579</v>
      </c>
      <c r="G133" s="2" t="s">
        <v>313</v>
      </c>
      <c r="H133" s="2" t="s">
        <v>314</v>
      </c>
      <c r="I133" s="9">
        <v>2</v>
      </c>
      <c r="J133" s="4">
        <v>23.04</v>
      </c>
    </row>
    <row r="134" spans="1:23" hidden="1">
      <c r="A134" s="2" t="s">
        <v>48</v>
      </c>
      <c r="B134" s="3" t="s">
        <v>8600</v>
      </c>
      <c r="C134" s="1" t="s">
        <v>42</v>
      </c>
      <c r="D134" s="1" t="s">
        <v>8669</v>
      </c>
      <c r="E134" s="2" t="s">
        <v>354</v>
      </c>
      <c r="F134" s="2" t="s">
        <v>355</v>
      </c>
      <c r="G134" s="2" t="s">
        <v>351</v>
      </c>
      <c r="H134" s="2" t="s">
        <v>352</v>
      </c>
      <c r="I134" s="9">
        <v>3</v>
      </c>
      <c r="J134" s="4">
        <v>34.56</v>
      </c>
    </row>
    <row r="135" spans="1:23" hidden="1">
      <c r="A135" s="2" t="s">
        <v>48</v>
      </c>
      <c r="B135" s="3" t="s">
        <v>8615</v>
      </c>
      <c r="C135" s="1" t="s">
        <v>42</v>
      </c>
      <c r="D135" s="1" t="s">
        <v>8674</v>
      </c>
      <c r="E135" s="2" t="s">
        <v>393</v>
      </c>
      <c r="F135" s="2" t="s">
        <v>394</v>
      </c>
      <c r="G135" s="2" t="s">
        <v>375</v>
      </c>
      <c r="H135" s="2" t="s">
        <v>376</v>
      </c>
      <c r="I135" s="9">
        <v>3</v>
      </c>
      <c r="J135" s="4">
        <v>34.56</v>
      </c>
    </row>
    <row r="136" spans="1:23" hidden="1">
      <c r="A136" s="2" t="s">
        <v>182</v>
      </c>
      <c r="B136" s="3" t="s">
        <v>8600</v>
      </c>
      <c r="C136" s="1" t="s">
        <v>42</v>
      </c>
      <c r="D136" s="1" t="s">
        <v>8675</v>
      </c>
      <c r="E136" s="2" t="s">
        <v>5428</v>
      </c>
      <c r="F136" s="2" t="s">
        <v>5429</v>
      </c>
      <c r="G136" s="2" t="s">
        <v>119</v>
      </c>
      <c r="H136" s="2" t="s">
        <v>120</v>
      </c>
      <c r="I136" s="9">
        <v>1</v>
      </c>
      <c r="J136" s="4">
        <v>9.44</v>
      </c>
    </row>
    <row r="137" spans="1:23" hidden="1">
      <c r="J137" s="5">
        <v>3337.44</v>
      </c>
    </row>
    <row r="138" spans="1:23" hidden="1">
      <c r="A138" s="72" t="s">
        <v>435</v>
      </c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</row>
    <row r="139" spans="1:23">
      <c r="A139" s="2" t="s">
        <v>40</v>
      </c>
      <c r="B139" s="3" t="s">
        <v>8600</v>
      </c>
      <c r="C139" s="1" t="s">
        <v>42</v>
      </c>
      <c r="D139" s="1" t="s">
        <v>8676</v>
      </c>
      <c r="E139" s="2" t="s">
        <v>437</v>
      </c>
      <c r="F139" s="2" t="s">
        <v>438</v>
      </c>
      <c r="G139" s="2" t="s">
        <v>439</v>
      </c>
      <c r="H139" s="2" t="s">
        <v>440</v>
      </c>
      <c r="I139" s="9">
        <v>10</v>
      </c>
      <c r="J139" s="4">
        <v>102.2</v>
      </c>
    </row>
    <row r="140" spans="1:23">
      <c r="A140" s="2" t="s">
        <v>40</v>
      </c>
      <c r="B140" s="3" t="s">
        <v>8600</v>
      </c>
      <c r="C140" s="1" t="s">
        <v>42</v>
      </c>
      <c r="D140" s="1" t="s">
        <v>3053</v>
      </c>
      <c r="E140" s="2" t="s">
        <v>825</v>
      </c>
      <c r="F140" s="2" t="s">
        <v>826</v>
      </c>
      <c r="G140" s="2" t="s">
        <v>439</v>
      </c>
      <c r="H140" s="2" t="s">
        <v>440</v>
      </c>
      <c r="I140" s="9">
        <v>5</v>
      </c>
      <c r="J140" s="4">
        <v>51.1</v>
      </c>
    </row>
    <row r="141" spans="1:23" hidden="1">
      <c r="A141" s="2" t="s">
        <v>48</v>
      </c>
      <c r="B141" s="3" t="s">
        <v>8600</v>
      </c>
      <c r="C141" s="1" t="s">
        <v>42</v>
      </c>
      <c r="D141" s="1" t="s">
        <v>8677</v>
      </c>
      <c r="E141" s="2" t="s">
        <v>822</v>
      </c>
      <c r="F141" s="2" t="s">
        <v>823</v>
      </c>
      <c r="G141" s="2" t="s">
        <v>439</v>
      </c>
      <c r="H141" s="2" t="s">
        <v>440</v>
      </c>
      <c r="I141" s="9">
        <v>10</v>
      </c>
      <c r="J141" s="4">
        <v>123.7</v>
      </c>
    </row>
    <row r="142" spans="1:23" hidden="1">
      <c r="J142" s="5">
        <v>277</v>
      </c>
    </row>
    <row r="143" spans="1:23" hidden="1">
      <c r="A143" s="72" t="s">
        <v>444</v>
      </c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</row>
    <row r="144" spans="1:23">
      <c r="A144" s="2" t="s">
        <v>40</v>
      </c>
      <c r="B144" s="3" t="s">
        <v>8638</v>
      </c>
      <c r="C144" s="1" t="s">
        <v>42</v>
      </c>
      <c r="D144" s="1" t="s">
        <v>8678</v>
      </c>
      <c r="E144" s="2" t="s">
        <v>7830</v>
      </c>
      <c r="F144" s="2" t="s">
        <v>4154</v>
      </c>
      <c r="G144" s="2" t="s">
        <v>4155</v>
      </c>
      <c r="H144" s="2" t="s">
        <v>4156</v>
      </c>
      <c r="I144" s="9">
        <v>5</v>
      </c>
      <c r="J144" s="4">
        <v>51.1</v>
      </c>
    </row>
    <row r="145" spans="1:10">
      <c r="A145" s="2" t="s">
        <v>40</v>
      </c>
      <c r="B145" s="3" t="s">
        <v>8615</v>
      </c>
      <c r="C145" s="1" t="s">
        <v>42</v>
      </c>
      <c r="D145" s="1" t="s">
        <v>8679</v>
      </c>
      <c r="E145" s="2" t="s">
        <v>7430</v>
      </c>
      <c r="F145" s="2" t="s">
        <v>7431</v>
      </c>
      <c r="G145" s="2" t="s">
        <v>872</v>
      </c>
      <c r="H145" s="2" t="s">
        <v>873</v>
      </c>
      <c r="I145" s="9">
        <v>6</v>
      </c>
      <c r="J145" s="4">
        <v>61.32</v>
      </c>
    </row>
    <row r="146" spans="1:10">
      <c r="A146" s="2" t="s">
        <v>40</v>
      </c>
      <c r="B146" s="3" t="s">
        <v>8600</v>
      </c>
      <c r="C146" s="1" t="s">
        <v>42</v>
      </c>
      <c r="D146" s="1" t="s">
        <v>3000</v>
      </c>
      <c r="E146" s="2" t="s">
        <v>4282</v>
      </c>
      <c r="F146" s="2" t="s">
        <v>4283</v>
      </c>
      <c r="G146" s="2" t="s">
        <v>468</v>
      </c>
      <c r="H146" s="2" t="s">
        <v>469</v>
      </c>
      <c r="I146" s="9">
        <v>2</v>
      </c>
      <c r="J146" s="4">
        <v>20.440000000000001</v>
      </c>
    </row>
    <row r="147" spans="1:10">
      <c r="A147" s="2" t="s">
        <v>40</v>
      </c>
      <c r="B147" s="3" t="s">
        <v>8597</v>
      </c>
      <c r="C147" s="1" t="s">
        <v>42</v>
      </c>
      <c r="D147" s="1" t="s">
        <v>8680</v>
      </c>
      <c r="E147" s="2" t="s">
        <v>2264</v>
      </c>
      <c r="F147" s="2" t="s">
        <v>2265</v>
      </c>
      <c r="G147" s="2" t="s">
        <v>851</v>
      </c>
      <c r="H147" s="2" t="s">
        <v>852</v>
      </c>
      <c r="I147" s="9">
        <v>2</v>
      </c>
      <c r="J147" s="4">
        <v>20.440000000000001</v>
      </c>
    </row>
    <row r="148" spans="1:10" ht="24">
      <c r="A148" s="2" t="s">
        <v>40</v>
      </c>
      <c r="B148" s="3" t="s">
        <v>8589</v>
      </c>
      <c r="C148" s="1" t="s">
        <v>42</v>
      </c>
      <c r="D148" s="1" t="s">
        <v>8681</v>
      </c>
      <c r="E148" s="2" t="s">
        <v>461</v>
      </c>
      <c r="F148" s="2" t="s">
        <v>462</v>
      </c>
      <c r="G148" s="2" t="s">
        <v>463</v>
      </c>
      <c r="H148" s="2" t="s">
        <v>464</v>
      </c>
      <c r="I148" s="9">
        <v>50</v>
      </c>
      <c r="J148" s="4">
        <v>511</v>
      </c>
    </row>
    <row r="149" spans="1:10">
      <c r="A149" s="2" t="s">
        <v>40</v>
      </c>
      <c r="B149" s="3" t="s">
        <v>8638</v>
      </c>
      <c r="C149" s="1" t="s">
        <v>42</v>
      </c>
      <c r="D149" s="1" t="s">
        <v>8682</v>
      </c>
      <c r="E149" s="2" t="s">
        <v>3797</v>
      </c>
      <c r="F149" s="2" t="s">
        <v>3798</v>
      </c>
      <c r="G149" s="2" t="s">
        <v>3799</v>
      </c>
      <c r="H149" s="2" t="s">
        <v>3800</v>
      </c>
      <c r="I149" s="9">
        <v>40</v>
      </c>
      <c r="J149" s="4">
        <v>408.8</v>
      </c>
    </row>
    <row r="150" spans="1:10">
      <c r="A150" s="2" t="s">
        <v>40</v>
      </c>
      <c r="B150" s="3" t="s">
        <v>8638</v>
      </c>
      <c r="C150" s="1" t="s">
        <v>42</v>
      </c>
      <c r="D150" s="1" t="s">
        <v>8683</v>
      </c>
      <c r="E150" s="2" t="s">
        <v>4524</v>
      </c>
      <c r="F150" s="2" t="s">
        <v>4525</v>
      </c>
      <c r="G150" s="2" t="s">
        <v>872</v>
      </c>
      <c r="H150" s="2" t="s">
        <v>873</v>
      </c>
      <c r="I150" s="9">
        <v>10</v>
      </c>
      <c r="J150" s="4">
        <v>102.2</v>
      </c>
    </row>
    <row r="151" spans="1:10" ht="24">
      <c r="A151" s="2" t="s">
        <v>40</v>
      </c>
      <c r="B151" s="3" t="s">
        <v>8589</v>
      </c>
      <c r="C151" s="1" t="s">
        <v>42</v>
      </c>
      <c r="D151" s="1" t="s">
        <v>8684</v>
      </c>
      <c r="E151" s="2" t="s">
        <v>3966</v>
      </c>
      <c r="F151" s="2" t="s">
        <v>3967</v>
      </c>
      <c r="G151" s="2" t="s">
        <v>463</v>
      </c>
      <c r="H151" s="2" t="s">
        <v>464</v>
      </c>
      <c r="I151" s="9">
        <v>10</v>
      </c>
      <c r="J151" s="4">
        <v>102.2</v>
      </c>
    </row>
    <row r="152" spans="1:10">
      <c r="A152" s="2" t="s">
        <v>40</v>
      </c>
      <c r="B152" s="3" t="s">
        <v>8597</v>
      </c>
      <c r="C152" s="1" t="s">
        <v>42</v>
      </c>
      <c r="D152" s="1" t="s">
        <v>8685</v>
      </c>
      <c r="E152" s="2" t="s">
        <v>4954</v>
      </c>
      <c r="F152" s="2" t="s">
        <v>4955</v>
      </c>
      <c r="G152" s="2" t="s">
        <v>4956</v>
      </c>
      <c r="H152" s="2" t="s">
        <v>4957</v>
      </c>
      <c r="I152" s="9">
        <v>8</v>
      </c>
      <c r="J152" s="4">
        <v>81.760000000000005</v>
      </c>
    </row>
    <row r="153" spans="1:10">
      <c r="A153" s="2" t="s">
        <v>40</v>
      </c>
      <c r="B153" s="3" t="s">
        <v>8597</v>
      </c>
      <c r="C153" s="1" t="s">
        <v>42</v>
      </c>
      <c r="D153" s="1" t="s">
        <v>8686</v>
      </c>
      <c r="E153" s="2" t="s">
        <v>4424</v>
      </c>
      <c r="F153" s="2" t="s">
        <v>4425</v>
      </c>
      <c r="G153" s="2" t="s">
        <v>468</v>
      </c>
      <c r="H153" s="2" t="s">
        <v>469</v>
      </c>
      <c r="I153" s="9">
        <v>50</v>
      </c>
      <c r="J153" s="4">
        <v>511</v>
      </c>
    </row>
    <row r="154" spans="1:10">
      <c r="A154" s="2" t="s">
        <v>40</v>
      </c>
      <c r="B154" s="3" t="s">
        <v>8597</v>
      </c>
      <c r="C154" s="1" t="s">
        <v>42</v>
      </c>
      <c r="D154" s="1" t="s">
        <v>8687</v>
      </c>
      <c r="E154" s="2" t="s">
        <v>1277</v>
      </c>
      <c r="F154" s="2" t="s">
        <v>1278</v>
      </c>
      <c r="G154" s="2" t="s">
        <v>851</v>
      </c>
      <c r="H154" s="2" t="s">
        <v>852</v>
      </c>
      <c r="I154" s="9">
        <v>10</v>
      </c>
      <c r="J154" s="4">
        <v>102.2</v>
      </c>
    </row>
    <row r="155" spans="1:10">
      <c r="A155" s="2" t="s">
        <v>40</v>
      </c>
      <c r="B155" s="3" t="s">
        <v>8600</v>
      </c>
      <c r="C155" s="1" t="s">
        <v>42</v>
      </c>
      <c r="D155" s="1" t="s">
        <v>8688</v>
      </c>
      <c r="E155" s="2" t="s">
        <v>3526</v>
      </c>
      <c r="F155" s="2" t="s">
        <v>3527</v>
      </c>
      <c r="G155" s="2" t="s">
        <v>468</v>
      </c>
      <c r="H155" s="2" t="s">
        <v>469</v>
      </c>
      <c r="I155" s="9">
        <v>30</v>
      </c>
      <c r="J155" s="4">
        <v>306.60000000000002</v>
      </c>
    </row>
    <row r="156" spans="1:10">
      <c r="A156" s="2" t="s">
        <v>40</v>
      </c>
      <c r="B156" s="3" t="s">
        <v>8597</v>
      </c>
      <c r="C156" s="1" t="s">
        <v>42</v>
      </c>
      <c r="D156" s="1" t="s">
        <v>8689</v>
      </c>
      <c r="E156" s="2" t="s">
        <v>4287</v>
      </c>
      <c r="F156" s="2" t="s">
        <v>4288</v>
      </c>
      <c r="G156" s="2" t="s">
        <v>468</v>
      </c>
      <c r="H156" s="2" t="s">
        <v>469</v>
      </c>
      <c r="I156" s="9">
        <v>30</v>
      </c>
      <c r="J156" s="4">
        <v>306.60000000000002</v>
      </c>
    </row>
    <row r="157" spans="1:10">
      <c r="A157" s="2" t="s">
        <v>40</v>
      </c>
      <c r="B157" s="3" t="s">
        <v>8615</v>
      </c>
      <c r="C157" s="1" t="s">
        <v>42</v>
      </c>
      <c r="D157" s="1" t="s">
        <v>8690</v>
      </c>
      <c r="E157" s="2" t="s">
        <v>3787</v>
      </c>
      <c r="F157" s="2" t="s">
        <v>3788</v>
      </c>
      <c r="G157" s="2" t="s">
        <v>468</v>
      </c>
      <c r="H157" s="2" t="s">
        <v>469</v>
      </c>
      <c r="I157" s="9">
        <v>20</v>
      </c>
      <c r="J157" s="4">
        <v>204.4</v>
      </c>
    </row>
    <row r="158" spans="1:10">
      <c r="A158" s="2" t="s">
        <v>40</v>
      </c>
      <c r="B158" s="3" t="s">
        <v>8638</v>
      </c>
      <c r="C158" s="1" t="s">
        <v>42</v>
      </c>
      <c r="D158" s="1" t="s">
        <v>8691</v>
      </c>
      <c r="E158" s="2" t="s">
        <v>3523</v>
      </c>
      <c r="F158" s="2" t="s">
        <v>3524</v>
      </c>
      <c r="G158" s="2" t="s">
        <v>1646</v>
      </c>
      <c r="H158" s="2" t="s">
        <v>1647</v>
      </c>
      <c r="I158" s="9">
        <v>20</v>
      </c>
      <c r="J158" s="4">
        <v>204.4</v>
      </c>
    </row>
    <row r="159" spans="1:10">
      <c r="A159" s="2" t="s">
        <v>40</v>
      </c>
      <c r="B159" s="3" t="s">
        <v>8615</v>
      </c>
      <c r="C159" s="1" t="s">
        <v>42</v>
      </c>
      <c r="D159" s="1" t="s">
        <v>8692</v>
      </c>
      <c r="E159" s="2" t="s">
        <v>1473</v>
      </c>
      <c r="F159" s="2" t="s">
        <v>1474</v>
      </c>
      <c r="G159" s="2" t="s">
        <v>1475</v>
      </c>
      <c r="H159" s="2" t="s">
        <v>1476</v>
      </c>
      <c r="I159" s="9">
        <v>10</v>
      </c>
      <c r="J159" s="4">
        <v>102.2</v>
      </c>
    </row>
    <row r="160" spans="1:10" hidden="1">
      <c r="A160" s="2" t="s">
        <v>48</v>
      </c>
      <c r="B160" s="3" t="s">
        <v>8597</v>
      </c>
      <c r="C160" s="1" t="s">
        <v>42</v>
      </c>
      <c r="D160" s="1" t="s">
        <v>2961</v>
      </c>
      <c r="E160" s="2" t="s">
        <v>7375</v>
      </c>
      <c r="F160" s="2" t="s">
        <v>7376</v>
      </c>
      <c r="G160" s="2" t="s">
        <v>867</v>
      </c>
      <c r="H160" s="2" t="s">
        <v>868</v>
      </c>
      <c r="I160" s="9">
        <v>6</v>
      </c>
      <c r="J160" s="4">
        <v>74.22</v>
      </c>
    </row>
    <row r="161" spans="1:10" hidden="1">
      <c r="A161" s="2" t="s">
        <v>48</v>
      </c>
      <c r="B161" s="3" t="s">
        <v>8597</v>
      </c>
      <c r="C161" s="1" t="s">
        <v>42</v>
      </c>
      <c r="D161" s="1" t="s">
        <v>8687</v>
      </c>
      <c r="E161" s="2" t="s">
        <v>1277</v>
      </c>
      <c r="F161" s="2" t="s">
        <v>1278</v>
      </c>
      <c r="G161" s="2" t="s">
        <v>851</v>
      </c>
      <c r="H161" s="2" t="s">
        <v>852</v>
      </c>
      <c r="I161" s="9">
        <v>10</v>
      </c>
      <c r="J161" s="4">
        <v>123.7</v>
      </c>
    </row>
    <row r="162" spans="1:10" hidden="1">
      <c r="A162" s="2" t="s">
        <v>48</v>
      </c>
      <c r="B162" s="3" t="s">
        <v>8597</v>
      </c>
      <c r="C162" s="1" t="s">
        <v>42</v>
      </c>
      <c r="D162" s="1" t="s">
        <v>8693</v>
      </c>
      <c r="E162" s="2" t="s">
        <v>2857</v>
      </c>
      <c r="F162" s="2" t="s">
        <v>2858</v>
      </c>
      <c r="G162" s="2" t="s">
        <v>851</v>
      </c>
      <c r="H162" s="2" t="s">
        <v>852</v>
      </c>
      <c r="I162" s="9">
        <v>1</v>
      </c>
      <c r="J162" s="4">
        <v>12.37</v>
      </c>
    </row>
    <row r="163" spans="1:10" hidden="1">
      <c r="A163" s="2" t="s">
        <v>48</v>
      </c>
      <c r="B163" s="3" t="s">
        <v>8600</v>
      </c>
      <c r="C163" s="1" t="s">
        <v>42</v>
      </c>
      <c r="D163" s="1" t="s">
        <v>3000</v>
      </c>
      <c r="E163" s="2" t="s">
        <v>4282</v>
      </c>
      <c r="F163" s="2" t="s">
        <v>4283</v>
      </c>
      <c r="G163" s="2" t="s">
        <v>468</v>
      </c>
      <c r="H163" s="2" t="s">
        <v>469</v>
      </c>
      <c r="I163" s="9">
        <v>5</v>
      </c>
      <c r="J163" s="4">
        <v>61.85</v>
      </c>
    </row>
    <row r="164" spans="1:10" hidden="1">
      <c r="J164" s="5">
        <f>SUM(J144:J163)</f>
        <v>3368.7999999999993</v>
      </c>
    </row>
    <row r="165" spans="1:10" hidden="1">
      <c r="I165" s="10">
        <f>SUM(I1:I164)</f>
        <v>1175</v>
      </c>
      <c r="J165" s="5">
        <v>12602.3</v>
      </c>
    </row>
  </sheetData>
  <autoFilter ref="A1:W165" xr:uid="{DC25D286-BC75-BF4F-9C29-6623F49580CC}">
    <filterColumn colId="0">
      <filters>
        <filter val="Dorzol 20mg/ml kapi za oči 5ml"/>
      </filters>
    </filterColumn>
  </autoFilter>
  <mergeCells count="11">
    <mergeCell ref="A75:W75"/>
    <mergeCell ref="A2:W2"/>
    <mergeCell ref="A10:W10"/>
    <mergeCell ref="A16:W16"/>
    <mergeCell ref="A56:W56"/>
    <mergeCell ref="A71:W71"/>
    <mergeCell ref="A82:W82"/>
    <mergeCell ref="A94:W94"/>
    <mergeCell ref="A101:W101"/>
    <mergeCell ref="A138:W138"/>
    <mergeCell ref="A143:W14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319E-910A-244C-BF39-7161DF98C885}">
  <sheetPr filterMode="1"/>
  <dimension ref="A1:Z192"/>
  <sheetViews>
    <sheetView workbookViewId="0"/>
    <sheetView workbookViewId="1"/>
  </sheetViews>
  <sheetFormatPr defaultColWidth="8.85546875" defaultRowHeight="12.95"/>
  <cols>
    <col min="1" max="1" width="23.140625" bestFit="1" customWidth="1"/>
    <col min="2" max="2" width="9.28515625" bestFit="1" customWidth="1"/>
    <col min="3" max="3" width="4" customWidth="1"/>
    <col min="4" max="4" width="3.140625" customWidth="1"/>
    <col min="5" max="5" width="10.85546875" bestFit="1" customWidth="1"/>
    <col min="6" max="6" width="37.42578125" customWidth="1"/>
    <col min="7" max="7" width="23" bestFit="1" customWidth="1"/>
    <col min="8" max="8" width="13.85546875" bestFit="1" customWidth="1"/>
    <col min="9" max="10" width="6" customWidth="1"/>
    <col min="11" max="11" width="5.140625" customWidth="1"/>
    <col min="12" max="12" width="1.85546875" customWidth="1"/>
    <col min="13" max="13" width="15.42578125" bestFit="1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13" customFormat="1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11" t="s">
        <v>34</v>
      </c>
      <c r="H1" s="11" t="s">
        <v>35</v>
      </c>
      <c r="I1" s="79" t="s">
        <v>36</v>
      </c>
      <c r="J1" s="79"/>
      <c r="K1" s="79" t="s">
        <v>37</v>
      </c>
      <c r="L1" s="79"/>
      <c r="M1" s="11" t="s">
        <v>38</v>
      </c>
    </row>
    <row r="2" spans="1:26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>
      <c r="A3" s="2" t="s">
        <v>40</v>
      </c>
      <c r="B3" s="3" t="s">
        <v>8694</v>
      </c>
      <c r="C3" s="76" t="s">
        <v>42</v>
      </c>
      <c r="D3" s="76"/>
      <c r="E3" s="1" t="s">
        <v>8695</v>
      </c>
      <c r="F3" s="2" t="s">
        <v>877</v>
      </c>
      <c r="G3" s="2" t="s">
        <v>878</v>
      </c>
      <c r="H3" s="2" t="s">
        <v>622</v>
      </c>
      <c r="I3" s="74" t="s">
        <v>623</v>
      </c>
      <c r="J3" s="74"/>
      <c r="K3" s="80">
        <v>2</v>
      </c>
      <c r="L3" s="80"/>
      <c r="M3" s="4">
        <v>20.440000000000001</v>
      </c>
    </row>
    <row r="4" spans="1:26">
      <c r="A4" s="2" t="s">
        <v>40</v>
      </c>
      <c r="B4" s="3" t="s">
        <v>8694</v>
      </c>
      <c r="C4" s="76" t="s">
        <v>42</v>
      </c>
      <c r="D4" s="76"/>
      <c r="E4" s="1" t="s">
        <v>8696</v>
      </c>
      <c r="F4" s="2" t="s">
        <v>4711</v>
      </c>
      <c r="G4" s="2" t="s">
        <v>4712</v>
      </c>
      <c r="H4" s="2" t="s">
        <v>882</v>
      </c>
      <c r="I4" s="74" t="s">
        <v>883</v>
      </c>
      <c r="J4" s="74"/>
      <c r="K4" s="80">
        <v>10</v>
      </c>
      <c r="L4" s="80"/>
      <c r="M4" s="4">
        <v>102.2</v>
      </c>
    </row>
    <row r="5" spans="1:26" ht="24" hidden="1">
      <c r="A5" s="2" t="s">
        <v>48</v>
      </c>
      <c r="B5" s="3" t="s">
        <v>8694</v>
      </c>
      <c r="C5" s="76" t="s">
        <v>42</v>
      </c>
      <c r="D5" s="76"/>
      <c r="E5" s="1" t="s">
        <v>8697</v>
      </c>
      <c r="F5" s="2" t="s">
        <v>880</v>
      </c>
      <c r="G5" s="2" t="s">
        <v>881</v>
      </c>
      <c r="H5" s="2" t="s">
        <v>882</v>
      </c>
      <c r="I5" s="74" t="s">
        <v>883</v>
      </c>
      <c r="J5" s="74"/>
      <c r="K5" s="80">
        <v>3</v>
      </c>
      <c r="L5" s="80"/>
      <c r="M5" s="4">
        <v>37.11</v>
      </c>
    </row>
    <row r="6" spans="1:26" ht="24" hidden="1">
      <c r="A6" s="2" t="s">
        <v>48</v>
      </c>
      <c r="B6" s="3" t="s">
        <v>8694</v>
      </c>
      <c r="C6" s="76" t="s">
        <v>42</v>
      </c>
      <c r="D6" s="76"/>
      <c r="E6" s="1" t="s">
        <v>8698</v>
      </c>
      <c r="F6" s="2" t="s">
        <v>890</v>
      </c>
      <c r="G6" s="2" t="s">
        <v>891</v>
      </c>
      <c r="H6" s="2" t="s">
        <v>46</v>
      </c>
      <c r="I6" s="74" t="s">
        <v>47</v>
      </c>
      <c r="J6" s="74"/>
      <c r="K6" s="80">
        <v>5</v>
      </c>
      <c r="L6" s="80"/>
      <c r="M6" s="4">
        <v>61.85</v>
      </c>
    </row>
    <row r="7" spans="1:26" ht="24" hidden="1">
      <c r="A7" s="2" t="s">
        <v>48</v>
      </c>
      <c r="B7" s="3" t="s">
        <v>8694</v>
      </c>
      <c r="C7" s="76" t="s">
        <v>42</v>
      </c>
      <c r="D7" s="76"/>
      <c r="E7" s="1" t="s">
        <v>8699</v>
      </c>
      <c r="F7" s="2" t="s">
        <v>44</v>
      </c>
      <c r="G7" s="2" t="s">
        <v>45</v>
      </c>
      <c r="H7" s="2" t="s">
        <v>46</v>
      </c>
      <c r="I7" s="74" t="s">
        <v>47</v>
      </c>
      <c r="J7" s="74"/>
      <c r="K7" s="80">
        <v>3</v>
      </c>
      <c r="L7" s="80"/>
      <c r="M7" s="4">
        <v>37.11</v>
      </c>
    </row>
    <row r="8" spans="1:26" hidden="1">
      <c r="M8" s="5">
        <f>SUM(M3:M7)</f>
        <v>258.70999999999998</v>
      </c>
    </row>
    <row r="9" spans="1:26" hidden="1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>
      <c r="A10" s="2" t="s">
        <v>40</v>
      </c>
      <c r="B10" s="3" t="s">
        <v>8700</v>
      </c>
      <c r="C10" s="76" t="s">
        <v>42</v>
      </c>
      <c r="D10" s="76"/>
      <c r="E10" s="1" t="s">
        <v>8701</v>
      </c>
      <c r="F10" s="2" t="s">
        <v>922</v>
      </c>
      <c r="G10" s="2" t="s">
        <v>923</v>
      </c>
      <c r="H10" s="2" t="s">
        <v>82</v>
      </c>
      <c r="I10" s="74" t="s">
        <v>83</v>
      </c>
      <c r="J10" s="74"/>
      <c r="K10" s="80">
        <v>2</v>
      </c>
      <c r="L10" s="80"/>
      <c r="M10" s="4">
        <v>20.440000000000001</v>
      </c>
    </row>
    <row r="11" spans="1:26">
      <c r="A11" s="2" t="s">
        <v>40</v>
      </c>
      <c r="B11" s="3" t="s">
        <v>8700</v>
      </c>
      <c r="C11" s="76" t="s">
        <v>42</v>
      </c>
      <c r="D11" s="76"/>
      <c r="E11" s="1" t="s">
        <v>8702</v>
      </c>
      <c r="F11" s="2" t="s">
        <v>1121</v>
      </c>
      <c r="G11" s="2" t="s">
        <v>1122</v>
      </c>
      <c r="H11" s="2" t="s">
        <v>82</v>
      </c>
      <c r="I11" s="74" t="s">
        <v>83</v>
      </c>
      <c r="J11" s="74"/>
      <c r="K11" s="80">
        <v>3</v>
      </c>
      <c r="L11" s="80"/>
      <c r="M11" s="4">
        <v>30.66</v>
      </c>
    </row>
    <row r="12" spans="1:26">
      <c r="A12" s="2" t="s">
        <v>40</v>
      </c>
      <c r="B12" s="3" t="s">
        <v>8700</v>
      </c>
      <c r="C12" s="76" t="s">
        <v>42</v>
      </c>
      <c r="D12" s="76"/>
      <c r="E12" s="1" t="s">
        <v>8703</v>
      </c>
      <c r="F12" s="2" t="s">
        <v>525</v>
      </c>
      <c r="G12" s="2" t="s">
        <v>526</v>
      </c>
      <c r="H12" s="2" t="s">
        <v>82</v>
      </c>
      <c r="I12" s="74" t="s">
        <v>83</v>
      </c>
      <c r="J12" s="74"/>
      <c r="K12" s="80">
        <v>3</v>
      </c>
      <c r="L12" s="80"/>
      <c r="M12" s="4">
        <v>30.66</v>
      </c>
    </row>
    <row r="13" spans="1:26">
      <c r="A13" s="2" t="s">
        <v>40</v>
      </c>
      <c r="B13" s="3" t="s">
        <v>8700</v>
      </c>
      <c r="C13" s="76" t="s">
        <v>42</v>
      </c>
      <c r="D13" s="76"/>
      <c r="E13" s="1" t="s">
        <v>8704</v>
      </c>
      <c r="F13" s="2" t="s">
        <v>480</v>
      </c>
      <c r="G13" s="2" t="s">
        <v>481</v>
      </c>
      <c r="H13" s="2" t="s">
        <v>82</v>
      </c>
      <c r="I13" s="74" t="s">
        <v>83</v>
      </c>
      <c r="J13" s="74"/>
      <c r="K13" s="80">
        <v>1</v>
      </c>
      <c r="L13" s="80"/>
      <c r="M13" s="4">
        <v>10.220000000000001</v>
      </c>
    </row>
    <row r="14" spans="1:26">
      <c r="A14" s="2" t="s">
        <v>40</v>
      </c>
      <c r="B14" s="3" t="s">
        <v>8700</v>
      </c>
      <c r="C14" s="76" t="s">
        <v>42</v>
      </c>
      <c r="D14" s="76"/>
      <c r="E14" s="1" t="s">
        <v>3184</v>
      </c>
      <c r="F14" s="2" t="s">
        <v>108</v>
      </c>
      <c r="G14" s="2" t="s">
        <v>109</v>
      </c>
      <c r="H14" s="2" t="s">
        <v>72</v>
      </c>
      <c r="I14" s="74" t="s">
        <v>73</v>
      </c>
      <c r="J14" s="74"/>
      <c r="K14" s="80">
        <v>3</v>
      </c>
      <c r="L14" s="80"/>
      <c r="M14" s="4">
        <v>30.66</v>
      </c>
    </row>
    <row r="15" spans="1:26">
      <c r="A15" s="2" t="s">
        <v>40</v>
      </c>
      <c r="B15" s="3" t="s">
        <v>8700</v>
      </c>
      <c r="C15" s="76" t="s">
        <v>42</v>
      </c>
      <c r="D15" s="76"/>
      <c r="E15" s="1" t="s">
        <v>8705</v>
      </c>
      <c r="F15" s="2" t="s">
        <v>133</v>
      </c>
      <c r="G15" s="2" t="s">
        <v>134</v>
      </c>
      <c r="H15" s="2" t="s">
        <v>119</v>
      </c>
      <c r="I15" s="74" t="s">
        <v>120</v>
      </c>
      <c r="J15" s="74"/>
      <c r="K15" s="80">
        <v>5</v>
      </c>
      <c r="L15" s="80"/>
      <c r="M15" s="4">
        <v>51.1</v>
      </c>
    </row>
    <row r="16" spans="1:26">
      <c r="A16" s="2" t="s">
        <v>40</v>
      </c>
      <c r="B16" s="3" t="s">
        <v>8700</v>
      </c>
      <c r="C16" s="76" t="s">
        <v>42</v>
      </c>
      <c r="D16" s="76"/>
      <c r="E16" s="1" t="s">
        <v>8706</v>
      </c>
      <c r="F16" s="2" t="s">
        <v>519</v>
      </c>
      <c r="G16" s="2" t="s">
        <v>520</v>
      </c>
      <c r="H16" s="2" t="s">
        <v>93</v>
      </c>
      <c r="I16" s="74" t="s">
        <v>94</v>
      </c>
      <c r="J16" s="74"/>
      <c r="K16" s="80">
        <v>10</v>
      </c>
      <c r="L16" s="80"/>
      <c r="M16" s="4">
        <v>102.2</v>
      </c>
    </row>
    <row r="17" spans="1:13">
      <c r="A17" s="2" t="s">
        <v>40</v>
      </c>
      <c r="B17" s="3" t="s">
        <v>8700</v>
      </c>
      <c r="C17" s="76" t="s">
        <v>42</v>
      </c>
      <c r="D17" s="76"/>
      <c r="E17" s="1" t="s">
        <v>8707</v>
      </c>
      <c r="F17" s="2" t="s">
        <v>509</v>
      </c>
      <c r="G17" s="2" t="s">
        <v>510</v>
      </c>
      <c r="H17" s="2" t="s">
        <v>82</v>
      </c>
      <c r="I17" s="74" t="s">
        <v>83</v>
      </c>
      <c r="J17" s="74"/>
      <c r="K17" s="80">
        <v>10</v>
      </c>
      <c r="L17" s="80"/>
      <c r="M17" s="4">
        <v>102.2</v>
      </c>
    </row>
    <row r="18" spans="1:13">
      <c r="A18" s="2" t="s">
        <v>40</v>
      </c>
      <c r="B18" s="3" t="s">
        <v>8700</v>
      </c>
      <c r="C18" s="76" t="s">
        <v>42</v>
      </c>
      <c r="D18" s="76"/>
      <c r="E18" s="1" t="s">
        <v>8708</v>
      </c>
      <c r="F18" s="2" t="s">
        <v>136</v>
      </c>
      <c r="G18" s="2" t="s">
        <v>137</v>
      </c>
      <c r="H18" s="2" t="s">
        <v>72</v>
      </c>
      <c r="I18" s="74" t="s">
        <v>73</v>
      </c>
      <c r="J18" s="74"/>
      <c r="K18" s="80">
        <v>5</v>
      </c>
      <c r="L18" s="80"/>
      <c r="M18" s="4">
        <v>51.1</v>
      </c>
    </row>
    <row r="19" spans="1:13">
      <c r="A19" s="2" t="s">
        <v>40</v>
      </c>
      <c r="B19" s="3" t="s">
        <v>8700</v>
      </c>
      <c r="C19" s="76" t="s">
        <v>42</v>
      </c>
      <c r="D19" s="76"/>
      <c r="E19" s="1" t="s">
        <v>8709</v>
      </c>
      <c r="F19" s="2" t="s">
        <v>646</v>
      </c>
      <c r="G19" s="2" t="s">
        <v>647</v>
      </c>
      <c r="H19" s="2" t="s">
        <v>82</v>
      </c>
      <c r="I19" s="74" t="s">
        <v>83</v>
      </c>
      <c r="J19" s="74"/>
      <c r="K19" s="80">
        <v>2</v>
      </c>
      <c r="L19" s="80"/>
      <c r="M19" s="4">
        <v>20.440000000000001</v>
      </c>
    </row>
    <row r="20" spans="1:13">
      <c r="A20" s="2" t="s">
        <v>40</v>
      </c>
      <c r="B20" s="3" t="s">
        <v>8700</v>
      </c>
      <c r="C20" s="76" t="s">
        <v>42</v>
      </c>
      <c r="D20" s="76"/>
      <c r="E20" s="1" t="s">
        <v>8710</v>
      </c>
      <c r="F20" s="2" t="s">
        <v>522</v>
      </c>
      <c r="G20" s="2" t="s">
        <v>523</v>
      </c>
      <c r="H20" s="2" t="s">
        <v>93</v>
      </c>
      <c r="I20" s="74" t="s">
        <v>94</v>
      </c>
      <c r="J20" s="74"/>
      <c r="K20" s="80">
        <v>1</v>
      </c>
      <c r="L20" s="80"/>
      <c r="M20" s="4">
        <v>10.220000000000001</v>
      </c>
    </row>
    <row r="21" spans="1:13">
      <c r="A21" s="2" t="s">
        <v>40</v>
      </c>
      <c r="B21" s="3" t="s">
        <v>8700</v>
      </c>
      <c r="C21" s="76" t="s">
        <v>42</v>
      </c>
      <c r="D21" s="76"/>
      <c r="E21" s="1" t="s">
        <v>8711</v>
      </c>
      <c r="F21" s="2" t="s">
        <v>1512</v>
      </c>
      <c r="G21" s="2" t="s">
        <v>1513</v>
      </c>
      <c r="H21" s="2" t="s">
        <v>82</v>
      </c>
      <c r="I21" s="74" t="s">
        <v>83</v>
      </c>
      <c r="J21" s="74"/>
      <c r="K21" s="80">
        <v>3</v>
      </c>
      <c r="L21" s="80"/>
      <c r="M21" s="4">
        <v>30.66</v>
      </c>
    </row>
    <row r="22" spans="1:13" ht="24" hidden="1">
      <c r="A22" s="2" t="s">
        <v>48</v>
      </c>
      <c r="B22" s="3" t="s">
        <v>8700</v>
      </c>
      <c r="C22" s="76" t="s">
        <v>42</v>
      </c>
      <c r="D22" s="76"/>
      <c r="E22" s="1" t="s">
        <v>8712</v>
      </c>
      <c r="F22" s="2" t="s">
        <v>634</v>
      </c>
      <c r="G22" s="2" t="s">
        <v>635</v>
      </c>
      <c r="H22" s="2" t="s">
        <v>72</v>
      </c>
      <c r="I22" s="74" t="s">
        <v>73</v>
      </c>
      <c r="J22" s="74"/>
      <c r="K22" s="80">
        <v>1</v>
      </c>
      <c r="L22" s="80"/>
      <c r="M22" s="4">
        <v>12.37</v>
      </c>
    </row>
    <row r="23" spans="1:13" ht="24" hidden="1">
      <c r="A23" s="2" t="s">
        <v>48</v>
      </c>
      <c r="B23" s="3" t="s">
        <v>8700</v>
      </c>
      <c r="C23" s="76" t="s">
        <v>42</v>
      </c>
      <c r="D23" s="76"/>
      <c r="E23" s="1" t="s">
        <v>3174</v>
      </c>
      <c r="F23" s="2" t="s">
        <v>133</v>
      </c>
      <c r="G23" s="2" t="s">
        <v>134</v>
      </c>
      <c r="H23" s="2" t="s">
        <v>119</v>
      </c>
      <c r="I23" s="74" t="s">
        <v>120</v>
      </c>
      <c r="J23" s="74"/>
      <c r="K23" s="80">
        <v>3</v>
      </c>
      <c r="L23" s="80"/>
      <c r="M23" s="4">
        <v>34.56</v>
      </c>
    </row>
    <row r="24" spans="1:13" ht="24" hidden="1">
      <c r="A24" s="2" t="s">
        <v>48</v>
      </c>
      <c r="B24" s="3" t="s">
        <v>8700</v>
      </c>
      <c r="C24" s="76" t="s">
        <v>42</v>
      </c>
      <c r="D24" s="76"/>
      <c r="E24" s="1" t="s">
        <v>3159</v>
      </c>
      <c r="F24" s="2" t="s">
        <v>139</v>
      </c>
      <c r="G24" s="2" t="s">
        <v>140</v>
      </c>
      <c r="H24" s="2" t="s">
        <v>72</v>
      </c>
      <c r="I24" s="74" t="s">
        <v>73</v>
      </c>
      <c r="J24" s="74"/>
      <c r="K24" s="80">
        <v>5</v>
      </c>
      <c r="L24" s="80"/>
      <c r="M24" s="4">
        <v>61.85</v>
      </c>
    </row>
    <row r="25" spans="1:13" ht="24" hidden="1">
      <c r="A25" s="2" t="s">
        <v>48</v>
      </c>
      <c r="B25" s="3" t="s">
        <v>8700</v>
      </c>
      <c r="C25" s="76" t="s">
        <v>42</v>
      </c>
      <c r="D25" s="76"/>
      <c r="E25" s="1" t="s">
        <v>8713</v>
      </c>
      <c r="F25" s="2" t="s">
        <v>125</v>
      </c>
      <c r="G25" s="2" t="s">
        <v>126</v>
      </c>
      <c r="H25" s="2" t="s">
        <v>127</v>
      </c>
      <c r="I25" s="74" t="s">
        <v>128</v>
      </c>
      <c r="J25" s="74"/>
      <c r="K25" s="80">
        <v>10</v>
      </c>
      <c r="L25" s="80"/>
      <c r="M25" s="4">
        <v>123.7</v>
      </c>
    </row>
    <row r="26" spans="1:13" ht="24" hidden="1">
      <c r="A26" s="2" t="s">
        <v>48</v>
      </c>
      <c r="B26" s="3" t="s">
        <v>8700</v>
      </c>
      <c r="C26" s="76" t="s">
        <v>42</v>
      </c>
      <c r="D26" s="76"/>
      <c r="E26" s="1" t="s">
        <v>8714</v>
      </c>
      <c r="F26" s="2" t="s">
        <v>111</v>
      </c>
      <c r="G26" s="2" t="s">
        <v>112</v>
      </c>
      <c r="H26" s="2" t="s">
        <v>72</v>
      </c>
      <c r="I26" s="74" t="s">
        <v>73</v>
      </c>
      <c r="J26" s="74"/>
      <c r="K26" s="80">
        <v>2</v>
      </c>
      <c r="L26" s="80"/>
      <c r="M26" s="4">
        <v>24.74</v>
      </c>
    </row>
    <row r="27" spans="1:13" ht="24" hidden="1">
      <c r="A27" s="2" t="s">
        <v>48</v>
      </c>
      <c r="B27" s="3" t="s">
        <v>8700</v>
      </c>
      <c r="C27" s="76" t="s">
        <v>42</v>
      </c>
      <c r="D27" s="76"/>
      <c r="E27" s="1" t="s">
        <v>8715</v>
      </c>
      <c r="F27" s="2" t="s">
        <v>105</v>
      </c>
      <c r="G27" s="2" t="s">
        <v>106</v>
      </c>
      <c r="H27" s="2" t="s">
        <v>93</v>
      </c>
      <c r="I27" s="74" t="s">
        <v>94</v>
      </c>
      <c r="J27" s="74"/>
      <c r="K27" s="80">
        <v>2</v>
      </c>
      <c r="L27" s="80"/>
      <c r="M27" s="4">
        <v>23.04</v>
      </c>
    </row>
    <row r="28" spans="1:13" ht="24" hidden="1">
      <c r="A28" s="2" t="s">
        <v>48</v>
      </c>
      <c r="B28" s="3" t="s">
        <v>8700</v>
      </c>
      <c r="C28" s="76" t="s">
        <v>42</v>
      </c>
      <c r="D28" s="76"/>
      <c r="E28" s="1" t="s">
        <v>8705</v>
      </c>
      <c r="F28" s="2" t="s">
        <v>133</v>
      </c>
      <c r="G28" s="2" t="s">
        <v>134</v>
      </c>
      <c r="H28" s="2" t="s">
        <v>119</v>
      </c>
      <c r="I28" s="74" t="s">
        <v>120</v>
      </c>
      <c r="J28" s="74"/>
      <c r="K28" s="80">
        <v>2</v>
      </c>
      <c r="L28" s="80"/>
      <c r="M28" s="4">
        <v>24.74</v>
      </c>
    </row>
    <row r="29" spans="1:13" ht="24" hidden="1">
      <c r="A29" s="2" t="s">
        <v>48</v>
      </c>
      <c r="B29" s="3" t="s">
        <v>8700</v>
      </c>
      <c r="C29" s="76" t="s">
        <v>42</v>
      </c>
      <c r="D29" s="76"/>
      <c r="E29" s="1" t="s">
        <v>8716</v>
      </c>
      <c r="F29" s="2" t="s">
        <v>1728</v>
      </c>
      <c r="G29" s="2" t="s">
        <v>1729</v>
      </c>
      <c r="H29" s="2" t="s">
        <v>77</v>
      </c>
      <c r="I29" s="74" t="s">
        <v>78</v>
      </c>
      <c r="J29" s="74"/>
      <c r="K29" s="80">
        <v>1</v>
      </c>
      <c r="L29" s="80"/>
      <c r="M29" s="4">
        <v>12.37</v>
      </c>
    </row>
    <row r="30" spans="1:13" ht="24" hidden="1">
      <c r="A30" s="2" t="s">
        <v>48</v>
      </c>
      <c r="B30" s="3" t="s">
        <v>8700</v>
      </c>
      <c r="C30" s="76" t="s">
        <v>42</v>
      </c>
      <c r="D30" s="76"/>
      <c r="E30" s="1" t="s">
        <v>8717</v>
      </c>
      <c r="F30" s="2" t="s">
        <v>663</v>
      </c>
      <c r="G30" s="2" t="s">
        <v>664</v>
      </c>
      <c r="H30" s="2" t="s">
        <v>82</v>
      </c>
      <c r="I30" s="74" t="s">
        <v>83</v>
      </c>
      <c r="J30" s="74"/>
      <c r="K30" s="80">
        <v>1</v>
      </c>
      <c r="L30" s="80"/>
      <c r="M30" s="4">
        <v>12.37</v>
      </c>
    </row>
    <row r="31" spans="1:13" ht="24" hidden="1">
      <c r="A31" s="2" t="s">
        <v>48</v>
      </c>
      <c r="B31" s="3" t="s">
        <v>8700</v>
      </c>
      <c r="C31" s="76" t="s">
        <v>42</v>
      </c>
      <c r="D31" s="76"/>
      <c r="E31" s="1" t="s">
        <v>8718</v>
      </c>
      <c r="F31" s="2" t="s">
        <v>125</v>
      </c>
      <c r="G31" s="2" t="s">
        <v>126</v>
      </c>
      <c r="H31" s="2" t="s">
        <v>127</v>
      </c>
      <c r="I31" s="74" t="s">
        <v>128</v>
      </c>
      <c r="J31" s="74"/>
      <c r="K31" s="80">
        <v>5</v>
      </c>
      <c r="L31" s="80"/>
      <c r="M31" s="4">
        <v>57.6</v>
      </c>
    </row>
    <row r="32" spans="1:13" ht="24" hidden="1">
      <c r="A32" s="2" t="s">
        <v>48</v>
      </c>
      <c r="B32" s="3" t="s">
        <v>8700</v>
      </c>
      <c r="C32" s="76" t="s">
        <v>42</v>
      </c>
      <c r="D32" s="76"/>
      <c r="E32" s="1" t="s">
        <v>8711</v>
      </c>
      <c r="F32" s="2" t="s">
        <v>1512</v>
      </c>
      <c r="G32" s="2" t="s">
        <v>1513</v>
      </c>
      <c r="H32" s="2" t="s">
        <v>82</v>
      </c>
      <c r="I32" s="74" t="s">
        <v>83</v>
      </c>
      <c r="J32" s="74"/>
      <c r="K32" s="80">
        <v>3</v>
      </c>
      <c r="L32" s="80"/>
      <c r="M32" s="4">
        <v>37.11</v>
      </c>
    </row>
    <row r="33" spans="1:13" ht="24" hidden="1">
      <c r="A33" s="2" t="s">
        <v>48</v>
      </c>
      <c r="B33" s="3" t="s">
        <v>8700</v>
      </c>
      <c r="C33" s="76" t="s">
        <v>42</v>
      </c>
      <c r="D33" s="76"/>
      <c r="E33" s="1" t="s">
        <v>8719</v>
      </c>
      <c r="F33" s="2" t="s">
        <v>522</v>
      </c>
      <c r="G33" s="2" t="s">
        <v>523</v>
      </c>
      <c r="H33" s="2" t="s">
        <v>93</v>
      </c>
      <c r="I33" s="74" t="s">
        <v>94</v>
      </c>
      <c r="J33" s="74"/>
      <c r="K33" s="80">
        <v>2</v>
      </c>
      <c r="L33" s="80"/>
      <c r="M33" s="4">
        <v>23.04</v>
      </c>
    </row>
    <row r="34" spans="1:13" ht="24" hidden="1">
      <c r="A34" s="2" t="s">
        <v>48</v>
      </c>
      <c r="B34" s="3" t="s">
        <v>8700</v>
      </c>
      <c r="C34" s="76" t="s">
        <v>42</v>
      </c>
      <c r="D34" s="76"/>
      <c r="E34" s="1" t="s">
        <v>3163</v>
      </c>
      <c r="F34" s="2" t="s">
        <v>4537</v>
      </c>
      <c r="G34" s="2" t="s">
        <v>4538</v>
      </c>
      <c r="H34" s="2" t="s">
        <v>498</v>
      </c>
      <c r="I34" s="74" t="s">
        <v>499</v>
      </c>
      <c r="J34" s="74"/>
      <c r="K34" s="80">
        <v>5</v>
      </c>
      <c r="L34" s="80"/>
      <c r="M34" s="4">
        <v>61.85</v>
      </c>
    </row>
    <row r="35" spans="1:13" ht="24" hidden="1">
      <c r="A35" s="2" t="s">
        <v>48</v>
      </c>
      <c r="B35" s="3" t="s">
        <v>8700</v>
      </c>
      <c r="C35" s="76" t="s">
        <v>42</v>
      </c>
      <c r="D35" s="76"/>
      <c r="E35" s="1" t="s">
        <v>8720</v>
      </c>
      <c r="F35" s="2" t="s">
        <v>2358</v>
      </c>
      <c r="G35" s="2" t="s">
        <v>2359</v>
      </c>
      <c r="H35" s="2" t="s">
        <v>82</v>
      </c>
      <c r="I35" s="74" t="s">
        <v>83</v>
      </c>
      <c r="J35" s="74"/>
      <c r="K35" s="80">
        <v>2</v>
      </c>
      <c r="L35" s="80"/>
      <c r="M35" s="4">
        <v>24.74</v>
      </c>
    </row>
    <row r="36" spans="1:13" ht="24" hidden="1">
      <c r="A36" s="2" t="s">
        <v>48</v>
      </c>
      <c r="B36" s="3" t="s">
        <v>8700</v>
      </c>
      <c r="C36" s="76" t="s">
        <v>42</v>
      </c>
      <c r="D36" s="76"/>
      <c r="E36" s="1" t="s">
        <v>8721</v>
      </c>
      <c r="F36" s="2" t="s">
        <v>139</v>
      </c>
      <c r="G36" s="2" t="s">
        <v>140</v>
      </c>
      <c r="H36" s="2" t="s">
        <v>72</v>
      </c>
      <c r="I36" s="74" t="s">
        <v>73</v>
      </c>
      <c r="J36" s="74"/>
      <c r="K36" s="80">
        <v>2</v>
      </c>
      <c r="L36" s="80"/>
      <c r="M36" s="4">
        <v>23.04</v>
      </c>
    </row>
    <row r="37" spans="1:13" ht="24" hidden="1">
      <c r="A37" s="2" t="s">
        <v>48</v>
      </c>
      <c r="B37" s="3" t="s">
        <v>8700</v>
      </c>
      <c r="C37" s="76" t="s">
        <v>42</v>
      </c>
      <c r="D37" s="76"/>
      <c r="E37" s="1" t="s">
        <v>8722</v>
      </c>
      <c r="F37" s="2" t="s">
        <v>8723</v>
      </c>
      <c r="G37" s="2" t="s">
        <v>8724</v>
      </c>
      <c r="H37" s="2" t="s">
        <v>82</v>
      </c>
      <c r="I37" s="74" t="s">
        <v>83</v>
      </c>
      <c r="J37" s="74"/>
      <c r="K37" s="80">
        <v>2</v>
      </c>
      <c r="L37" s="80"/>
      <c r="M37" s="4">
        <v>24.74</v>
      </c>
    </row>
    <row r="38" spans="1:13" ht="24" hidden="1">
      <c r="A38" s="2" t="s">
        <v>48</v>
      </c>
      <c r="B38" s="3" t="s">
        <v>8700</v>
      </c>
      <c r="C38" s="76" t="s">
        <v>42</v>
      </c>
      <c r="D38" s="76"/>
      <c r="E38" s="1" t="s">
        <v>8701</v>
      </c>
      <c r="F38" s="2" t="s">
        <v>922</v>
      </c>
      <c r="G38" s="2" t="s">
        <v>923</v>
      </c>
      <c r="H38" s="2" t="s">
        <v>82</v>
      </c>
      <c r="I38" s="74" t="s">
        <v>83</v>
      </c>
      <c r="J38" s="74"/>
      <c r="K38" s="80">
        <v>2</v>
      </c>
      <c r="L38" s="80"/>
      <c r="M38" s="4">
        <v>24.74</v>
      </c>
    </row>
    <row r="39" spans="1:13" ht="24" hidden="1">
      <c r="A39" s="2" t="s">
        <v>48</v>
      </c>
      <c r="B39" s="3" t="s">
        <v>8700</v>
      </c>
      <c r="C39" s="76" t="s">
        <v>42</v>
      </c>
      <c r="D39" s="76"/>
      <c r="E39" s="1" t="s">
        <v>8725</v>
      </c>
      <c r="F39" s="2" t="s">
        <v>1101</v>
      </c>
      <c r="G39" s="2" t="s">
        <v>1102</v>
      </c>
      <c r="H39" s="2" t="s">
        <v>82</v>
      </c>
      <c r="I39" s="74" t="s">
        <v>83</v>
      </c>
      <c r="J39" s="74"/>
      <c r="K39" s="80">
        <v>5</v>
      </c>
      <c r="L39" s="80"/>
      <c r="M39" s="4">
        <v>61.85</v>
      </c>
    </row>
    <row r="40" spans="1:13" ht="24" hidden="1">
      <c r="A40" s="2" t="s">
        <v>48</v>
      </c>
      <c r="B40" s="3" t="s">
        <v>8700</v>
      </c>
      <c r="C40" s="76" t="s">
        <v>42</v>
      </c>
      <c r="D40" s="76"/>
      <c r="E40" s="1" t="s">
        <v>8706</v>
      </c>
      <c r="F40" s="2" t="s">
        <v>519</v>
      </c>
      <c r="G40" s="2" t="s">
        <v>520</v>
      </c>
      <c r="H40" s="2" t="s">
        <v>93</v>
      </c>
      <c r="I40" s="74" t="s">
        <v>94</v>
      </c>
      <c r="J40" s="74"/>
      <c r="K40" s="80">
        <v>10</v>
      </c>
      <c r="L40" s="80"/>
      <c r="M40" s="4">
        <v>123.7</v>
      </c>
    </row>
    <row r="41" spans="1:13" ht="24" hidden="1">
      <c r="A41" s="2" t="s">
        <v>48</v>
      </c>
      <c r="B41" s="3" t="s">
        <v>8700</v>
      </c>
      <c r="C41" s="76" t="s">
        <v>42</v>
      </c>
      <c r="D41" s="76"/>
      <c r="E41" s="1" t="s">
        <v>8703</v>
      </c>
      <c r="F41" s="2" t="s">
        <v>525</v>
      </c>
      <c r="G41" s="2" t="s">
        <v>526</v>
      </c>
      <c r="H41" s="2" t="s">
        <v>82</v>
      </c>
      <c r="I41" s="74" t="s">
        <v>83</v>
      </c>
      <c r="J41" s="74"/>
      <c r="K41" s="80">
        <v>10</v>
      </c>
      <c r="L41" s="80"/>
      <c r="M41" s="4">
        <v>123.7</v>
      </c>
    </row>
    <row r="42" spans="1:13" ht="24" hidden="1">
      <c r="A42" s="2" t="s">
        <v>48</v>
      </c>
      <c r="B42" s="3" t="s">
        <v>8700</v>
      </c>
      <c r="C42" s="76" t="s">
        <v>42</v>
      </c>
      <c r="D42" s="76"/>
      <c r="E42" s="1" t="s">
        <v>8708</v>
      </c>
      <c r="F42" s="2" t="s">
        <v>136</v>
      </c>
      <c r="G42" s="2" t="s">
        <v>137</v>
      </c>
      <c r="H42" s="2" t="s">
        <v>72</v>
      </c>
      <c r="I42" s="74" t="s">
        <v>73</v>
      </c>
      <c r="J42" s="74"/>
      <c r="K42" s="80">
        <v>2</v>
      </c>
      <c r="L42" s="80"/>
      <c r="M42" s="4">
        <v>24.74</v>
      </c>
    </row>
    <row r="43" spans="1:13" ht="24" hidden="1">
      <c r="A43" s="2" t="s">
        <v>48</v>
      </c>
      <c r="B43" s="3" t="s">
        <v>8700</v>
      </c>
      <c r="C43" s="76" t="s">
        <v>42</v>
      </c>
      <c r="D43" s="76"/>
      <c r="E43" s="1" t="s">
        <v>8707</v>
      </c>
      <c r="F43" s="2" t="s">
        <v>509</v>
      </c>
      <c r="G43" s="2" t="s">
        <v>510</v>
      </c>
      <c r="H43" s="2" t="s">
        <v>82</v>
      </c>
      <c r="I43" s="74" t="s">
        <v>83</v>
      </c>
      <c r="J43" s="74"/>
      <c r="K43" s="80">
        <v>20</v>
      </c>
      <c r="L43" s="80"/>
      <c r="M43" s="4">
        <v>247.4</v>
      </c>
    </row>
    <row r="44" spans="1:13" ht="24" hidden="1">
      <c r="A44" s="2" t="s">
        <v>48</v>
      </c>
      <c r="B44" s="3" t="s">
        <v>8700</v>
      </c>
      <c r="C44" s="76" t="s">
        <v>42</v>
      </c>
      <c r="D44" s="76"/>
      <c r="E44" s="1" t="s">
        <v>8726</v>
      </c>
      <c r="F44" s="2" t="s">
        <v>894</v>
      </c>
      <c r="G44" s="2" t="s">
        <v>895</v>
      </c>
      <c r="H44" s="2" t="s">
        <v>82</v>
      </c>
      <c r="I44" s="74" t="s">
        <v>83</v>
      </c>
      <c r="J44" s="74"/>
      <c r="K44" s="80">
        <v>30</v>
      </c>
      <c r="L44" s="80"/>
      <c r="M44" s="4">
        <v>371.1</v>
      </c>
    </row>
    <row r="45" spans="1:13" ht="24" hidden="1">
      <c r="A45" s="2" t="s">
        <v>48</v>
      </c>
      <c r="B45" s="3" t="s">
        <v>8700</v>
      </c>
      <c r="C45" s="76" t="s">
        <v>42</v>
      </c>
      <c r="D45" s="76"/>
      <c r="E45" s="1" t="s">
        <v>8727</v>
      </c>
      <c r="F45" s="2" t="s">
        <v>117</v>
      </c>
      <c r="G45" s="2" t="s">
        <v>118</v>
      </c>
      <c r="H45" s="2" t="s">
        <v>119</v>
      </c>
      <c r="I45" s="74" t="s">
        <v>120</v>
      </c>
      <c r="J45" s="74"/>
      <c r="K45" s="80">
        <v>10</v>
      </c>
      <c r="L45" s="80"/>
      <c r="M45" s="4">
        <v>123.7</v>
      </c>
    </row>
    <row r="46" spans="1:13" ht="24" hidden="1">
      <c r="A46" s="2" t="s">
        <v>48</v>
      </c>
      <c r="B46" s="3" t="s">
        <v>8700</v>
      </c>
      <c r="C46" s="76" t="s">
        <v>42</v>
      </c>
      <c r="D46" s="76"/>
      <c r="E46" s="1" t="s">
        <v>8728</v>
      </c>
      <c r="F46" s="2" t="s">
        <v>916</v>
      </c>
      <c r="G46" s="2" t="s">
        <v>917</v>
      </c>
      <c r="H46" s="2" t="s">
        <v>82</v>
      </c>
      <c r="I46" s="74" t="s">
        <v>83</v>
      </c>
      <c r="J46" s="74"/>
      <c r="K46" s="80">
        <v>10</v>
      </c>
      <c r="L46" s="80"/>
      <c r="M46" s="4">
        <v>123.7</v>
      </c>
    </row>
    <row r="47" spans="1:13" ht="24" hidden="1">
      <c r="A47" s="2" t="s">
        <v>48</v>
      </c>
      <c r="B47" s="3" t="s">
        <v>8700</v>
      </c>
      <c r="C47" s="76" t="s">
        <v>42</v>
      </c>
      <c r="D47" s="76"/>
      <c r="E47" s="1" t="s">
        <v>8729</v>
      </c>
      <c r="F47" s="2" t="s">
        <v>100</v>
      </c>
      <c r="G47" s="2" t="s">
        <v>101</v>
      </c>
      <c r="H47" s="2" t="s">
        <v>102</v>
      </c>
      <c r="I47" s="74" t="s">
        <v>103</v>
      </c>
      <c r="J47" s="74"/>
      <c r="K47" s="80">
        <v>3</v>
      </c>
      <c r="L47" s="80"/>
      <c r="M47" s="4">
        <v>37.11</v>
      </c>
    </row>
    <row r="48" spans="1:13" ht="24" hidden="1">
      <c r="A48" s="2" t="s">
        <v>48</v>
      </c>
      <c r="B48" s="3" t="s">
        <v>8700</v>
      </c>
      <c r="C48" s="76" t="s">
        <v>42</v>
      </c>
      <c r="D48" s="76"/>
      <c r="E48" s="1" t="s">
        <v>3183</v>
      </c>
      <c r="F48" s="2" t="s">
        <v>643</v>
      </c>
      <c r="G48" s="2" t="s">
        <v>644</v>
      </c>
      <c r="H48" s="2" t="s">
        <v>82</v>
      </c>
      <c r="I48" s="74" t="s">
        <v>83</v>
      </c>
      <c r="J48" s="74"/>
      <c r="K48" s="80">
        <v>10</v>
      </c>
      <c r="L48" s="80"/>
      <c r="M48" s="4">
        <v>123.7</v>
      </c>
    </row>
    <row r="49" spans="1:26" ht="24" hidden="1">
      <c r="A49" s="2" t="s">
        <v>48</v>
      </c>
      <c r="B49" s="3" t="s">
        <v>8700</v>
      </c>
      <c r="C49" s="76" t="s">
        <v>42</v>
      </c>
      <c r="D49" s="76"/>
      <c r="E49" s="1" t="s">
        <v>3184</v>
      </c>
      <c r="F49" s="2" t="s">
        <v>108</v>
      </c>
      <c r="G49" s="2" t="s">
        <v>109</v>
      </c>
      <c r="H49" s="2" t="s">
        <v>72</v>
      </c>
      <c r="I49" s="74" t="s">
        <v>73</v>
      </c>
      <c r="J49" s="74"/>
      <c r="K49" s="80">
        <v>2</v>
      </c>
      <c r="L49" s="80"/>
      <c r="M49" s="4">
        <v>24.74</v>
      </c>
    </row>
    <row r="50" spans="1:26" ht="24" hidden="1">
      <c r="A50" s="2" t="s">
        <v>48</v>
      </c>
      <c r="B50" s="3" t="s">
        <v>8700</v>
      </c>
      <c r="C50" s="76" t="s">
        <v>42</v>
      </c>
      <c r="D50" s="76"/>
      <c r="E50" s="1" t="s">
        <v>8730</v>
      </c>
      <c r="F50" s="2" t="s">
        <v>660</v>
      </c>
      <c r="G50" s="2" t="s">
        <v>7663</v>
      </c>
      <c r="H50" s="2" t="s">
        <v>77</v>
      </c>
      <c r="I50" s="74" t="s">
        <v>78</v>
      </c>
      <c r="J50" s="74"/>
      <c r="K50" s="80">
        <v>10</v>
      </c>
      <c r="L50" s="80"/>
      <c r="M50" s="4">
        <v>123.7</v>
      </c>
    </row>
    <row r="51" spans="1:26" ht="24" hidden="1">
      <c r="A51" s="2" t="s">
        <v>48</v>
      </c>
      <c r="B51" s="3" t="s">
        <v>8700</v>
      </c>
      <c r="C51" s="76" t="s">
        <v>42</v>
      </c>
      <c r="D51" s="76"/>
      <c r="E51" s="1" t="s">
        <v>8731</v>
      </c>
      <c r="F51" s="2" t="s">
        <v>108</v>
      </c>
      <c r="G51" s="2" t="s">
        <v>109</v>
      </c>
      <c r="H51" s="2" t="s">
        <v>72</v>
      </c>
      <c r="I51" s="74" t="s">
        <v>73</v>
      </c>
      <c r="J51" s="74"/>
      <c r="K51" s="80">
        <v>3</v>
      </c>
      <c r="L51" s="80"/>
      <c r="M51" s="4">
        <v>34.56</v>
      </c>
    </row>
    <row r="52" spans="1:26" ht="24" hidden="1">
      <c r="A52" s="2" t="s">
        <v>48</v>
      </c>
      <c r="B52" s="3" t="s">
        <v>8700</v>
      </c>
      <c r="C52" s="76" t="s">
        <v>42</v>
      </c>
      <c r="D52" s="76"/>
      <c r="E52" s="1" t="s">
        <v>8732</v>
      </c>
      <c r="F52" s="2" t="s">
        <v>663</v>
      </c>
      <c r="G52" s="2" t="s">
        <v>664</v>
      </c>
      <c r="H52" s="2" t="s">
        <v>82</v>
      </c>
      <c r="I52" s="74" t="s">
        <v>83</v>
      </c>
      <c r="J52" s="74"/>
      <c r="K52" s="80">
        <v>4</v>
      </c>
      <c r="L52" s="80"/>
      <c r="M52" s="4">
        <v>46.08</v>
      </c>
    </row>
    <row r="53" spans="1:26" ht="24" hidden="1">
      <c r="A53" s="2" t="s">
        <v>48</v>
      </c>
      <c r="B53" s="3" t="s">
        <v>8700</v>
      </c>
      <c r="C53" s="76" t="s">
        <v>42</v>
      </c>
      <c r="D53" s="76"/>
      <c r="E53" s="1" t="s">
        <v>8704</v>
      </c>
      <c r="F53" s="2" t="s">
        <v>480</v>
      </c>
      <c r="G53" s="2" t="s">
        <v>481</v>
      </c>
      <c r="H53" s="2" t="s">
        <v>82</v>
      </c>
      <c r="I53" s="74" t="s">
        <v>83</v>
      </c>
      <c r="J53" s="74"/>
      <c r="K53" s="80">
        <v>1</v>
      </c>
      <c r="L53" s="80"/>
      <c r="M53" s="4">
        <v>12.37</v>
      </c>
    </row>
    <row r="54" spans="1:26" hidden="1">
      <c r="A54" s="2" t="s">
        <v>182</v>
      </c>
      <c r="B54" s="3" t="s">
        <v>8700</v>
      </c>
      <c r="C54" s="76" t="s">
        <v>42</v>
      </c>
      <c r="D54" s="76"/>
      <c r="E54" s="1" t="s">
        <v>8709</v>
      </c>
      <c r="F54" s="2" t="s">
        <v>646</v>
      </c>
      <c r="G54" s="2" t="s">
        <v>647</v>
      </c>
      <c r="H54" s="2" t="s">
        <v>82</v>
      </c>
      <c r="I54" s="74" t="s">
        <v>83</v>
      </c>
      <c r="J54" s="74"/>
      <c r="K54" s="80">
        <v>1</v>
      </c>
      <c r="L54" s="80"/>
      <c r="M54" s="4">
        <v>9.44</v>
      </c>
    </row>
    <row r="55" spans="1:26" hidden="1">
      <c r="A55" s="2" t="s">
        <v>182</v>
      </c>
      <c r="B55" s="3" t="s">
        <v>8700</v>
      </c>
      <c r="C55" s="76" t="s">
        <v>42</v>
      </c>
      <c r="D55" s="76"/>
      <c r="E55" s="1" t="s">
        <v>8729</v>
      </c>
      <c r="F55" s="2" t="s">
        <v>100</v>
      </c>
      <c r="G55" s="2" t="s">
        <v>101</v>
      </c>
      <c r="H55" s="2" t="s">
        <v>102</v>
      </c>
      <c r="I55" s="74" t="s">
        <v>103</v>
      </c>
      <c r="J55" s="74"/>
      <c r="K55" s="80">
        <v>2</v>
      </c>
      <c r="L55" s="80"/>
      <c r="M55" s="4">
        <v>18.88</v>
      </c>
    </row>
    <row r="56" spans="1:26" hidden="1">
      <c r="A56" s="2" t="s">
        <v>182</v>
      </c>
      <c r="B56" s="3" t="s">
        <v>8700</v>
      </c>
      <c r="C56" s="76" t="s">
        <v>42</v>
      </c>
      <c r="D56" s="76"/>
      <c r="E56" s="1" t="s">
        <v>8733</v>
      </c>
      <c r="F56" s="2" t="s">
        <v>528</v>
      </c>
      <c r="G56" s="2" t="s">
        <v>529</v>
      </c>
      <c r="H56" s="2" t="s">
        <v>93</v>
      </c>
      <c r="I56" s="74" t="s">
        <v>94</v>
      </c>
      <c r="J56" s="74"/>
      <c r="K56" s="80">
        <v>2</v>
      </c>
      <c r="L56" s="80"/>
      <c r="M56" s="4">
        <v>18.88</v>
      </c>
    </row>
    <row r="57" spans="1:26" hidden="1">
      <c r="A57" s="2" t="s">
        <v>182</v>
      </c>
      <c r="B57" s="3" t="s">
        <v>8700</v>
      </c>
      <c r="C57" s="76" t="s">
        <v>42</v>
      </c>
      <c r="D57" s="76"/>
      <c r="E57" s="1" t="s">
        <v>8707</v>
      </c>
      <c r="F57" s="2" t="s">
        <v>509</v>
      </c>
      <c r="G57" s="2" t="s">
        <v>510</v>
      </c>
      <c r="H57" s="2" t="s">
        <v>82</v>
      </c>
      <c r="I57" s="74" t="s">
        <v>83</v>
      </c>
      <c r="J57" s="74"/>
      <c r="K57" s="80">
        <v>3</v>
      </c>
      <c r="L57" s="80"/>
      <c r="M57" s="4">
        <v>28.32</v>
      </c>
    </row>
    <row r="58" spans="1:26" hidden="1">
      <c r="M58" s="5">
        <v>2774.83</v>
      </c>
    </row>
    <row r="59" spans="1:26" hidden="1">
      <c r="A59" s="72" t="s">
        <v>141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spans="1:26">
      <c r="A60" s="2" t="s">
        <v>40</v>
      </c>
      <c r="B60" s="3" t="s">
        <v>8734</v>
      </c>
      <c r="C60" s="76" t="s">
        <v>42</v>
      </c>
      <c r="D60" s="76"/>
      <c r="E60" s="1" t="s">
        <v>8735</v>
      </c>
      <c r="F60" s="2" t="s">
        <v>547</v>
      </c>
      <c r="G60" s="2" t="s">
        <v>548</v>
      </c>
      <c r="H60" s="2" t="s">
        <v>150</v>
      </c>
      <c r="I60" s="74" t="s">
        <v>151</v>
      </c>
      <c r="J60" s="74"/>
      <c r="K60" s="80">
        <v>2</v>
      </c>
      <c r="L60" s="80"/>
      <c r="M60" s="4">
        <v>20.440000000000001</v>
      </c>
    </row>
    <row r="61" spans="1:26">
      <c r="A61" s="2" t="s">
        <v>40</v>
      </c>
      <c r="B61" s="3" t="s">
        <v>8734</v>
      </c>
      <c r="C61" s="76" t="s">
        <v>42</v>
      </c>
      <c r="D61" s="76"/>
      <c r="E61" s="1" t="s">
        <v>8736</v>
      </c>
      <c r="F61" s="2" t="s">
        <v>957</v>
      </c>
      <c r="G61" s="2" t="s">
        <v>958</v>
      </c>
      <c r="H61" s="2" t="s">
        <v>150</v>
      </c>
      <c r="I61" s="74" t="s">
        <v>151</v>
      </c>
      <c r="J61" s="74"/>
      <c r="K61" s="80">
        <v>2</v>
      </c>
      <c r="L61" s="80"/>
      <c r="M61" s="4">
        <v>20.440000000000001</v>
      </c>
    </row>
    <row r="62" spans="1:26">
      <c r="A62" s="2" t="s">
        <v>40</v>
      </c>
      <c r="B62" s="3" t="s">
        <v>8737</v>
      </c>
      <c r="C62" s="76" t="s">
        <v>42</v>
      </c>
      <c r="D62" s="76"/>
      <c r="E62" s="1" t="s">
        <v>3085</v>
      </c>
      <c r="F62" s="2" t="s">
        <v>158</v>
      </c>
      <c r="G62" s="2" t="s">
        <v>159</v>
      </c>
      <c r="H62" s="2" t="s">
        <v>160</v>
      </c>
      <c r="I62" s="74" t="s">
        <v>161</v>
      </c>
      <c r="J62" s="74"/>
      <c r="K62" s="80">
        <v>2</v>
      </c>
      <c r="L62" s="80"/>
      <c r="M62" s="4">
        <v>20.440000000000001</v>
      </c>
    </row>
    <row r="63" spans="1:26">
      <c r="A63" s="2" t="s">
        <v>40</v>
      </c>
      <c r="B63" s="3" t="s">
        <v>8734</v>
      </c>
      <c r="C63" s="76" t="s">
        <v>42</v>
      </c>
      <c r="D63" s="76"/>
      <c r="E63" s="1" t="s">
        <v>8738</v>
      </c>
      <c r="F63" s="2" t="s">
        <v>1141</v>
      </c>
      <c r="G63" s="2" t="s">
        <v>1142</v>
      </c>
      <c r="H63" s="2" t="s">
        <v>167</v>
      </c>
      <c r="I63" s="74" t="s">
        <v>168</v>
      </c>
      <c r="J63" s="74"/>
      <c r="K63" s="80">
        <v>5</v>
      </c>
      <c r="L63" s="80"/>
      <c r="M63" s="4">
        <v>51.1</v>
      </c>
    </row>
    <row r="64" spans="1:26">
      <c r="A64" s="2" t="s">
        <v>40</v>
      </c>
      <c r="B64" s="3" t="s">
        <v>8734</v>
      </c>
      <c r="C64" s="76" t="s">
        <v>42</v>
      </c>
      <c r="D64" s="76"/>
      <c r="E64" s="1" t="s">
        <v>8739</v>
      </c>
      <c r="F64" s="2" t="s">
        <v>170</v>
      </c>
      <c r="G64" s="2" t="s">
        <v>171</v>
      </c>
      <c r="H64" s="2" t="s">
        <v>150</v>
      </c>
      <c r="I64" s="74" t="s">
        <v>151</v>
      </c>
      <c r="J64" s="74"/>
      <c r="K64" s="80">
        <v>2</v>
      </c>
      <c r="L64" s="80"/>
      <c r="M64" s="4">
        <v>20.440000000000001</v>
      </c>
    </row>
    <row r="65" spans="1:13">
      <c r="A65" s="2" t="s">
        <v>40</v>
      </c>
      <c r="B65" s="3" t="s">
        <v>8734</v>
      </c>
      <c r="C65" s="76" t="s">
        <v>42</v>
      </c>
      <c r="D65" s="76"/>
      <c r="E65" s="1" t="s">
        <v>8740</v>
      </c>
      <c r="F65" s="2" t="s">
        <v>936</v>
      </c>
      <c r="G65" s="2" t="s">
        <v>937</v>
      </c>
      <c r="H65" s="2" t="s">
        <v>150</v>
      </c>
      <c r="I65" s="74" t="s">
        <v>151</v>
      </c>
      <c r="J65" s="74"/>
      <c r="K65" s="80">
        <v>5</v>
      </c>
      <c r="L65" s="80"/>
      <c r="M65" s="4">
        <v>51.1</v>
      </c>
    </row>
    <row r="66" spans="1:13" ht="24" hidden="1">
      <c r="A66" s="2" t="s">
        <v>48</v>
      </c>
      <c r="B66" s="3" t="s">
        <v>8734</v>
      </c>
      <c r="C66" s="76" t="s">
        <v>42</v>
      </c>
      <c r="D66" s="76"/>
      <c r="E66" s="1" t="s">
        <v>8741</v>
      </c>
      <c r="F66" s="2" t="s">
        <v>936</v>
      </c>
      <c r="G66" s="2" t="s">
        <v>937</v>
      </c>
      <c r="H66" s="2" t="s">
        <v>150</v>
      </c>
      <c r="I66" s="74" t="s">
        <v>151</v>
      </c>
      <c r="J66" s="74"/>
      <c r="K66" s="80">
        <v>8</v>
      </c>
      <c r="L66" s="80"/>
      <c r="M66" s="4">
        <v>92.16</v>
      </c>
    </row>
    <row r="67" spans="1:13" ht="24" hidden="1">
      <c r="A67" s="2" t="s">
        <v>48</v>
      </c>
      <c r="B67" s="3" t="s">
        <v>8734</v>
      </c>
      <c r="C67" s="76" t="s">
        <v>42</v>
      </c>
      <c r="D67" s="76"/>
      <c r="E67" s="1" t="s">
        <v>8738</v>
      </c>
      <c r="F67" s="2" t="s">
        <v>1141</v>
      </c>
      <c r="G67" s="2" t="s">
        <v>1142</v>
      </c>
      <c r="H67" s="2" t="s">
        <v>167</v>
      </c>
      <c r="I67" s="74" t="s">
        <v>168</v>
      </c>
      <c r="J67" s="74"/>
      <c r="K67" s="80">
        <v>2</v>
      </c>
      <c r="L67" s="80"/>
      <c r="M67" s="4">
        <v>24.74</v>
      </c>
    </row>
    <row r="68" spans="1:13" ht="24" hidden="1">
      <c r="A68" s="2" t="s">
        <v>48</v>
      </c>
      <c r="B68" s="3" t="s">
        <v>8734</v>
      </c>
      <c r="C68" s="76" t="s">
        <v>42</v>
      </c>
      <c r="D68" s="76"/>
      <c r="E68" s="1" t="s">
        <v>8742</v>
      </c>
      <c r="F68" s="2" t="s">
        <v>170</v>
      </c>
      <c r="G68" s="2" t="s">
        <v>171</v>
      </c>
      <c r="H68" s="2" t="s">
        <v>150</v>
      </c>
      <c r="I68" s="74" t="s">
        <v>151</v>
      </c>
      <c r="J68" s="74"/>
      <c r="K68" s="80">
        <v>20</v>
      </c>
      <c r="L68" s="80"/>
      <c r="M68" s="4">
        <v>230.4</v>
      </c>
    </row>
    <row r="69" spans="1:13" ht="24" hidden="1">
      <c r="A69" s="2" t="s">
        <v>48</v>
      </c>
      <c r="B69" s="3" t="s">
        <v>8734</v>
      </c>
      <c r="C69" s="76" t="s">
        <v>42</v>
      </c>
      <c r="D69" s="76"/>
      <c r="E69" s="1" t="s">
        <v>8743</v>
      </c>
      <c r="F69" s="2" t="s">
        <v>1141</v>
      </c>
      <c r="G69" s="2" t="s">
        <v>1142</v>
      </c>
      <c r="H69" s="2" t="s">
        <v>167</v>
      </c>
      <c r="I69" s="74" t="s">
        <v>168</v>
      </c>
      <c r="J69" s="74"/>
      <c r="K69" s="80">
        <v>10</v>
      </c>
      <c r="L69" s="80"/>
      <c r="M69" s="4">
        <v>115.2</v>
      </c>
    </row>
    <row r="70" spans="1:13" ht="24" hidden="1">
      <c r="A70" s="2" t="s">
        <v>48</v>
      </c>
      <c r="B70" s="3" t="s">
        <v>8734</v>
      </c>
      <c r="C70" s="76" t="s">
        <v>42</v>
      </c>
      <c r="D70" s="76"/>
      <c r="E70" s="1" t="s">
        <v>8740</v>
      </c>
      <c r="F70" s="2" t="s">
        <v>936</v>
      </c>
      <c r="G70" s="2" t="s">
        <v>937</v>
      </c>
      <c r="H70" s="2" t="s">
        <v>150</v>
      </c>
      <c r="I70" s="74" t="s">
        <v>151</v>
      </c>
      <c r="J70" s="74"/>
      <c r="K70" s="80">
        <v>8</v>
      </c>
      <c r="L70" s="80"/>
      <c r="M70" s="4">
        <v>98.96</v>
      </c>
    </row>
    <row r="71" spans="1:13" ht="24" hidden="1">
      <c r="A71" s="2" t="s">
        <v>48</v>
      </c>
      <c r="B71" s="3" t="s">
        <v>8734</v>
      </c>
      <c r="C71" s="76" t="s">
        <v>42</v>
      </c>
      <c r="D71" s="76"/>
      <c r="E71" s="1" t="s">
        <v>8744</v>
      </c>
      <c r="F71" s="2" t="s">
        <v>541</v>
      </c>
      <c r="G71" s="2" t="s">
        <v>542</v>
      </c>
      <c r="H71" s="2" t="s">
        <v>150</v>
      </c>
      <c r="I71" s="74" t="s">
        <v>151</v>
      </c>
      <c r="J71" s="74"/>
      <c r="K71" s="80">
        <v>15</v>
      </c>
      <c r="L71" s="80"/>
      <c r="M71" s="4">
        <v>172.8</v>
      </c>
    </row>
    <row r="72" spans="1:13" ht="24" hidden="1">
      <c r="A72" s="2" t="s">
        <v>48</v>
      </c>
      <c r="B72" s="3" t="s">
        <v>8734</v>
      </c>
      <c r="C72" s="76" t="s">
        <v>42</v>
      </c>
      <c r="D72" s="76"/>
      <c r="E72" s="1" t="s">
        <v>8745</v>
      </c>
      <c r="F72" s="2" t="s">
        <v>153</v>
      </c>
      <c r="G72" s="2" t="s">
        <v>154</v>
      </c>
      <c r="H72" s="2" t="s">
        <v>155</v>
      </c>
      <c r="I72" s="74" t="s">
        <v>156</v>
      </c>
      <c r="J72" s="74"/>
      <c r="K72" s="80">
        <v>10</v>
      </c>
      <c r="L72" s="80"/>
      <c r="M72" s="4">
        <v>115.2</v>
      </c>
    </row>
    <row r="73" spans="1:13" ht="24" hidden="1">
      <c r="A73" s="2" t="s">
        <v>48</v>
      </c>
      <c r="B73" s="3" t="s">
        <v>8694</v>
      </c>
      <c r="C73" s="76" t="s">
        <v>42</v>
      </c>
      <c r="D73" s="76"/>
      <c r="E73" s="1" t="s">
        <v>8746</v>
      </c>
      <c r="F73" s="2" t="s">
        <v>5370</v>
      </c>
      <c r="G73" s="2" t="s">
        <v>5371</v>
      </c>
      <c r="H73" s="2" t="s">
        <v>150</v>
      </c>
      <c r="I73" s="74" t="s">
        <v>151</v>
      </c>
      <c r="J73" s="74"/>
      <c r="K73" s="80">
        <v>10</v>
      </c>
      <c r="L73" s="80"/>
      <c r="M73" s="4">
        <v>115.2</v>
      </c>
    </row>
    <row r="74" spans="1:13" ht="24" hidden="1">
      <c r="A74" s="2" t="s">
        <v>48</v>
      </c>
      <c r="B74" s="3" t="s">
        <v>8737</v>
      </c>
      <c r="C74" s="76" t="s">
        <v>42</v>
      </c>
      <c r="D74" s="76"/>
      <c r="E74" s="1" t="s">
        <v>3085</v>
      </c>
      <c r="F74" s="2" t="s">
        <v>158</v>
      </c>
      <c r="G74" s="2" t="s">
        <v>159</v>
      </c>
      <c r="H74" s="2" t="s">
        <v>160</v>
      </c>
      <c r="I74" s="74" t="s">
        <v>161</v>
      </c>
      <c r="J74" s="74"/>
      <c r="K74" s="80">
        <v>10</v>
      </c>
      <c r="L74" s="80"/>
      <c r="M74" s="4">
        <v>115.2</v>
      </c>
    </row>
    <row r="75" spans="1:13" ht="24" hidden="1">
      <c r="A75" s="2" t="s">
        <v>48</v>
      </c>
      <c r="B75" s="3" t="s">
        <v>8737</v>
      </c>
      <c r="C75" s="76" t="s">
        <v>42</v>
      </c>
      <c r="D75" s="76"/>
      <c r="E75" s="1" t="s">
        <v>3110</v>
      </c>
      <c r="F75" s="2" t="s">
        <v>957</v>
      </c>
      <c r="G75" s="2" t="s">
        <v>958</v>
      </c>
      <c r="H75" s="2" t="s">
        <v>150</v>
      </c>
      <c r="I75" s="74" t="s">
        <v>151</v>
      </c>
      <c r="J75" s="74"/>
      <c r="K75" s="80">
        <v>15</v>
      </c>
      <c r="L75" s="80"/>
      <c r="M75" s="4">
        <v>172.8</v>
      </c>
    </row>
    <row r="76" spans="1:13" hidden="1">
      <c r="A76" s="2" t="s">
        <v>182</v>
      </c>
      <c r="B76" s="3" t="s">
        <v>8737</v>
      </c>
      <c r="C76" s="76" t="s">
        <v>42</v>
      </c>
      <c r="D76" s="76"/>
      <c r="E76" s="1" t="s">
        <v>3110</v>
      </c>
      <c r="F76" s="2" t="s">
        <v>957</v>
      </c>
      <c r="G76" s="2" t="s">
        <v>958</v>
      </c>
      <c r="H76" s="2" t="s">
        <v>150</v>
      </c>
      <c r="I76" s="74" t="s">
        <v>151</v>
      </c>
      <c r="J76" s="74"/>
      <c r="K76" s="80">
        <v>2</v>
      </c>
      <c r="L76" s="80"/>
      <c r="M76" s="4">
        <v>16.84</v>
      </c>
    </row>
    <row r="77" spans="1:13" hidden="1">
      <c r="A77" s="2" t="s">
        <v>182</v>
      </c>
      <c r="B77" s="3" t="s">
        <v>8734</v>
      </c>
      <c r="C77" s="76" t="s">
        <v>42</v>
      </c>
      <c r="D77" s="76"/>
      <c r="E77" s="1" t="s">
        <v>8747</v>
      </c>
      <c r="F77" s="2" t="s">
        <v>936</v>
      </c>
      <c r="G77" s="2" t="s">
        <v>937</v>
      </c>
      <c r="H77" s="2" t="s">
        <v>150</v>
      </c>
      <c r="I77" s="74" t="s">
        <v>151</v>
      </c>
      <c r="J77" s="74"/>
      <c r="K77" s="80">
        <v>1</v>
      </c>
      <c r="L77" s="80"/>
      <c r="M77" s="4">
        <v>9.44</v>
      </c>
    </row>
    <row r="78" spans="1:13" hidden="1">
      <c r="A78" s="2" t="s">
        <v>182</v>
      </c>
      <c r="B78" s="3" t="s">
        <v>8734</v>
      </c>
      <c r="C78" s="76" t="s">
        <v>42</v>
      </c>
      <c r="D78" s="76"/>
      <c r="E78" s="1" t="s">
        <v>8736</v>
      </c>
      <c r="F78" s="2" t="s">
        <v>957</v>
      </c>
      <c r="G78" s="2" t="s">
        <v>958</v>
      </c>
      <c r="H78" s="2" t="s">
        <v>150</v>
      </c>
      <c r="I78" s="74" t="s">
        <v>151</v>
      </c>
      <c r="J78" s="74"/>
      <c r="K78" s="80">
        <v>1</v>
      </c>
      <c r="L78" s="80"/>
      <c r="M78" s="4">
        <v>8.42</v>
      </c>
    </row>
    <row r="79" spans="1:13" hidden="1">
      <c r="A79" s="2" t="s">
        <v>205</v>
      </c>
      <c r="B79" s="3" t="s">
        <v>8734</v>
      </c>
      <c r="C79" s="76" t="s">
        <v>42</v>
      </c>
      <c r="D79" s="76"/>
      <c r="E79" s="1" t="s">
        <v>8740</v>
      </c>
      <c r="F79" s="2" t="s">
        <v>936</v>
      </c>
      <c r="G79" s="2" t="s">
        <v>937</v>
      </c>
      <c r="H79" s="2" t="s">
        <v>150</v>
      </c>
      <c r="I79" s="74" t="s">
        <v>151</v>
      </c>
      <c r="J79" s="74"/>
      <c r="K79" s="80">
        <v>2</v>
      </c>
      <c r="L79" s="80"/>
      <c r="M79" s="4">
        <v>19.100000000000001</v>
      </c>
    </row>
    <row r="80" spans="1:13" hidden="1">
      <c r="M80" s="5">
        <v>1490.42</v>
      </c>
    </row>
    <row r="81" spans="1:26" hidden="1">
      <c r="A81" s="72" t="s">
        <v>183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spans="1:26">
      <c r="A82" s="2" t="s">
        <v>40</v>
      </c>
      <c r="B82" s="3" t="s">
        <v>8694</v>
      </c>
      <c r="C82" s="76" t="s">
        <v>42</v>
      </c>
      <c r="D82" s="76"/>
      <c r="E82" s="1" t="s">
        <v>8748</v>
      </c>
      <c r="F82" s="2" t="s">
        <v>702</v>
      </c>
      <c r="G82" s="2" t="s">
        <v>703</v>
      </c>
      <c r="H82" s="2" t="s">
        <v>187</v>
      </c>
      <c r="I82" s="74" t="s">
        <v>188</v>
      </c>
      <c r="J82" s="74"/>
      <c r="K82" s="80">
        <v>2</v>
      </c>
      <c r="L82" s="80"/>
      <c r="M82" s="4">
        <v>20.440000000000001</v>
      </c>
    </row>
    <row r="83" spans="1:26" ht="24" hidden="1">
      <c r="A83" s="2" t="s">
        <v>48</v>
      </c>
      <c r="B83" s="3" t="s">
        <v>8694</v>
      </c>
      <c r="C83" s="76" t="s">
        <v>42</v>
      </c>
      <c r="D83" s="76"/>
      <c r="E83" s="1" t="s">
        <v>8748</v>
      </c>
      <c r="F83" s="2" t="s">
        <v>702</v>
      </c>
      <c r="G83" s="2" t="s">
        <v>703</v>
      </c>
      <c r="H83" s="2" t="s">
        <v>187</v>
      </c>
      <c r="I83" s="74" t="s">
        <v>188</v>
      </c>
      <c r="J83" s="74"/>
      <c r="K83" s="80">
        <v>2</v>
      </c>
      <c r="L83" s="80"/>
      <c r="M83" s="4">
        <v>24.74</v>
      </c>
    </row>
    <row r="84" spans="1:26" hidden="1">
      <c r="M84" s="5">
        <v>45.18</v>
      </c>
    </row>
    <row r="85" spans="1:26" hidden="1">
      <c r="A85" s="72" t="s">
        <v>189</v>
      </c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spans="1:26">
      <c r="A86" s="2" t="s">
        <v>40</v>
      </c>
      <c r="B86" s="3" t="s">
        <v>8694</v>
      </c>
      <c r="C86" s="76" t="s">
        <v>42</v>
      </c>
      <c r="D86" s="76"/>
      <c r="E86" s="1" t="s">
        <v>3167</v>
      </c>
      <c r="F86" s="2" t="s">
        <v>1168</v>
      </c>
      <c r="G86" s="2" t="s">
        <v>1169</v>
      </c>
      <c r="H86" s="2" t="s">
        <v>712</v>
      </c>
      <c r="I86" s="74" t="s">
        <v>713</v>
      </c>
      <c r="J86" s="74"/>
      <c r="K86" s="80">
        <v>2</v>
      </c>
      <c r="L86" s="80"/>
      <c r="M86" s="4">
        <v>20.440000000000001</v>
      </c>
    </row>
    <row r="87" spans="1:26" ht="24" hidden="1">
      <c r="A87" s="2" t="s">
        <v>48</v>
      </c>
      <c r="B87" s="3" t="s">
        <v>8694</v>
      </c>
      <c r="C87" s="76" t="s">
        <v>42</v>
      </c>
      <c r="D87" s="76"/>
      <c r="E87" s="1" t="s">
        <v>8749</v>
      </c>
      <c r="F87" s="2" t="s">
        <v>729</v>
      </c>
      <c r="G87" s="2" t="s">
        <v>730</v>
      </c>
      <c r="H87" s="2" t="s">
        <v>726</v>
      </c>
      <c r="I87" s="74" t="s">
        <v>727</v>
      </c>
      <c r="J87" s="74"/>
      <c r="K87" s="80">
        <v>3</v>
      </c>
      <c r="L87" s="80"/>
      <c r="M87" s="4">
        <v>37.11</v>
      </c>
    </row>
    <row r="88" spans="1:26" ht="24" hidden="1">
      <c r="A88" s="2" t="s">
        <v>48</v>
      </c>
      <c r="B88" s="3" t="s">
        <v>8694</v>
      </c>
      <c r="C88" s="76" t="s">
        <v>42</v>
      </c>
      <c r="D88" s="76"/>
      <c r="E88" s="1" t="s">
        <v>8750</v>
      </c>
      <c r="F88" s="2" t="s">
        <v>710</v>
      </c>
      <c r="G88" s="2" t="s">
        <v>711</v>
      </c>
      <c r="H88" s="2" t="s">
        <v>712</v>
      </c>
      <c r="I88" s="74" t="s">
        <v>713</v>
      </c>
      <c r="J88" s="74"/>
      <c r="K88" s="80">
        <v>5</v>
      </c>
      <c r="L88" s="80"/>
      <c r="M88" s="4">
        <v>61.85</v>
      </c>
    </row>
    <row r="89" spans="1:26" ht="24" hidden="1">
      <c r="A89" s="2" t="s">
        <v>48</v>
      </c>
      <c r="B89" s="3" t="s">
        <v>8694</v>
      </c>
      <c r="C89" s="76" t="s">
        <v>42</v>
      </c>
      <c r="D89" s="76"/>
      <c r="E89" s="1" t="s">
        <v>8751</v>
      </c>
      <c r="F89" s="2" t="s">
        <v>729</v>
      </c>
      <c r="G89" s="2" t="s">
        <v>730</v>
      </c>
      <c r="H89" s="2" t="s">
        <v>726</v>
      </c>
      <c r="I89" s="74" t="s">
        <v>727</v>
      </c>
      <c r="J89" s="74"/>
      <c r="K89" s="80">
        <v>4</v>
      </c>
      <c r="L89" s="80"/>
      <c r="M89" s="4">
        <v>49.48</v>
      </c>
    </row>
    <row r="90" spans="1:26" hidden="1">
      <c r="A90" s="2" t="s">
        <v>182</v>
      </c>
      <c r="B90" s="3" t="s">
        <v>8694</v>
      </c>
      <c r="C90" s="76" t="s">
        <v>42</v>
      </c>
      <c r="D90" s="76"/>
      <c r="E90" s="1" t="s">
        <v>8749</v>
      </c>
      <c r="F90" s="2" t="s">
        <v>729</v>
      </c>
      <c r="G90" s="2" t="s">
        <v>730</v>
      </c>
      <c r="H90" s="2" t="s">
        <v>726</v>
      </c>
      <c r="I90" s="74" t="s">
        <v>727</v>
      </c>
      <c r="J90" s="74"/>
      <c r="K90" s="80">
        <v>2</v>
      </c>
      <c r="L90" s="80"/>
      <c r="M90" s="4">
        <v>18.88</v>
      </c>
    </row>
    <row r="91" spans="1:26" hidden="1">
      <c r="M91" s="5">
        <v>187.76</v>
      </c>
    </row>
    <row r="92" spans="1:26" hidden="1">
      <c r="A92" s="72" t="s">
        <v>212</v>
      </c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spans="1:26">
      <c r="A93" s="2" t="s">
        <v>40</v>
      </c>
      <c r="B93" s="3" t="s">
        <v>8737</v>
      </c>
      <c r="C93" s="76" t="s">
        <v>42</v>
      </c>
      <c r="D93" s="76"/>
      <c r="E93" s="1" t="s">
        <v>8752</v>
      </c>
      <c r="F93" s="2" t="s">
        <v>284</v>
      </c>
      <c r="G93" s="2" t="s">
        <v>285</v>
      </c>
      <c r="H93" s="2" t="s">
        <v>216</v>
      </c>
      <c r="I93" s="74" t="s">
        <v>217</v>
      </c>
      <c r="J93" s="74"/>
      <c r="K93" s="80">
        <v>3</v>
      </c>
      <c r="L93" s="80"/>
      <c r="M93" s="4">
        <v>30.66</v>
      </c>
    </row>
    <row r="94" spans="1:26">
      <c r="A94" s="2" t="s">
        <v>40</v>
      </c>
      <c r="B94" s="3" t="s">
        <v>8737</v>
      </c>
      <c r="C94" s="76" t="s">
        <v>42</v>
      </c>
      <c r="D94" s="76"/>
      <c r="E94" s="1" t="s">
        <v>8753</v>
      </c>
      <c r="F94" s="2" t="s">
        <v>249</v>
      </c>
      <c r="G94" s="2" t="s">
        <v>250</v>
      </c>
      <c r="H94" s="2" t="s">
        <v>251</v>
      </c>
      <c r="I94" s="74" t="s">
        <v>252</v>
      </c>
      <c r="J94" s="74"/>
      <c r="K94" s="80">
        <v>15</v>
      </c>
      <c r="L94" s="80"/>
      <c r="M94" s="4">
        <v>153.30000000000001</v>
      </c>
    </row>
    <row r="95" spans="1:26" ht="24" hidden="1">
      <c r="A95" s="2" t="s">
        <v>48</v>
      </c>
      <c r="B95" s="3" t="s">
        <v>8737</v>
      </c>
      <c r="C95" s="76" t="s">
        <v>42</v>
      </c>
      <c r="D95" s="76"/>
      <c r="E95" s="1" t="s">
        <v>3093</v>
      </c>
      <c r="F95" s="2" t="s">
        <v>219</v>
      </c>
      <c r="G95" s="2" t="s">
        <v>220</v>
      </c>
      <c r="H95" s="2" t="s">
        <v>221</v>
      </c>
      <c r="I95" s="74" t="s">
        <v>222</v>
      </c>
      <c r="J95" s="74"/>
      <c r="K95" s="80">
        <v>5</v>
      </c>
      <c r="L95" s="80"/>
      <c r="M95" s="4">
        <v>61.85</v>
      </c>
    </row>
    <row r="96" spans="1:26" ht="24" hidden="1">
      <c r="A96" s="2" t="s">
        <v>48</v>
      </c>
      <c r="B96" s="3" t="s">
        <v>8737</v>
      </c>
      <c r="C96" s="76" t="s">
        <v>42</v>
      </c>
      <c r="D96" s="76"/>
      <c r="E96" s="1" t="s">
        <v>8754</v>
      </c>
      <c r="F96" s="2" t="s">
        <v>263</v>
      </c>
      <c r="G96" s="2" t="s">
        <v>264</v>
      </c>
      <c r="H96" s="2" t="s">
        <v>216</v>
      </c>
      <c r="I96" s="74" t="s">
        <v>217</v>
      </c>
      <c r="J96" s="74"/>
      <c r="K96" s="80">
        <v>3</v>
      </c>
      <c r="L96" s="80"/>
      <c r="M96" s="4">
        <v>37.11</v>
      </c>
    </row>
    <row r="97" spans="1:26" ht="24" hidden="1">
      <c r="A97" s="2" t="s">
        <v>48</v>
      </c>
      <c r="B97" s="3" t="s">
        <v>8737</v>
      </c>
      <c r="C97" s="76" t="s">
        <v>42</v>
      </c>
      <c r="D97" s="76"/>
      <c r="E97" s="1" t="s">
        <v>8755</v>
      </c>
      <c r="F97" s="2" t="s">
        <v>1173</v>
      </c>
      <c r="G97" s="2" t="s">
        <v>1174</v>
      </c>
      <c r="H97" s="2" t="s">
        <v>216</v>
      </c>
      <c r="I97" s="74" t="s">
        <v>217</v>
      </c>
      <c r="J97" s="74"/>
      <c r="K97" s="80">
        <v>6</v>
      </c>
      <c r="L97" s="80"/>
      <c r="M97" s="4">
        <v>74.22</v>
      </c>
    </row>
    <row r="98" spans="1:26" ht="24" hidden="1">
      <c r="A98" s="2" t="s">
        <v>48</v>
      </c>
      <c r="B98" s="3" t="s">
        <v>8737</v>
      </c>
      <c r="C98" s="76" t="s">
        <v>42</v>
      </c>
      <c r="D98" s="76"/>
      <c r="E98" s="1" t="s">
        <v>8753</v>
      </c>
      <c r="F98" s="2" t="s">
        <v>249</v>
      </c>
      <c r="G98" s="2" t="s">
        <v>250</v>
      </c>
      <c r="H98" s="2" t="s">
        <v>251</v>
      </c>
      <c r="I98" s="74" t="s">
        <v>252</v>
      </c>
      <c r="J98" s="74"/>
      <c r="K98" s="80">
        <v>10</v>
      </c>
      <c r="L98" s="80"/>
      <c r="M98" s="4">
        <v>123.7</v>
      </c>
    </row>
    <row r="99" spans="1:26" ht="24" hidden="1">
      <c r="A99" s="2" t="s">
        <v>48</v>
      </c>
      <c r="B99" s="3" t="s">
        <v>8737</v>
      </c>
      <c r="C99" s="76" t="s">
        <v>42</v>
      </c>
      <c r="D99" s="76"/>
      <c r="E99" s="1" t="s">
        <v>3090</v>
      </c>
      <c r="F99" s="2" t="s">
        <v>214</v>
      </c>
      <c r="G99" s="2" t="s">
        <v>215</v>
      </c>
      <c r="H99" s="2" t="s">
        <v>216</v>
      </c>
      <c r="I99" s="74" t="s">
        <v>217</v>
      </c>
      <c r="J99" s="74"/>
      <c r="K99" s="80">
        <v>5</v>
      </c>
      <c r="L99" s="80"/>
      <c r="M99" s="4">
        <v>61.85</v>
      </c>
    </row>
    <row r="100" spans="1:26">
      <c r="A100" s="2" t="s">
        <v>40</v>
      </c>
      <c r="B100" s="3" t="s">
        <v>8737</v>
      </c>
      <c r="C100" s="76" t="s">
        <v>42</v>
      </c>
      <c r="D100" s="76"/>
      <c r="E100" s="1" t="s">
        <v>3084</v>
      </c>
      <c r="F100" s="2" t="s">
        <v>3320</v>
      </c>
      <c r="G100" s="2" t="s">
        <v>1184</v>
      </c>
      <c r="H100" s="2" t="s">
        <v>257</v>
      </c>
      <c r="I100" s="74" t="s">
        <v>258</v>
      </c>
      <c r="J100" s="74"/>
      <c r="K100" s="80">
        <v>10</v>
      </c>
      <c r="L100" s="80"/>
      <c r="M100" s="4">
        <v>102.2</v>
      </c>
    </row>
    <row r="101" spans="1:26" ht="24" hidden="1">
      <c r="A101" s="2" t="s">
        <v>48</v>
      </c>
      <c r="B101" s="3" t="s">
        <v>8737</v>
      </c>
      <c r="C101" s="76" t="s">
        <v>42</v>
      </c>
      <c r="D101" s="76"/>
      <c r="E101" s="1" t="s">
        <v>3084</v>
      </c>
      <c r="F101" s="2" t="s">
        <v>3320</v>
      </c>
      <c r="G101" s="2" t="s">
        <v>1184</v>
      </c>
      <c r="H101" s="2" t="s">
        <v>257</v>
      </c>
      <c r="I101" s="74" t="s">
        <v>258</v>
      </c>
      <c r="J101" s="74"/>
      <c r="K101" s="80">
        <v>50</v>
      </c>
      <c r="L101" s="80"/>
      <c r="M101" s="4">
        <v>618.5</v>
      </c>
    </row>
    <row r="102" spans="1:26" hidden="1">
      <c r="A102" s="2" t="s">
        <v>182</v>
      </c>
      <c r="B102" s="3" t="s">
        <v>8737</v>
      </c>
      <c r="C102" s="76" t="s">
        <v>42</v>
      </c>
      <c r="D102" s="76"/>
      <c r="E102" s="1" t="s">
        <v>3084</v>
      </c>
      <c r="F102" s="2" t="s">
        <v>3320</v>
      </c>
      <c r="G102" s="2" t="s">
        <v>1184</v>
      </c>
      <c r="H102" s="2" t="s">
        <v>257</v>
      </c>
      <c r="I102" s="74" t="s">
        <v>258</v>
      </c>
      <c r="J102" s="74"/>
      <c r="K102" s="80">
        <v>50</v>
      </c>
      <c r="L102" s="80"/>
      <c r="M102" s="4">
        <v>472</v>
      </c>
    </row>
    <row r="103" spans="1:26" hidden="1">
      <c r="A103" s="2" t="s">
        <v>205</v>
      </c>
      <c r="B103" s="3" t="s">
        <v>8737</v>
      </c>
      <c r="C103" s="76" t="s">
        <v>42</v>
      </c>
      <c r="D103" s="76"/>
      <c r="E103" s="1" t="s">
        <v>3084</v>
      </c>
      <c r="F103" s="2" t="s">
        <v>3320</v>
      </c>
      <c r="G103" s="2" t="s">
        <v>1184</v>
      </c>
      <c r="H103" s="2" t="s">
        <v>257</v>
      </c>
      <c r="I103" s="74" t="s">
        <v>258</v>
      </c>
      <c r="J103" s="74"/>
      <c r="K103" s="80">
        <v>2</v>
      </c>
      <c r="L103" s="80"/>
      <c r="M103" s="4">
        <v>19.100000000000001</v>
      </c>
    </row>
    <row r="104" spans="1:26" hidden="1">
      <c r="A104" s="2" t="s">
        <v>182</v>
      </c>
      <c r="B104" s="3" t="s">
        <v>8737</v>
      </c>
      <c r="C104" s="76" t="s">
        <v>42</v>
      </c>
      <c r="D104" s="76"/>
      <c r="E104" s="1" t="s">
        <v>3090</v>
      </c>
      <c r="F104" s="2" t="s">
        <v>214</v>
      </c>
      <c r="G104" s="2" t="s">
        <v>215</v>
      </c>
      <c r="H104" s="2" t="s">
        <v>216</v>
      </c>
      <c r="I104" s="74" t="s">
        <v>217</v>
      </c>
      <c r="J104" s="74"/>
      <c r="K104" s="80">
        <v>6</v>
      </c>
      <c r="L104" s="80"/>
      <c r="M104" s="4">
        <v>56.64</v>
      </c>
    </row>
    <row r="105" spans="1:26" hidden="1">
      <c r="A105" s="2" t="s">
        <v>182</v>
      </c>
      <c r="B105" s="3" t="s">
        <v>8737</v>
      </c>
      <c r="C105" s="76" t="s">
        <v>42</v>
      </c>
      <c r="D105" s="76"/>
      <c r="E105" s="1" t="s">
        <v>8756</v>
      </c>
      <c r="F105" s="2" t="s">
        <v>266</v>
      </c>
      <c r="G105" s="2" t="s">
        <v>267</v>
      </c>
      <c r="H105" s="2" t="s">
        <v>216</v>
      </c>
      <c r="I105" s="74" t="s">
        <v>217</v>
      </c>
      <c r="J105" s="74"/>
      <c r="K105" s="80">
        <v>3</v>
      </c>
      <c r="L105" s="80"/>
      <c r="M105" s="4">
        <v>28.32</v>
      </c>
    </row>
    <row r="106" spans="1:26" hidden="1">
      <c r="A106" s="2" t="s">
        <v>182</v>
      </c>
      <c r="B106" s="3" t="s">
        <v>8737</v>
      </c>
      <c r="C106" s="76" t="s">
        <v>42</v>
      </c>
      <c r="D106" s="76"/>
      <c r="E106" s="1" t="s">
        <v>3093</v>
      </c>
      <c r="F106" s="2" t="s">
        <v>219</v>
      </c>
      <c r="G106" s="2" t="s">
        <v>220</v>
      </c>
      <c r="H106" s="2" t="s">
        <v>221</v>
      </c>
      <c r="I106" s="74" t="s">
        <v>222</v>
      </c>
      <c r="J106" s="74"/>
      <c r="K106" s="80">
        <v>10</v>
      </c>
      <c r="L106" s="80"/>
      <c r="M106" s="4">
        <v>94.4</v>
      </c>
    </row>
    <row r="107" spans="1:26" ht="24" hidden="1">
      <c r="A107" s="2" t="s">
        <v>182</v>
      </c>
      <c r="B107" s="3" t="s">
        <v>8737</v>
      </c>
      <c r="C107" s="76" t="s">
        <v>42</v>
      </c>
      <c r="D107" s="76"/>
      <c r="E107" s="1" t="s">
        <v>3080</v>
      </c>
      <c r="F107" s="2" t="s">
        <v>275</v>
      </c>
      <c r="G107" s="2" t="s">
        <v>276</v>
      </c>
      <c r="H107" s="2" t="s">
        <v>277</v>
      </c>
      <c r="I107" s="74" t="s">
        <v>278</v>
      </c>
      <c r="J107" s="74"/>
      <c r="K107" s="80">
        <v>5</v>
      </c>
      <c r="L107" s="80"/>
      <c r="M107" s="4">
        <v>47.2</v>
      </c>
    </row>
    <row r="108" spans="1:26" hidden="1">
      <c r="A108" s="2" t="s">
        <v>182</v>
      </c>
      <c r="B108" s="3" t="s">
        <v>8737</v>
      </c>
      <c r="C108" s="76" t="s">
        <v>42</v>
      </c>
      <c r="D108" s="76"/>
      <c r="E108" s="1" t="s">
        <v>8754</v>
      </c>
      <c r="F108" s="2" t="s">
        <v>263</v>
      </c>
      <c r="G108" s="2" t="s">
        <v>264</v>
      </c>
      <c r="H108" s="2" t="s">
        <v>216</v>
      </c>
      <c r="I108" s="74" t="s">
        <v>217</v>
      </c>
      <c r="J108" s="74"/>
      <c r="K108" s="80">
        <v>2</v>
      </c>
      <c r="L108" s="80"/>
      <c r="M108" s="4">
        <v>18.88</v>
      </c>
    </row>
    <row r="109" spans="1:26" hidden="1">
      <c r="M109" s="5">
        <f>SUM(M93:M108)</f>
        <v>1999.93</v>
      </c>
    </row>
    <row r="110" spans="1:26" hidden="1">
      <c r="A110" s="72" t="s">
        <v>286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spans="1:26" ht="24" hidden="1">
      <c r="A111" s="2" t="s">
        <v>48</v>
      </c>
      <c r="B111" s="3" t="s">
        <v>8737</v>
      </c>
      <c r="C111" s="76" t="s">
        <v>42</v>
      </c>
      <c r="D111" s="76"/>
      <c r="E111" s="1" t="s">
        <v>3121</v>
      </c>
      <c r="F111" s="2" t="s">
        <v>288</v>
      </c>
      <c r="G111" s="2" t="s">
        <v>1928</v>
      </c>
      <c r="H111" s="2" t="s">
        <v>290</v>
      </c>
      <c r="I111" s="74" t="s">
        <v>291</v>
      </c>
      <c r="J111" s="74"/>
      <c r="K111" s="80">
        <v>10</v>
      </c>
      <c r="L111" s="80"/>
      <c r="M111" s="4">
        <v>123.7</v>
      </c>
    </row>
    <row r="112" spans="1:26" hidden="1">
      <c r="A112" s="2" t="s">
        <v>182</v>
      </c>
      <c r="B112" s="3" t="s">
        <v>8737</v>
      </c>
      <c r="C112" s="76" t="s">
        <v>42</v>
      </c>
      <c r="D112" s="76"/>
      <c r="E112" s="1" t="s">
        <v>3121</v>
      </c>
      <c r="F112" s="2" t="s">
        <v>288</v>
      </c>
      <c r="G112" s="2" t="s">
        <v>1928</v>
      </c>
      <c r="H112" s="2" t="s">
        <v>290</v>
      </c>
      <c r="I112" s="74" t="s">
        <v>291</v>
      </c>
      <c r="J112" s="74"/>
      <c r="K112" s="80">
        <v>5</v>
      </c>
      <c r="L112" s="80"/>
      <c r="M112" s="4">
        <v>42.1</v>
      </c>
    </row>
    <row r="113" spans="1:26" hidden="1">
      <c r="M113" s="5">
        <v>165.8</v>
      </c>
    </row>
    <row r="114" spans="1:26" hidden="1">
      <c r="A114" s="72" t="s">
        <v>309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spans="1:26">
      <c r="A115" s="2" t="s">
        <v>40</v>
      </c>
      <c r="B115" s="3" t="s">
        <v>8694</v>
      </c>
      <c r="C115" s="76" t="s">
        <v>42</v>
      </c>
      <c r="D115" s="76"/>
      <c r="E115" s="1" t="s">
        <v>8757</v>
      </c>
      <c r="F115" s="2" t="s">
        <v>316</v>
      </c>
      <c r="G115" s="2" t="s">
        <v>317</v>
      </c>
      <c r="H115" s="2" t="s">
        <v>313</v>
      </c>
      <c r="I115" s="74" t="s">
        <v>314</v>
      </c>
      <c r="J115" s="74"/>
      <c r="K115" s="80">
        <v>15</v>
      </c>
      <c r="L115" s="80"/>
      <c r="M115" s="4">
        <v>153.30000000000001</v>
      </c>
    </row>
    <row r="116" spans="1:26">
      <c r="A116" s="2" t="s">
        <v>40</v>
      </c>
      <c r="B116" s="3" t="s">
        <v>8700</v>
      </c>
      <c r="C116" s="76" t="s">
        <v>42</v>
      </c>
      <c r="D116" s="76"/>
      <c r="E116" s="1" t="s">
        <v>3152</v>
      </c>
      <c r="F116" s="2" t="s">
        <v>581</v>
      </c>
      <c r="G116" s="2" t="s">
        <v>582</v>
      </c>
      <c r="H116" s="2" t="s">
        <v>313</v>
      </c>
      <c r="I116" s="74" t="s">
        <v>314</v>
      </c>
      <c r="J116" s="74"/>
      <c r="K116" s="80">
        <v>20</v>
      </c>
      <c r="L116" s="80"/>
      <c r="M116" s="4">
        <v>204.4</v>
      </c>
    </row>
    <row r="117" spans="1:26">
      <c r="A117" s="2" t="s">
        <v>40</v>
      </c>
      <c r="B117" s="3" t="s">
        <v>8694</v>
      </c>
      <c r="C117" s="76" t="s">
        <v>42</v>
      </c>
      <c r="D117" s="76"/>
      <c r="E117" s="1" t="s">
        <v>8758</v>
      </c>
      <c r="F117" s="2" t="s">
        <v>1209</v>
      </c>
      <c r="G117" s="2" t="s">
        <v>1210</v>
      </c>
      <c r="H117" s="2" t="s">
        <v>313</v>
      </c>
      <c r="I117" s="74" t="s">
        <v>314</v>
      </c>
      <c r="J117" s="74"/>
      <c r="K117" s="80">
        <v>10</v>
      </c>
      <c r="L117" s="80"/>
      <c r="M117" s="4">
        <v>102.2</v>
      </c>
    </row>
    <row r="118" spans="1:26">
      <c r="A118" s="2" t="s">
        <v>40</v>
      </c>
      <c r="B118" s="3" t="s">
        <v>8694</v>
      </c>
      <c r="C118" s="76" t="s">
        <v>42</v>
      </c>
      <c r="D118" s="76"/>
      <c r="E118" s="1" t="s">
        <v>8759</v>
      </c>
      <c r="F118" s="2" t="s">
        <v>5785</v>
      </c>
      <c r="G118" s="2" t="s">
        <v>5786</v>
      </c>
      <c r="H118" s="2" t="s">
        <v>313</v>
      </c>
      <c r="I118" s="74" t="s">
        <v>314</v>
      </c>
      <c r="J118" s="74"/>
      <c r="K118" s="80">
        <v>15</v>
      </c>
      <c r="L118" s="80"/>
      <c r="M118" s="4">
        <v>153.30000000000001</v>
      </c>
    </row>
    <row r="119" spans="1:26">
      <c r="A119" s="2" t="s">
        <v>40</v>
      </c>
      <c r="B119" s="3" t="s">
        <v>8737</v>
      </c>
      <c r="C119" s="76" t="s">
        <v>42</v>
      </c>
      <c r="D119" s="76"/>
      <c r="E119" s="1" t="s">
        <v>8760</v>
      </c>
      <c r="F119" s="2" t="s">
        <v>1218</v>
      </c>
      <c r="G119" s="2" t="s">
        <v>1219</v>
      </c>
      <c r="H119" s="2" t="s">
        <v>367</v>
      </c>
      <c r="I119" s="74" t="s">
        <v>368</v>
      </c>
      <c r="J119" s="74"/>
      <c r="K119" s="80">
        <v>10</v>
      </c>
      <c r="L119" s="80"/>
      <c r="M119" s="4">
        <v>102.2</v>
      </c>
    </row>
    <row r="120" spans="1:26">
      <c r="A120" s="2" t="s">
        <v>40</v>
      </c>
      <c r="B120" s="3" t="s">
        <v>8737</v>
      </c>
      <c r="C120" s="76" t="s">
        <v>42</v>
      </c>
      <c r="D120" s="76"/>
      <c r="E120" s="1" t="s">
        <v>3091</v>
      </c>
      <c r="F120" s="2" t="s">
        <v>1025</v>
      </c>
      <c r="G120" s="2" t="s">
        <v>1026</v>
      </c>
      <c r="H120" s="2" t="s">
        <v>313</v>
      </c>
      <c r="I120" s="74" t="s">
        <v>314</v>
      </c>
      <c r="J120" s="74"/>
      <c r="K120" s="80">
        <v>10</v>
      </c>
      <c r="L120" s="80"/>
      <c r="M120" s="4">
        <v>102.2</v>
      </c>
    </row>
    <row r="121" spans="1:26">
      <c r="A121" s="2" t="s">
        <v>40</v>
      </c>
      <c r="B121" s="3" t="s">
        <v>8700</v>
      </c>
      <c r="C121" s="76" t="s">
        <v>42</v>
      </c>
      <c r="D121" s="76"/>
      <c r="E121" s="1" t="s">
        <v>8761</v>
      </c>
      <c r="F121" s="2" t="s">
        <v>754</v>
      </c>
      <c r="G121" s="2" t="s">
        <v>755</v>
      </c>
      <c r="H121" s="2" t="s">
        <v>313</v>
      </c>
      <c r="I121" s="74" t="s">
        <v>314</v>
      </c>
      <c r="J121" s="74"/>
      <c r="K121" s="80">
        <v>10</v>
      </c>
      <c r="L121" s="80"/>
      <c r="M121" s="4">
        <v>102.2</v>
      </c>
    </row>
    <row r="122" spans="1:26">
      <c r="A122" s="2" t="s">
        <v>40</v>
      </c>
      <c r="B122" s="3" t="s">
        <v>8700</v>
      </c>
      <c r="C122" s="76" t="s">
        <v>42</v>
      </c>
      <c r="D122" s="76"/>
      <c r="E122" s="1" t="s">
        <v>3153</v>
      </c>
      <c r="F122" s="2" t="s">
        <v>597</v>
      </c>
      <c r="G122" s="2" t="s">
        <v>598</v>
      </c>
      <c r="H122" s="2" t="s">
        <v>313</v>
      </c>
      <c r="I122" s="74" t="s">
        <v>314</v>
      </c>
      <c r="J122" s="74"/>
      <c r="K122" s="80">
        <v>20</v>
      </c>
      <c r="L122" s="80"/>
      <c r="M122" s="4">
        <v>204.4</v>
      </c>
    </row>
    <row r="123" spans="1:26">
      <c r="A123" s="2" t="s">
        <v>40</v>
      </c>
      <c r="B123" s="3" t="s">
        <v>8734</v>
      </c>
      <c r="C123" s="76" t="s">
        <v>42</v>
      </c>
      <c r="D123" s="76"/>
      <c r="E123" s="1" t="s">
        <v>8762</v>
      </c>
      <c r="F123" s="2" t="s">
        <v>578</v>
      </c>
      <c r="G123" s="2" t="s">
        <v>579</v>
      </c>
      <c r="H123" s="2" t="s">
        <v>313</v>
      </c>
      <c r="I123" s="74" t="s">
        <v>314</v>
      </c>
      <c r="J123" s="74"/>
      <c r="K123" s="80">
        <v>30</v>
      </c>
      <c r="L123" s="80"/>
      <c r="M123" s="4">
        <v>306.60000000000002</v>
      </c>
    </row>
    <row r="124" spans="1:26">
      <c r="A124" s="2" t="s">
        <v>40</v>
      </c>
      <c r="B124" s="3" t="s">
        <v>8700</v>
      </c>
      <c r="C124" s="76" t="s">
        <v>42</v>
      </c>
      <c r="D124" s="76"/>
      <c r="E124" s="1" t="s">
        <v>3145</v>
      </c>
      <c r="F124" s="2" t="s">
        <v>594</v>
      </c>
      <c r="G124" s="2" t="s">
        <v>595</v>
      </c>
      <c r="H124" s="2" t="s">
        <v>313</v>
      </c>
      <c r="I124" s="74" t="s">
        <v>314</v>
      </c>
      <c r="J124" s="74"/>
      <c r="K124" s="80">
        <v>15</v>
      </c>
      <c r="L124" s="80"/>
      <c r="M124" s="4">
        <v>153.30000000000001</v>
      </c>
    </row>
    <row r="125" spans="1:26">
      <c r="A125" s="2" t="s">
        <v>40</v>
      </c>
      <c r="B125" s="3" t="s">
        <v>8700</v>
      </c>
      <c r="C125" s="76" t="s">
        <v>42</v>
      </c>
      <c r="D125" s="76"/>
      <c r="E125" s="1" t="s">
        <v>8763</v>
      </c>
      <c r="F125" s="2" t="s">
        <v>773</v>
      </c>
      <c r="G125" s="2" t="s">
        <v>774</v>
      </c>
      <c r="H125" s="2" t="s">
        <v>313</v>
      </c>
      <c r="I125" s="74" t="s">
        <v>314</v>
      </c>
      <c r="J125" s="74"/>
      <c r="K125" s="80">
        <v>6</v>
      </c>
      <c r="L125" s="80"/>
      <c r="M125" s="4">
        <v>61.32</v>
      </c>
    </row>
    <row r="126" spans="1:26">
      <c r="A126" s="2" t="s">
        <v>40</v>
      </c>
      <c r="B126" s="3" t="s">
        <v>8694</v>
      </c>
      <c r="C126" s="76" t="s">
        <v>42</v>
      </c>
      <c r="D126" s="76"/>
      <c r="E126" s="1" t="s">
        <v>8764</v>
      </c>
      <c r="F126" s="2" t="s">
        <v>387</v>
      </c>
      <c r="G126" s="2" t="s">
        <v>388</v>
      </c>
      <c r="H126" s="2" t="s">
        <v>313</v>
      </c>
      <c r="I126" s="74" t="s">
        <v>314</v>
      </c>
      <c r="J126" s="74"/>
      <c r="K126" s="80">
        <v>6</v>
      </c>
      <c r="L126" s="80"/>
      <c r="M126" s="4">
        <v>61.32</v>
      </c>
    </row>
    <row r="127" spans="1:26">
      <c r="A127" s="2" t="s">
        <v>40</v>
      </c>
      <c r="B127" s="3" t="s">
        <v>8694</v>
      </c>
      <c r="C127" s="76" t="s">
        <v>42</v>
      </c>
      <c r="D127" s="76"/>
      <c r="E127" s="1" t="s">
        <v>8765</v>
      </c>
      <c r="F127" s="2" t="s">
        <v>378</v>
      </c>
      <c r="G127" s="2" t="s">
        <v>379</v>
      </c>
      <c r="H127" s="2" t="s">
        <v>313</v>
      </c>
      <c r="I127" s="74" t="s">
        <v>314</v>
      </c>
      <c r="J127" s="74"/>
      <c r="K127" s="80">
        <v>10</v>
      </c>
      <c r="L127" s="80"/>
      <c r="M127" s="4">
        <v>102.2</v>
      </c>
    </row>
    <row r="128" spans="1:26">
      <c r="A128" s="2" t="s">
        <v>40</v>
      </c>
      <c r="B128" s="3" t="s">
        <v>8734</v>
      </c>
      <c r="C128" s="76" t="s">
        <v>42</v>
      </c>
      <c r="D128" s="76"/>
      <c r="E128" s="1" t="s">
        <v>8766</v>
      </c>
      <c r="F128" s="2" t="s">
        <v>378</v>
      </c>
      <c r="G128" s="2" t="s">
        <v>379</v>
      </c>
      <c r="H128" s="2" t="s">
        <v>313</v>
      </c>
      <c r="I128" s="74" t="s">
        <v>314</v>
      </c>
      <c r="J128" s="74"/>
      <c r="K128" s="80">
        <v>200</v>
      </c>
      <c r="L128" s="80"/>
      <c r="M128" s="4">
        <v>2044</v>
      </c>
    </row>
    <row r="129" spans="1:13">
      <c r="A129" s="2" t="s">
        <v>40</v>
      </c>
      <c r="B129" s="3" t="s">
        <v>8694</v>
      </c>
      <c r="C129" s="76" t="s">
        <v>42</v>
      </c>
      <c r="D129" s="76"/>
      <c r="E129" s="1" t="s">
        <v>8767</v>
      </c>
      <c r="F129" s="2" t="s">
        <v>4391</v>
      </c>
      <c r="G129" s="2" t="s">
        <v>4392</v>
      </c>
      <c r="H129" s="2" t="s">
        <v>313</v>
      </c>
      <c r="I129" s="74" t="s">
        <v>314</v>
      </c>
      <c r="J129" s="74"/>
      <c r="K129" s="80">
        <v>25</v>
      </c>
      <c r="L129" s="80"/>
      <c r="M129" s="4">
        <v>255.5</v>
      </c>
    </row>
    <row r="130" spans="1:13">
      <c r="A130" s="2" t="s">
        <v>40</v>
      </c>
      <c r="B130" s="3" t="s">
        <v>8694</v>
      </c>
      <c r="C130" s="76" t="s">
        <v>42</v>
      </c>
      <c r="D130" s="76"/>
      <c r="E130" s="1" t="s">
        <v>8768</v>
      </c>
      <c r="F130" s="2" t="s">
        <v>404</v>
      </c>
      <c r="G130" s="2" t="s">
        <v>405</v>
      </c>
      <c r="H130" s="2" t="s">
        <v>351</v>
      </c>
      <c r="I130" s="74" t="s">
        <v>352</v>
      </c>
      <c r="J130" s="74"/>
      <c r="K130" s="80">
        <v>5</v>
      </c>
      <c r="L130" s="80"/>
      <c r="M130" s="4">
        <v>51.1</v>
      </c>
    </row>
    <row r="131" spans="1:13">
      <c r="A131" s="2" t="s">
        <v>40</v>
      </c>
      <c r="B131" s="3" t="s">
        <v>8769</v>
      </c>
      <c r="C131" s="76" t="s">
        <v>42</v>
      </c>
      <c r="D131" s="76"/>
      <c r="E131" s="1" t="s">
        <v>8770</v>
      </c>
      <c r="F131" s="2" t="s">
        <v>808</v>
      </c>
      <c r="G131" s="2" t="s">
        <v>809</v>
      </c>
      <c r="H131" s="2" t="s">
        <v>313</v>
      </c>
      <c r="I131" s="74" t="s">
        <v>314</v>
      </c>
      <c r="J131" s="74"/>
      <c r="K131" s="80">
        <v>10</v>
      </c>
      <c r="L131" s="80"/>
      <c r="M131" s="4">
        <v>102.2</v>
      </c>
    </row>
    <row r="132" spans="1:13">
      <c r="A132" s="2" t="s">
        <v>40</v>
      </c>
      <c r="B132" s="3" t="s">
        <v>8734</v>
      </c>
      <c r="C132" s="76" t="s">
        <v>42</v>
      </c>
      <c r="D132" s="76"/>
      <c r="E132" s="1" t="s">
        <v>8771</v>
      </c>
      <c r="F132" s="2" t="s">
        <v>396</v>
      </c>
      <c r="G132" s="2" t="s">
        <v>397</v>
      </c>
      <c r="H132" s="2" t="s">
        <v>313</v>
      </c>
      <c r="I132" s="74" t="s">
        <v>314</v>
      </c>
      <c r="J132" s="74"/>
      <c r="K132" s="80">
        <v>20</v>
      </c>
      <c r="L132" s="80"/>
      <c r="M132" s="4">
        <v>204.4</v>
      </c>
    </row>
    <row r="133" spans="1:13">
      <c r="A133" s="2" t="s">
        <v>40</v>
      </c>
      <c r="B133" s="3" t="s">
        <v>8737</v>
      </c>
      <c r="C133" s="76" t="s">
        <v>42</v>
      </c>
      <c r="D133" s="76"/>
      <c r="E133" s="1" t="s">
        <v>8772</v>
      </c>
      <c r="F133" s="2" t="s">
        <v>1424</v>
      </c>
      <c r="G133" s="2" t="s">
        <v>1425</v>
      </c>
      <c r="H133" s="2" t="s">
        <v>313</v>
      </c>
      <c r="I133" s="74" t="s">
        <v>314</v>
      </c>
      <c r="J133" s="74"/>
      <c r="K133" s="80">
        <v>20</v>
      </c>
      <c r="L133" s="80"/>
      <c r="M133" s="4">
        <v>204.4</v>
      </c>
    </row>
    <row r="134" spans="1:13">
      <c r="A134" s="2" t="s">
        <v>40</v>
      </c>
      <c r="B134" s="3" t="s">
        <v>8700</v>
      </c>
      <c r="C134" s="76" t="s">
        <v>42</v>
      </c>
      <c r="D134" s="76"/>
      <c r="E134" s="1" t="s">
        <v>8773</v>
      </c>
      <c r="F134" s="2" t="s">
        <v>786</v>
      </c>
      <c r="G134" s="2" t="s">
        <v>787</v>
      </c>
      <c r="H134" s="2" t="s">
        <v>313</v>
      </c>
      <c r="I134" s="74" t="s">
        <v>314</v>
      </c>
      <c r="J134" s="74"/>
      <c r="K134" s="80">
        <v>3</v>
      </c>
      <c r="L134" s="80"/>
      <c r="M134" s="4">
        <v>30.66</v>
      </c>
    </row>
    <row r="135" spans="1:13">
      <c r="A135" s="2" t="s">
        <v>40</v>
      </c>
      <c r="B135" s="3" t="s">
        <v>8734</v>
      </c>
      <c r="C135" s="76" t="s">
        <v>42</v>
      </c>
      <c r="D135" s="76"/>
      <c r="E135" s="1" t="s">
        <v>8774</v>
      </c>
      <c r="F135" s="2" t="s">
        <v>1323</v>
      </c>
      <c r="G135" s="2" t="s">
        <v>1324</v>
      </c>
      <c r="H135" s="2" t="s">
        <v>1325</v>
      </c>
      <c r="I135" s="74" t="s">
        <v>1326</v>
      </c>
      <c r="J135" s="74"/>
      <c r="K135" s="80">
        <v>40</v>
      </c>
      <c r="L135" s="80"/>
      <c r="M135" s="4">
        <v>408.8</v>
      </c>
    </row>
    <row r="136" spans="1:13" ht="24" hidden="1">
      <c r="A136" s="2" t="s">
        <v>48</v>
      </c>
      <c r="B136" s="3" t="s">
        <v>8694</v>
      </c>
      <c r="C136" s="76" t="s">
        <v>1225</v>
      </c>
      <c r="D136" s="76"/>
      <c r="E136" s="1" t="s">
        <v>8775</v>
      </c>
      <c r="F136" s="2" t="s">
        <v>349</v>
      </c>
      <c r="G136" s="2" t="s">
        <v>350</v>
      </c>
      <c r="H136" s="2" t="s">
        <v>351</v>
      </c>
      <c r="I136" s="74" t="s">
        <v>352</v>
      </c>
      <c r="J136" s="74"/>
      <c r="K136" s="80">
        <v>-3</v>
      </c>
      <c r="L136" s="80"/>
      <c r="M136" s="4">
        <v>-37.11</v>
      </c>
    </row>
    <row r="137" spans="1:13" ht="24" hidden="1">
      <c r="A137" s="2" t="s">
        <v>48</v>
      </c>
      <c r="B137" s="3" t="s">
        <v>8769</v>
      </c>
      <c r="C137" s="76" t="s">
        <v>42</v>
      </c>
      <c r="D137" s="76"/>
      <c r="E137" s="1" t="s">
        <v>8776</v>
      </c>
      <c r="F137" s="2" t="s">
        <v>766</v>
      </c>
      <c r="G137" s="2" t="s">
        <v>767</v>
      </c>
      <c r="H137" s="2" t="s">
        <v>362</v>
      </c>
      <c r="I137" s="74" t="s">
        <v>363</v>
      </c>
      <c r="J137" s="74"/>
      <c r="K137" s="80">
        <v>2</v>
      </c>
      <c r="L137" s="80"/>
      <c r="M137" s="4">
        <v>23.04</v>
      </c>
    </row>
    <row r="138" spans="1:13" ht="24" hidden="1">
      <c r="A138" s="2" t="s">
        <v>48</v>
      </c>
      <c r="B138" s="3" t="s">
        <v>8694</v>
      </c>
      <c r="C138" s="76" t="s">
        <v>42</v>
      </c>
      <c r="D138" s="76"/>
      <c r="E138" s="1" t="s">
        <v>8777</v>
      </c>
      <c r="F138" s="2" t="s">
        <v>349</v>
      </c>
      <c r="G138" s="2" t="s">
        <v>350</v>
      </c>
      <c r="H138" s="2" t="s">
        <v>351</v>
      </c>
      <c r="I138" s="74" t="s">
        <v>352</v>
      </c>
      <c r="J138" s="74"/>
      <c r="K138" s="80">
        <v>3</v>
      </c>
      <c r="L138" s="80"/>
      <c r="M138" s="4">
        <v>34.56</v>
      </c>
    </row>
    <row r="139" spans="1:13" ht="24" hidden="1">
      <c r="A139" s="2" t="s">
        <v>48</v>
      </c>
      <c r="B139" s="3" t="s">
        <v>8700</v>
      </c>
      <c r="C139" s="76" t="s">
        <v>42</v>
      </c>
      <c r="D139" s="76"/>
      <c r="E139" s="1" t="s">
        <v>3152</v>
      </c>
      <c r="F139" s="2" t="s">
        <v>581</v>
      </c>
      <c r="G139" s="2" t="s">
        <v>582</v>
      </c>
      <c r="H139" s="2" t="s">
        <v>313</v>
      </c>
      <c r="I139" s="74" t="s">
        <v>314</v>
      </c>
      <c r="J139" s="74"/>
      <c r="K139" s="80">
        <v>20</v>
      </c>
      <c r="L139" s="80"/>
      <c r="M139" s="4">
        <v>230.4</v>
      </c>
    </row>
    <row r="140" spans="1:13" ht="24" hidden="1">
      <c r="A140" s="2" t="s">
        <v>48</v>
      </c>
      <c r="B140" s="3" t="s">
        <v>8734</v>
      </c>
      <c r="C140" s="76" t="s">
        <v>42</v>
      </c>
      <c r="D140" s="76"/>
      <c r="E140" s="1" t="s">
        <v>8766</v>
      </c>
      <c r="F140" s="2" t="s">
        <v>378</v>
      </c>
      <c r="G140" s="2" t="s">
        <v>379</v>
      </c>
      <c r="H140" s="2" t="s">
        <v>313</v>
      </c>
      <c r="I140" s="74" t="s">
        <v>314</v>
      </c>
      <c r="J140" s="74"/>
      <c r="K140" s="80">
        <v>70</v>
      </c>
      <c r="L140" s="80"/>
      <c r="M140" s="4">
        <v>806.4</v>
      </c>
    </row>
    <row r="141" spans="1:13" ht="24" hidden="1">
      <c r="A141" s="2" t="s">
        <v>48</v>
      </c>
      <c r="B141" s="3" t="s">
        <v>8734</v>
      </c>
      <c r="C141" s="76" t="s">
        <v>42</v>
      </c>
      <c r="D141" s="76"/>
      <c r="E141" s="1" t="s">
        <v>8774</v>
      </c>
      <c r="F141" s="2" t="s">
        <v>1323</v>
      </c>
      <c r="G141" s="2" t="s">
        <v>1324</v>
      </c>
      <c r="H141" s="2" t="s">
        <v>1325</v>
      </c>
      <c r="I141" s="74" t="s">
        <v>1326</v>
      </c>
      <c r="J141" s="74"/>
      <c r="K141" s="80">
        <v>6</v>
      </c>
      <c r="L141" s="80"/>
      <c r="M141" s="4">
        <v>69.12</v>
      </c>
    </row>
    <row r="142" spans="1:13" ht="24" hidden="1">
      <c r="A142" s="2" t="s">
        <v>48</v>
      </c>
      <c r="B142" s="3" t="s">
        <v>8700</v>
      </c>
      <c r="C142" s="76" t="s">
        <v>42</v>
      </c>
      <c r="D142" s="76"/>
      <c r="E142" s="1" t="s">
        <v>8778</v>
      </c>
      <c r="F142" s="2" t="s">
        <v>2315</v>
      </c>
      <c r="G142" s="2" t="s">
        <v>2316</v>
      </c>
      <c r="H142" s="2" t="s">
        <v>313</v>
      </c>
      <c r="I142" s="74" t="s">
        <v>314</v>
      </c>
      <c r="J142" s="74"/>
      <c r="K142" s="80">
        <v>2</v>
      </c>
      <c r="L142" s="80"/>
      <c r="M142" s="4">
        <v>23.04</v>
      </c>
    </row>
    <row r="143" spans="1:13" ht="24" hidden="1">
      <c r="A143" s="2" t="s">
        <v>48</v>
      </c>
      <c r="B143" s="3" t="s">
        <v>8769</v>
      </c>
      <c r="C143" s="76" t="s">
        <v>42</v>
      </c>
      <c r="D143" s="76"/>
      <c r="E143" s="1" t="s">
        <v>8779</v>
      </c>
      <c r="F143" s="2" t="s">
        <v>373</v>
      </c>
      <c r="G143" s="2" t="s">
        <v>374</v>
      </c>
      <c r="H143" s="2" t="s">
        <v>375</v>
      </c>
      <c r="I143" s="74" t="s">
        <v>376</v>
      </c>
      <c r="J143" s="74"/>
      <c r="K143" s="80">
        <v>10</v>
      </c>
      <c r="L143" s="80"/>
      <c r="M143" s="4">
        <v>115.2</v>
      </c>
    </row>
    <row r="144" spans="1:13" hidden="1">
      <c r="A144" s="2" t="s">
        <v>205</v>
      </c>
      <c r="B144" s="3" t="s">
        <v>8694</v>
      </c>
      <c r="C144" s="76" t="s">
        <v>42</v>
      </c>
      <c r="D144" s="76"/>
      <c r="E144" s="1" t="s">
        <v>8780</v>
      </c>
      <c r="F144" s="2" t="s">
        <v>420</v>
      </c>
      <c r="G144" s="2" t="s">
        <v>421</v>
      </c>
      <c r="H144" s="2" t="s">
        <v>313</v>
      </c>
      <c r="I144" s="74" t="s">
        <v>314</v>
      </c>
      <c r="J144" s="74"/>
      <c r="K144" s="80">
        <v>1</v>
      </c>
      <c r="L144" s="80"/>
      <c r="M144" s="4">
        <v>9.5500000000000007</v>
      </c>
    </row>
    <row r="145" spans="1:26" hidden="1">
      <c r="M145" s="5">
        <f>SUM(M115:M144)</f>
        <v>6384.2</v>
      </c>
    </row>
    <row r="146" spans="1:26" hidden="1">
      <c r="A146" s="72" t="s">
        <v>435</v>
      </c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spans="1:26" ht="24" hidden="1">
      <c r="A147" s="2" t="s">
        <v>48</v>
      </c>
      <c r="B147" s="3" t="s">
        <v>8700</v>
      </c>
      <c r="C147" s="76" t="s">
        <v>42</v>
      </c>
      <c r="D147" s="76"/>
      <c r="E147" s="1" t="s">
        <v>8781</v>
      </c>
      <c r="F147" s="2" t="s">
        <v>604</v>
      </c>
      <c r="G147" s="2" t="s">
        <v>605</v>
      </c>
      <c r="H147" s="2" t="s">
        <v>439</v>
      </c>
      <c r="I147" s="74" t="s">
        <v>440</v>
      </c>
      <c r="J147" s="74"/>
      <c r="K147" s="80">
        <v>5</v>
      </c>
      <c r="L147" s="80"/>
      <c r="M147" s="4">
        <v>61.85</v>
      </c>
    </row>
    <row r="148" spans="1:26" ht="24" hidden="1">
      <c r="A148" s="2" t="s">
        <v>48</v>
      </c>
      <c r="B148" s="3" t="s">
        <v>8700</v>
      </c>
      <c r="C148" s="76" t="s">
        <v>42</v>
      </c>
      <c r="D148" s="76"/>
      <c r="E148" s="1" t="s">
        <v>8782</v>
      </c>
      <c r="F148" s="2" t="s">
        <v>1262</v>
      </c>
      <c r="G148" s="2" t="s">
        <v>1263</v>
      </c>
      <c r="H148" s="2" t="s">
        <v>439</v>
      </c>
      <c r="I148" s="74" t="s">
        <v>440</v>
      </c>
      <c r="J148" s="74"/>
      <c r="K148" s="80">
        <v>5</v>
      </c>
      <c r="L148" s="80"/>
      <c r="M148" s="4">
        <v>61.85</v>
      </c>
    </row>
    <row r="149" spans="1:26" hidden="1">
      <c r="M149" s="5">
        <v>123.7</v>
      </c>
    </row>
    <row r="150" spans="1:26" hidden="1">
      <c r="A150" s="72" t="s">
        <v>444</v>
      </c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spans="1:26">
      <c r="A151" s="2" t="s">
        <v>40</v>
      </c>
      <c r="B151" s="3" t="s">
        <v>8700</v>
      </c>
      <c r="C151" s="76" t="s">
        <v>42</v>
      </c>
      <c r="D151" s="76"/>
      <c r="E151" s="1" t="s">
        <v>8783</v>
      </c>
      <c r="F151" s="2" t="s">
        <v>4514</v>
      </c>
      <c r="G151" s="2" t="s">
        <v>4515</v>
      </c>
      <c r="H151" s="2" t="s">
        <v>4516</v>
      </c>
      <c r="I151" s="74" t="s">
        <v>4517</v>
      </c>
      <c r="J151" s="74"/>
      <c r="K151" s="80">
        <v>50</v>
      </c>
      <c r="L151" s="80"/>
      <c r="M151" s="4">
        <v>511</v>
      </c>
    </row>
    <row r="152" spans="1:26">
      <c r="A152" s="2" t="s">
        <v>40</v>
      </c>
      <c r="B152" s="3" t="s">
        <v>8700</v>
      </c>
      <c r="C152" s="76" t="s">
        <v>42</v>
      </c>
      <c r="D152" s="76"/>
      <c r="E152" s="1" t="s">
        <v>8784</v>
      </c>
      <c r="F152" s="2" t="s">
        <v>3054</v>
      </c>
      <c r="G152" s="2" t="s">
        <v>3055</v>
      </c>
      <c r="H152" s="2" t="s">
        <v>867</v>
      </c>
      <c r="I152" s="74" t="s">
        <v>868</v>
      </c>
      <c r="J152" s="74"/>
      <c r="K152" s="80">
        <v>5</v>
      </c>
      <c r="L152" s="80"/>
      <c r="M152" s="4">
        <v>51.1</v>
      </c>
    </row>
    <row r="153" spans="1:26">
      <c r="A153" s="2" t="s">
        <v>40</v>
      </c>
      <c r="B153" s="3" t="s">
        <v>8700</v>
      </c>
      <c r="C153" s="76" t="s">
        <v>42</v>
      </c>
      <c r="D153" s="76"/>
      <c r="E153" s="1" t="s">
        <v>8785</v>
      </c>
      <c r="F153" s="2" t="s">
        <v>6872</v>
      </c>
      <c r="G153" s="2" t="s">
        <v>6873</v>
      </c>
      <c r="H153" s="2" t="s">
        <v>468</v>
      </c>
      <c r="I153" s="74" t="s">
        <v>469</v>
      </c>
      <c r="J153" s="74"/>
      <c r="K153" s="80">
        <v>10</v>
      </c>
      <c r="L153" s="80"/>
      <c r="M153" s="4">
        <v>102.2</v>
      </c>
    </row>
    <row r="154" spans="1:26">
      <c r="A154" s="2" t="s">
        <v>40</v>
      </c>
      <c r="B154" s="3" t="s">
        <v>8700</v>
      </c>
      <c r="C154" s="76" t="s">
        <v>42</v>
      </c>
      <c r="D154" s="76"/>
      <c r="E154" s="1" t="s">
        <v>3141</v>
      </c>
      <c r="F154" s="2" t="s">
        <v>4287</v>
      </c>
      <c r="G154" s="2" t="s">
        <v>4288</v>
      </c>
      <c r="H154" s="2" t="s">
        <v>468</v>
      </c>
      <c r="I154" s="74" t="s">
        <v>469</v>
      </c>
      <c r="J154" s="74"/>
      <c r="K154" s="80">
        <v>15</v>
      </c>
      <c r="L154" s="80"/>
      <c r="M154" s="4">
        <v>153.30000000000001</v>
      </c>
    </row>
    <row r="155" spans="1:26">
      <c r="A155" s="2" t="s">
        <v>40</v>
      </c>
      <c r="B155" s="3" t="s">
        <v>8734</v>
      </c>
      <c r="C155" s="76" t="s">
        <v>42</v>
      </c>
      <c r="D155" s="76"/>
      <c r="E155" s="1" t="s">
        <v>8786</v>
      </c>
      <c r="F155" s="2" t="s">
        <v>451</v>
      </c>
      <c r="G155" s="2" t="s">
        <v>452</v>
      </c>
      <c r="H155" s="2" t="s">
        <v>453</v>
      </c>
      <c r="I155" s="74" t="s">
        <v>454</v>
      </c>
      <c r="J155" s="74"/>
      <c r="K155" s="80">
        <v>10</v>
      </c>
      <c r="L155" s="80"/>
      <c r="M155" s="4">
        <v>102.2</v>
      </c>
    </row>
    <row r="156" spans="1:26">
      <c r="A156" s="2" t="s">
        <v>40</v>
      </c>
      <c r="B156" s="3" t="s">
        <v>8734</v>
      </c>
      <c r="C156" s="76" t="s">
        <v>42</v>
      </c>
      <c r="D156" s="76"/>
      <c r="E156" s="1" t="s">
        <v>8787</v>
      </c>
      <c r="F156" s="2" t="s">
        <v>4266</v>
      </c>
      <c r="G156" s="2" t="s">
        <v>4267</v>
      </c>
      <c r="H156" s="2" t="s">
        <v>837</v>
      </c>
      <c r="I156" s="74" t="s">
        <v>838</v>
      </c>
      <c r="J156" s="74"/>
      <c r="K156" s="80">
        <v>5</v>
      </c>
      <c r="L156" s="80"/>
      <c r="M156" s="4">
        <v>51.1</v>
      </c>
    </row>
    <row r="157" spans="1:26">
      <c r="A157" s="2" t="s">
        <v>40</v>
      </c>
      <c r="B157" s="3" t="s">
        <v>8734</v>
      </c>
      <c r="C157" s="76" t="s">
        <v>42</v>
      </c>
      <c r="D157" s="76"/>
      <c r="E157" s="1" t="s">
        <v>8788</v>
      </c>
      <c r="F157" s="2" t="s">
        <v>8789</v>
      </c>
      <c r="G157" s="2" t="s">
        <v>8790</v>
      </c>
      <c r="H157" s="2" t="s">
        <v>2352</v>
      </c>
      <c r="I157" s="74" t="s">
        <v>3772</v>
      </c>
      <c r="J157" s="74"/>
      <c r="K157" s="80">
        <v>20</v>
      </c>
      <c r="L157" s="80"/>
      <c r="M157" s="4">
        <v>204.4</v>
      </c>
    </row>
    <row r="158" spans="1:26">
      <c r="A158" s="2" t="s">
        <v>40</v>
      </c>
      <c r="B158" s="3" t="s">
        <v>8734</v>
      </c>
      <c r="C158" s="76" t="s">
        <v>42</v>
      </c>
      <c r="D158" s="76"/>
      <c r="E158" s="1" t="s">
        <v>8791</v>
      </c>
      <c r="F158" s="2" t="s">
        <v>1473</v>
      </c>
      <c r="G158" s="2" t="s">
        <v>1474</v>
      </c>
      <c r="H158" s="2" t="s">
        <v>1475</v>
      </c>
      <c r="I158" s="74" t="s">
        <v>1476</v>
      </c>
      <c r="J158" s="74"/>
      <c r="K158" s="80">
        <v>5</v>
      </c>
      <c r="L158" s="80"/>
      <c r="M158" s="4">
        <v>51.1</v>
      </c>
    </row>
    <row r="159" spans="1:26">
      <c r="A159" s="2" t="s">
        <v>40</v>
      </c>
      <c r="B159" s="3" t="s">
        <v>8694</v>
      </c>
      <c r="C159" s="76" t="s">
        <v>42</v>
      </c>
      <c r="D159" s="76"/>
      <c r="E159" s="1" t="s">
        <v>3175</v>
      </c>
      <c r="F159" s="2" t="s">
        <v>1484</v>
      </c>
      <c r="G159" s="2" t="s">
        <v>1485</v>
      </c>
      <c r="H159" s="2" t="s">
        <v>837</v>
      </c>
      <c r="I159" s="74" t="s">
        <v>838</v>
      </c>
      <c r="J159" s="74"/>
      <c r="K159" s="80">
        <v>30</v>
      </c>
      <c r="L159" s="80"/>
      <c r="M159" s="4">
        <v>306.60000000000002</v>
      </c>
    </row>
    <row r="160" spans="1:26">
      <c r="A160" s="2" t="s">
        <v>40</v>
      </c>
      <c r="B160" s="3" t="s">
        <v>8700</v>
      </c>
      <c r="C160" s="76" t="s">
        <v>42</v>
      </c>
      <c r="D160" s="76"/>
      <c r="E160" s="1" t="s">
        <v>8792</v>
      </c>
      <c r="F160" s="2" t="s">
        <v>4148</v>
      </c>
      <c r="G160" s="2" t="s">
        <v>860</v>
      </c>
      <c r="H160" s="2" t="s">
        <v>3617</v>
      </c>
      <c r="I160" s="74" t="s">
        <v>3618</v>
      </c>
      <c r="J160" s="74"/>
      <c r="K160" s="80">
        <v>40</v>
      </c>
      <c r="L160" s="80"/>
      <c r="M160" s="4">
        <v>408.8</v>
      </c>
    </row>
    <row r="161" spans="1:13">
      <c r="A161" s="2" t="s">
        <v>40</v>
      </c>
      <c r="B161" s="3" t="s">
        <v>8700</v>
      </c>
      <c r="C161" s="76" t="s">
        <v>1225</v>
      </c>
      <c r="D161" s="76"/>
      <c r="E161" s="1" t="s">
        <v>1297</v>
      </c>
      <c r="F161" s="2" t="s">
        <v>1662</v>
      </c>
      <c r="G161" s="2" t="s">
        <v>1663</v>
      </c>
      <c r="H161" s="2" t="s">
        <v>468</v>
      </c>
      <c r="I161" s="74" t="s">
        <v>469</v>
      </c>
      <c r="J161" s="74"/>
      <c r="K161" s="80">
        <v>-26</v>
      </c>
      <c r="L161" s="80"/>
      <c r="M161" s="4">
        <v>-265.72000000000003</v>
      </c>
    </row>
    <row r="162" spans="1:13">
      <c r="A162" s="2" t="s">
        <v>40</v>
      </c>
      <c r="B162" s="3" t="s">
        <v>8737</v>
      </c>
      <c r="C162" s="76" t="s">
        <v>42</v>
      </c>
      <c r="D162" s="76"/>
      <c r="E162" s="1" t="s">
        <v>3077</v>
      </c>
      <c r="F162" s="2" t="s">
        <v>461</v>
      </c>
      <c r="G162" s="2" t="s">
        <v>462</v>
      </c>
      <c r="H162" s="2" t="s">
        <v>463</v>
      </c>
      <c r="I162" s="74" t="s">
        <v>464</v>
      </c>
      <c r="J162" s="74"/>
      <c r="K162" s="80">
        <v>26</v>
      </c>
      <c r="L162" s="80"/>
      <c r="M162" s="4">
        <v>265.72000000000003</v>
      </c>
    </row>
    <row r="163" spans="1:13">
      <c r="A163" s="2" t="s">
        <v>40</v>
      </c>
      <c r="B163" s="3" t="s">
        <v>8769</v>
      </c>
      <c r="C163" s="76" t="s">
        <v>42</v>
      </c>
      <c r="D163" s="76"/>
      <c r="E163" s="1" t="s">
        <v>8793</v>
      </c>
      <c r="F163" s="2" t="s">
        <v>1662</v>
      </c>
      <c r="G163" s="2" t="s">
        <v>1663</v>
      </c>
      <c r="H163" s="2" t="s">
        <v>468</v>
      </c>
      <c r="I163" s="74" t="s">
        <v>469</v>
      </c>
      <c r="J163" s="74"/>
      <c r="K163" s="80">
        <v>26</v>
      </c>
      <c r="L163" s="80"/>
      <c r="M163" s="4">
        <v>265.72000000000003</v>
      </c>
    </row>
    <row r="164" spans="1:13">
      <c r="A164" s="2" t="s">
        <v>40</v>
      </c>
      <c r="B164" s="3" t="s">
        <v>8694</v>
      </c>
      <c r="C164" s="76" t="s">
        <v>42</v>
      </c>
      <c r="D164" s="76"/>
      <c r="E164" s="1" t="s">
        <v>8794</v>
      </c>
      <c r="F164" s="2" t="s">
        <v>5326</v>
      </c>
      <c r="G164" s="2" t="s">
        <v>5327</v>
      </c>
      <c r="H164" s="2" t="s">
        <v>468</v>
      </c>
      <c r="I164" s="74" t="s">
        <v>469</v>
      </c>
      <c r="J164" s="74"/>
      <c r="K164" s="80">
        <v>15</v>
      </c>
      <c r="L164" s="80"/>
      <c r="M164" s="4">
        <v>153.30000000000001</v>
      </c>
    </row>
    <row r="165" spans="1:13">
      <c r="A165" s="2" t="s">
        <v>40</v>
      </c>
      <c r="B165" s="3" t="s">
        <v>8737</v>
      </c>
      <c r="C165" s="76" t="s">
        <v>42</v>
      </c>
      <c r="D165" s="76"/>
      <c r="E165" s="1" t="s">
        <v>8795</v>
      </c>
      <c r="F165" s="2" t="s">
        <v>4287</v>
      </c>
      <c r="G165" s="2" t="s">
        <v>4288</v>
      </c>
      <c r="H165" s="2" t="s">
        <v>468</v>
      </c>
      <c r="I165" s="74" t="s">
        <v>469</v>
      </c>
      <c r="J165" s="74"/>
      <c r="K165" s="80">
        <v>40</v>
      </c>
      <c r="L165" s="80"/>
      <c r="M165" s="4">
        <v>408.8</v>
      </c>
    </row>
    <row r="166" spans="1:13">
      <c r="A166" s="2" t="s">
        <v>40</v>
      </c>
      <c r="B166" s="3" t="s">
        <v>8769</v>
      </c>
      <c r="C166" s="76" t="s">
        <v>42</v>
      </c>
      <c r="D166" s="76"/>
      <c r="E166" s="1" t="s">
        <v>8796</v>
      </c>
      <c r="F166" s="2" t="s">
        <v>7375</v>
      </c>
      <c r="G166" s="2" t="s">
        <v>7376</v>
      </c>
      <c r="H166" s="2" t="s">
        <v>867</v>
      </c>
      <c r="I166" s="74" t="s">
        <v>868</v>
      </c>
      <c r="J166" s="74"/>
      <c r="K166" s="80">
        <v>18</v>
      </c>
      <c r="L166" s="80"/>
      <c r="M166" s="4">
        <v>183.96</v>
      </c>
    </row>
    <row r="167" spans="1:13">
      <c r="A167" s="2" t="s">
        <v>40</v>
      </c>
      <c r="B167" s="3" t="s">
        <v>8769</v>
      </c>
      <c r="C167" s="76" t="s">
        <v>42</v>
      </c>
      <c r="D167" s="76"/>
      <c r="E167" s="1" t="s">
        <v>3069</v>
      </c>
      <c r="F167" s="2" t="s">
        <v>8577</v>
      </c>
      <c r="G167" s="2" t="s">
        <v>8578</v>
      </c>
      <c r="H167" s="2" t="s">
        <v>872</v>
      </c>
      <c r="I167" s="74" t="s">
        <v>873</v>
      </c>
      <c r="J167" s="74"/>
      <c r="K167" s="80">
        <v>5</v>
      </c>
      <c r="L167" s="80"/>
      <c r="M167" s="4">
        <v>51.1</v>
      </c>
    </row>
    <row r="168" spans="1:13">
      <c r="A168" s="2" t="s">
        <v>40</v>
      </c>
      <c r="B168" s="3" t="s">
        <v>8769</v>
      </c>
      <c r="C168" s="76" t="s">
        <v>42</v>
      </c>
      <c r="D168" s="76"/>
      <c r="E168" s="1" t="s">
        <v>8797</v>
      </c>
      <c r="F168" s="2" t="s">
        <v>7742</v>
      </c>
      <c r="G168" s="2" t="s">
        <v>5451</v>
      </c>
      <c r="H168" s="2" t="s">
        <v>453</v>
      </c>
      <c r="I168" s="74" t="s">
        <v>454</v>
      </c>
      <c r="J168" s="74"/>
      <c r="K168" s="80">
        <v>10</v>
      </c>
      <c r="L168" s="80"/>
      <c r="M168" s="4">
        <v>102.2</v>
      </c>
    </row>
    <row r="169" spans="1:13">
      <c r="A169" s="2" t="s">
        <v>40</v>
      </c>
      <c r="B169" s="3" t="s">
        <v>8769</v>
      </c>
      <c r="C169" s="76" t="s">
        <v>42</v>
      </c>
      <c r="D169" s="76"/>
      <c r="E169" s="1" t="s">
        <v>8798</v>
      </c>
      <c r="F169" s="2" t="s">
        <v>8799</v>
      </c>
      <c r="G169" s="2" t="s">
        <v>8800</v>
      </c>
      <c r="H169" s="2" t="s">
        <v>856</v>
      </c>
      <c r="I169" s="74" t="s">
        <v>857</v>
      </c>
      <c r="J169" s="74"/>
      <c r="K169" s="80">
        <v>60</v>
      </c>
      <c r="L169" s="80"/>
      <c r="M169" s="4">
        <v>613.20000000000005</v>
      </c>
    </row>
    <row r="170" spans="1:13">
      <c r="A170" s="2" t="s">
        <v>40</v>
      </c>
      <c r="B170" s="3" t="s">
        <v>8769</v>
      </c>
      <c r="C170" s="76" t="s">
        <v>42</v>
      </c>
      <c r="D170" s="76"/>
      <c r="E170" s="1" t="s">
        <v>8801</v>
      </c>
      <c r="F170" s="2" t="s">
        <v>1487</v>
      </c>
      <c r="G170" s="2" t="s">
        <v>1488</v>
      </c>
      <c r="H170" s="2" t="s">
        <v>448</v>
      </c>
      <c r="I170" s="74" t="s">
        <v>449</v>
      </c>
      <c r="J170" s="74"/>
      <c r="K170" s="80">
        <v>10</v>
      </c>
      <c r="L170" s="80"/>
      <c r="M170" s="4">
        <v>102.2</v>
      </c>
    </row>
    <row r="171" spans="1:13">
      <c r="A171" s="2" t="s">
        <v>40</v>
      </c>
      <c r="B171" s="3" t="s">
        <v>8694</v>
      </c>
      <c r="C171" s="76" t="s">
        <v>42</v>
      </c>
      <c r="D171" s="76"/>
      <c r="E171" s="1" t="s">
        <v>3138</v>
      </c>
      <c r="F171" s="2" t="s">
        <v>607</v>
      </c>
      <c r="G171" s="2" t="s">
        <v>608</v>
      </c>
      <c r="H171" s="2" t="s">
        <v>609</v>
      </c>
      <c r="I171" s="74" t="s">
        <v>610</v>
      </c>
      <c r="J171" s="74"/>
      <c r="K171" s="80">
        <v>730</v>
      </c>
      <c r="L171" s="80"/>
      <c r="M171" s="4">
        <v>7460.6</v>
      </c>
    </row>
    <row r="172" spans="1:13">
      <c r="A172" s="2" t="s">
        <v>40</v>
      </c>
      <c r="B172" s="3" t="s">
        <v>8734</v>
      </c>
      <c r="C172" s="76" t="s">
        <v>42</v>
      </c>
      <c r="D172" s="76"/>
      <c r="E172" s="1" t="s">
        <v>8802</v>
      </c>
      <c r="F172" s="2" t="s">
        <v>2494</v>
      </c>
      <c r="G172" s="2" t="s">
        <v>2495</v>
      </c>
      <c r="H172" s="2" t="s">
        <v>851</v>
      </c>
      <c r="I172" s="74" t="s">
        <v>852</v>
      </c>
      <c r="J172" s="74"/>
      <c r="K172" s="80">
        <v>50</v>
      </c>
      <c r="L172" s="80"/>
      <c r="M172" s="4">
        <v>511</v>
      </c>
    </row>
    <row r="173" spans="1:13">
      <c r="A173" s="2" t="s">
        <v>40</v>
      </c>
      <c r="B173" s="3" t="s">
        <v>8700</v>
      </c>
      <c r="C173" s="76" t="s">
        <v>42</v>
      </c>
      <c r="D173" s="76"/>
      <c r="E173" s="1" t="s">
        <v>3142</v>
      </c>
      <c r="F173" s="2" t="s">
        <v>1277</v>
      </c>
      <c r="G173" s="2" t="s">
        <v>1278</v>
      </c>
      <c r="H173" s="2" t="s">
        <v>851</v>
      </c>
      <c r="I173" s="74" t="s">
        <v>852</v>
      </c>
      <c r="J173" s="74"/>
      <c r="K173" s="80">
        <v>10</v>
      </c>
      <c r="L173" s="80"/>
      <c r="M173" s="4">
        <v>102.2</v>
      </c>
    </row>
    <row r="174" spans="1:13">
      <c r="A174" s="2" t="s">
        <v>40</v>
      </c>
      <c r="B174" s="3" t="s">
        <v>8700</v>
      </c>
      <c r="C174" s="76" t="s">
        <v>42</v>
      </c>
      <c r="D174" s="76"/>
      <c r="E174" s="1" t="s">
        <v>8803</v>
      </c>
      <c r="F174" s="2" t="s">
        <v>1662</v>
      </c>
      <c r="G174" s="2" t="s">
        <v>1663</v>
      </c>
      <c r="H174" s="2" t="s">
        <v>468</v>
      </c>
      <c r="I174" s="74" t="s">
        <v>469</v>
      </c>
      <c r="J174" s="74"/>
      <c r="K174" s="80">
        <v>26</v>
      </c>
      <c r="L174" s="80"/>
      <c r="M174" s="4">
        <v>265.72000000000003</v>
      </c>
    </row>
    <row r="175" spans="1:13">
      <c r="A175" s="2" t="s">
        <v>40</v>
      </c>
      <c r="B175" s="3" t="s">
        <v>8734</v>
      </c>
      <c r="C175" s="76" t="s">
        <v>42</v>
      </c>
      <c r="D175" s="76"/>
      <c r="E175" s="1" t="s">
        <v>8804</v>
      </c>
      <c r="F175" s="2" t="s">
        <v>3523</v>
      </c>
      <c r="G175" s="2" t="s">
        <v>3524</v>
      </c>
      <c r="H175" s="2" t="s">
        <v>1646</v>
      </c>
      <c r="I175" s="74" t="s">
        <v>1647</v>
      </c>
      <c r="J175" s="74"/>
      <c r="K175" s="80">
        <v>12</v>
      </c>
      <c r="L175" s="80"/>
      <c r="M175" s="4">
        <v>122.64</v>
      </c>
    </row>
    <row r="176" spans="1:13">
      <c r="A176" s="2" t="s">
        <v>40</v>
      </c>
      <c r="B176" s="3" t="s">
        <v>8694</v>
      </c>
      <c r="C176" s="76" t="s">
        <v>42</v>
      </c>
      <c r="D176" s="76"/>
      <c r="E176" s="1" t="s">
        <v>8805</v>
      </c>
      <c r="F176" s="2" t="s">
        <v>2857</v>
      </c>
      <c r="G176" s="2" t="s">
        <v>2858</v>
      </c>
      <c r="H176" s="2" t="s">
        <v>851</v>
      </c>
      <c r="I176" s="74" t="s">
        <v>852</v>
      </c>
      <c r="J176" s="74"/>
      <c r="K176" s="80">
        <v>15</v>
      </c>
      <c r="L176" s="80"/>
      <c r="M176" s="4">
        <v>153.30000000000001</v>
      </c>
    </row>
    <row r="177" spans="1:13">
      <c r="A177" s="2" t="s">
        <v>40</v>
      </c>
      <c r="B177" s="3" t="s">
        <v>8694</v>
      </c>
      <c r="C177" s="76" t="s">
        <v>42</v>
      </c>
      <c r="D177" s="76"/>
      <c r="E177" s="1" t="s">
        <v>3185</v>
      </c>
      <c r="F177" s="2" t="s">
        <v>4282</v>
      </c>
      <c r="G177" s="2" t="s">
        <v>4283</v>
      </c>
      <c r="H177" s="2" t="s">
        <v>468</v>
      </c>
      <c r="I177" s="74" t="s">
        <v>469</v>
      </c>
      <c r="J177" s="74"/>
      <c r="K177" s="80">
        <v>5</v>
      </c>
      <c r="L177" s="80"/>
      <c r="M177" s="4">
        <v>51.1</v>
      </c>
    </row>
    <row r="178" spans="1:13">
      <c r="A178" s="2" t="s">
        <v>40</v>
      </c>
      <c r="B178" s="3" t="s">
        <v>8694</v>
      </c>
      <c r="C178" s="76" t="s">
        <v>42</v>
      </c>
      <c r="D178" s="76"/>
      <c r="E178" s="1" t="s">
        <v>8806</v>
      </c>
      <c r="F178" s="2" t="s">
        <v>6318</v>
      </c>
      <c r="G178" s="2" t="s">
        <v>6319</v>
      </c>
      <c r="H178" s="2" t="s">
        <v>468</v>
      </c>
      <c r="I178" s="74" t="s">
        <v>469</v>
      </c>
      <c r="J178" s="74"/>
      <c r="K178" s="80">
        <v>20</v>
      </c>
      <c r="L178" s="80"/>
      <c r="M178" s="4">
        <v>204.4</v>
      </c>
    </row>
    <row r="179" spans="1:13" ht="24">
      <c r="A179" s="2" t="s">
        <v>40</v>
      </c>
      <c r="B179" s="3" t="s">
        <v>8694</v>
      </c>
      <c r="C179" s="76" t="s">
        <v>42</v>
      </c>
      <c r="D179" s="76"/>
      <c r="E179" s="1" t="s">
        <v>8807</v>
      </c>
      <c r="F179" s="2" t="s">
        <v>7544</v>
      </c>
      <c r="G179" s="2" t="s">
        <v>7545</v>
      </c>
      <c r="H179" s="2" t="s">
        <v>4166</v>
      </c>
      <c r="I179" s="74" t="s">
        <v>4167</v>
      </c>
      <c r="J179" s="74"/>
      <c r="K179" s="80">
        <v>20</v>
      </c>
      <c r="L179" s="80"/>
      <c r="M179" s="4">
        <v>204.4</v>
      </c>
    </row>
    <row r="180" spans="1:13" ht="24" hidden="1">
      <c r="A180" s="2" t="s">
        <v>48</v>
      </c>
      <c r="B180" s="3" t="s">
        <v>8769</v>
      </c>
      <c r="C180" s="76" t="s">
        <v>42</v>
      </c>
      <c r="D180" s="76"/>
      <c r="E180" s="1" t="s">
        <v>8797</v>
      </c>
      <c r="F180" s="2" t="s">
        <v>7742</v>
      </c>
      <c r="G180" s="2" t="s">
        <v>5451</v>
      </c>
      <c r="H180" s="2" t="s">
        <v>453</v>
      </c>
      <c r="I180" s="74" t="s">
        <v>454</v>
      </c>
      <c r="J180" s="74"/>
      <c r="K180" s="80">
        <v>10</v>
      </c>
      <c r="L180" s="80"/>
      <c r="M180" s="4">
        <v>123.7</v>
      </c>
    </row>
    <row r="181" spans="1:13" ht="24" hidden="1">
      <c r="A181" s="2" t="s">
        <v>48</v>
      </c>
      <c r="B181" s="3" t="s">
        <v>8700</v>
      </c>
      <c r="C181" s="76" t="s">
        <v>42</v>
      </c>
      <c r="D181" s="76"/>
      <c r="E181" s="1" t="s">
        <v>8785</v>
      </c>
      <c r="F181" s="2" t="s">
        <v>6872</v>
      </c>
      <c r="G181" s="2" t="s">
        <v>6873</v>
      </c>
      <c r="H181" s="2" t="s">
        <v>468</v>
      </c>
      <c r="I181" s="74" t="s">
        <v>469</v>
      </c>
      <c r="J181" s="74"/>
      <c r="K181" s="80">
        <v>10</v>
      </c>
      <c r="L181" s="80"/>
      <c r="M181" s="4">
        <v>123.7</v>
      </c>
    </row>
    <row r="182" spans="1:13" ht="24" hidden="1">
      <c r="A182" s="2" t="s">
        <v>48</v>
      </c>
      <c r="B182" s="3" t="s">
        <v>8700</v>
      </c>
      <c r="C182" s="76" t="s">
        <v>42</v>
      </c>
      <c r="D182" s="76"/>
      <c r="E182" s="1" t="s">
        <v>3142</v>
      </c>
      <c r="F182" s="2" t="s">
        <v>1277</v>
      </c>
      <c r="G182" s="2" t="s">
        <v>1278</v>
      </c>
      <c r="H182" s="2" t="s">
        <v>851</v>
      </c>
      <c r="I182" s="74" t="s">
        <v>852</v>
      </c>
      <c r="J182" s="74"/>
      <c r="K182" s="80">
        <v>3</v>
      </c>
      <c r="L182" s="80"/>
      <c r="M182" s="4">
        <v>37.11</v>
      </c>
    </row>
    <row r="183" spans="1:13" ht="24" hidden="1">
      <c r="A183" s="2" t="s">
        <v>48</v>
      </c>
      <c r="B183" s="3" t="s">
        <v>8700</v>
      </c>
      <c r="C183" s="76" t="s">
        <v>42</v>
      </c>
      <c r="D183" s="76"/>
      <c r="E183" s="1" t="s">
        <v>8808</v>
      </c>
      <c r="F183" s="2" t="s">
        <v>4277</v>
      </c>
      <c r="G183" s="2" t="s">
        <v>4278</v>
      </c>
      <c r="H183" s="2" t="s">
        <v>468</v>
      </c>
      <c r="I183" s="74" t="s">
        <v>469</v>
      </c>
      <c r="J183" s="74"/>
      <c r="K183" s="80">
        <v>20</v>
      </c>
      <c r="L183" s="80"/>
      <c r="M183" s="4">
        <v>247.4</v>
      </c>
    </row>
    <row r="184" spans="1:13" ht="24" hidden="1">
      <c r="A184" s="2" t="s">
        <v>48</v>
      </c>
      <c r="B184" s="3" t="s">
        <v>8734</v>
      </c>
      <c r="C184" s="76" t="s">
        <v>42</v>
      </c>
      <c r="D184" s="76"/>
      <c r="E184" s="1" t="s">
        <v>8788</v>
      </c>
      <c r="F184" s="2" t="s">
        <v>8789</v>
      </c>
      <c r="G184" s="2" t="s">
        <v>8790</v>
      </c>
      <c r="H184" s="2" t="s">
        <v>2352</v>
      </c>
      <c r="I184" s="74" t="s">
        <v>3772</v>
      </c>
      <c r="J184" s="74"/>
      <c r="K184" s="80">
        <v>15</v>
      </c>
      <c r="L184" s="80"/>
      <c r="M184" s="4">
        <v>185.55</v>
      </c>
    </row>
    <row r="185" spans="1:13" ht="24" hidden="1">
      <c r="A185" s="2" t="s">
        <v>48</v>
      </c>
      <c r="B185" s="3" t="s">
        <v>8734</v>
      </c>
      <c r="C185" s="76" t="s">
        <v>42</v>
      </c>
      <c r="D185" s="76"/>
      <c r="E185" s="1" t="s">
        <v>8786</v>
      </c>
      <c r="F185" s="2" t="s">
        <v>451</v>
      </c>
      <c r="G185" s="2" t="s">
        <v>452</v>
      </c>
      <c r="H185" s="2" t="s">
        <v>453</v>
      </c>
      <c r="I185" s="74" t="s">
        <v>454</v>
      </c>
      <c r="J185" s="74"/>
      <c r="K185" s="80">
        <v>3</v>
      </c>
      <c r="L185" s="80"/>
      <c r="M185" s="4">
        <v>37.11</v>
      </c>
    </row>
    <row r="186" spans="1:13" ht="24" hidden="1">
      <c r="A186" s="2" t="s">
        <v>48</v>
      </c>
      <c r="B186" s="3" t="s">
        <v>8694</v>
      </c>
      <c r="C186" s="76" t="s">
        <v>42</v>
      </c>
      <c r="D186" s="76"/>
      <c r="E186" s="1" t="s">
        <v>3185</v>
      </c>
      <c r="F186" s="2" t="s">
        <v>4282</v>
      </c>
      <c r="G186" s="2" t="s">
        <v>4283</v>
      </c>
      <c r="H186" s="2" t="s">
        <v>468</v>
      </c>
      <c r="I186" s="74" t="s">
        <v>469</v>
      </c>
      <c r="J186" s="74"/>
      <c r="K186" s="80">
        <v>5</v>
      </c>
      <c r="L186" s="80"/>
      <c r="M186" s="4">
        <v>61.85</v>
      </c>
    </row>
    <row r="187" spans="1:13" ht="24" hidden="1">
      <c r="A187" s="2" t="s">
        <v>48</v>
      </c>
      <c r="B187" s="3" t="s">
        <v>8694</v>
      </c>
      <c r="C187" s="76" t="s">
        <v>42</v>
      </c>
      <c r="D187" s="76"/>
      <c r="E187" s="1" t="s">
        <v>8794</v>
      </c>
      <c r="F187" s="2" t="s">
        <v>5326</v>
      </c>
      <c r="G187" s="2" t="s">
        <v>5327</v>
      </c>
      <c r="H187" s="2" t="s">
        <v>468</v>
      </c>
      <c r="I187" s="74" t="s">
        <v>469</v>
      </c>
      <c r="J187" s="74"/>
      <c r="K187" s="80">
        <v>5</v>
      </c>
      <c r="L187" s="80"/>
      <c r="M187" s="4">
        <v>61.85</v>
      </c>
    </row>
    <row r="188" spans="1:13" ht="24" hidden="1">
      <c r="A188" s="2" t="s">
        <v>48</v>
      </c>
      <c r="B188" s="3" t="s">
        <v>8694</v>
      </c>
      <c r="C188" s="76" t="s">
        <v>42</v>
      </c>
      <c r="D188" s="76"/>
      <c r="E188" s="1" t="s">
        <v>8806</v>
      </c>
      <c r="F188" s="2" t="s">
        <v>6318</v>
      </c>
      <c r="G188" s="2" t="s">
        <v>6319</v>
      </c>
      <c r="H188" s="2" t="s">
        <v>468</v>
      </c>
      <c r="I188" s="74" t="s">
        <v>469</v>
      </c>
      <c r="J188" s="74"/>
      <c r="K188" s="80">
        <v>10</v>
      </c>
      <c r="L188" s="80"/>
      <c r="M188" s="4">
        <v>123.7</v>
      </c>
    </row>
    <row r="189" spans="1:13" ht="24" hidden="1">
      <c r="A189" s="2" t="s">
        <v>48</v>
      </c>
      <c r="B189" s="3" t="s">
        <v>8734</v>
      </c>
      <c r="C189" s="76" t="s">
        <v>42</v>
      </c>
      <c r="D189" s="76"/>
      <c r="E189" s="1" t="s">
        <v>8787</v>
      </c>
      <c r="F189" s="2" t="s">
        <v>4266</v>
      </c>
      <c r="G189" s="2" t="s">
        <v>4267</v>
      </c>
      <c r="H189" s="2" t="s">
        <v>837</v>
      </c>
      <c r="I189" s="74" t="s">
        <v>838</v>
      </c>
      <c r="J189" s="74"/>
      <c r="K189" s="80">
        <v>3</v>
      </c>
      <c r="L189" s="80"/>
      <c r="M189" s="4">
        <v>37.11</v>
      </c>
    </row>
    <row r="190" spans="1:13" ht="24" hidden="1">
      <c r="A190" s="2" t="s">
        <v>48</v>
      </c>
      <c r="B190" s="3" t="s">
        <v>8694</v>
      </c>
      <c r="C190" s="76" t="s">
        <v>42</v>
      </c>
      <c r="D190" s="76"/>
      <c r="E190" s="1" t="s">
        <v>3138</v>
      </c>
      <c r="F190" s="2" t="s">
        <v>607</v>
      </c>
      <c r="G190" s="2" t="s">
        <v>608</v>
      </c>
      <c r="H190" s="2" t="s">
        <v>609</v>
      </c>
      <c r="I190" s="74" t="s">
        <v>610</v>
      </c>
      <c r="J190" s="74"/>
      <c r="K190" s="80">
        <v>230</v>
      </c>
      <c r="L190" s="80"/>
      <c r="M190" s="4">
        <v>2845.1</v>
      </c>
    </row>
    <row r="191" spans="1:13" hidden="1">
      <c r="M191" s="5">
        <f>SUM(M151:M190)</f>
        <v>16781.820000000003</v>
      </c>
    </row>
    <row r="192" spans="1:13" hidden="1">
      <c r="M192" s="5">
        <v>30212.35</v>
      </c>
    </row>
  </sheetData>
  <autoFilter ref="A1:Z192" xr:uid="{417B319E-910A-244C-BF39-7161DF98C885}">
    <filterColumn colId="0">
      <filters>
        <filter val="Dorzol 20mg/ml kapi za oči 5ml"/>
      </filters>
    </filterColumn>
    <filterColumn colId="2" showButton="0"/>
    <filterColumn colId="8" showButton="0"/>
    <filterColumn colId="10" showButton="0"/>
  </autoFilter>
  <mergeCells count="523">
    <mergeCell ref="C4:D4"/>
    <mergeCell ref="I4:J4"/>
    <mergeCell ref="K4:L4"/>
    <mergeCell ref="C5:D5"/>
    <mergeCell ref="I5:J5"/>
    <mergeCell ref="K5:L5"/>
    <mergeCell ref="C1:D1"/>
    <mergeCell ref="I1:J1"/>
    <mergeCell ref="K1:L1"/>
    <mergeCell ref="A2:Z2"/>
    <mergeCell ref="C3:D3"/>
    <mergeCell ref="I3:J3"/>
    <mergeCell ref="K3:L3"/>
    <mergeCell ref="A9:Z9"/>
    <mergeCell ref="C10:D10"/>
    <mergeCell ref="I10:J10"/>
    <mergeCell ref="K10:L10"/>
    <mergeCell ref="C11:D11"/>
    <mergeCell ref="I11:J11"/>
    <mergeCell ref="K11:L11"/>
    <mergeCell ref="C6:D6"/>
    <mergeCell ref="I6:J6"/>
    <mergeCell ref="K6:L6"/>
    <mergeCell ref="C7:D7"/>
    <mergeCell ref="I7:J7"/>
    <mergeCell ref="K7:L7"/>
    <mergeCell ref="C14:D14"/>
    <mergeCell ref="I14:J14"/>
    <mergeCell ref="K14:L14"/>
    <mergeCell ref="C15:D15"/>
    <mergeCell ref="I15:J15"/>
    <mergeCell ref="K15:L15"/>
    <mergeCell ref="C12:D12"/>
    <mergeCell ref="I12:J12"/>
    <mergeCell ref="K12:L12"/>
    <mergeCell ref="C13:D13"/>
    <mergeCell ref="I13:J13"/>
    <mergeCell ref="K13:L13"/>
    <mergeCell ref="C18:D18"/>
    <mergeCell ref="I18:J18"/>
    <mergeCell ref="K18:L18"/>
    <mergeCell ref="C19:D19"/>
    <mergeCell ref="I19:J19"/>
    <mergeCell ref="K19:L19"/>
    <mergeCell ref="C16:D16"/>
    <mergeCell ref="I16:J16"/>
    <mergeCell ref="K16:L16"/>
    <mergeCell ref="C17:D17"/>
    <mergeCell ref="I17:J17"/>
    <mergeCell ref="K17:L17"/>
    <mergeCell ref="C22:D22"/>
    <mergeCell ref="I22:J22"/>
    <mergeCell ref="K22:L22"/>
    <mergeCell ref="C23:D23"/>
    <mergeCell ref="I23:J23"/>
    <mergeCell ref="K23:L23"/>
    <mergeCell ref="C20:D20"/>
    <mergeCell ref="I20:J20"/>
    <mergeCell ref="K20:L20"/>
    <mergeCell ref="C21:D21"/>
    <mergeCell ref="I21:J21"/>
    <mergeCell ref="K21:L21"/>
    <mergeCell ref="C26:D26"/>
    <mergeCell ref="I26:J26"/>
    <mergeCell ref="K26:L26"/>
    <mergeCell ref="C27:D27"/>
    <mergeCell ref="I27:J27"/>
    <mergeCell ref="K27:L27"/>
    <mergeCell ref="C24:D24"/>
    <mergeCell ref="I24:J24"/>
    <mergeCell ref="K24:L24"/>
    <mergeCell ref="C25:D25"/>
    <mergeCell ref="I25:J25"/>
    <mergeCell ref="K25:L25"/>
    <mergeCell ref="C30:D30"/>
    <mergeCell ref="I30:J30"/>
    <mergeCell ref="K30:L30"/>
    <mergeCell ref="C31:D31"/>
    <mergeCell ref="I31:J31"/>
    <mergeCell ref="K31:L31"/>
    <mergeCell ref="C28:D28"/>
    <mergeCell ref="I28:J28"/>
    <mergeCell ref="K28:L28"/>
    <mergeCell ref="C29:D29"/>
    <mergeCell ref="I29:J29"/>
    <mergeCell ref="K29:L29"/>
    <mergeCell ref="C34:D34"/>
    <mergeCell ref="I34:J34"/>
    <mergeCell ref="K34:L34"/>
    <mergeCell ref="C35:D35"/>
    <mergeCell ref="I35:J35"/>
    <mergeCell ref="K35:L35"/>
    <mergeCell ref="C32:D32"/>
    <mergeCell ref="I32:J32"/>
    <mergeCell ref="K32:L32"/>
    <mergeCell ref="C33:D33"/>
    <mergeCell ref="I33:J33"/>
    <mergeCell ref="K33:L33"/>
    <mergeCell ref="C38:D38"/>
    <mergeCell ref="I38:J38"/>
    <mergeCell ref="K38:L38"/>
    <mergeCell ref="C39:D39"/>
    <mergeCell ref="I39:J39"/>
    <mergeCell ref="K39:L39"/>
    <mergeCell ref="C36:D36"/>
    <mergeCell ref="I36:J36"/>
    <mergeCell ref="K36:L36"/>
    <mergeCell ref="C37:D37"/>
    <mergeCell ref="I37:J37"/>
    <mergeCell ref="K37:L37"/>
    <mergeCell ref="C42:D42"/>
    <mergeCell ref="I42:J42"/>
    <mergeCell ref="K42:L42"/>
    <mergeCell ref="C43:D43"/>
    <mergeCell ref="I43:J43"/>
    <mergeCell ref="K43:L43"/>
    <mergeCell ref="C40:D40"/>
    <mergeCell ref="I40:J40"/>
    <mergeCell ref="K40:L40"/>
    <mergeCell ref="C41:D41"/>
    <mergeCell ref="I41:J41"/>
    <mergeCell ref="K41:L41"/>
    <mergeCell ref="C46:D46"/>
    <mergeCell ref="I46:J46"/>
    <mergeCell ref="K46:L46"/>
    <mergeCell ref="C47:D47"/>
    <mergeCell ref="I47:J47"/>
    <mergeCell ref="K47:L47"/>
    <mergeCell ref="C44:D44"/>
    <mergeCell ref="I44:J44"/>
    <mergeCell ref="K44:L44"/>
    <mergeCell ref="C45:D45"/>
    <mergeCell ref="I45:J45"/>
    <mergeCell ref="K45:L45"/>
    <mergeCell ref="C50:D50"/>
    <mergeCell ref="I50:J50"/>
    <mergeCell ref="K50:L50"/>
    <mergeCell ref="C51:D51"/>
    <mergeCell ref="I51:J51"/>
    <mergeCell ref="K51:L51"/>
    <mergeCell ref="C48:D48"/>
    <mergeCell ref="I48:J48"/>
    <mergeCell ref="K48:L48"/>
    <mergeCell ref="C49:D49"/>
    <mergeCell ref="I49:J49"/>
    <mergeCell ref="K49:L49"/>
    <mergeCell ref="C54:D54"/>
    <mergeCell ref="I54:J54"/>
    <mergeCell ref="K54:L54"/>
    <mergeCell ref="C55:D55"/>
    <mergeCell ref="I55:J55"/>
    <mergeCell ref="K55:L55"/>
    <mergeCell ref="C52:D52"/>
    <mergeCell ref="I52:J52"/>
    <mergeCell ref="K52:L52"/>
    <mergeCell ref="C53:D53"/>
    <mergeCell ref="I53:J53"/>
    <mergeCell ref="K53:L53"/>
    <mergeCell ref="A59:Z59"/>
    <mergeCell ref="C60:D60"/>
    <mergeCell ref="I60:J60"/>
    <mergeCell ref="K60:L60"/>
    <mergeCell ref="C61:D61"/>
    <mergeCell ref="I61:J61"/>
    <mergeCell ref="K61:L61"/>
    <mergeCell ref="C56:D56"/>
    <mergeCell ref="I56:J56"/>
    <mergeCell ref="K56:L56"/>
    <mergeCell ref="C57:D57"/>
    <mergeCell ref="I57:J57"/>
    <mergeCell ref="K57:L57"/>
    <mergeCell ref="C64:D64"/>
    <mergeCell ref="I64:J64"/>
    <mergeCell ref="K64:L64"/>
    <mergeCell ref="C65:D65"/>
    <mergeCell ref="I65:J65"/>
    <mergeCell ref="K65:L65"/>
    <mergeCell ref="C62:D62"/>
    <mergeCell ref="I62:J62"/>
    <mergeCell ref="K62:L62"/>
    <mergeCell ref="C63:D63"/>
    <mergeCell ref="I63:J63"/>
    <mergeCell ref="K63:L63"/>
    <mergeCell ref="C68:D68"/>
    <mergeCell ref="I68:J68"/>
    <mergeCell ref="K68:L68"/>
    <mergeCell ref="C69:D69"/>
    <mergeCell ref="I69:J69"/>
    <mergeCell ref="K69:L69"/>
    <mergeCell ref="C66:D66"/>
    <mergeCell ref="I66:J66"/>
    <mergeCell ref="K66:L66"/>
    <mergeCell ref="C67:D67"/>
    <mergeCell ref="I67:J67"/>
    <mergeCell ref="K67:L67"/>
    <mergeCell ref="C72:D72"/>
    <mergeCell ref="I72:J72"/>
    <mergeCell ref="K72:L72"/>
    <mergeCell ref="C73:D73"/>
    <mergeCell ref="I73:J73"/>
    <mergeCell ref="K73:L73"/>
    <mergeCell ref="C70:D70"/>
    <mergeCell ref="I70:J70"/>
    <mergeCell ref="K70:L70"/>
    <mergeCell ref="C71:D71"/>
    <mergeCell ref="I71:J71"/>
    <mergeCell ref="K71:L71"/>
    <mergeCell ref="C76:D76"/>
    <mergeCell ref="I76:J76"/>
    <mergeCell ref="K76:L76"/>
    <mergeCell ref="C77:D77"/>
    <mergeCell ref="I77:J77"/>
    <mergeCell ref="K77:L77"/>
    <mergeCell ref="C74:D74"/>
    <mergeCell ref="I74:J74"/>
    <mergeCell ref="K74:L74"/>
    <mergeCell ref="C75:D75"/>
    <mergeCell ref="I75:J75"/>
    <mergeCell ref="K75:L75"/>
    <mergeCell ref="A81:Z81"/>
    <mergeCell ref="C82:D82"/>
    <mergeCell ref="I82:J82"/>
    <mergeCell ref="K82:L82"/>
    <mergeCell ref="C83:D83"/>
    <mergeCell ref="I83:J83"/>
    <mergeCell ref="K83:L83"/>
    <mergeCell ref="C78:D78"/>
    <mergeCell ref="I78:J78"/>
    <mergeCell ref="K78:L78"/>
    <mergeCell ref="C79:D79"/>
    <mergeCell ref="I79:J79"/>
    <mergeCell ref="K79:L79"/>
    <mergeCell ref="C88:D88"/>
    <mergeCell ref="I88:J88"/>
    <mergeCell ref="K88:L88"/>
    <mergeCell ref="C89:D89"/>
    <mergeCell ref="I89:J89"/>
    <mergeCell ref="K89:L89"/>
    <mergeCell ref="A85:Z85"/>
    <mergeCell ref="C86:D86"/>
    <mergeCell ref="I86:J86"/>
    <mergeCell ref="K86:L86"/>
    <mergeCell ref="C87:D87"/>
    <mergeCell ref="I87:J87"/>
    <mergeCell ref="K87:L87"/>
    <mergeCell ref="C94:D94"/>
    <mergeCell ref="I94:J94"/>
    <mergeCell ref="K94:L94"/>
    <mergeCell ref="C95:D95"/>
    <mergeCell ref="I95:J95"/>
    <mergeCell ref="K95:L95"/>
    <mergeCell ref="C90:D90"/>
    <mergeCell ref="I90:J90"/>
    <mergeCell ref="K90:L90"/>
    <mergeCell ref="A92:Z92"/>
    <mergeCell ref="C93:D93"/>
    <mergeCell ref="I93:J93"/>
    <mergeCell ref="K93:L93"/>
    <mergeCell ref="C98:D98"/>
    <mergeCell ref="I98:J98"/>
    <mergeCell ref="K98:L98"/>
    <mergeCell ref="C99:D99"/>
    <mergeCell ref="I99:J99"/>
    <mergeCell ref="K99:L99"/>
    <mergeCell ref="C96:D96"/>
    <mergeCell ref="I96:J96"/>
    <mergeCell ref="K96:L96"/>
    <mergeCell ref="C97:D97"/>
    <mergeCell ref="I97:J97"/>
    <mergeCell ref="K97:L97"/>
    <mergeCell ref="C102:D102"/>
    <mergeCell ref="I102:J102"/>
    <mergeCell ref="K102:L102"/>
    <mergeCell ref="C103:D103"/>
    <mergeCell ref="I103:J103"/>
    <mergeCell ref="K103:L103"/>
    <mergeCell ref="C100:D100"/>
    <mergeCell ref="I100:J100"/>
    <mergeCell ref="K100:L100"/>
    <mergeCell ref="C101:D101"/>
    <mergeCell ref="I101:J101"/>
    <mergeCell ref="K101:L101"/>
    <mergeCell ref="C106:D106"/>
    <mergeCell ref="I106:J106"/>
    <mergeCell ref="K106:L106"/>
    <mergeCell ref="C107:D107"/>
    <mergeCell ref="I107:J107"/>
    <mergeCell ref="K107:L107"/>
    <mergeCell ref="C104:D104"/>
    <mergeCell ref="I104:J104"/>
    <mergeCell ref="K104:L104"/>
    <mergeCell ref="C105:D105"/>
    <mergeCell ref="I105:J105"/>
    <mergeCell ref="K105:L105"/>
    <mergeCell ref="C112:D112"/>
    <mergeCell ref="I112:J112"/>
    <mergeCell ref="K112:L112"/>
    <mergeCell ref="A114:Z114"/>
    <mergeCell ref="C115:D115"/>
    <mergeCell ref="I115:J115"/>
    <mergeCell ref="K115:L115"/>
    <mergeCell ref="C108:D108"/>
    <mergeCell ref="I108:J108"/>
    <mergeCell ref="K108:L108"/>
    <mergeCell ref="A110:Z110"/>
    <mergeCell ref="C111:D111"/>
    <mergeCell ref="I111:J111"/>
    <mergeCell ref="K111:L111"/>
    <mergeCell ref="C118:D118"/>
    <mergeCell ref="I118:J118"/>
    <mergeCell ref="K118:L118"/>
    <mergeCell ref="C119:D119"/>
    <mergeCell ref="I119:J119"/>
    <mergeCell ref="K119:L119"/>
    <mergeCell ref="C116:D116"/>
    <mergeCell ref="I116:J116"/>
    <mergeCell ref="K116:L116"/>
    <mergeCell ref="C117:D117"/>
    <mergeCell ref="I117:J117"/>
    <mergeCell ref="K117:L117"/>
    <mergeCell ref="C122:D122"/>
    <mergeCell ref="I122:J122"/>
    <mergeCell ref="K122:L122"/>
    <mergeCell ref="C123:D123"/>
    <mergeCell ref="I123:J123"/>
    <mergeCell ref="K123:L123"/>
    <mergeCell ref="C120:D120"/>
    <mergeCell ref="I120:J120"/>
    <mergeCell ref="K120:L120"/>
    <mergeCell ref="C121:D121"/>
    <mergeCell ref="I121:J121"/>
    <mergeCell ref="K121:L121"/>
    <mergeCell ref="C126:D126"/>
    <mergeCell ref="I126:J126"/>
    <mergeCell ref="K126:L126"/>
    <mergeCell ref="C127:D127"/>
    <mergeCell ref="I127:J127"/>
    <mergeCell ref="K127:L127"/>
    <mergeCell ref="C124:D124"/>
    <mergeCell ref="I124:J124"/>
    <mergeCell ref="K124:L124"/>
    <mergeCell ref="C125:D125"/>
    <mergeCell ref="I125:J125"/>
    <mergeCell ref="K125:L125"/>
    <mergeCell ref="C130:D130"/>
    <mergeCell ref="I130:J130"/>
    <mergeCell ref="K130:L130"/>
    <mergeCell ref="C131:D131"/>
    <mergeCell ref="I131:J131"/>
    <mergeCell ref="K131:L131"/>
    <mergeCell ref="C128:D128"/>
    <mergeCell ref="I128:J128"/>
    <mergeCell ref="K128:L128"/>
    <mergeCell ref="C129:D129"/>
    <mergeCell ref="I129:J129"/>
    <mergeCell ref="K129:L129"/>
    <mergeCell ref="C134:D134"/>
    <mergeCell ref="I134:J134"/>
    <mergeCell ref="K134:L134"/>
    <mergeCell ref="C135:D135"/>
    <mergeCell ref="I135:J135"/>
    <mergeCell ref="K135:L135"/>
    <mergeCell ref="C132:D132"/>
    <mergeCell ref="I132:J132"/>
    <mergeCell ref="K132:L132"/>
    <mergeCell ref="C133:D133"/>
    <mergeCell ref="I133:J133"/>
    <mergeCell ref="K133:L133"/>
    <mergeCell ref="C138:D138"/>
    <mergeCell ref="I138:J138"/>
    <mergeCell ref="K138:L138"/>
    <mergeCell ref="C139:D139"/>
    <mergeCell ref="I139:J139"/>
    <mergeCell ref="K139:L139"/>
    <mergeCell ref="C136:D136"/>
    <mergeCell ref="I136:J136"/>
    <mergeCell ref="K136:L136"/>
    <mergeCell ref="C137:D137"/>
    <mergeCell ref="I137:J137"/>
    <mergeCell ref="K137:L137"/>
    <mergeCell ref="C142:D142"/>
    <mergeCell ref="I142:J142"/>
    <mergeCell ref="K142:L142"/>
    <mergeCell ref="C143:D143"/>
    <mergeCell ref="I143:J143"/>
    <mergeCell ref="K143:L143"/>
    <mergeCell ref="C140:D140"/>
    <mergeCell ref="I140:J140"/>
    <mergeCell ref="K140:L140"/>
    <mergeCell ref="C141:D141"/>
    <mergeCell ref="I141:J141"/>
    <mergeCell ref="K141:L141"/>
    <mergeCell ref="C148:D148"/>
    <mergeCell ref="I148:J148"/>
    <mergeCell ref="K148:L148"/>
    <mergeCell ref="A150:Z150"/>
    <mergeCell ref="C151:D151"/>
    <mergeCell ref="I151:J151"/>
    <mergeCell ref="K151:L151"/>
    <mergeCell ref="C144:D144"/>
    <mergeCell ref="I144:J144"/>
    <mergeCell ref="K144:L144"/>
    <mergeCell ref="A146:Z146"/>
    <mergeCell ref="C147:D147"/>
    <mergeCell ref="I147:J147"/>
    <mergeCell ref="K147:L147"/>
    <mergeCell ref="C154:D154"/>
    <mergeCell ref="I154:J154"/>
    <mergeCell ref="K154:L154"/>
    <mergeCell ref="C155:D155"/>
    <mergeCell ref="I155:J155"/>
    <mergeCell ref="K155:L155"/>
    <mergeCell ref="C152:D152"/>
    <mergeCell ref="I152:J152"/>
    <mergeCell ref="K152:L152"/>
    <mergeCell ref="C153:D153"/>
    <mergeCell ref="I153:J153"/>
    <mergeCell ref="K153:L153"/>
    <mergeCell ref="C158:D158"/>
    <mergeCell ref="I158:J158"/>
    <mergeCell ref="K158:L158"/>
    <mergeCell ref="C159:D159"/>
    <mergeCell ref="I159:J159"/>
    <mergeCell ref="K159:L159"/>
    <mergeCell ref="C156:D156"/>
    <mergeCell ref="I156:J156"/>
    <mergeCell ref="K156:L156"/>
    <mergeCell ref="C157:D157"/>
    <mergeCell ref="I157:J157"/>
    <mergeCell ref="K157:L157"/>
    <mergeCell ref="C162:D162"/>
    <mergeCell ref="I162:J162"/>
    <mergeCell ref="K162:L162"/>
    <mergeCell ref="C163:D163"/>
    <mergeCell ref="I163:J163"/>
    <mergeCell ref="K163:L163"/>
    <mergeCell ref="C160:D160"/>
    <mergeCell ref="I160:J160"/>
    <mergeCell ref="K160:L160"/>
    <mergeCell ref="C161:D161"/>
    <mergeCell ref="I161:J161"/>
    <mergeCell ref="K161:L161"/>
    <mergeCell ref="C166:D166"/>
    <mergeCell ref="I166:J166"/>
    <mergeCell ref="K166:L166"/>
    <mergeCell ref="C167:D167"/>
    <mergeCell ref="I167:J167"/>
    <mergeCell ref="K167:L167"/>
    <mergeCell ref="C164:D164"/>
    <mergeCell ref="I164:J164"/>
    <mergeCell ref="K164:L164"/>
    <mergeCell ref="C165:D165"/>
    <mergeCell ref="I165:J165"/>
    <mergeCell ref="K165:L165"/>
    <mergeCell ref="C170:D170"/>
    <mergeCell ref="I170:J170"/>
    <mergeCell ref="K170:L170"/>
    <mergeCell ref="C171:D171"/>
    <mergeCell ref="I171:J171"/>
    <mergeCell ref="K171:L171"/>
    <mergeCell ref="C168:D168"/>
    <mergeCell ref="I168:J168"/>
    <mergeCell ref="K168:L168"/>
    <mergeCell ref="C169:D169"/>
    <mergeCell ref="I169:J169"/>
    <mergeCell ref="K169:L169"/>
    <mergeCell ref="C174:D174"/>
    <mergeCell ref="I174:J174"/>
    <mergeCell ref="K174:L174"/>
    <mergeCell ref="C175:D175"/>
    <mergeCell ref="I175:J175"/>
    <mergeCell ref="K175:L175"/>
    <mergeCell ref="C172:D172"/>
    <mergeCell ref="I172:J172"/>
    <mergeCell ref="K172:L172"/>
    <mergeCell ref="C173:D173"/>
    <mergeCell ref="I173:J173"/>
    <mergeCell ref="K173:L173"/>
    <mergeCell ref="C178:D178"/>
    <mergeCell ref="I178:J178"/>
    <mergeCell ref="K178:L178"/>
    <mergeCell ref="C179:D179"/>
    <mergeCell ref="I179:J179"/>
    <mergeCell ref="K179:L179"/>
    <mergeCell ref="C176:D176"/>
    <mergeCell ref="I176:J176"/>
    <mergeCell ref="K176:L176"/>
    <mergeCell ref="C177:D177"/>
    <mergeCell ref="I177:J177"/>
    <mergeCell ref="K177:L177"/>
    <mergeCell ref="C182:D182"/>
    <mergeCell ref="I182:J182"/>
    <mergeCell ref="K182:L182"/>
    <mergeCell ref="C183:D183"/>
    <mergeCell ref="I183:J183"/>
    <mergeCell ref="K183:L183"/>
    <mergeCell ref="C180:D180"/>
    <mergeCell ref="I180:J180"/>
    <mergeCell ref="K180:L180"/>
    <mergeCell ref="C181:D181"/>
    <mergeCell ref="I181:J181"/>
    <mergeCell ref="K181:L181"/>
    <mergeCell ref="C186:D186"/>
    <mergeCell ref="I186:J186"/>
    <mergeCell ref="K186:L186"/>
    <mergeCell ref="C187:D187"/>
    <mergeCell ref="I187:J187"/>
    <mergeCell ref="K187:L187"/>
    <mergeCell ref="C184:D184"/>
    <mergeCell ref="I184:J184"/>
    <mergeCell ref="K184:L184"/>
    <mergeCell ref="C185:D185"/>
    <mergeCell ref="I185:J185"/>
    <mergeCell ref="K185:L185"/>
    <mergeCell ref="C190:D190"/>
    <mergeCell ref="I190:J190"/>
    <mergeCell ref="K190:L190"/>
    <mergeCell ref="C188:D188"/>
    <mergeCell ref="I188:J188"/>
    <mergeCell ref="K188:L188"/>
    <mergeCell ref="C189:D189"/>
    <mergeCell ref="I189:J189"/>
    <mergeCell ref="K189:L18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587F-2F83-7F4D-ABFE-524A79A89F17}">
  <sheetPr filterMode="1"/>
  <dimension ref="A1:X146"/>
  <sheetViews>
    <sheetView workbookViewId="0"/>
    <sheetView workbookViewId="1"/>
  </sheetViews>
  <sheetFormatPr defaultColWidth="8.85546875" defaultRowHeight="12.95"/>
  <cols>
    <col min="1" max="1" width="36.7109375" customWidth="1"/>
    <col min="2" max="2" width="8.42578125" customWidth="1"/>
    <col min="3" max="3" width="4" customWidth="1"/>
    <col min="4" max="4" width="3.140625" customWidth="1"/>
    <col min="5" max="5" width="7" customWidth="1"/>
    <col min="6" max="6" width="40.7109375" customWidth="1"/>
    <col min="7" max="7" width="28.140625" customWidth="1"/>
    <col min="8" max="8" width="10.28515625" customWidth="1"/>
    <col min="9" max="9" width="18.42578125" customWidth="1"/>
    <col min="10" max="10" width="8.42578125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8" t="s">
        <v>37</v>
      </c>
      <c r="K1" s="6" t="s">
        <v>38</v>
      </c>
    </row>
    <row r="2" spans="1:24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8809</v>
      </c>
      <c r="C3" s="76" t="s">
        <v>42</v>
      </c>
      <c r="D3" s="76"/>
      <c r="E3" s="1" t="s">
        <v>8810</v>
      </c>
      <c r="F3" s="2" t="s">
        <v>877</v>
      </c>
      <c r="G3" s="2" t="s">
        <v>878</v>
      </c>
      <c r="H3" s="2" t="s">
        <v>622</v>
      </c>
      <c r="I3" s="2" t="s">
        <v>623</v>
      </c>
      <c r="J3" s="9">
        <v>2</v>
      </c>
      <c r="K3" s="4">
        <v>20.440000000000001</v>
      </c>
    </row>
    <row r="4" spans="1:24" hidden="1">
      <c r="A4" s="2" t="s">
        <v>48</v>
      </c>
      <c r="B4" s="3" t="s">
        <v>8809</v>
      </c>
      <c r="C4" s="76" t="s">
        <v>42</v>
      </c>
      <c r="D4" s="76"/>
      <c r="E4" s="1" t="s">
        <v>8811</v>
      </c>
      <c r="F4" s="2" t="s">
        <v>880</v>
      </c>
      <c r="G4" s="2" t="s">
        <v>881</v>
      </c>
      <c r="H4" s="2" t="s">
        <v>882</v>
      </c>
      <c r="I4" s="2" t="s">
        <v>883</v>
      </c>
      <c r="J4" s="9">
        <v>3</v>
      </c>
      <c r="K4" s="4">
        <v>37.11</v>
      </c>
    </row>
    <row r="5" spans="1:24" hidden="1">
      <c r="A5" s="2" t="s">
        <v>48</v>
      </c>
      <c r="B5" s="3" t="s">
        <v>8809</v>
      </c>
      <c r="C5" s="76" t="s">
        <v>42</v>
      </c>
      <c r="D5" s="76"/>
      <c r="E5" s="1" t="s">
        <v>8812</v>
      </c>
      <c r="F5" s="2" t="s">
        <v>1058</v>
      </c>
      <c r="G5" s="2" t="s">
        <v>1059</v>
      </c>
      <c r="H5" s="2" t="s">
        <v>46</v>
      </c>
      <c r="I5" s="2" t="s">
        <v>47</v>
      </c>
      <c r="J5" s="9">
        <v>3</v>
      </c>
      <c r="K5" s="4">
        <v>37.11</v>
      </c>
    </row>
    <row r="6" spans="1:24" hidden="1">
      <c r="A6" s="2" t="s">
        <v>48</v>
      </c>
      <c r="B6" s="3" t="s">
        <v>8809</v>
      </c>
      <c r="C6" s="76" t="s">
        <v>42</v>
      </c>
      <c r="D6" s="76"/>
      <c r="E6" s="1" t="s">
        <v>3025</v>
      </c>
      <c r="F6" s="2" t="s">
        <v>4711</v>
      </c>
      <c r="G6" s="2" t="s">
        <v>4712</v>
      </c>
      <c r="H6" s="2" t="s">
        <v>882</v>
      </c>
      <c r="I6" s="2" t="s">
        <v>883</v>
      </c>
      <c r="J6" s="9">
        <v>10</v>
      </c>
      <c r="K6" s="4">
        <v>123.7</v>
      </c>
    </row>
    <row r="7" spans="1:24" hidden="1">
      <c r="A7" s="2" t="s">
        <v>48</v>
      </c>
      <c r="B7" s="3" t="s">
        <v>8809</v>
      </c>
      <c r="C7" s="76" t="s">
        <v>42</v>
      </c>
      <c r="D7" s="76"/>
      <c r="E7" s="1" t="s">
        <v>8810</v>
      </c>
      <c r="F7" s="2" t="s">
        <v>877</v>
      </c>
      <c r="G7" s="2" t="s">
        <v>878</v>
      </c>
      <c r="H7" s="2" t="s">
        <v>622</v>
      </c>
      <c r="I7" s="2" t="s">
        <v>623</v>
      </c>
      <c r="J7" s="9">
        <v>4</v>
      </c>
      <c r="K7" s="4">
        <v>49.48</v>
      </c>
    </row>
    <row r="8" spans="1:24" hidden="1">
      <c r="K8" s="5">
        <f>SUM(K3:K7)</f>
        <v>267.84000000000003</v>
      </c>
    </row>
    <row r="9" spans="1:24" hidden="1">
      <c r="A9" s="72" t="s">
        <v>54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 spans="1:24">
      <c r="A10" s="2" t="s">
        <v>40</v>
      </c>
      <c r="B10" s="3" t="s">
        <v>8809</v>
      </c>
      <c r="C10" s="76" t="s">
        <v>42</v>
      </c>
      <c r="D10" s="76"/>
      <c r="E10" s="1" t="s">
        <v>8813</v>
      </c>
      <c r="F10" s="2" t="s">
        <v>4042</v>
      </c>
      <c r="G10" s="2" t="s">
        <v>58</v>
      </c>
      <c r="H10" s="2" t="s">
        <v>59</v>
      </c>
      <c r="I10" s="2" t="s">
        <v>60</v>
      </c>
      <c r="J10" s="9">
        <v>5</v>
      </c>
      <c r="K10" s="4">
        <v>51.1</v>
      </c>
    </row>
    <row r="11" spans="1:24" hidden="1">
      <c r="A11" s="2" t="s">
        <v>48</v>
      </c>
      <c r="B11" s="3" t="s">
        <v>8809</v>
      </c>
      <c r="C11" s="76" t="s">
        <v>42</v>
      </c>
      <c r="D11" s="76"/>
      <c r="E11" s="1" t="s">
        <v>8814</v>
      </c>
      <c r="F11" s="2" t="s">
        <v>4042</v>
      </c>
      <c r="G11" s="2" t="s">
        <v>58</v>
      </c>
      <c r="H11" s="2" t="s">
        <v>59</v>
      </c>
      <c r="I11" s="2" t="s">
        <v>60</v>
      </c>
      <c r="J11" s="9">
        <v>10</v>
      </c>
      <c r="K11" s="4">
        <v>115.2</v>
      </c>
    </row>
    <row r="12" spans="1:24" hidden="1">
      <c r="K12" s="5">
        <v>166.3</v>
      </c>
    </row>
    <row r="13" spans="1:24" hidden="1">
      <c r="A13" s="72" t="s">
        <v>67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 spans="1:24">
      <c r="A14" s="2" t="s">
        <v>40</v>
      </c>
      <c r="B14" s="3" t="s">
        <v>8815</v>
      </c>
      <c r="C14" s="76" t="s">
        <v>42</v>
      </c>
      <c r="D14" s="76"/>
      <c r="E14" s="1" t="s">
        <v>8816</v>
      </c>
      <c r="F14" s="2" t="s">
        <v>489</v>
      </c>
      <c r="G14" s="2" t="s">
        <v>490</v>
      </c>
      <c r="H14" s="2" t="s">
        <v>72</v>
      </c>
      <c r="I14" s="2" t="s">
        <v>73</v>
      </c>
      <c r="J14" s="9">
        <v>4</v>
      </c>
      <c r="K14" s="4">
        <v>40.880000000000003</v>
      </c>
    </row>
    <row r="15" spans="1:24">
      <c r="A15" s="2" t="s">
        <v>40</v>
      </c>
      <c r="B15" s="3" t="s">
        <v>8815</v>
      </c>
      <c r="C15" s="76" t="s">
        <v>42</v>
      </c>
      <c r="D15" s="76"/>
      <c r="E15" s="1" t="s">
        <v>8817</v>
      </c>
      <c r="F15" s="2" t="s">
        <v>88</v>
      </c>
      <c r="G15" s="2" t="s">
        <v>89</v>
      </c>
      <c r="H15" s="2" t="s">
        <v>82</v>
      </c>
      <c r="I15" s="2" t="s">
        <v>83</v>
      </c>
      <c r="J15" s="9">
        <v>5</v>
      </c>
      <c r="K15" s="4">
        <v>51.1</v>
      </c>
    </row>
    <row r="16" spans="1:24">
      <c r="A16" s="2" t="s">
        <v>40</v>
      </c>
      <c r="B16" s="3" t="s">
        <v>8815</v>
      </c>
      <c r="C16" s="76" t="s">
        <v>42</v>
      </c>
      <c r="D16" s="76"/>
      <c r="E16" s="1" t="s">
        <v>8818</v>
      </c>
      <c r="F16" s="2" t="s">
        <v>486</v>
      </c>
      <c r="G16" s="2" t="s">
        <v>487</v>
      </c>
      <c r="H16" s="2" t="s">
        <v>102</v>
      </c>
      <c r="I16" s="2" t="s">
        <v>103</v>
      </c>
      <c r="J16" s="9">
        <v>5</v>
      </c>
      <c r="K16" s="4">
        <v>51.1</v>
      </c>
    </row>
    <row r="17" spans="1:11">
      <c r="A17" s="2" t="s">
        <v>40</v>
      </c>
      <c r="B17" s="3" t="s">
        <v>8819</v>
      </c>
      <c r="C17" s="76" t="s">
        <v>42</v>
      </c>
      <c r="D17" s="76"/>
      <c r="E17" s="1" t="s">
        <v>3075</v>
      </c>
      <c r="F17" s="2" t="s">
        <v>670</v>
      </c>
      <c r="G17" s="2" t="s">
        <v>671</v>
      </c>
      <c r="H17" s="2" t="s">
        <v>177</v>
      </c>
      <c r="I17" s="2" t="s">
        <v>178</v>
      </c>
      <c r="J17" s="9">
        <v>10</v>
      </c>
      <c r="K17" s="4">
        <v>102.2</v>
      </c>
    </row>
    <row r="18" spans="1:11">
      <c r="A18" s="2" t="s">
        <v>40</v>
      </c>
      <c r="B18" s="3" t="s">
        <v>8815</v>
      </c>
      <c r="C18" s="76" t="s">
        <v>42</v>
      </c>
      <c r="D18" s="76"/>
      <c r="E18" s="1" t="s">
        <v>8820</v>
      </c>
      <c r="F18" s="2" t="s">
        <v>480</v>
      </c>
      <c r="G18" s="2" t="s">
        <v>481</v>
      </c>
      <c r="H18" s="2" t="s">
        <v>82</v>
      </c>
      <c r="I18" s="2" t="s">
        <v>83</v>
      </c>
      <c r="J18" s="9">
        <v>2</v>
      </c>
      <c r="K18" s="4">
        <v>20.440000000000001</v>
      </c>
    </row>
    <row r="19" spans="1:11">
      <c r="A19" s="2" t="s">
        <v>40</v>
      </c>
      <c r="B19" s="3" t="s">
        <v>8815</v>
      </c>
      <c r="C19" s="76" t="s">
        <v>42</v>
      </c>
      <c r="D19" s="76"/>
      <c r="E19" s="1" t="s">
        <v>8821</v>
      </c>
      <c r="F19" s="2" t="s">
        <v>922</v>
      </c>
      <c r="G19" s="2" t="s">
        <v>923</v>
      </c>
      <c r="H19" s="2" t="s">
        <v>82</v>
      </c>
      <c r="I19" s="2" t="s">
        <v>83</v>
      </c>
      <c r="J19" s="9">
        <v>1</v>
      </c>
      <c r="K19" s="4">
        <v>10.220000000000001</v>
      </c>
    </row>
    <row r="20" spans="1:11">
      <c r="A20" s="2" t="s">
        <v>40</v>
      </c>
      <c r="B20" s="3" t="s">
        <v>8815</v>
      </c>
      <c r="C20" s="76" t="s">
        <v>42</v>
      </c>
      <c r="D20" s="76"/>
      <c r="E20" s="1" t="s">
        <v>8822</v>
      </c>
      <c r="F20" s="2" t="s">
        <v>663</v>
      </c>
      <c r="G20" s="2" t="s">
        <v>664</v>
      </c>
      <c r="H20" s="2" t="s">
        <v>82</v>
      </c>
      <c r="I20" s="2" t="s">
        <v>83</v>
      </c>
      <c r="J20" s="9">
        <v>2</v>
      </c>
      <c r="K20" s="4">
        <v>20.440000000000001</v>
      </c>
    </row>
    <row r="21" spans="1:11">
      <c r="A21" s="2" t="s">
        <v>40</v>
      </c>
      <c r="B21" s="3" t="s">
        <v>8815</v>
      </c>
      <c r="C21" s="76" t="s">
        <v>42</v>
      </c>
      <c r="D21" s="76"/>
      <c r="E21" s="1" t="s">
        <v>3105</v>
      </c>
      <c r="F21" s="2" t="s">
        <v>8823</v>
      </c>
      <c r="G21" s="2" t="s">
        <v>8824</v>
      </c>
      <c r="H21" s="2" t="s">
        <v>82</v>
      </c>
      <c r="I21" s="2" t="s">
        <v>83</v>
      </c>
      <c r="J21" s="9">
        <v>3</v>
      </c>
      <c r="K21" s="4">
        <v>30.66</v>
      </c>
    </row>
    <row r="22" spans="1:11">
      <c r="A22" s="2" t="s">
        <v>40</v>
      </c>
      <c r="B22" s="3" t="s">
        <v>8815</v>
      </c>
      <c r="C22" s="76" t="s">
        <v>42</v>
      </c>
      <c r="D22" s="76"/>
      <c r="E22" s="1" t="s">
        <v>8825</v>
      </c>
      <c r="F22" s="2" t="s">
        <v>2790</v>
      </c>
      <c r="G22" s="2" t="s">
        <v>2791</v>
      </c>
      <c r="H22" s="2" t="s">
        <v>82</v>
      </c>
      <c r="I22" s="2" t="s">
        <v>83</v>
      </c>
      <c r="J22" s="9">
        <v>2</v>
      </c>
      <c r="K22" s="4">
        <v>20.440000000000001</v>
      </c>
    </row>
    <row r="23" spans="1:11" hidden="1">
      <c r="A23" s="2" t="s">
        <v>48</v>
      </c>
      <c r="B23" s="3" t="s">
        <v>8815</v>
      </c>
      <c r="C23" s="76" t="s">
        <v>42</v>
      </c>
      <c r="D23" s="76"/>
      <c r="E23" s="1" t="s">
        <v>8826</v>
      </c>
      <c r="F23" s="2" t="s">
        <v>689</v>
      </c>
      <c r="G23" s="2" t="s">
        <v>690</v>
      </c>
      <c r="H23" s="2" t="s">
        <v>93</v>
      </c>
      <c r="I23" s="2" t="s">
        <v>94</v>
      </c>
      <c r="J23" s="9">
        <v>20</v>
      </c>
      <c r="K23" s="4">
        <v>247.4</v>
      </c>
    </row>
    <row r="24" spans="1:11" hidden="1">
      <c r="A24" s="2" t="s">
        <v>48</v>
      </c>
      <c r="B24" s="3" t="s">
        <v>8815</v>
      </c>
      <c r="C24" s="76" t="s">
        <v>42</v>
      </c>
      <c r="D24" s="76"/>
      <c r="E24" s="1" t="s">
        <v>8817</v>
      </c>
      <c r="F24" s="2" t="s">
        <v>88</v>
      </c>
      <c r="G24" s="2" t="s">
        <v>89</v>
      </c>
      <c r="H24" s="2" t="s">
        <v>82</v>
      </c>
      <c r="I24" s="2" t="s">
        <v>83</v>
      </c>
      <c r="J24" s="9">
        <v>20</v>
      </c>
      <c r="K24" s="4">
        <v>247.4</v>
      </c>
    </row>
    <row r="25" spans="1:11" hidden="1">
      <c r="A25" s="2" t="s">
        <v>48</v>
      </c>
      <c r="B25" s="3" t="s">
        <v>8815</v>
      </c>
      <c r="C25" s="76" t="s">
        <v>42</v>
      </c>
      <c r="D25" s="76"/>
      <c r="E25" s="1" t="s">
        <v>8827</v>
      </c>
      <c r="F25" s="2" t="s">
        <v>2358</v>
      </c>
      <c r="G25" s="2" t="s">
        <v>2359</v>
      </c>
      <c r="H25" s="2" t="s">
        <v>82</v>
      </c>
      <c r="I25" s="2" t="s">
        <v>83</v>
      </c>
      <c r="J25" s="9">
        <v>1</v>
      </c>
      <c r="K25" s="4">
        <v>11.52</v>
      </c>
    </row>
    <row r="26" spans="1:11" hidden="1">
      <c r="A26" s="2" t="s">
        <v>48</v>
      </c>
      <c r="B26" s="3" t="s">
        <v>8815</v>
      </c>
      <c r="C26" s="76" t="s">
        <v>42</v>
      </c>
      <c r="D26" s="76"/>
      <c r="E26" s="1" t="s">
        <v>8816</v>
      </c>
      <c r="F26" s="2" t="s">
        <v>489</v>
      </c>
      <c r="G26" s="2" t="s">
        <v>490</v>
      </c>
      <c r="H26" s="2" t="s">
        <v>72</v>
      </c>
      <c r="I26" s="2" t="s">
        <v>73</v>
      </c>
      <c r="J26" s="9">
        <v>10</v>
      </c>
      <c r="K26" s="4">
        <v>123.7</v>
      </c>
    </row>
    <row r="27" spans="1:11" hidden="1">
      <c r="A27" s="2" t="s">
        <v>48</v>
      </c>
      <c r="B27" s="3" t="s">
        <v>8815</v>
      </c>
      <c r="C27" s="76" t="s">
        <v>42</v>
      </c>
      <c r="D27" s="76"/>
      <c r="E27" s="1" t="s">
        <v>8828</v>
      </c>
      <c r="F27" s="2" t="s">
        <v>70</v>
      </c>
      <c r="G27" s="2" t="s">
        <v>71</v>
      </c>
      <c r="H27" s="2" t="s">
        <v>72</v>
      </c>
      <c r="I27" s="2" t="s">
        <v>73</v>
      </c>
      <c r="J27" s="9">
        <v>20</v>
      </c>
      <c r="K27" s="4">
        <v>247.4</v>
      </c>
    </row>
    <row r="28" spans="1:11" hidden="1">
      <c r="A28" s="2" t="s">
        <v>48</v>
      </c>
      <c r="B28" s="3" t="s">
        <v>8815</v>
      </c>
      <c r="C28" s="76" t="s">
        <v>42</v>
      </c>
      <c r="D28" s="76"/>
      <c r="E28" s="1" t="s">
        <v>8829</v>
      </c>
      <c r="F28" s="2" t="s">
        <v>932</v>
      </c>
      <c r="G28" s="2" t="s">
        <v>933</v>
      </c>
      <c r="H28" s="2" t="s">
        <v>82</v>
      </c>
      <c r="I28" s="2" t="s">
        <v>83</v>
      </c>
      <c r="J28" s="9">
        <v>5</v>
      </c>
      <c r="K28" s="4">
        <v>61.85</v>
      </c>
    </row>
    <row r="29" spans="1:11" hidden="1">
      <c r="A29" s="2" t="s">
        <v>48</v>
      </c>
      <c r="B29" s="3" t="s">
        <v>8815</v>
      </c>
      <c r="C29" s="76" t="s">
        <v>42</v>
      </c>
      <c r="D29" s="76"/>
      <c r="E29" s="1" t="s">
        <v>8830</v>
      </c>
      <c r="F29" s="2" t="s">
        <v>1113</v>
      </c>
      <c r="G29" s="2" t="s">
        <v>1114</v>
      </c>
      <c r="H29" s="2" t="s">
        <v>93</v>
      </c>
      <c r="I29" s="2" t="s">
        <v>94</v>
      </c>
      <c r="J29" s="9">
        <v>3</v>
      </c>
      <c r="K29" s="4">
        <v>34.56</v>
      </c>
    </row>
    <row r="30" spans="1:11" hidden="1">
      <c r="A30" s="2" t="s">
        <v>48</v>
      </c>
      <c r="B30" s="3" t="s">
        <v>8815</v>
      </c>
      <c r="C30" s="76" t="s">
        <v>42</v>
      </c>
      <c r="D30" s="76"/>
      <c r="E30" s="1" t="s">
        <v>8831</v>
      </c>
      <c r="F30" s="2" t="s">
        <v>2358</v>
      </c>
      <c r="G30" s="2" t="s">
        <v>2359</v>
      </c>
      <c r="H30" s="2" t="s">
        <v>82</v>
      </c>
      <c r="I30" s="2" t="s">
        <v>83</v>
      </c>
      <c r="J30" s="9">
        <v>2</v>
      </c>
      <c r="K30" s="4">
        <v>24.74</v>
      </c>
    </row>
    <row r="31" spans="1:11" hidden="1">
      <c r="A31" s="2" t="s">
        <v>48</v>
      </c>
      <c r="B31" s="3" t="s">
        <v>8815</v>
      </c>
      <c r="C31" s="76" t="s">
        <v>42</v>
      </c>
      <c r="D31" s="76"/>
      <c r="E31" s="1" t="s">
        <v>8832</v>
      </c>
      <c r="F31" s="2" t="s">
        <v>673</v>
      </c>
      <c r="G31" s="2" t="s">
        <v>674</v>
      </c>
      <c r="H31" s="2" t="s">
        <v>675</v>
      </c>
      <c r="I31" s="2" t="s">
        <v>676</v>
      </c>
      <c r="J31" s="9">
        <v>5</v>
      </c>
      <c r="K31" s="4">
        <v>57.6</v>
      </c>
    </row>
    <row r="32" spans="1:11" hidden="1">
      <c r="A32" s="2" t="s">
        <v>48</v>
      </c>
      <c r="B32" s="3" t="s">
        <v>8815</v>
      </c>
      <c r="C32" s="76" t="s">
        <v>42</v>
      </c>
      <c r="D32" s="76"/>
      <c r="E32" s="1" t="s">
        <v>8818</v>
      </c>
      <c r="F32" s="2" t="s">
        <v>486</v>
      </c>
      <c r="G32" s="2" t="s">
        <v>487</v>
      </c>
      <c r="H32" s="2" t="s">
        <v>102</v>
      </c>
      <c r="I32" s="2" t="s">
        <v>103</v>
      </c>
      <c r="J32" s="9">
        <v>10</v>
      </c>
      <c r="K32" s="4">
        <v>123.7</v>
      </c>
    </row>
    <row r="33" spans="1:24" hidden="1">
      <c r="A33" s="2" t="s">
        <v>48</v>
      </c>
      <c r="B33" s="3" t="s">
        <v>8815</v>
      </c>
      <c r="C33" s="76" t="s">
        <v>42</v>
      </c>
      <c r="D33" s="76"/>
      <c r="E33" s="1" t="s">
        <v>8833</v>
      </c>
      <c r="F33" s="2" t="s">
        <v>505</v>
      </c>
      <c r="G33" s="2" t="s">
        <v>506</v>
      </c>
      <c r="H33" s="2" t="s">
        <v>93</v>
      </c>
      <c r="I33" s="2" t="s">
        <v>94</v>
      </c>
      <c r="J33" s="9">
        <v>3</v>
      </c>
      <c r="K33" s="4">
        <v>34.56</v>
      </c>
    </row>
    <row r="34" spans="1:24" hidden="1">
      <c r="A34" s="2" t="s">
        <v>48</v>
      </c>
      <c r="B34" s="3" t="s">
        <v>8819</v>
      </c>
      <c r="C34" s="76" t="s">
        <v>42</v>
      </c>
      <c r="D34" s="76"/>
      <c r="E34" s="1" t="s">
        <v>3075</v>
      </c>
      <c r="F34" s="2" t="s">
        <v>670</v>
      </c>
      <c r="G34" s="2" t="s">
        <v>671</v>
      </c>
      <c r="H34" s="2" t="s">
        <v>177</v>
      </c>
      <c r="I34" s="2" t="s">
        <v>178</v>
      </c>
      <c r="J34" s="9">
        <v>10</v>
      </c>
      <c r="K34" s="4">
        <v>115.2</v>
      </c>
    </row>
    <row r="35" spans="1:24" hidden="1">
      <c r="A35" s="2" t="s">
        <v>48</v>
      </c>
      <c r="B35" s="3" t="s">
        <v>8815</v>
      </c>
      <c r="C35" s="76" t="s">
        <v>42</v>
      </c>
      <c r="D35" s="76"/>
      <c r="E35" s="1" t="s">
        <v>8834</v>
      </c>
      <c r="F35" s="2" t="s">
        <v>646</v>
      </c>
      <c r="G35" s="2" t="s">
        <v>647</v>
      </c>
      <c r="H35" s="2" t="s">
        <v>82</v>
      </c>
      <c r="I35" s="2" t="s">
        <v>83</v>
      </c>
      <c r="J35" s="9">
        <v>10</v>
      </c>
      <c r="K35" s="4">
        <v>123.7</v>
      </c>
    </row>
    <row r="36" spans="1:24" hidden="1">
      <c r="A36" s="2" t="s">
        <v>48</v>
      </c>
      <c r="B36" s="3" t="s">
        <v>8815</v>
      </c>
      <c r="C36" s="76" t="s">
        <v>42</v>
      </c>
      <c r="D36" s="76"/>
      <c r="E36" s="1" t="s">
        <v>8835</v>
      </c>
      <c r="F36" s="2" t="s">
        <v>528</v>
      </c>
      <c r="G36" s="2" t="s">
        <v>529</v>
      </c>
      <c r="H36" s="2" t="s">
        <v>93</v>
      </c>
      <c r="I36" s="2" t="s">
        <v>94</v>
      </c>
      <c r="J36" s="9">
        <v>10</v>
      </c>
      <c r="K36" s="4">
        <v>123.7</v>
      </c>
    </row>
    <row r="37" spans="1:24" hidden="1">
      <c r="A37" s="2" t="s">
        <v>182</v>
      </c>
      <c r="B37" s="3" t="s">
        <v>8815</v>
      </c>
      <c r="C37" s="76" t="s">
        <v>42</v>
      </c>
      <c r="D37" s="76"/>
      <c r="E37" s="1" t="s">
        <v>8820</v>
      </c>
      <c r="F37" s="2" t="s">
        <v>480</v>
      </c>
      <c r="G37" s="2" t="s">
        <v>481</v>
      </c>
      <c r="H37" s="2" t="s">
        <v>82</v>
      </c>
      <c r="I37" s="2" t="s">
        <v>83</v>
      </c>
      <c r="J37" s="9">
        <v>2</v>
      </c>
      <c r="K37" s="4">
        <v>18.88</v>
      </c>
    </row>
    <row r="38" spans="1:24" hidden="1">
      <c r="K38" s="5">
        <v>1943.39</v>
      </c>
    </row>
    <row r="39" spans="1:24" hidden="1">
      <c r="A39" s="72" t="s">
        <v>141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</row>
    <row r="40" spans="1:24">
      <c r="A40" s="2" t="s">
        <v>40</v>
      </c>
      <c r="B40" s="3" t="s">
        <v>8819</v>
      </c>
      <c r="C40" s="76" t="s">
        <v>42</v>
      </c>
      <c r="D40" s="76"/>
      <c r="E40" s="1" t="s">
        <v>8836</v>
      </c>
      <c r="F40" s="2" t="s">
        <v>547</v>
      </c>
      <c r="G40" s="2" t="s">
        <v>548</v>
      </c>
      <c r="H40" s="2" t="s">
        <v>150</v>
      </c>
      <c r="I40" s="2" t="s">
        <v>151</v>
      </c>
      <c r="J40" s="9">
        <v>3</v>
      </c>
      <c r="K40" s="4">
        <v>30.66</v>
      </c>
    </row>
    <row r="41" spans="1:24">
      <c r="A41" s="2" t="s">
        <v>40</v>
      </c>
      <c r="B41" s="3" t="s">
        <v>8819</v>
      </c>
      <c r="C41" s="76" t="s">
        <v>42</v>
      </c>
      <c r="D41" s="76"/>
      <c r="E41" s="1" t="s">
        <v>8837</v>
      </c>
      <c r="F41" s="2" t="s">
        <v>170</v>
      </c>
      <c r="G41" s="2" t="s">
        <v>171</v>
      </c>
      <c r="H41" s="2" t="s">
        <v>150</v>
      </c>
      <c r="I41" s="2" t="s">
        <v>151</v>
      </c>
      <c r="J41" s="9">
        <v>2</v>
      </c>
      <c r="K41" s="4">
        <v>20.440000000000001</v>
      </c>
    </row>
    <row r="42" spans="1:24">
      <c r="A42" s="2" t="s">
        <v>40</v>
      </c>
      <c r="B42" s="3" t="s">
        <v>8819</v>
      </c>
      <c r="C42" s="76" t="s">
        <v>42</v>
      </c>
      <c r="D42" s="76"/>
      <c r="E42" s="1" t="s">
        <v>8838</v>
      </c>
      <c r="F42" s="2" t="s">
        <v>1397</v>
      </c>
      <c r="G42" s="2" t="s">
        <v>1398</v>
      </c>
      <c r="H42" s="2" t="s">
        <v>942</v>
      </c>
      <c r="I42" s="2" t="s">
        <v>943</v>
      </c>
      <c r="J42" s="9">
        <v>3</v>
      </c>
      <c r="K42" s="4">
        <v>30.66</v>
      </c>
    </row>
    <row r="43" spans="1:24" hidden="1">
      <c r="A43" s="2" t="s">
        <v>48</v>
      </c>
      <c r="B43" s="3" t="s">
        <v>8839</v>
      </c>
      <c r="C43" s="76" t="s">
        <v>42</v>
      </c>
      <c r="D43" s="76"/>
      <c r="E43" s="1" t="s">
        <v>8840</v>
      </c>
      <c r="F43" s="2" t="s">
        <v>957</v>
      </c>
      <c r="G43" s="2" t="s">
        <v>958</v>
      </c>
      <c r="H43" s="2" t="s">
        <v>150</v>
      </c>
      <c r="I43" s="2" t="s">
        <v>151</v>
      </c>
      <c r="J43" s="9">
        <v>10</v>
      </c>
      <c r="K43" s="4">
        <v>115.2</v>
      </c>
    </row>
    <row r="44" spans="1:24" hidden="1">
      <c r="A44" s="2" t="s">
        <v>48</v>
      </c>
      <c r="B44" s="3" t="s">
        <v>8819</v>
      </c>
      <c r="C44" s="76" t="s">
        <v>42</v>
      </c>
      <c r="D44" s="76"/>
      <c r="E44" s="1" t="s">
        <v>3060</v>
      </c>
      <c r="F44" s="2" t="s">
        <v>165</v>
      </c>
      <c r="G44" s="2" t="s">
        <v>166</v>
      </c>
      <c r="H44" s="2" t="s">
        <v>167</v>
      </c>
      <c r="I44" s="2" t="s">
        <v>168</v>
      </c>
      <c r="J44" s="9">
        <v>3</v>
      </c>
      <c r="K44" s="4">
        <v>37.11</v>
      </c>
    </row>
    <row r="45" spans="1:24" hidden="1">
      <c r="A45" s="2" t="s">
        <v>48</v>
      </c>
      <c r="B45" s="3" t="s">
        <v>8819</v>
      </c>
      <c r="C45" s="76" t="s">
        <v>42</v>
      </c>
      <c r="D45" s="76"/>
      <c r="E45" s="1" t="s">
        <v>3063</v>
      </c>
      <c r="F45" s="2" t="s">
        <v>1148</v>
      </c>
      <c r="G45" s="2" t="s">
        <v>1149</v>
      </c>
      <c r="H45" s="2" t="s">
        <v>155</v>
      </c>
      <c r="I45" s="2" t="s">
        <v>156</v>
      </c>
      <c r="J45" s="9">
        <v>3</v>
      </c>
      <c r="K45" s="4">
        <v>34.56</v>
      </c>
    </row>
    <row r="46" spans="1:24" hidden="1">
      <c r="A46" s="2" t="s">
        <v>48</v>
      </c>
      <c r="B46" s="3" t="s">
        <v>8819</v>
      </c>
      <c r="C46" s="76" t="s">
        <v>42</v>
      </c>
      <c r="D46" s="76"/>
      <c r="E46" s="1" t="s">
        <v>8841</v>
      </c>
      <c r="F46" s="2" t="s">
        <v>148</v>
      </c>
      <c r="G46" s="2" t="s">
        <v>149</v>
      </c>
      <c r="H46" s="2" t="s">
        <v>150</v>
      </c>
      <c r="I46" s="2" t="s">
        <v>151</v>
      </c>
      <c r="J46" s="9">
        <v>10</v>
      </c>
      <c r="K46" s="4">
        <v>115.2</v>
      </c>
    </row>
    <row r="47" spans="1:24" hidden="1">
      <c r="A47" s="2" t="s">
        <v>48</v>
      </c>
      <c r="B47" s="3" t="s">
        <v>8819</v>
      </c>
      <c r="C47" s="76" t="s">
        <v>42</v>
      </c>
      <c r="D47" s="76"/>
      <c r="E47" s="1" t="s">
        <v>8842</v>
      </c>
      <c r="F47" s="2" t="s">
        <v>165</v>
      </c>
      <c r="G47" s="2" t="s">
        <v>166</v>
      </c>
      <c r="H47" s="2" t="s">
        <v>167</v>
      </c>
      <c r="I47" s="2" t="s">
        <v>168</v>
      </c>
      <c r="J47" s="9">
        <v>5</v>
      </c>
      <c r="K47" s="4">
        <v>57.6</v>
      </c>
    </row>
    <row r="48" spans="1:24" hidden="1">
      <c r="A48" s="2" t="s">
        <v>48</v>
      </c>
      <c r="B48" s="3" t="s">
        <v>8819</v>
      </c>
      <c r="C48" s="76" t="s">
        <v>42</v>
      </c>
      <c r="D48" s="76"/>
      <c r="E48" s="1" t="s">
        <v>8843</v>
      </c>
      <c r="F48" s="2" t="s">
        <v>936</v>
      </c>
      <c r="G48" s="2" t="s">
        <v>937</v>
      </c>
      <c r="H48" s="2" t="s">
        <v>150</v>
      </c>
      <c r="I48" s="2" t="s">
        <v>151</v>
      </c>
      <c r="J48" s="9">
        <v>5</v>
      </c>
      <c r="K48" s="4">
        <v>61.85</v>
      </c>
    </row>
    <row r="49" spans="1:24" hidden="1">
      <c r="A49" s="2" t="s">
        <v>48</v>
      </c>
      <c r="B49" s="3" t="s">
        <v>8819</v>
      </c>
      <c r="C49" s="76" t="s">
        <v>42</v>
      </c>
      <c r="D49" s="76"/>
      <c r="E49" s="1" t="s">
        <v>8844</v>
      </c>
      <c r="F49" s="2" t="s">
        <v>936</v>
      </c>
      <c r="G49" s="2" t="s">
        <v>937</v>
      </c>
      <c r="H49" s="2" t="s">
        <v>150</v>
      </c>
      <c r="I49" s="2" t="s">
        <v>151</v>
      </c>
      <c r="J49" s="9">
        <v>10</v>
      </c>
      <c r="K49" s="4">
        <v>115.2</v>
      </c>
    </row>
    <row r="50" spans="1:24" hidden="1">
      <c r="A50" s="2" t="s">
        <v>48</v>
      </c>
      <c r="B50" s="3" t="s">
        <v>8819</v>
      </c>
      <c r="C50" s="76" t="s">
        <v>42</v>
      </c>
      <c r="D50" s="76"/>
      <c r="E50" s="1" t="s">
        <v>3074</v>
      </c>
      <c r="F50" s="2" t="s">
        <v>158</v>
      </c>
      <c r="G50" s="2" t="s">
        <v>159</v>
      </c>
      <c r="H50" s="2" t="s">
        <v>160</v>
      </c>
      <c r="I50" s="2" t="s">
        <v>161</v>
      </c>
      <c r="J50" s="9">
        <v>3</v>
      </c>
      <c r="K50" s="4">
        <v>34.56</v>
      </c>
    </row>
    <row r="51" spans="1:24" hidden="1">
      <c r="A51" s="2" t="s">
        <v>48</v>
      </c>
      <c r="B51" s="3" t="s">
        <v>8819</v>
      </c>
      <c r="C51" s="76" t="s">
        <v>42</v>
      </c>
      <c r="D51" s="76"/>
      <c r="E51" s="1" t="s">
        <v>3135</v>
      </c>
      <c r="F51" s="2" t="s">
        <v>170</v>
      </c>
      <c r="G51" s="2" t="s">
        <v>171</v>
      </c>
      <c r="H51" s="2" t="s">
        <v>150</v>
      </c>
      <c r="I51" s="2" t="s">
        <v>151</v>
      </c>
      <c r="J51" s="9">
        <v>10</v>
      </c>
      <c r="K51" s="4">
        <v>115.2</v>
      </c>
    </row>
    <row r="52" spans="1:24" hidden="1">
      <c r="A52" s="2" t="s">
        <v>48</v>
      </c>
      <c r="B52" s="3" t="s">
        <v>8819</v>
      </c>
      <c r="C52" s="76" t="s">
        <v>42</v>
      </c>
      <c r="D52" s="76"/>
      <c r="E52" s="1" t="s">
        <v>3114</v>
      </c>
      <c r="F52" s="2" t="s">
        <v>541</v>
      </c>
      <c r="G52" s="2" t="s">
        <v>542</v>
      </c>
      <c r="H52" s="2" t="s">
        <v>150</v>
      </c>
      <c r="I52" s="2" t="s">
        <v>151</v>
      </c>
      <c r="J52" s="9">
        <v>20</v>
      </c>
      <c r="K52" s="4">
        <v>230.4</v>
      </c>
    </row>
    <row r="53" spans="1:24" hidden="1">
      <c r="A53" s="2" t="s">
        <v>48</v>
      </c>
      <c r="B53" s="3" t="s">
        <v>8819</v>
      </c>
      <c r="C53" s="76" t="s">
        <v>42</v>
      </c>
      <c r="D53" s="76"/>
      <c r="E53" s="1" t="s">
        <v>3066</v>
      </c>
      <c r="F53" s="2" t="s">
        <v>1141</v>
      </c>
      <c r="G53" s="2" t="s">
        <v>1142</v>
      </c>
      <c r="H53" s="2" t="s">
        <v>167</v>
      </c>
      <c r="I53" s="2" t="s">
        <v>168</v>
      </c>
      <c r="J53" s="9">
        <v>2</v>
      </c>
      <c r="K53" s="4">
        <v>24.74</v>
      </c>
    </row>
    <row r="54" spans="1:24" hidden="1">
      <c r="A54" s="2" t="s">
        <v>48</v>
      </c>
      <c r="B54" s="3" t="s">
        <v>8819</v>
      </c>
      <c r="C54" s="76" t="s">
        <v>42</v>
      </c>
      <c r="D54" s="76"/>
      <c r="E54" s="1" t="s">
        <v>8838</v>
      </c>
      <c r="F54" s="2" t="s">
        <v>1397</v>
      </c>
      <c r="G54" s="2" t="s">
        <v>1398</v>
      </c>
      <c r="H54" s="2" t="s">
        <v>942</v>
      </c>
      <c r="I54" s="2" t="s">
        <v>943</v>
      </c>
      <c r="J54" s="9">
        <v>3</v>
      </c>
      <c r="K54" s="4">
        <v>34.56</v>
      </c>
    </row>
    <row r="55" spans="1:24" hidden="1">
      <c r="A55" s="2" t="s">
        <v>205</v>
      </c>
      <c r="B55" s="3" t="s">
        <v>8819</v>
      </c>
      <c r="C55" s="76" t="s">
        <v>42</v>
      </c>
      <c r="D55" s="76"/>
      <c r="E55" s="1" t="s">
        <v>8843</v>
      </c>
      <c r="F55" s="2" t="s">
        <v>936</v>
      </c>
      <c r="G55" s="2" t="s">
        <v>937</v>
      </c>
      <c r="H55" s="2" t="s">
        <v>150</v>
      </c>
      <c r="I55" s="2" t="s">
        <v>151</v>
      </c>
      <c r="J55" s="9">
        <v>2</v>
      </c>
      <c r="K55" s="4">
        <v>19.100000000000001</v>
      </c>
    </row>
    <row r="56" spans="1:24" hidden="1">
      <c r="K56" s="5">
        <v>1077.04</v>
      </c>
    </row>
    <row r="57" spans="1:24" hidden="1">
      <c r="A57" s="72" t="s">
        <v>183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</row>
    <row r="58" spans="1:24">
      <c r="A58" s="2" t="s">
        <v>40</v>
      </c>
      <c r="B58" s="3" t="s">
        <v>8809</v>
      </c>
      <c r="C58" s="76" t="s">
        <v>42</v>
      </c>
      <c r="D58" s="76"/>
      <c r="E58" s="1" t="s">
        <v>8845</v>
      </c>
      <c r="F58" s="2" t="s">
        <v>702</v>
      </c>
      <c r="G58" s="2" t="s">
        <v>703</v>
      </c>
      <c r="H58" s="2" t="s">
        <v>187</v>
      </c>
      <c r="I58" s="2" t="s">
        <v>188</v>
      </c>
      <c r="J58" s="9">
        <v>1</v>
      </c>
      <c r="K58" s="4">
        <v>10.220000000000001</v>
      </c>
    </row>
    <row r="59" spans="1:24" hidden="1">
      <c r="A59" s="2" t="s">
        <v>48</v>
      </c>
      <c r="B59" s="3" t="s">
        <v>8809</v>
      </c>
      <c r="C59" s="76" t="s">
        <v>42</v>
      </c>
      <c r="D59" s="76"/>
      <c r="E59" s="1" t="s">
        <v>8845</v>
      </c>
      <c r="F59" s="2" t="s">
        <v>702</v>
      </c>
      <c r="G59" s="2" t="s">
        <v>703</v>
      </c>
      <c r="H59" s="2" t="s">
        <v>187</v>
      </c>
      <c r="I59" s="2" t="s">
        <v>188</v>
      </c>
      <c r="J59" s="9">
        <v>1</v>
      </c>
      <c r="K59" s="4">
        <v>12.37</v>
      </c>
    </row>
    <row r="60" spans="1:24" hidden="1">
      <c r="K60" s="5">
        <v>22.59</v>
      </c>
    </row>
    <row r="61" spans="1:24" hidden="1">
      <c r="A61" s="72" t="s">
        <v>189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</row>
    <row r="62" spans="1:24">
      <c r="A62" s="2" t="s">
        <v>40</v>
      </c>
      <c r="B62" s="3" t="s">
        <v>8809</v>
      </c>
      <c r="C62" s="76" t="s">
        <v>42</v>
      </c>
      <c r="D62" s="76"/>
      <c r="E62" s="1" t="s">
        <v>8846</v>
      </c>
      <c r="F62" s="2" t="s">
        <v>710</v>
      </c>
      <c r="G62" s="2" t="s">
        <v>711</v>
      </c>
      <c r="H62" s="2" t="s">
        <v>712</v>
      </c>
      <c r="I62" s="2" t="s">
        <v>713</v>
      </c>
      <c r="J62" s="9">
        <v>5</v>
      </c>
      <c r="K62" s="4">
        <v>51.1</v>
      </c>
    </row>
    <row r="63" spans="1:24">
      <c r="A63" s="2" t="s">
        <v>40</v>
      </c>
      <c r="B63" s="3" t="s">
        <v>8815</v>
      </c>
      <c r="C63" s="76" t="s">
        <v>42</v>
      </c>
      <c r="D63" s="76"/>
      <c r="E63" s="1" t="s">
        <v>8847</v>
      </c>
      <c r="F63" s="2" t="s">
        <v>552</v>
      </c>
      <c r="G63" s="2" t="s">
        <v>553</v>
      </c>
      <c r="H63" s="2" t="s">
        <v>313</v>
      </c>
      <c r="I63" s="2" t="s">
        <v>314</v>
      </c>
      <c r="J63" s="9">
        <v>20</v>
      </c>
      <c r="K63" s="4">
        <v>204.4</v>
      </c>
    </row>
    <row r="64" spans="1:24" hidden="1">
      <c r="A64" s="2" t="s">
        <v>182</v>
      </c>
      <c r="B64" s="3" t="s">
        <v>8809</v>
      </c>
      <c r="C64" s="76" t="s">
        <v>42</v>
      </c>
      <c r="D64" s="76"/>
      <c r="E64" s="1" t="s">
        <v>8848</v>
      </c>
      <c r="F64" s="2" t="s">
        <v>729</v>
      </c>
      <c r="G64" s="2" t="s">
        <v>730</v>
      </c>
      <c r="H64" s="2" t="s">
        <v>726</v>
      </c>
      <c r="I64" s="2" t="s">
        <v>727</v>
      </c>
      <c r="J64" s="9">
        <v>1</v>
      </c>
      <c r="K64" s="4">
        <v>9.44</v>
      </c>
    </row>
    <row r="65" spans="1:24" hidden="1">
      <c r="A65" s="2" t="s">
        <v>182</v>
      </c>
      <c r="B65" s="3" t="s">
        <v>8809</v>
      </c>
      <c r="C65" s="76" t="s">
        <v>42</v>
      </c>
      <c r="D65" s="76"/>
      <c r="E65" s="1" t="s">
        <v>3024</v>
      </c>
      <c r="F65" s="2" t="s">
        <v>729</v>
      </c>
      <c r="G65" s="2" t="s">
        <v>730</v>
      </c>
      <c r="H65" s="2" t="s">
        <v>726</v>
      </c>
      <c r="I65" s="2" t="s">
        <v>727</v>
      </c>
      <c r="J65" s="9">
        <v>2</v>
      </c>
      <c r="K65" s="4">
        <v>18.88</v>
      </c>
    </row>
    <row r="66" spans="1:24" hidden="1">
      <c r="K66" s="5">
        <v>283.82</v>
      </c>
    </row>
    <row r="67" spans="1:24" hidden="1">
      <c r="A67" s="72" t="s">
        <v>212</v>
      </c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</row>
    <row r="68" spans="1:24">
      <c r="A68" s="2" t="s">
        <v>40</v>
      </c>
      <c r="B68" s="3" t="s">
        <v>8839</v>
      </c>
      <c r="C68" s="76" t="s">
        <v>42</v>
      </c>
      <c r="D68" s="76"/>
      <c r="E68" s="1" t="s">
        <v>8849</v>
      </c>
      <c r="F68" s="2" t="s">
        <v>2392</v>
      </c>
      <c r="G68" s="2" t="s">
        <v>2393</v>
      </c>
      <c r="H68" s="2" t="s">
        <v>232</v>
      </c>
      <c r="I68" s="2" t="s">
        <v>233</v>
      </c>
      <c r="J68" s="9">
        <v>2</v>
      </c>
      <c r="K68" s="4">
        <v>20.440000000000001</v>
      </c>
    </row>
    <row r="69" spans="1:24">
      <c r="A69" s="2" t="s">
        <v>40</v>
      </c>
      <c r="B69" s="3" t="s">
        <v>8839</v>
      </c>
      <c r="C69" s="76" t="s">
        <v>42</v>
      </c>
      <c r="D69" s="76"/>
      <c r="E69" s="1" t="s">
        <v>8850</v>
      </c>
      <c r="F69" s="2" t="s">
        <v>238</v>
      </c>
      <c r="G69" s="2" t="s">
        <v>239</v>
      </c>
      <c r="H69" s="2" t="s">
        <v>216</v>
      </c>
      <c r="I69" s="2" t="s">
        <v>217</v>
      </c>
      <c r="J69" s="9">
        <v>10</v>
      </c>
      <c r="K69" s="4">
        <v>102.2</v>
      </c>
    </row>
    <row r="70" spans="1:24">
      <c r="A70" s="2" t="s">
        <v>40</v>
      </c>
      <c r="B70" s="3" t="s">
        <v>8839</v>
      </c>
      <c r="C70" s="76" t="s">
        <v>42</v>
      </c>
      <c r="D70" s="76"/>
      <c r="E70" s="1" t="s">
        <v>8851</v>
      </c>
      <c r="F70" s="2" t="s">
        <v>263</v>
      </c>
      <c r="G70" s="2" t="s">
        <v>264</v>
      </c>
      <c r="H70" s="2" t="s">
        <v>216</v>
      </c>
      <c r="I70" s="2" t="s">
        <v>217</v>
      </c>
      <c r="J70" s="9">
        <v>1</v>
      </c>
      <c r="K70" s="4">
        <v>10.220000000000001</v>
      </c>
    </row>
    <row r="71" spans="1:24">
      <c r="A71" s="2" t="s">
        <v>40</v>
      </c>
      <c r="B71" s="3" t="s">
        <v>8839</v>
      </c>
      <c r="C71" s="76" t="s">
        <v>42</v>
      </c>
      <c r="D71" s="76"/>
      <c r="E71" s="1" t="s">
        <v>8852</v>
      </c>
      <c r="F71" s="2" t="s">
        <v>266</v>
      </c>
      <c r="G71" s="2" t="s">
        <v>267</v>
      </c>
      <c r="H71" s="2" t="s">
        <v>216</v>
      </c>
      <c r="I71" s="2" t="s">
        <v>217</v>
      </c>
      <c r="J71" s="9">
        <v>2</v>
      </c>
      <c r="K71" s="4">
        <v>20.440000000000001</v>
      </c>
    </row>
    <row r="72" spans="1:24">
      <c r="A72" s="2" t="s">
        <v>40</v>
      </c>
      <c r="B72" s="3" t="s">
        <v>8839</v>
      </c>
      <c r="C72" s="76" t="s">
        <v>42</v>
      </c>
      <c r="D72" s="76"/>
      <c r="E72" s="1" t="s">
        <v>8853</v>
      </c>
      <c r="F72" s="2" t="s">
        <v>246</v>
      </c>
      <c r="G72" s="2" t="s">
        <v>247</v>
      </c>
      <c r="H72" s="2" t="s">
        <v>243</v>
      </c>
      <c r="I72" s="2" t="s">
        <v>244</v>
      </c>
      <c r="J72" s="9">
        <v>5</v>
      </c>
      <c r="K72" s="4">
        <v>51.1</v>
      </c>
    </row>
    <row r="73" spans="1:24">
      <c r="A73" s="2" t="s">
        <v>40</v>
      </c>
      <c r="B73" s="3" t="s">
        <v>8839</v>
      </c>
      <c r="C73" s="76" t="s">
        <v>42</v>
      </c>
      <c r="D73" s="76"/>
      <c r="E73" s="1" t="s">
        <v>8854</v>
      </c>
      <c r="F73" s="2" t="s">
        <v>971</v>
      </c>
      <c r="G73" s="2" t="s">
        <v>972</v>
      </c>
      <c r="H73" s="2" t="s">
        <v>216</v>
      </c>
      <c r="I73" s="2" t="s">
        <v>217</v>
      </c>
      <c r="J73" s="9">
        <v>3</v>
      </c>
      <c r="K73" s="4">
        <v>30.66</v>
      </c>
    </row>
    <row r="74" spans="1:24" hidden="1">
      <c r="A74" s="2" t="s">
        <v>48</v>
      </c>
      <c r="B74" s="3" t="s">
        <v>8839</v>
      </c>
      <c r="C74" s="76" t="s">
        <v>42</v>
      </c>
      <c r="D74" s="76"/>
      <c r="E74" s="1" t="s">
        <v>8849</v>
      </c>
      <c r="F74" s="2" t="s">
        <v>2392</v>
      </c>
      <c r="G74" s="2" t="s">
        <v>2393</v>
      </c>
      <c r="H74" s="2" t="s">
        <v>232</v>
      </c>
      <c r="I74" s="2" t="s">
        <v>233</v>
      </c>
      <c r="J74" s="9">
        <v>2</v>
      </c>
      <c r="K74" s="4">
        <v>24.74</v>
      </c>
    </row>
    <row r="75" spans="1:24" hidden="1">
      <c r="A75" s="2" t="s">
        <v>48</v>
      </c>
      <c r="B75" s="3" t="s">
        <v>8839</v>
      </c>
      <c r="C75" s="76" t="s">
        <v>42</v>
      </c>
      <c r="D75" s="76"/>
      <c r="E75" s="1" t="s">
        <v>8850</v>
      </c>
      <c r="F75" s="2" t="s">
        <v>238</v>
      </c>
      <c r="G75" s="2" t="s">
        <v>239</v>
      </c>
      <c r="H75" s="2" t="s">
        <v>216</v>
      </c>
      <c r="I75" s="2" t="s">
        <v>217</v>
      </c>
      <c r="J75" s="9">
        <v>5</v>
      </c>
      <c r="K75" s="4">
        <v>61.85</v>
      </c>
    </row>
    <row r="76" spans="1:24" hidden="1">
      <c r="A76" s="2" t="s">
        <v>48</v>
      </c>
      <c r="B76" s="3" t="s">
        <v>8839</v>
      </c>
      <c r="C76" s="76" t="s">
        <v>42</v>
      </c>
      <c r="D76" s="76"/>
      <c r="E76" s="1" t="s">
        <v>8853</v>
      </c>
      <c r="F76" s="2" t="s">
        <v>246</v>
      </c>
      <c r="G76" s="2" t="s">
        <v>247</v>
      </c>
      <c r="H76" s="2" t="s">
        <v>243</v>
      </c>
      <c r="I76" s="2" t="s">
        <v>244</v>
      </c>
      <c r="J76" s="9">
        <v>5</v>
      </c>
      <c r="K76" s="4">
        <v>61.85</v>
      </c>
    </row>
    <row r="77" spans="1:24" hidden="1">
      <c r="A77" s="2" t="s">
        <v>48</v>
      </c>
      <c r="B77" s="3" t="s">
        <v>8839</v>
      </c>
      <c r="C77" s="76" t="s">
        <v>42</v>
      </c>
      <c r="D77" s="76"/>
      <c r="E77" s="1" t="s">
        <v>8852</v>
      </c>
      <c r="F77" s="2" t="s">
        <v>266</v>
      </c>
      <c r="G77" s="2" t="s">
        <v>267</v>
      </c>
      <c r="H77" s="2" t="s">
        <v>216</v>
      </c>
      <c r="I77" s="2" t="s">
        <v>217</v>
      </c>
      <c r="J77" s="9">
        <v>4</v>
      </c>
      <c r="K77" s="4">
        <v>49.48</v>
      </c>
    </row>
    <row r="78" spans="1:24" hidden="1">
      <c r="A78" s="2" t="s">
        <v>48</v>
      </c>
      <c r="B78" s="3" t="s">
        <v>8839</v>
      </c>
      <c r="C78" s="76" t="s">
        <v>42</v>
      </c>
      <c r="D78" s="76"/>
      <c r="E78" s="1" t="s">
        <v>8855</v>
      </c>
      <c r="F78" s="2" t="s">
        <v>219</v>
      </c>
      <c r="G78" s="2" t="s">
        <v>220</v>
      </c>
      <c r="H78" s="2" t="s">
        <v>221</v>
      </c>
      <c r="I78" s="2" t="s">
        <v>222</v>
      </c>
      <c r="J78" s="9">
        <v>3</v>
      </c>
      <c r="K78" s="4">
        <v>37.11</v>
      </c>
    </row>
    <row r="79" spans="1:24" hidden="1">
      <c r="A79" s="2" t="s">
        <v>182</v>
      </c>
      <c r="B79" s="3" t="s">
        <v>8839</v>
      </c>
      <c r="C79" s="76" t="s">
        <v>42</v>
      </c>
      <c r="D79" s="76"/>
      <c r="E79" s="1" t="s">
        <v>8856</v>
      </c>
      <c r="F79" s="2" t="s">
        <v>284</v>
      </c>
      <c r="G79" s="2" t="s">
        <v>285</v>
      </c>
      <c r="H79" s="2" t="s">
        <v>216</v>
      </c>
      <c r="I79" s="2" t="s">
        <v>217</v>
      </c>
      <c r="J79" s="9">
        <v>2</v>
      </c>
      <c r="K79" s="4">
        <v>18.88</v>
      </c>
    </row>
    <row r="80" spans="1:24" hidden="1">
      <c r="A80" s="2" t="s">
        <v>182</v>
      </c>
      <c r="B80" s="3" t="s">
        <v>8839</v>
      </c>
      <c r="C80" s="76" t="s">
        <v>42</v>
      </c>
      <c r="D80" s="76"/>
      <c r="E80" s="1" t="s">
        <v>8857</v>
      </c>
      <c r="F80" s="2" t="s">
        <v>230</v>
      </c>
      <c r="G80" s="2" t="s">
        <v>231</v>
      </c>
      <c r="H80" s="2" t="s">
        <v>232</v>
      </c>
      <c r="I80" s="2" t="s">
        <v>233</v>
      </c>
      <c r="J80" s="9">
        <v>5</v>
      </c>
      <c r="K80" s="4">
        <v>47.2</v>
      </c>
    </row>
    <row r="81" spans="1:24" hidden="1">
      <c r="K81" s="5">
        <v>536.16999999999996</v>
      </c>
    </row>
    <row r="82" spans="1:24" hidden="1">
      <c r="A82" s="72" t="s">
        <v>286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</row>
    <row r="83" spans="1:24">
      <c r="A83" s="2" t="s">
        <v>40</v>
      </c>
      <c r="B83" s="3" t="s">
        <v>8839</v>
      </c>
      <c r="C83" s="76" t="s">
        <v>42</v>
      </c>
      <c r="D83" s="76"/>
      <c r="E83" s="1" t="s">
        <v>8858</v>
      </c>
      <c r="F83" s="2" t="s">
        <v>307</v>
      </c>
      <c r="G83" s="2" t="s">
        <v>308</v>
      </c>
      <c r="H83" s="2" t="s">
        <v>304</v>
      </c>
      <c r="I83" s="2" t="s">
        <v>305</v>
      </c>
      <c r="J83" s="9">
        <v>5</v>
      </c>
      <c r="K83" s="4">
        <v>51.1</v>
      </c>
    </row>
    <row r="84" spans="1:24">
      <c r="A84" s="2" t="s">
        <v>40</v>
      </c>
      <c r="B84" s="3" t="s">
        <v>8839</v>
      </c>
      <c r="C84" s="76" t="s">
        <v>42</v>
      </c>
      <c r="D84" s="76"/>
      <c r="E84" s="1" t="s">
        <v>8859</v>
      </c>
      <c r="F84" s="2" t="s">
        <v>288</v>
      </c>
      <c r="G84" s="2" t="s">
        <v>1928</v>
      </c>
      <c r="H84" s="2" t="s">
        <v>290</v>
      </c>
      <c r="I84" s="2" t="s">
        <v>291</v>
      </c>
      <c r="J84" s="9">
        <v>3</v>
      </c>
      <c r="K84" s="4">
        <v>30.66</v>
      </c>
    </row>
    <row r="85" spans="1:24" hidden="1">
      <c r="A85" s="2" t="s">
        <v>48</v>
      </c>
      <c r="B85" s="3" t="s">
        <v>8839</v>
      </c>
      <c r="C85" s="76" t="s">
        <v>42</v>
      </c>
      <c r="D85" s="76"/>
      <c r="E85" s="1" t="s">
        <v>8860</v>
      </c>
      <c r="F85" s="2" t="s">
        <v>981</v>
      </c>
      <c r="G85" s="2" t="s">
        <v>982</v>
      </c>
      <c r="H85" s="2" t="s">
        <v>296</v>
      </c>
      <c r="I85" s="2" t="s">
        <v>297</v>
      </c>
      <c r="J85" s="9">
        <v>7</v>
      </c>
      <c r="K85" s="4">
        <v>86.59</v>
      </c>
    </row>
    <row r="86" spans="1:24" hidden="1">
      <c r="A86" s="2" t="s">
        <v>182</v>
      </c>
      <c r="B86" s="3" t="s">
        <v>8839</v>
      </c>
      <c r="C86" s="76" t="s">
        <v>42</v>
      </c>
      <c r="D86" s="76"/>
      <c r="E86" s="1" t="s">
        <v>8861</v>
      </c>
      <c r="F86" s="2" t="s">
        <v>302</v>
      </c>
      <c r="G86" s="2" t="s">
        <v>303</v>
      </c>
      <c r="H86" s="2" t="s">
        <v>304</v>
      </c>
      <c r="I86" s="2" t="s">
        <v>305</v>
      </c>
      <c r="J86" s="9">
        <v>10</v>
      </c>
      <c r="K86" s="4">
        <v>94.4</v>
      </c>
    </row>
    <row r="87" spans="1:24" hidden="1">
      <c r="K87" s="5">
        <v>262.75</v>
      </c>
    </row>
    <row r="88" spans="1:24" hidden="1">
      <c r="A88" s="72" t="s">
        <v>309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</row>
    <row r="89" spans="1:24">
      <c r="A89" s="2" t="s">
        <v>40</v>
      </c>
      <c r="B89" s="3" t="s">
        <v>8839</v>
      </c>
      <c r="C89" s="76" t="s">
        <v>42</v>
      </c>
      <c r="D89" s="76"/>
      <c r="E89" s="1" t="s">
        <v>8862</v>
      </c>
      <c r="F89" s="2" t="s">
        <v>420</v>
      </c>
      <c r="G89" s="2" t="s">
        <v>421</v>
      </c>
      <c r="H89" s="2" t="s">
        <v>313</v>
      </c>
      <c r="I89" s="2" t="s">
        <v>314</v>
      </c>
      <c r="J89" s="9">
        <v>30</v>
      </c>
      <c r="K89" s="4">
        <v>306.60000000000002</v>
      </c>
    </row>
    <row r="90" spans="1:24">
      <c r="A90" s="2" t="s">
        <v>40</v>
      </c>
      <c r="B90" s="3" t="s">
        <v>8839</v>
      </c>
      <c r="C90" s="76" t="s">
        <v>42</v>
      </c>
      <c r="D90" s="76"/>
      <c r="E90" s="1" t="s">
        <v>8863</v>
      </c>
      <c r="F90" s="2" t="s">
        <v>760</v>
      </c>
      <c r="G90" s="2" t="s">
        <v>761</v>
      </c>
      <c r="H90" s="2" t="s">
        <v>313</v>
      </c>
      <c r="I90" s="2" t="s">
        <v>314</v>
      </c>
      <c r="J90" s="9">
        <v>20</v>
      </c>
      <c r="K90" s="4">
        <v>204.4</v>
      </c>
    </row>
    <row r="91" spans="1:24">
      <c r="A91" s="2" t="s">
        <v>40</v>
      </c>
      <c r="B91" s="3" t="s">
        <v>8815</v>
      </c>
      <c r="C91" s="76" t="s">
        <v>42</v>
      </c>
      <c r="D91" s="76"/>
      <c r="E91" s="1" t="s">
        <v>8864</v>
      </c>
      <c r="F91" s="2" t="s">
        <v>331</v>
      </c>
      <c r="G91" s="2" t="s">
        <v>332</v>
      </c>
      <c r="H91" s="2" t="s">
        <v>313</v>
      </c>
      <c r="I91" s="2" t="s">
        <v>314</v>
      </c>
      <c r="J91" s="9">
        <v>8</v>
      </c>
      <c r="K91" s="4">
        <v>81.760000000000005</v>
      </c>
    </row>
    <row r="92" spans="1:24">
      <c r="A92" s="2" t="s">
        <v>40</v>
      </c>
      <c r="B92" s="3" t="s">
        <v>8839</v>
      </c>
      <c r="C92" s="76" t="s">
        <v>42</v>
      </c>
      <c r="D92" s="76"/>
      <c r="E92" s="1" t="s">
        <v>8865</v>
      </c>
      <c r="F92" s="2" t="s">
        <v>570</v>
      </c>
      <c r="G92" s="2" t="s">
        <v>571</v>
      </c>
      <c r="H92" s="2" t="s">
        <v>313</v>
      </c>
      <c r="I92" s="2" t="s">
        <v>314</v>
      </c>
      <c r="J92" s="9">
        <v>20</v>
      </c>
      <c r="K92" s="4">
        <v>204.4</v>
      </c>
    </row>
    <row r="93" spans="1:24">
      <c r="A93" s="2" t="s">
        <v>40</v>
      </c>
      <c r="B93" s="3" t="s">
        <v>8819</v>
      </c>
      <c r="C93" s="76" t="s">
        <v>42</v>
      </c>
      <c r="D93" s="76"/>
      <c r="E93" s="1" t="s">
        <v>3113</v>
      </c>
      <c r="F93" s="2" t="s">
        <v>423</v>
      </c>
      <c r="G93" s="2" t="s">
        <v>424</v>
      </c>
      <c r="H93" s="2" t="s">
        <v>313</v>
      </c>
      <c r="I93" s="2" t="s">
        <v>314</v>
      </c>
      <c r="J93" s="9">
        <v>10</v>
      </c>
      <c r="K93" s="4">
        <v>102.2</v>
      </c>
    </row>
    <row r="94" spans="1:24">
      <c r="A94" s="2" t="s">
        <v>40</v>
      </c>
      <c r="B94" s="3" t="s">
        <v>8839</v>
      </c>
      <c r="C94" s="76" t="s">
        <v>42</v>
      </c>
      <c r="D94" s="76"/>
      <c r="E94" s="1" t="s">
        <v>8866</v>
      </c>
      <c r="F94" s="2" t="s">
        <v>404</v>
      </c>
      <c r="G94" s="2" t="s">
        <v>405</v>
      </c>
      <c r="H94" s="2" t="s">
        <v>351</v>
      </c>
      <c r="I94" s="2" t="s">
        <v>352</v>
      </c>
      <c r="J94" s="9">
        <v>10</v>
      </c>
      <c r="K94" s="4">
        <v>102.2</v>
      </c>
    </row>
    <row r="95" spans="1:24">
      <c r="A95" s="2" t="s">
        <v>40</v>
      </c>
      <c r="B95" s="3" t="s">
        <v>8839</v>
      </c>
      <c r="C95" s="76" t="s">
        <v>42</v>
      </c>
      <c r="D95" s="76"/>
      <c r="E95" s="1" t="s">
        <v>8867</v>
      </c>
      <c r="F95" s="2" t="s">
        <v>578</v>
      </c>
      <c r="G95" s="2" t="s">
        <v>579</v>
      </c>
      <c r="H95" s="2" t="s">
        <v>313</v>
      </c>
      <c r="I95" s="2" t="s">
        <v>314</v>
      </c>
      <c r="J95" s="9">
        <v>30</v>
      </c>
      <c r="K95" s="4">
        <v>306.60000000000002</v>
      </c>
    </row>
    <row r="96" spans="1:24">
      <c r="A96" s="2" t="s">
        <v>40</v>
      </c>
      <c r="B96" s="3" t="s">
        <v>8868</v>
      </c>
      <c r="C96" s="76" t="s">
        <v>42</v>
      </c>
      <c r="D96" s="76"/>
      <c r="E96" s="1" t="s">
        <v>8869</v>
      </c>
      <c r="F96" s="2" t="s">
        <v>1584</v>
      </c>
      <c r="G96" s="2" t="s">
        <v>1585</v>
      </c>
      <c r="H96" s="2" t="s">
        <v>313</v>
      </c>
      <c r="I96" s="2" t="s">
        <v>314</v>
      </c>
      <c r="J96" s="9">
        <v>10</v>
      </c>
      <c r="K96" s="4">
        <v>102.2</v>
      </c>
    </row>
    <row r="97" spans="1:11">
      <c r="A97" s="2" t="s">
        <v>40</v>
      </c>
      <c r="B97" s="3" t="s">
        <v>8868</v>
      </c>
      <c r="C97" s="76" t="s">
        <v>42</v>
      </c>
      <c r="D97" s="76"/>
      <c r="E97" s="1" t="s">
        <v>8870</v>
      </c>
      <c r="F97" s="2" t="s">
        <v>1247</v>
      </c>
      <c r="G97" s="2" t="s">
        <v>1248</v>
      </c>
      <c r="H97" s="2" t="s">
        <v>313</v>
      </c>
      <c r="I97" s="2" t="s">
        <v>314</v>
      </c>
      <c r="J97" s="9">
        <v>10</v>
      </c>
      <c r="K97" s="4">
        <v>102.2</v>
      </c>
    </row>
    <row r="98" spans="1:11">
      <c r="A98" s="2" t="s">
        <v>40</v>
      </c>
      <c r="B98" s="3" t="s">
        <v>8839</v>
      </c>
      <c r="C98" s="76" t="s">
        <v>42</v>
      </c>
      <c r="D98" s="76"/>
      <c r="E98" s="1" t="s">
        <v>8871</v>
      </c>
      <c r="F98" s="2" t="s">
        <v>5612</v>
      </c>
      <c r="G98" s="2" t="s">
        <v>3253</v>
      </c>
      <c r="H98" s="2" t="s">
        <v>313</v>
      </c>
      <c r="I98" s="2" t="s">
        <v>314</v>
      </c>
      <c r="J98" s="9">
        <v>10</v>
      </c>
      <c r="K98" s="4">
        <v>102.2</v>
      </c>
    </row>
    <row r="99" spans="1:11">
      <c r="A99" s="2" t="s">
        <v>40</v>
      </c>
      <c r="B99" s="3" t="s">
        <v>8819</v>
      </c>
      <c r="C99" s="76" t="s">
        <v>42</v>
      </c>
      <c r="D99" s="76"/>
      <c r="E99" s="1" t="s">
        <v>8872</v>
      </c>
      <c r="F99" s="2" t="s">
        <v>373</v>
      </c>
      <c r="G99" s="2" t="s">
        <v>374</v>
      </c>
      <c r="H99" s="2" t="s">
        <v>375</v>
      </c>
      <c r="I99" s="2" t="s">
        <v>376</v>
      </c>
      <c r="J99" s="9">
        <v>10</v>
      </c>
      <c r="K99" s="4">
        <v>102.2</v>
      </c>
    </row>
    <row r="100" spans="1:11">
      <c r="A100" s="2" t="s">
        <v>40</v>
      </c>
      <c r="B100" s="3" t="s">
        <v>8839</v>
      </c>
      <c r="C100" s="76" t="s">
        <v>42</v>
      </c>
      <c r="D100" s="76"/>
      <c r="E100" s="1" t="s">
        <v>8873</v>
      </c>
      <c r="F100" s="2" t="s">
        <v>3589</v>
      </c>
      <c r="G100" s="2" t="s">
        <v>3590</v>
      </c>
      <c r="H100" s="2" t="s">
        <v>313</v>
      </c>
      <c r="I100" s="2" t="s">
        <v>314</v>
      </c>
      <c r="J100" s="9">
        <v>10</v>
      </c>
      <c r="K100" s="4">
        <v>102.2</v>
      </c>
    </row>
    <row r="101" spans="1:11">
      <c r="A101" s="2" t="s">
        <v>40</v>
      </c>
      <c r="B101" s="3" t="s">
        <v>8809</v>
      </c>
      <c r="C101" s="76" t="s">
        <v>42</v>
      </c>
      <c r="D101" s="76"/>
      <c r="E101" s="1" t="s">
        <v>8874</v>
      </c>
      <c r="F101" s="2" t="s">
        <v>589</v>
      </c>
      <c r="G101" s="2" t="s">
        <v>590</v>
      </c>
      <c r="H101" s="2" t="s">
        <v>313</v>
      </c>
      <c r="I101" s="2" t="s">
        <v>314</v>
      </c>
      <c r="J101" s="9">
        <v>5</v>
      </c>
      <c r="K101" s="4">
        <v>51.1</v>
      </c>
    </row>
    <row r="102" spans="1:11">
      <c r="A102" s="2" t="s">
        <v>40</v>
      </c>
      <c r="B102" s="3" t="s">
        <v>8815</v>
      </c>
      <c r="C102" s="76" t="s">
        <v>42</v>
      </c>
      <c r="D102" s="76"/>
      <c r="E102" s="1" t="s">
        <v>8875</v>
      </c>
      <c r="F102" s="2" t="s">
        <v>1209</v>
      </c>
      <c r="G102" s="2" t="s">
        <v>1210</v>
      </c>
      <c r="H102" s="2" t="s">
        <v>313</v>
      </c>
      <c r="I102" s="2" t="s">
        <v>314</v>
      </c>
      <c r="J102" s="9">
        <v>10</v>
      </c>
      <c r="K102" s="4">
        <v>102.2</v>
      </c>
    </row>
    <row r="103" spans="1:11">
      <c r="A103" s="2" t="s">
        <v>40</v>
      </c>
      <c r="B103" s="3" t="s">
        <v>8815</v>
      </c>
      <c r="C103" s="76" t="s">
        <v>42</v>
      </c>
      <c r="D103" s="76"/>
      <c r="E103" s="1" t="s">
        <v>8876</v>
      </c>
      <c r="F103" s="2" t="s">
        <v>570</v>
      </c>
      <c r="G103" s="2" t="s">
        <v>571</v>
      </c>
      <c r="H103" s="2" t="s">
        <v>313</v>
      </c>
      <c r="I103" s="2" t="s">
        <v>314</v>
      </c>
      <c r="J103" s="9">
        <v>7</v>
      </c>
      <c r="K103" s="4">
        <v>71.540000000000006</v>
      </c>
    </row>
    <row r="104" spans="1:11">
      <c r="A104" s="2" t="s">
        <v>40</v>
      </c>
      <c r="B104" s="3" t="s">
        <v>8815</v>
      </c>
      <c r="C104" s="76" t="s">
        <v>42</v>
      </c>
      <c r="D104" s="76"/>
      <c r="E104" s="1" t="s">
        <v>8877</v>
      </c>
      <c r="F104" s="2" t="s">
        <v>773</v>
      </c>
      <c r="G104" s="2" t="s">
        <v>774</v>
      </c>
      <c r="H104" s="2" t="s">
        <v>313</v>
      </c>
      <c r="I104" s="2" t="s">
        <v>314</v>
      </c>
      <c r="J104" s="9">
        <v>6</v>
      </c>
      <c r="K104" s="4">
        <v>61.32</v>
      </c>
    </row>
    <row r="105" spans="1:11">
      <c r="A105" s="2" t="s">
        <v>40</v>
      </c>
      <c r="B105" s="3" t="s">
        <v>8809</v>
      </c>
      <c r="C105" s="76" t="s">
        <v>42</v>
      </c>
      <c r="D105" s="76"/>
      <c r="E105" s="1" t="s">
        <v>8878</v>
      </c>
      <c r="F105" s="2" t="s">
        <v>411</v>
      </c>
      <c r="G105" s="2" t="s">
        <v>412</v>
      </c>
      <c r="H105" s="2" t="s">
        <v>313</v>
      </c>
      <c r="I105" s="2" t="s">
        <v>314</v>
      </c>
      <c r="J105" s="9">
        <v>10</v>
      </c>
      <c r="K105" s="4">
        <v>102.2</v>
      </c>
    </row>
    <row r="106" spans="1:11">
      <c r="A106" s="2" t="s">
        <v>40</v>
      </c>
      <c r="B106" s="3" t="s">
        <v>8809</v>
      </c>
      <c r="C106" s="76" t="s">
        <v>42</v>
      </c>
      <c r="D106" s="76"/>
      <c r="E106" s="1" t="s">
        <v>3043</v>
      </c>
      <c r="F106" s="2" t="s">
        <v>792</v>
      </c>
      <c r="G106" s="2" t="s">
        <v>793</v>
      </c>
      <c r="H106" s="2" t="s">
        <v>313</v>
      </c>
      <c r="I106" s="2" t="s">
        <v>314</v>
      </c>
      <c r="J106" s="9">
        <v>4</v>
      </c>
      <c r="K106" s="4">
        <v>40.880000000000003</v>
      </c>
    </row>
    <row r="107" spans="1:11">
      <c r="A107" s="2" t="s">
        <v>40</v>
      </c>
      <c r="B107" s="3" t="s">
        <v>8815</v>
      </c>
      <c r="C107" s="76" t="s">
        <v>42</v>
      </c>
      <c r="D107" s="76"/>
      <c r="E107" s="1" t="s">
        <v>8879</v>
      </c>
      <c r="F107" s="2" t="s">
        <v>1429</v>
      </c>
      <c r="G107" s="2" t="s">
        <v>1430</v>
      </c>
      <c r="H107" s="2" t="s">
        <v>367</v>
      </c>
      <c r="I107" s="2" t="s">
        <v>368</v>
      </c>
      <c r="J107" s="9">
        <v>10</v>
      </c>
      <c r="K107" s="4">
        <v>102.2</v>
      </c>
    </row>
    <row r="108" spans="1:11">
      <c r="A108" s="2" t="s">
        <v>40</v>
      </c>
      <c r="B108" s="3" t="s">
        <v>8815</v>
      </c>
      <c r="C108" s="76" t="s">
        <v>42</v>
      </c>
      <c r="D108" s="76"/>
      <c r="E108" s="1" t="s">
        <v>3117</v>
      </c>
      <c r="F108" s="2" t="s">
        <v>1028</v>
      </c>
      <c r="G108" s="2" t="s">
        <v>1029</v>
      </c>
      <c r="H108" s="2" t="s">
        <v>1030</v>
      </c>
      <c r="I108" s="2" t="s">
        <v>1031</v>
      </c>
      <c r="J108" s="9">
        <v>10</v>
      </c>
      <c r="K108" s="4">
        <v>102.2</v>
      </c>
    </row>
    <row r="109" spans="1:11">
      <c r="A109" s="2" t="s">
        <v>40</v>
      </c>
      <c r="B109" s="3" t="s">
        <v>8815</v>
      </c>
      <c r="C109" s="76" t="s">
        <v>42</v>
      </c>
      <c r="D109" s="76"/>
      <c r="E109" s="1" t="s">
        <v>8880</v>
      </c>
      <c r="F109" s="2" t="s">
        <v>311</v>
      </c>
      <c r="G109" s="2" t="s">
        <v>312</v>
      </c>
      <c r="H109" s="2" t="s">
        <v>313</v>
      </c>
      <c r="I109" s="2" t="s">
        <v>314</v>
      </c>
      <c r="J109" s="9">
        <v>50</v>
      </c>
      <c r="K109" s="4">
        <v>511</v>
      </c>
    </row>
    <row r="110" spans="1:11">
      <c r="A110" s="2" t="s">
        <v>40</v>
      </c>
      <c r="B110" s="3" t="s">
        <v>8809</v>
      </c>
      <c r="C110" s="76" t="s">
        <v>42</v>
      </c>
      <c r="D110" s="76"/>
      <c r="E110" s="1" t="s">
        <v>8881</v>
      </c>
      <c r="F110" s="2" t="s">
        <v>766</v>
      </c>
      <c r="G110" s="2" t="s">
        <v>767</v>
      </c>
      <c r="H110" s="2" t="s">
        <v>362</v>
      </c>
      <c r="I110" s="2" t="s">
        <v>363</v>
      </c>
      <c r="J110" s="9">
        <v>5</v>
      </c>
      <c r="K110" s="4">
        <v>51.1</v>
      </c>
    </row>
    <row r="111" spans="1:11" hidden="1">
      <c r="A111" s="2" t="s">
        <v>48</v>
      </c>
      <c r="B111" s="3" t="s">
        <v>8839</v>
      </c>
      <c r="C111" s="76" t="s">
        <v>42</v>
      </c>
      <c r="D111" s="76"/>
      <c r="E111" s="1" t="s">
        <v>8871</v>
      </c>
      <c r="F111" s="2" t="s">
        <v>5612</v>
      </c>
      <c r="G111" s="2" t="s">
        <v>3253</v>
      </c>
      <c r="H111" s="2" t="s">
        <v>313</v>
      </c>
      <c r="I111" s="2" t="s">
        <v>314</v>
      </c>
      <c r="J111" s="9">
        <v>1</v>
      </c>
      <c r="K111" s="4">
        <v>11.52</v>
      </c>
    </row>
    <row r="112" spans="1:11" hidden="1">
      <c r="A112" s="2" t="s">
        <v>48</v>
      </c>
      <c r="B112" s="3" t="s">
        <v>8819</v>
      </c>
      <c r="C112" s="76" t="s">
        <v>42</v>
      </c>
      <c r="D112" s="76"/>
      <c r="E112" s="1" t="s">
        <v>8882</v>
      </c>
      <c r="F112" s="2" t="s">
        <v>1577</v>
      </c>
      <c r="G112" s="2" t="s">
        <v>1578</v>
      </c>
      <c r="H112" s="2" t="s">
        <v>313</v>
      </c>
      <c r="I112" s="2" t="s">
        <v>314</v>
      </c>
      <c r="J112" s="9">
        <v>5</v>
      </c>
      <c r="K112" s="4">
        <v>57.6</v>
      </c>
    </row>
    <row r="113" spans="1:24" hidden="1">
      <c r="A113" s="2" t="s">
        <v>48</v>
      </c>
      <c r="B113" s="3" t="s">
        <v>8809</v>
      </c>
      <c r="C113" s="76" t="s">
        <v>42</v>
      </c>
      <c r="D113" s="76"/>
      <c r="E113" s="1" t="s">
        <v>8881</v>
      </c>
      <c r="F113" s="2" t="s">
        <v>766</v>
      </c>
      <c r="G113" s="2" t="s">
        <v>767</v>
      </c>
      <c r="H113" s="2" t="s">
        <v>362</v>
      </c>
      <c r="I113" s="2" t="s">
        <v>363</v>
      </c>
      <c r="J113" s="9">
        <v>4</v>
      </c>
      <c r="K113" s="4">
        <v>46.08</v>
      </c>
    </row>
    <row r="114" spans="1:24" hidden="1">
      <c r="A114" s="2" t="s">
        <v>48</v>
      </c>
      <c r="B114" s="3" t="s">
        <v>8815</v>
      </c>
      <c r="C114" s="76" t="s">
        <v>42</v>
      </c>
      <c r="D114" s="76"/>
      <c r="E114" s="1" t="s">
        <v>8875</v>
      </c>
      <c r="F114" s="2" t="s">
        <v>1209</v>
      </c>
      <c r="G114" s="2" t="s">
        <v>1210</v>
      </c>
      <c r="H114" s="2" t="s">
        <v>313</v>
      </c>
      <c r="I114" s="2" t="s">
        <v>314</v>
      </c>
      <c r="J114" s="9">
        <v>3</v>
      </c>
      <c r="K114" s="4">
        <v>34.56</v>
      </c>
    </row>
    <row r="115" spans="1:24" hidden="1">
      <c r="A115" s="2" t="s">
        <v>48</v>
      </c>
      <c r="B115" s="3" t="s">
        <v>8815</v>
      </c>
      <c r="C115" s="76" t="s">
        <v>42</v>
      </c>
      <c r="D115" s="76"/>
      <c r="E115" s="1" t="s">
        <v>8883</v>
      </c>
      <c r="F115" s="2" t="s">
        <v>325</v>
      </c>
      <c r="G115" s="2" t="s">
        <v>326</v>
      </c>
      <c r="H115" s="2" t="s">
        <v>313</v>
      </c>
      <c r="I115" s="2" t="s">
        <v>314</v>
      </c>
      <c r="J115" s="9">
        <v>10</v>
      </c>
      <c r="K115" s="4">
        <v>123.7</v>
      </c>
    </row>
    <row r="116" spans="1:24" hidden="1">
      <c r="A116" s="2" t="s">
        <v>48</v>
      </c>
      <c r="B116" s="3" t="s">
        <v>8809</v>
      </c>
      <c r="C116" s="76" t="s">
        <v>42</v>
      </c>
      <c r="D116" s="76"/>
      <c r="E116" s="1" t="s">
        <v>8884</v>
      </c>
      <c r="F116" s="2" t="s">
        <v>1002</v>
      </c>
      <c r="G116" s="2" t="s">
        <v>1003</v>
      </c>
      <c r="H116" s="2" t="s">
        <v>313</v>
      </c>
      <c r="I116" s="2" t="s">
        <v>314</v>
      </c>
      <c r="J116" s="9">
        <v>5</v>
      </c>
      <c r="K116" s="4">
        <v>57.6</v>
      </c>
    </row>
    <row r="117" spans="1:24" hidden="1">
      <c r="A117" s="2" t="s">
        <v>48</v>
      </c>
      <c r="B117" s="3" t="s">
        <v>8839</v>
      </c>
      <c r="C117" s="76" t="s">
        <v>42</v>
      </c>
      <c r="D117" s="76"/>
      <c r="E117" s="1" t="s">
        <v>8885</v>
      </c>
      <c r="F117" s="2" t="s">
        <v>411</v>
      </c>
      <c r="G117" s="2" t="s">
        <v>412</v>
      </c>
      <c r="H117" s="2" t="s">
        <v>313</v>
      </c>
      <c r="I117" s="2" t="s">
        <v>314</v>
      </c>
      <c r="J117" s="9">
        <v>5</v>
      </c>
      <c r="K117" s="4">
        <v>57.6</v>
      </c>
    </row>
    <row r="118" spans="1:24" hidden="1">
      <c r="K118" s="5">
        <v>3403.56</v>
      </c>
    </row>
    <row r="119" spans="1:24" hidden="1">
      <c r="A119" s="72" t="s">
        <v>435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</row>
    <row r="120" spans="1:24">
      <c r="A120" s="2" t="s">
        <v>40</v>
      </c>
      <c r="B120" s="3" t="s">
        <v>8815</v>
      </c>
      <c r="C120" s="76" t="s">
        <v>42</v>
      </c>
      <c r="D120" s="76"/>
      <c r="E120" s="1" t="s">
        <v>8886</v>
      </c>
      <c r="F120" s="2" t="s">
        <v>2016</v>
      </c>
      <c r="G120" s="2" t="s">
        <v>2017</v>
      </c>
      <c r="H120" s="2" t="s">
        <v>439</v>
      </c>
      <c r="I120" s="2" t="s">
        <v>440</v>
      </c>
      <c r="J120" s="9">
        <v>5</v>
      </c>
      <c r="K120" s="4">
        <v>51.1</v>
      </c>
    </row>
    <row r="121" spans="1:24" hidden="1">
      <c r="K121" s="5">
        <v>51.1</v>
      </c>
    </row>
    <row r="122" spans="1:24" hidden="1">
      <c r="A122" s="72" t="s">
        <v>444</v>
      </c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</row>
    <row r="123" spans="1:24">
      <c r="A123" s="2" t="s">
        <v>40</v>
      </c>
      <c r="B123" s="3" t="s">
        <v>8868</v>
      </c>
      <c r="C123" s="76" t="s">
        <v>42</v>
      </c>
      <c r="D123" s="76"/>
      <c r="E123" s="1" t="s">
        <v>8887</v>
      </c>
      <c r="F123" s="2" t="s">
        <v>7527</v>
      </c>
      <c r="G123" s="2" t="s">
        <v>5332</v>
      </c>
      <c r="H123" s="2" t="s">
        <v>867</v>
      </c>
      <c r="I123" s="2" t="s">
        <v>868</v>
      </c>
      <c r="J123" s="9">
        <v>20</v>
      </c>
      <c r="K123" s="4">
        <v>204.4</v>
      </c>
    </row>
    <row r="124" spans="1:24">
      <c r="A124" s="2" t="s">
        <v>40</v>
      </c>
      <c r="B124" s="3" t="s">
        <v>8868</v>
      </c>
      <c r="C124" s="76" t="s">
        <v>42</v>
      </c>
      <c r="D124" s="76"/>
      <c r="E124" s="1" t="s">
        <v>8888</v>
      </c>
      <c r="F124" s="2" t="s">
        <v>451</v>
      </c>
      <c r="G124" s="2" t="s">
        <v>452</v>
      </c>
      <c r="H124" s="2" t="s">
        <v>453</v>
      </c>
      <c r="I124" s="2" t="s">
        <v>454</v>
      </c>
      <c r="J124" s="9">
        <v>15</v>
      </c>
      <c r="K124" s="4">
        <v>153.30000000000001</v>
      </c>
    </row>
    <row r="125" spans="1:24">
      <c r="A125" s="2" t="s">
        <v>40</v>
      </c>
      <c r="B125" s="3" t="s">
        <v>8839</v>
      </c>
      <c r="C125" s="76" t="s">
        <v>42</v>
      </c>
      <c r="D125" s="76"/>
      <c r="E125" s="1" t="s">
        <v>8889</v>
      </c>
      <c r="F125" s="2" t="s">
        <v>1473</v>
      </c>
      <c r="G125" s="2" t="s">
        <v>1474</v>
      </c>
      <c r="H125" s="2" t="s">
        <v>1475</v>
      </c>
      <c r="I125" s="2" t="s">
        <v>1476</v>
      </c>
      <c r="J125" s="9">
        <v>50</v>
      </c>
      <c r="K125" s="4">
        <v>511</v>
      </c>
    </row>
    <row r="126" spans="1:24" ht="24">
      <c r="A126" s="2" t="s">
        <v>40</v>
      </c>
      <c r="B126" s="3" t="s">
        <v>8868</v>
      </c>
      <c r="C126" s="76" t="s">
        <v>42</v>
      </c>
      <c r="D126" s="76"/>
      <c r="E126" s="1" t="s">
        <v>8890</v>
      </c>
      <c r="F126" s="2" t="s">
        <v>6420</v>
      </c>
      <c r="G126" s="2" t="s">
        <v>6421</v>
      </c>
      <c r="H126" s="2" t="s">
        <v>463</v>
      </c>
      <c r="I126" s="2" t="s">
        <v>464</v>
      </c>
      <c r="J126" s="9">
        <v>5</v>
      </c>
      <c r="K126" s="4">
        <v>51.1</v>
      </c>
    </row>
    <row r="127" spans="1:24">
      <c r="A127" s="2" t="s">
        <v>40</v>
      </c>
      <c r="B127" s="3" t="s">
        <v>8868</v>
      </c>
      <c r="C127" s="76" t="s">
        <v>42</v>
      </c>
      <c r="D127" s="76"/>
      <c r="E127" s="1" t="s">
        <v>8891</v>
      </c>
      <c r="F127" s="2" t="s">
        <v>8892</v>
      </c>
      <c r="G127" s="2" t="s">
        <v>8893</v>
      </c>
      <c r="H127" s="2" t="s">
        <v>867</v>
      </c>
      <c r="I127" s="2" t="s">
        <v>868</v>
      </c>
      <c r="J127" s="9">
        <v>50</v>
      </c>
      <c r="K127" s="4">
        <v>511</v>
      </c>
    </row>
    <row r="128" spans="1:24">
      <c r="A128" s="2" t="s">
        <v>40</v>
      </c>
      <c r="B128" s="3" t="s">
        <v>8809</v>
      </c>
      <c r="C128" s="76" t="s">
        <v>42</v>
      </c>
      <c r="D128" s="76"/>
      <c r="E128" s="1" t="s">
        <v>8894</v>
      </c>
      <c r="F128" s="2" t="s">
        <v>2494</v>
      </c>
      <c r="G128" s="2" t="s">
        <v>2495</v>
      </c>
      <c r="H128" s="2" t="s">
        <v>851</v>
      </c>
      <c r="I128" s="2" t="s">
        <v>852</v>
      </c>
      <c r="J128" s="9">
        <v>10</v>
      </c>
      <c r="K128" s="4">
        <v>102.2</v>
      </c>
    </row>
    <row r="129" spans="1:11">
      <c r="A129" s="2" t="s">
        <v>40</v>
      </c>
      <c r="B129" s="3" t="s">
        <v>8809</v>
      </c>
      <c r="C129" s="76" t="s">
        <v>42</v>
      </c>
      <c r="D129" s="76"/>
      <c r="E129" s="1" t="s">
        <v>8895</v>
      </c>
      <c r="F129" s="2" t="s">
        <v>3787</v>
      </c>
      <c r="G129" s="2" t="s">
        <v>3788</v>
      </c>
      <c r="H129" s="2" t="s">
        <v>468</v>
      </c>
      <c r="I129" s="2" t="s">
        <v>469</v>
      </c>
      <c r="J129" s="9">
        <v>20</v>
      </c>
      <c r="K129" s="4">
        <v>204.4</v>
      </c>
    </row>
    <row r="130" spans="1:11">
      <c r="A130" s="2" t="s">
        <v>40</v>
      </c>
      <c r="B130" s="3" t="s">
        <v>8819</v>
      </c>
      <c r="C130" s="76" t="s">
        <v>42</v>
      </c>
      <c r="D130" s="76"/>
      <c r="E130" s="1" t="s">
        <v>8896</v>
      </c>
      <c r="F130" s="2" t="s">
        <v>2854</v>
      </c>
      <c r="G130" s="2" t="s">
        <v>2855</v>
      </c>
      <c r="H130" s="2" t="s">
        <v>851</v>
      </c>
      <c r="I130" s="2" t="s">
        <v>852</v>
      </c>
      <c r="J130" s="9">
        <v>30</v>
      </c>
      <c r="K130" s="4">
        <v>306.60000000000002</v>
      </c>
    </row>
    <row r="131" spans="1:11">
      <c r="A131" s="2" t="s">
        <v>40</v>
      </c>
      <c r="B131" s="3" t="s">
        <v>8819</v>
      </c>
      <c r="C131" s="76" t="s">
        <v>42</v>
      </c>
      <c r="D131" s="76"/>
      <c r="E131" s="1" t="s">
        <v>8897</v>
      </c>
      <c r="F131" s="2" t="s">
        <v>3523</v>
      </c>
      <c r="G131" s="2" t="s">
        <v>3524</v>
      </c>
      <c r="H131" s="2" t="s">
        <v>1646</v>
      </c>
      <c r="I131" s="2" t="s">
        <v>1647</v>
      </c>
      <c r="J131" s="9">
        <v>16</v>
      </c>
      <c r="K131" s="4">
        <v>163.52000000000001</v>
      </c>
    </row>
    <row r="132" spans="1:11" ht="24">
      <c r="A132" s="2" t="s">
        <v>40</v>
      </c>
      <c r="B132" s="3" t="s">
        <v>8815</v>
      </c>
      <c r="C132" s="76" t="s">
        <v>42</v>
      </c>
      <c r="D132" s="76"/>
      <c r="E132" s="1" t="s">
        <v>8898</v>
      </c>
      <c r="F132" s="2" t="s">
        <v>3458</v>
      </c>
      <c r="G132" s="2" t="s">
        <v>3459</v>
      </c>
      <c r="H132" s="2" t="s">
        <v>463</v>
      </c>
      <c r="I132" s="2" t="s">
        <v>464</v>
      </c>
      <c r="J132" s="9">
        <v>88</v>
      </c>
      <c r="K132" s="4">
        <v>899.36</v>
      </c>
    </row>
    <row r="133" spans="1:11">
      <c r="A133" s="2" t="s">
        <v>40</v>
      </c>
      <c r="B133" s="3" t="s">
        <v>8809</v>
      </c>
      <c r="C133" s="76" t="s">
        <v>42</v>
      </c>
      <c r="D133" s="76"/>
      <c r="E133" s="1" t="s">
        <v>8899</v>
      </c>
      <c r="F133" s="2" t="s">
        <v>3054</v>
      </c>
      <c r="G133" s="2" t="s">
        <v>3055</v>
      </c>
      <c r="H133" s="2" t="s">
        <v>867</v>
      </c>
      <c r="I133" s="2" t="s">
        <v>868</v>
      </c>
      <c r="J133" s="9">
        <v>10</v>
      </c>
      <c r="K133" s="4">
        <v>102.2</v>
      </c>
    </row>
    <row r="134" spans="1:11">
      <c r="A134" s="2" t="s">
        <v>40</v>
      </c>
      <c r="B134" s="3" t="s">
        <v>8809</v>
      </c>
      <c r="C134" s="76" t="s">
        <v>42</v>
      </c>
      <c r="D134" s="76"/>
      <c r="E134" s="1" t="s">
        <v>8900</v>
      </c>
      <c r="F134" s="2" t="s">
        <v>6320</v>
      </c>
      <c r="G134" s="2" t="s">
        <v>6321</v>
      </c>
      <c r="H134" s="2" t="s">
        <v>4155</v>
      </c>
      <c r="I134" s="2" t="s">
        <v>4156</v>
      </c>
      <c r="J134" s="9">
        <v>10</v>
      </c>
      <c r="K134" s="4">
        <v>102.2</v>
      </c>
    </row>
    <row r="135" spans="1:11">
      <c r="A135" s="2" t="s">
        <v>40</v>
      </c>
      <c r="B135" s="3" t="s">
        <v>8809</v>
      </c>
      <c r="C135" s="76" t="s">
        <v>42</v>
      </c>
      <c r="D135" s="76"/>
      <c r="E135" s="1" t="s">
        <v>8901</v>
      </c>
      <c r="F135" s="2" t="s">
        <v>3803</v>
      </c>
      <c r="G135" s="2" t="s">
        <v>3804</v>
      </c>
      <c r="H135" s="2" t="s">
        <v>468</v>
      </c>
      <c r="I135" s="2" t="s">
        <v>469</v>
      </c>
      <c r="J135" s="9">
        <v>50</v>
      </c>
      <c r="K135" s="4">
        <v>511</v>
      </c>
    </row>
    <row r="136" spans="1:11">
      <c r="A136" s="2" t="s">
        <v>40</v>
      </c>
      <c r="B136" s="3" t="s">
        <v>8809</v>
      </c>
      <c r="C136" s="76" t="s">
        <v>42</v>
      </c>
      <c r="D136" s="76"/>
      <c r="E136" s="1" t="s">
        <v>8902</v>
      </c>
      <c r="F136" s="2" t="s">
        <v>3526</v>
      </c>
      <c r="G136" s="2" t="s">
        <v>3527</v>
      </c>
      <c r="H136" s="2" t="s">
        <v>468</v>
      </c>
      <c r="I136" s="2" t="s">
        <v>469</v>
      </c>
      <c r="J136" s="9">
        <v>20</v>
      </c>
      <c r="K136" s="4">
        <v>204.4</v>
      </c>
    </row>
    <row r="137" spans="1:11" hidden="1">
      <c r="A137" s="2" t="s">
        <v>48</v>
      </c>
      <c r="B137" s="3" t="s">
        <v>8809</v>
      </c>
      <c r="C137" s="76" t="s">
        <v>42</v>
      </c>
      <c r="D137" s="76"/>
      <c r="E137" s="1" t="s">
        <v>8894</v>
      </c>
      <c r="F137" s="2" t="s">
        <v>2494</v>
      </c>
      <c r="G137" s="2" t="s">
        <v>2495</v>
      </c>
      <c r="H137" s="2" t="s">
        <v>851</v>
      </c>
      <c r="I137" s="2" t="s">
        <v>852</v>
      </c>
      <c r="J137" s="9">
        <v>10</v>
      </c>
      <c r="K137" s="4">
        <v>123.7</v>
      </c>
    </row>
    <row r="138" spans="1:11" hidden="1">
      <c r="A138" s="2" t="s">
        <v>48</v>
      </c>
      <c r="B138" s="3" t="s">
        <v>8819</v>
      </c>
      <c r="C138" s="76" t="s">
        <v>42</v>
      </c>
      <c r="D138" s="76"/>
      <c r="E138" s="1" t="s">
        <v>8903</v>
      </c>
      <c r="F138" s="2" t="s">
        <v>456</v>
      </c>
      <c r="G138" s="2" t="s">
        <v>457</v>
      </c>
      <c r="H138" s="2" t="s">
        <v>458</v>
      </c>
      <c r="I138" s="2" t="s">
        <v>459</v>
      </c>
      <c r="J138" s="9">
        <v>5</v>
      </c>
      <c r="K138" s="4">
        <v>61.85</v>
      </c>
    </row>
    <row r="139" spans="1:11" hidden="1">
      <c r="A139" s="2" t="s">
        <v>48</v>
      </c>
      <c r="B139" s="3" t="s">
        <v>8819</v>
      </c>
      <c r="C139" s="76" t="s">
        <v>42</v>
      </c>
      <c r="D139" s="76"/>
      <c r="E139" s="1" t="s">
        <v>8896</v>
      </c>
      <c r="F139" s="2" t="s">
        <v>2854</v>
      </c>
      <c r="G139" s="2" t="s">
        <v>2855</v>
      </c>
      <c r="H139" s="2" t="s">
        <v>851</v>
      </c>
      <c r="I139" s="2" t="s">
        <v>852</v>
      </c>
      <c r="J139" s="9">
        <v>2</v>
      </c>
      <c r="K139" s="4">
        <v>24.74</v>
      </c>
    </row>
    <row r="140" spans="1:11" hidden="1">
      <c r="A140" s="2" t="s">
        <v>48</v>
      </c>
      <c r="B140" s="3" t="s">
        <v>8868</v>
      </c>
      <c r="C140" s="76" t="s">
        <v>42</v>
      </c>
      <c r="D140" s="76"/>
      <c r="E140" s="1" t="s">
        <v>8888</v>
      </c>
      <c r="F140" s="2" t="s">
        <v>451</v>
      </c>
      <c r="G140" s="2" t="s">
        <v>452</v>
      </c>
      <c r="H140" s="2" t="s">
        <v>453</v>
      </c>
      <c r="I140" s="2" t="s">
        <v>454</v>
      </c>
      <c r="J140" s="9">
        <v>5</v>
      </c>
      <c r="K140" s="4">
        <v>61.85</v>
      </c>
    </row>
    <row r="141" spans="1:11" ht="24" hidden="1">
      <c r="A141" s="2" t="s">
        <v>48</v>
      </c>
      <c r="B141" s="3" t="s">
        <v>8815</v>
      </c>
      <c r="C141" s="76" t="s">
        <v>42</v>
      </c>
      <c r="D141" s="76"/>
      <c r="E141" s="1" t="s">
        <v>8898</v>
      </c>
      <c r="F141" s="2" t="s">
        <v>3458</v>
      </c>
      <c r="G141" s="2" t="s">
        <v>3459</v>
      </c>
      <c r="H141" s="2" t="s">
        <v>463</v>
      </c>
      <c r="I141" s="2" t="s">
        <v>464</v>
      </c>
      <c r="J141" s="9">
        <v>2</v>
      </c>
      <c r="K141" s="4">
        <v>24.74</v>
      </c>
    </row>
    <row r="142" spans="1:11" hidden="1">
      <c r="A142" s="2" t="s">
        <v>48</v>
      </c>
      <c r="B142" s="3" t="s">
        <v>8809</v>
      </c>
      <c r="C142" s="76" t="s">
        <v>42</v>
      </c>
      <c r="D142" s="76"/>
      <c r="E142" s="1" t="s">
        <v>8902</v>
      </c>
      <c r="F142" s="2" t="s">
        <v>3526</v>
      </c>
      <c r="G142" s="2" t="s">
        <v>3527</v>
      </c>
      <c r="H142" s="2" t="s">
        <v>468</v>
      </c>
      <c r="I142" s="2" t="s">
        <v>469</v>
      </c>
      <c r="J142" s="9">
        <v>10</v>
      </c>
      <c r="K142" s="4">
        <v>123.7</v>
      </c>
    </row>
    <row r="143" spans="1:11" hidden="1">
      <c r="A143" s="2" t="s">
        <v>48</v>
      </c>
      <c r="B143" s="3" t="s">
        <v>8815</v>
      </c>
      <c r="C143" s="76" t="s">
        <v>42</v>
      </c>
      <c r="D143" s="76"/>
      <c r="E143" s="1" t="s">
        <v>3073</v>
      </c>
      <c r="F143" s="2" t="s">
        <v>5686</v>
      </c>
      <c r="G143" s="2" t="s">
        <v>5687</v>
      </c>
      <c r="H143" s="2" t="s">
        <v>468</v>
      </c>
      <c r="I143" s="2" t="s">
        <v>469</v>
      </c>
      <c r="J143" s="9">
        <v>2</v>
      </c>
      <c r="K143" s="4">
        <v>24.74</v>
      </c>
    </row>
    <row r="144" spans="1:11" hidden="1">
      <c r="A144" s="2" t="s">
        <v>48</v>
      </c>
      <c r="B144" s="3" t="s">
        <v>8809</v>
      </c>
      <c r="C144" s="76" t="s">
        <v>42</v>
      </c>
      <c r="D144" s="76"/>
      <c r="E144" s="1" t="s">
        <v>8901</v>
      </c>
      <c r="F144" s="2" t="s">
        <v>3803</v>
      </c>
      <c r="G144" s="2" t="s">
        <v>3804</v>
      </c>
      <c r="H144" s="2" t="s">
        <v>468</v>
      </c>
      <c r="I144" s="2" t="s">
        <v>469</v>
      </c>
      <c r="J144" s="9">
        <v>1</v>
      </c>
      <c r="K144" s="4">
        <v>12.37</v>
      </c>
    </row>
    <row r="145" spans="11:11" hidden="1">
      <c r="K145" s="5">
        <v>4484.37</v>
      </c>
    </row>
    <row r="146" spans="11:11" hidden="1">
      <c r="K146" s="5">
        <v>12498.93</v>
      </c>
    </row>
  </sheetData>
  <autoFilter ref="A1:X146" xr:uid="{53CF587F-2F83-7F4D-ABFE-524A79A89F17}">
    <filterColumn colId="0">
      <filters>
        <filter val="Dorzol 20mg/ml kapi za oči 5ml"/>
      </filters>
    </filterColumn>
    <filterColumn colId="2" showButton="0"/>
  </autoFilter>
  <mergeCells count="134">
    <mergeCell ref="C7:D7"/>
    <mergeCell ref="A9:X9"/>
    <mergeCell ref="C10:D10"/>
    <mergeCell ref="C11:D11"/>
    <mergeCell ref="A13:X13"/>
    <mergeCell ref="C14:D14"/>
    <mergeCell ref="C1:D1"/>
    <mergeCell ref="A2:X2"/>
    <mergeCell ref="C3:D3"/>
    <mergeCell ref="C4:D4"/>
    <mergeCell ref="C5:D5"/>
    <mergeCell ref="C6:D6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33:D33"/>
    <mergeCell ref="C34:D34"/>
    <mergeCell ref="C35:D35"/>
    <mergeCell ref="C36:D36"/>
    <mergeCell ref="C37:D37"/>
    <mergeCell ref="A39:X39"/>
    <mergeCell ref="C27:D27"/>
    <mergeCell ref="C28:D28"/>
    <mergeCell ref="C29:D29"/>
    <mergeCell ref="C30:D30"/>
    <mergeCell ref="C31:D31"/>
    <mergeCell ref="C32:D32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59:D59"/>
    <mergeCell ref="A61:X61"/>
    <mergeCell ref="C62:D62"/>
    <mergeCell ref="C63:D63"/>
    <mergeCell ref="C64:D64"/>
    <mergeCell ref="C65:D65"/>
    <mergeCell ref="C52:D52"/>
    <mergeCell ref="C53:D53"/>
    <mergeCell ref="C54:D54"/>
    <mergeCell ref="C55:D55"/>
    <mergeCell ref="A57:X57"/>
    <mergeCell ref="C58:D58"/>
    <mergeCell ref="C73:D73"/>
    <mergeCell ref="C74:D74"/>
    <mergeCell ref="C75:D75"/>
    <mergeCell ref="C76:D76"/>
    <mergeCell ref="C77:D77"/>
    <mergeCell ref="C78:D78"/>
    <mergeCell ref="A67:X67"/>
    <mergeCell ref="C68:D68"/>
    <mergeCell ref="C69:D69"/>
    <mergeCell ref="C70:D70"/>
    <mergeCell ref="C71:D71"/>
    <mergeCell ref="C72:D72"/>
    <mergeCell ref="C86:D86"/>
    <mergeCell ref="A88:X88"/>
    <mergeCell ref="C89:D89"/>
    <mergeCell ref="C90:D90"/>
    <mergeCell ref="C91:D91"/>
    <mergeCell ref="C92:D92"/>
    <mergeCell ref="C79:D79"/>
    <mergeCell ref="C80:D80"/>
    <mergeCell ref="A82:X82"/>
    <mergeCell ref="C83:D83"/>
    <mergeCell ref="C84:D84"/>
    <mergeCell ref="C85:D85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125:D125"/>
    <mergeCell ref="C126:D126"/>
    <mergeCell ref="C127:D127"/>
    <mergeCell ref="C128:D128"/>
    <mergeCell ref="C129:D129"/>
    <mergeCell ref="C130:D130"/>
    <mergeCell ref="C117:D117"/>
    <mergeCell ref="A119:X119"/>
    <mergeCell ref="C120:D120"/>
    <mergeCell ref="A122:X122"/>
    <mergeCell ref="C123:D123"/>
    <mergeCell ref="C124:D124"/>
    <mergeCell ref="C143:D143"/>
    <mergeCell ref="C144:D144"/>
    <mergeCell ref="C137:D137"/>
    <mergeCell ref="C138:D138"/>
    <mergeCell ref="C139:D139"/>
    <mergeCell ref="C140:D140"/>
    <mergeCell ref="C141:D141"/>
    <mergeCell ref="C142:D142"/>
    <mergeCell ref="C131:D131"/>
    <mergeCell ref="C132:D132"/>
    <mergeCell ref="C133:D133"/>
    <mergeCell ref="C134:D134"/>
    <mergeCell ref="C135:D135"/>
    <mergeCell ref="C136:D136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6B64-9FDD-D34F-B628-468678A138DE}">
  <sheetPr filterMode="1"/>
  <dimension ref="A1:AB165"/>
  <sheetViews>
    <sheetView workbookViewId="0"/>
    <sheetView workbookViewId="1"/>
  </sheetViews>
  <sheetFormatPr defaultColWidth="8.85546875" defaultRowHeight="12.95"/>
  <cols>
    <col min="1" max="1" width="44" customWidth="1"/>
    <col min="2" max="2" width="7.140625" customWidth="1"/>
    <col min="3" max="3" width="4" customWidth="1"/>
    <col min="4" max="4" width="3.140625" customWidth="1"/>
    <col min="5" max="5" width="7" customWidth="1"/>
    <col min="6" max="6" width="40.85546875" customWidth="1"/>
    <col min="7" max="7" width="32.140625" customWidth="1"/>
    <col min="8" max="8" width="8.140625" customWidth="1"/>
    <col min="9" max="9" width="3" customWidth="1"/>
    <col min="10" max="10" width="3.140625" customWidth="1"/>
    <col min="11" max="12" width="6" customWidth="1"/>
    <col min="13" max="13" width="5.140625" customWidth="1"/>
    <col min="14" max="14" width="1.85546875" customWidth="1"/>
    <col min="15" max="15" width="10" customWidth="1"/>
    <col min="16" max="16" width="8.140625" customWidth="1"/>
    <col min="17" max="17" width="6" customWidth="1"/>
    <col min="18" max="18" width="7" customWidth="1"/>
    <col min="19" max="19" width="7.140625" customWidth="1"/>
    <col min="20" max="21" width="7" customWidth="1"/>
    <col min="22" max="22" width="9.140625" customWidth="1"/>
    <col min="23" max="23" width="13.140625" customWidth="1"/>
    <col min="24" max="24" width="10.140625" customWidth="1"/>
    <col min="25" max="25" width="10" customWidth="1"/>
    <col min="26" max="26" width="10.140625" customWidth="1"/>
    <col min="27" max="27" width="8.140625" customWidth="1"/>
    <col min="28" max="28" width="33.42578125" customWidth="1"/>
  </cols>
  <sheetData>
    <row r="1" spans="1:28" s="13" customFormat="1" ht="23.1" customHeight="1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79" t="s">
        <v>34</v>
      </c>
      <c r="H1" s="79"/>
      <c r="I1" s="79" t="s">
        <v>35</v>
      </c>
      <c r="J1" s="79"/>
      <c r="K1" s="79" t="s">
        <v>36</v>
      </c>
      <c r="L1" s="79"/>
      <c r="M1" s="79" t="s">
        <v>37</v>
      </c>
      <c r="N1" s="79"/>
      <c r="O1" s="11" t="s">
        <v>38</v>
      </c>
    </row>
    <row r="2" spans="1:28" ht="17.850000000000001" hidden="1" customHeight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</row>
    <row r="3" spans="1:28" ht="11.85" customHeight="1">
      <c r="A3" s="2" t="s">
        <v>40</v>
      </c>
      <c r="B3" s="3" t="s">
        <v>8904</v>
      </c>
      <c r="C3" s="76" t="s">
        <v>42</v>
      </c>
      <c r="D3" s="76"/>
      <c r="E3" s="1" t="s">
        <v>8905</v>
      </c>
      <c r="F3" s="2" t="s">
        <v>1875</v>
      </c>
      <c r="G3" s="74" t="s">
        <v>1876</v>
      </c>
      <c r="H3" s="74"/>
      <c r="I3" s="74" t="s">
        <v>46</v>
      </c>
      <c r="J3" s="74"/>
      <c r="K3" s="74" t="s">
        <v>47</v>
      </c>
      <c r="L3" s="74"/>
      <c r="M3" s="80">
        <v>2</v>
      </c>
      <c r="N3" s="80"/>
      <c r="O3" s="4">
        <v>20.440000000000001</v>
      </c>
    </row>
    <row r="4" spans="1:28" ht="17.850000000000001" customHeight="1">
      <c r="A4" s="2" t="s">
        <v>40</v>
      </c>
      <c r="B4" s="3" t="s">
        <v>8904</v>
      </c>
      <c r="C4" s="76" t="s">
        <v>42</v>
      </c>
      <c r="D4" s="76"/>
      <c r="E4" s="1" t="s">
        <v>8906</v>
      </c>
      <c r="F4" s="2" t="s">
        <v>890</v>
      </c>
      <c r="G4" s="74" t="s">
        <v>891</v>
      </c>
      <c r="H4" s="74"/>
      <c r="I4" s="74" t="s">
        <v>46</v>
      </c>
      <c r="J4" s="74"/>
      <c r="K4" s="74" t="s">
        <v>47</v>
      </c>
      <c r="L4" s="74"/>
      <c r="M4" s="80">
        <v>5</v>
      </c>
      <c r="N4" s="80"/>
      <c r="O4" s="4">
        <v>51.1</v>
      </c>
    </row>
    <row r="5" spans="1:28" ht="11.85" customHeight="1">
      <c r="A5" s="2" t="s">
        <v>40</v>
      </c>
      <c r="B5" s="3" t="s">
        <v>8904</v>
      </c>
      <c r="C5" s="76" t="s">
        <v>42</v>
      </c>
      <c r="D5" s="76"/>
      <c r="E5" s="1" t="s">
        <v>8907</v>
      </c>
      <c r="F5" s="2" t="s">
        <v>44</v>
      </c>
      <c r="G5" s="74" t="s">
        <v>45</v>
      </c>
      <c r="H5" s="74"/>
      <c r="I5" s="74" t="s">
        <v>46</v>
      </c>
      <c r="J5" s="74"/>
      <c r="K5" s="74" t="s">
        <v>47</v>
      </c>
      <c r="L5" s="74"/>
      <c r="M5" s="80">
        <v>2</v>
      </c>
      <c r="N5" s="80"/>
      <c r="O5" s="4">
        <v>20.440000000000001</v>
      </c>
    </row>
    <row r="6" spans="1:28" ht="11.85" hidden="1" customHeight="1">
      <c r="A6" s="2" t="s">
        <v>48</v>
      </c>
      <c r="B6" s="3" t="s">
        <v>8904</v>
      </c>
      <c r="C6" s="76" t="s">
        <v>42</v>
      </c>
      <c r="D6" s="76"/>
      <c r="E6" s="1" t="s">
        <v>8908</v>
      </c>
      <c r="F6" s="2" t="s">
        <v>620</v>
      </c>
      <c r="G6" s="74" t="s">
        <v>621</v>
      </c>
      <c r="H6" s="74"/>
      <c r="I6" s="74" t="s">
        <v>622</v>
      </c>
      <c r="J6" s="74"/>
      <c r="K6" s="74" t="s">
        <v>623</v>
      </c>
      <c r="L6" s="74"/>
      <c r="M6" s="80">
        <v>5</v>
      </c>
      <c r="N6" s="80"/>
      <c r="O6" s="4">
        <v>61.85</v>
      </c>
    </row>
    <row r="7" spans="1:28" ht="11.1" hidden="1" customHeight="1">
      <c r="A7" s="2" t="s">
        <v>48</v>
      </c>
      <c r="B7" s="3" t="s">
        <v>8904</v>
      </c>
      <c r="C7" s="76" t="s">
        <v>42</v>
      </c>
      <c r="D7" s="76"/>
      <c r="E7" s="1" t="s">
        <v>8905</v>
      </c>
      <c r="F7" s="2" t="s">
        <v>1875</v>
      </c>
      <c r="G7" s="74" t="s">
        <v>1876</v>
      </c>
      <c r="H7" s="74"/>
      <c r="I7" s="74" t="s">
        <v>46</v>
      </c>
      <c r="J7" s="74"/>
      <c r="K7" s="74" t="s">
        <v>47</v>
      </c>
      <c r="L7" s="74"/>
      <c r="M7" s="80">
        <v>3</v>
      </c>
      <c r="N7" s="80"/>
      <c r="O7" s="4">
        <v>37.11</v>
      </c>
    </row>
    <row r="8" spans="1:28" ht="11.85" hidden="1" customHeight="1">
      <c r="A8" s="2" t="s">
        <v>48</v>
      </c>
      <c r="B8" s="3" t="s">
        <v>8904</v>
      </c>
      <c r="C8" s="76" t="s">
        <v>42</v>
      </c>
      <c r="D8" s="76"/>
      <c r="E8" s="1" t="s">
        <v>8907</v>
      </c>
      <c r="F8" s="2" t="s">
        <v>44</v>
      </c>
      <c r="G8" s="74" t="s">
        <v>45</v>
      </c>
      <c r="H8" s="74"/>
      <c r="I8" s="74" t="s">
        <v>46</v>
      </c>
      <c r="J8" s="74"/>
      <c r="K8" s="74" t="s">
        <v>47</v>
      </c>
      <c r="L8" s="74"/>
      <c r="M8" s="80">
        <v>3</v>
      </c>
      <c r="N8" s="80"/>
      <c r="O8" s="4">
        <v>37.11</v>
      </c>
    </row>
    <row r="9" spans="1:28" ht="11.85" hidden="1" customHeight="1">
      <c r="A9" s="2" t="s">
        <v>48</v>
      </c>
      <c r="B9" s="3" t="s">
        <v>8904</v>
      </c>
      <c r="C9" s="76" t="s">
        <v>42</v>
      </c>
      <c r="D9" s="76"/>
      <c r="E9" s="1" t="s">
        <v>8909</v>
      </c>
      <c r="F9" s="2" t="s">
        <v>877</v>
      </c>
      <c r="G9" s="74" t="s">
        <v>878</v>
      </c>
      <c r="H9" s="74"/>
      <c r="I9" s="74" t="s">
        <v>622</v>
      </c>
      <c r="J9" s="74"/>
      <c r="K9" s="74" t="s">
        <v>623</v>
      </c>
      <c r="L9" s="74"/>
      <c r="M9" s="80">
        <v>4</v>
      </c>
      <c r="N9" s="80"/>
      <c r="O9" s="4">
        <v>49.48</v>
      </c>
    </row>
    <row r="10" spans="1:28" ht="17.100000000000001" hidden="1" customHeight="1">
      <c r="O10" s="5">
        <v>277.52999999999997</v>
      </c>
    </row>
    <row r="11" spans="1:28" ht="17.850000000000001" hidden="1" customHeight="1">
      <c r="A11" s="72" t="s">
        <v>67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</row>
    <row r="12" spans="1:28" ht="17.850000000000001" customHeight="1">
      <c r="A12" s="2" t="s">
        <v>40</v>
      </c>
      <c r="B12" s="3" t="s">
        <v>8910</v>
      </c>
      <c r="C12" s="76" t="s">
        <v>42</v>
      </c>
      <c r="D12" s="76"/>
      <c r="E12" s="1" t="s">
        <v>8911</v>
      </c>
      <c r="F12" s="2" t="s">
        <v>480</v>
      </c>
      <c r="G12" s="74" t="s">
        <v>481</v>
      </c>
      <c r="H12" s="74"/>
      <c r="I12" s="74" t="s">
        <v>82</v>
      </c>
      <c r="J12" s="74"/>
      <c r="K12" s="74" t="s">
        <v>83</v>
      </c>
      <c r="L12" s="74"/>
      <c r="M12" s="80">
        <v>1</v>
      </c>
      <c r="N12" s="80"/>
      <c r="O12" s="4">
        <v>10.220000000000001</v>
      </c>
    </row>
    <row r="13" spans="1:28" ht="11.85" customHeight="1">
      <c r="A13" s="2" t="s">
        <v>40</v>
      </c>
      <c r="B13" s="3" t="s">
        <v>8910</v>
      </c>
      <c r="C13" s="76" t="s">
        <v>42</v>
      </c>
      <c r="D13" s="76"/>
      <c r="E13" s="1" t="s">
        <v>8912</v>
      </c>
      <c r="F13" s="2" t="s">
        <v>7117</v>
      </c>
      <c r="G13" s="74" t="s">
        <v>7118</v>
      </c>
      <c r="H13" s="74"/>
      <c r="I13" s="74" t="s">
        <v>82</v>
      </c>
      <c r="J13" s="74"/>
      <c r="K13" s="74" t="s">
        <v>83</v>
      </c>
      <c r="L13" s="74"/>
      <c r="M13" s="80">
        <v>4</v>
      </c>
      <c r="N13" s="80"/>
      <c r="O13" s="4">
        <v>40.880000000000003</v>
      </c>
    </row>
    <row r="14" spans="1:28" ht="18.600000000000001" customHeight="1">
      <c r="A14" s="2" t="s">
        <v>40</v>
      </c>
      <c r="B14" s="3" t="s">
        <v>8910</v>
      </c>
      <c r="C14" s="76" t="s">
        <v>42</v>
      </c>
      <c r="D14" s="76"/>
      <c r="E14" s="1" t="s">
        <v>3258</v>
      </c>
      <c r="F14" s="2" t="s">
        <v>1076</v>
      </c>
      <c r="G14" s="74" t="s">
        <v>1077</v>
      </c>
      <c r="H14" s="74"/>
      <c r="I14" s="74" t="s">
        <v>1078</v>
      </c>
      <c r="J14" s="74"/>
      <c r="K14" s="74" t="s">
        <v>1079</v>
      </c>
      <c r="L14" s="74"/>
      <c r="M14" s="80">
        <v>1</v>
      </c>
      <c r="N14" s="80"/>
      <c r="O14" s="4">
        <v>10.220000000000001</v>
      </c>
    </row>
    <row r="15" spans="1:28" ht="17.850000000000001" customHeight="1">
      <c r="A15" s="2" t="s">
        <v>40</v>
      </c>
      <c r="B15" s="3" t="s">
        <v>8910</v>
      </c>
      <c r="C15" s="76" t="s">
        <v>42</v>
      </c>
      <c r="D15" s="76"/>
      <c r="E15" s="1" t="s">
        <v>8913</v>
      </c>
      <c r="F15" s="2" t="s">
        <v>3067</v>
      </c>
      <c r="G15" s="74" t="s">
        <v>3068</v>
      </c>
      <c r="H15" s="74"/>
      <c r="I15" s="74" t="s">
        <v>82</v>
      </c>
      <c r="J15" s="74"/>
      <c r="K15" s="74" t="s">
        <v>83</v>
      </c>
      <c r="L15" s="74"/>
      <c r="M15" s="80">
        <v>1</v>
      </c>
      <c r="N15" s="80"/>
      <c r="O15" s="4">
        <v>10.220000000000001</v>
      </c>
    </row>
    <row r="16" spans="1:28" ht="17.850000000000001" customHeight="1">
      <c r="A16" s="2" t="s">
        <v>40</v>
      </c>
      <c r="B16" s="3" t="s">
        <v>8910</v>
      </c>
      <c r="C16" s="76" t="s">
        <v>42</v>
      </c>
      <c r="D16" s="76"/>
      <c r="E16" s="1" t="s">
        <v>3236</v>
      </c>
      <c r="F16" s="2" t="s">
        <v>922</v>
      </c>
      <c r="G16" s="74" t="s">
        <v>923</v>
      </c>
      <c r="H16" s="74"/>
      <c r="I16" s="74" t="s">
        <v>82</v>
      </c>
      <c r="J16" s="74"/>
      <c r="K16" s="74" t="s">
        <v>83</v>
      </c>
      <c r="L16" s="74"/>
      <c r="M16" s="80">
        <v>1</v>
      </c>
      <c r="N16" s="80"/>
      <c r="O16" s="4">
        <v>10.220000000000001</v>
      </c>
    </row>
    <row r="17" spans="1:15" ht="18.600000000000001" customHeight="1">
      <c r="A17" s="2" t="s">
        <v>40</v>
      </c>
      <c r="B17" s="3" t="s">
        <v>8910</v>
      </c>
      <c r="C17" s="76" t="s">
        <v>42</v>
      </c>
      <c r="D17" s="76"/>
      <c r="E17" s="1" t="s">
        <v>8914</v>
      </c>
      <c r="F17" s="2" t="s">
        <v>480</v>
      </c>
      <c r="G17" s="74" t="s">
        <v>481</v>
      </c>
      <c r="H17" s="74"/>
      <c r="I17" s="74" t="s">
        <v>82</v>
      </c>
      <c r="J17" s="74"/>
      <c r="K17" s="74" t="s">
        <v>83</v>
      </c>
      <c r="L17" s="74"/>
      <c r="M17" s="80">
        <v>10</v>
      </c>
      <c r="N17" s="80"/>
      <c r="O17" s="4">
        <v>102.2</v>
      </c>
    </row>
    <row r="18" spans="1:15" ht="17.850000000000001" hidden="1" customHeight="1">
      <c r="A18" s="2" t="s">
        <v>48</v>
      </c>
      <c r="B18" s="3" t="s">
        <v>8910</v>
      </c>
      <c r="C18" s="76" t="s">
        <v>42</v>
      </c>
      <c r="D18" s="76"/>
      <c r="E18" s="1" t="s">
        <v>3264</v>
      </c>
      <c r="F18" s="2" t="s">
        <v>2702</v>
      </c>
      <c r="G18" s="74" t="s">
        <v>2703</v>
      </c>
      <c r="H18" s="74"/>
      <c r="I18" s="74" t="s">
        <v>82</v>
      </c>
      <c r="J18" s="74"/>
      <c r="K18" s="74" t="s">
        <v>83</v>
      </c>
      <c r="L18" s="74"/>
      <c r="M18" s="80">
        <v>2</v>
      </c>
      <c r="N18" s="80"/>
      <c r="O18" s="4">
        <v>24.74</v>
      </c>
    </row>
    <row r="19" spans="1:15" ht="11.85" hidden="1" customHeight="1">
      <c r="A19" s="2" t="s">
        <v>48</v>
      </c>
      <c r="B19" s="3" t="s">
        <v>8910</v>
      </c>
      <c r="C19" s="76" t="s">
        <v>42</v>
      </c>
      <c r="D19" s="76"/>
      <c r="E19" s="1" t="s">
        <v>8915</v>
      </c>
      <c r="F19" s="2" t="s">
        <v>650</v>
      </c>
      <c r="G19" s="74" t="s">
        <v>651</v>
      </c>
      <c r="H19" s="74"/>
      <c r="I19" s="74" t="s">
        <v>72</v>
      </c>
      <c r="J19" s="74"/>
      <c r="K19" s="74" t="s">
        <v>73</v>
      </c>
      <c r="L19" s="74"/>
      <c r="M19" s="80">
        <v>10</v>
      </c>
      <c r="N19" s="80"/>
      <c r="O19" s="4">
        <v>123.7</v>
      </c>
    </row>
    <row r="20" spans="1:15" ht="11.85" hidden="1" customHeight="1">
      <c r="A20" s="2" t="s">
        <v>48</v>
      </c>
      <c r="B20" s="3" t="s">
        <v>8910</v>
      </c>
      <c r="C20" s="76" t="s">
        <v>42</v>
      </c>
      <c r="D20" s="76"/>
      <c r="E20" s="1" t="s">
        <v>3234</v>
      </c>
      <c r="F20" s="2" t="s">
        <v>88</v>
      </c>
      <c r="G20" s="74" t="s">
        <v>89</v>
      </c>
      <c r="H20" s="74"/>
      <c r="I20" s="74" t="s">
        <v>82</v>
      </c>
      <c r="J20" s="74"/>
      <c r="K20" s="74" t="s">
        <v>83</v>
      </c>
      <c r="L20" s="74"/>
      <c r="M20" s="80">
        <v>15</v>
      </c>
      <c r="N20" s="80"/>
      <c r="O20" s="4">
        <v>185.55</v>
      </c>
    </row>
    <row r="21" spans="1:15" ht="17.850000000000001" hidden="1" customHeight="1">
      <c r="A21" s="2" t="s">
        <v>48</v>
      </c>
      <c r="B21" s="3" t="s">
        <v>8910</v>
      </c>
      <c r="C21" s="76" t="s">
        <v>42</v>
      </c>
      <c r="D21" s="76"/>
      <c r="E21" s="1" t="s">
        <v>8916</v>
      </c>
      <c r="F21" s="2" t="s">
        <v>3067</v>
      </c>
      <c r="G21" s="74" t="s">
        <v>3068</v>
      </c>
      <c r="H21" s="74"/>
      <c r="I21" s="74" t="s">
        <v>82</v>
      </c>
      <c r="J21" s="74"/>
      <c r="K21" s="74" t="s">
        <v>83</v>
      </c>
      <c r="L21" s="74"/>
      <c r="M21" s="80">
        <v>4</v>
      </c>
      <c r="N21" s="80"/>
      <c r="O21" s="4">
        <v>46.08</v>
      </c>
    </row>
    <row r="22" spans="1:15" ht="18.600000000000001" hidden="1" customHeight="1">
      <c r="A22" s="2" t="s">
        <v>48</v>
      </c>
      <c r="B22" s="3" t="s">
        <v>8910</v>
      </c>
      <c r="C22" s="76" t="s">
        <v>42</v>
      </c>
      <c r="D22" s="76"/>
      <c r="E22" s="1" t="s">
        <v>8917</v>
      </c>
      <c r="F22" s="2" t="s">
        <v>512</v>
      </c>
      <c r="G22" s="74" t="s">
        <v>513</v>
      </c>
      <c r="H22" s="74"/>
      <c r="I22" s="74" t="s">
        <v>514</v>
      </c>
      <c r="J22" s="74"/>
      <c r="K22" s="74" t="s">
        <v>515</v>
      </c>
      <c r="L22" s="74"/>
      <c r="M22" s="80">
        <v>10</v>
      </c>
      <c r="N22" s="80"/>
      <c r="O22" s="4">
        <v>123.7</v>
      </c>
    </row>
    <row r="23" spans="1:15" ht="11.1" hidden="1" customHeight="1">
      <c r="A23" s="2" t="s">
        <v>48</v>
      </c>
      <c r="B23" s="3" t="s">
        <v>8910</v>
      </c>
      <c r="C23" s="76" t="s">
        <v>42</v>
      </c>
      <c r="D23" s="76"/>
      <c r="E23" s="1" t="s">
        <v>8918</v>
      </c>
      <c r="F23" s="2" t="s">
        <v>673</v>
      </c>
      <c r="G23" s="74" t="s">
        <v>674</v>
      </c>
      <c r="H23" s="74"/>
      <c r="I23" s="74" t="s">
        <v>675</v>
      </c>
      <c r="J23" s="74"/>
      <c r="K23" s="74" t="s">
        <v>676</v>
      </c>
      <c r="L23" s="74"/>
      <c r="M23" s="80">
        <v>2</v>
      </c>
      <c r="N23" s="80"/>
      <c r="O23" s="4">
        <v>23.04</v>
      </c>
    </row>
    <row r="24" spans="1:15" ht="11.85" hidden="1" customHeight="1">
      <c r="A24" s="2" t="s">
        <v>48</v>
      </c>
      <c r="B24" s="3" t="s">
        <v>8910</v>
      </c>
      <c r="C24" s="76" t="s">
        <v>42</v>
      </c>
      <c r="D24" s="76"/>
      <c r="E24" s="1" t="s">
        <v>8919</v>
      </c>
      <c r="F24" s="2" t="s">
        <v>900</v>
      </c>
      <c r="G24" s="74" t="s">
        <v>901</v>
      </c>
      <c r="H24" s="74"/>
      <c r="I24" s="74" t="s">
        <v>82</v>
      </c>
      <c r="J24" s="74"/>
      <c r="K24" s="74" t="s">
        <v>83</v>
      </c>
      <c r="L24" s="74"/>
      <c r="M24" s="80">
        <v>10</v>
      </c>
      <c r="N24" s="80"/>
      <c r="O24" s="4">
        <v>115.2</v>
      </c>
    </row>
    <row r="25" spans="1:15" ht="17.850000000000001" hidden="1" customHeight="1">
      <c r="A25" s="2" t="s">
        <v>48</v>
      </c>
      <c r="B25" s="3" t="s">
        <v>8910</v>
      </c>
      <c r="C25" s="76" t="s">
        <v>42</v>
      </c>
      <c r="D25" s="76"/>
      <c r="E25" s="1" t="s">
        <v>3242</v>
      </c>
      <c r="F25" s="2" t="s">
        <v>5714</v>
      </c>
      <c r="G25" s="74" t="s">
        <v>5715</v>
      </c>
      <c r="H25" s="74"/>
      <c r="I25" s="74" t="s">
        <v>82</v>
      </c>
      <c r="J25" s="74"/>
      <c r="K25" s="74" t="s">
        <v>83</v>
      </c>
      <c r="L25" s="74"/>
      <c r="M25" s="80">
        <v>5</v>
      </c>
      <c r="N25" s="80"/>
      <c r="O25" s="4">
        <v>61.85</v>
      </c>
    </row>
    <row r="26" spans="1:15" ht="18.600000000000001" hidden="1" customHeight="1">
      <c r="A26" s="2" t="s">
        <v>48</v>
      </c>
      <c r="B26" s="3" t="s">
        <v>8910</v>
      </c>
      <c r="C26" s="76" t="s">
        <v>42</v>
      </c>
      <c r="D26" s="76"/>
      <c r="E26" s="1" t="s">
        <v>8920</v>
      </c>
      <c r="F26" s="2" t="s">
        <v>1076</v>
      </c>
      <c r="G26" s="74" t="s">
        <v>1077</v>
      </c>
      <c r="H26" s="74"/>
      <c r="I26" s="74" t="s">
        <v>1078</v>
      </c>
      <c r="J26" s="74"/>
      <c r="K26" s="74" t="s">
        <v>1079</v>
      </c>
      <c r="L26" s="74"/>
      <c r="M26" s="80">
        <v>10</v>
      </c>
      <c r="N26" s="80"/>
      <c r="O26" s="4">
        <v>115.2</v>
      </c>
    </row>
    <row r="27" spans="1:15" ht="17.850000000000001" hidden="1" customHeight="1">
      <c r="A27" s="2" t="s">
        <v>48</v>
      </c>
      <c r="B27" s="3" t="s">
        <v>8910</v>
      </c>
      <c r="C27" s="76" t="s">
        <v>42</v>
      </c>
      <c r="D27" s="76"/>
      <c r="E27" s="1" t="s">
        <v>3243</v>
      </c>
      <c r="F27" s="2" t="s">
        <v>522</v>
      </c>
      <c r="G27" s="74" t="s">
        <v>523</v>
      </c>
      <c r="H27" s="74"/>
      <c r="I27" s="74" t="s">
        <v>93</v>
      </c>
      <c r="J27" s="74"/>
      <c r="K27" s="74" t="s">
        <v>94</v>
      </c>
      <c r="L27" s="74"/>
      <c r="M27" s="80">
        <v>1</v>
      </c>
      <c r="N27" s="80"/>
      <c r="O27" s="4">
        <v>11.52</v>
      </c>
    </row>
    <row r="28" spans="1:15" ht="18.600000000000001" hidden="1" customHeight="1">
      <c r="A28" s="2" t="s">
        <v>48</v>
      </c>
      <c r="B28" s="3" t="s">
        <v>8910</v>
      </c>
      <c r="C28" s="76" t="s">
        <v>42</v>
      </c>
      <c r="D28" s="76"/>
      <c r="E28" s="1" t="s">
        <v>8914</v>
      </c>
      <c r="F28" s="2" t="s">
        <v>480</v>
      </c>
      <c r="G28" s="74" t="s">
        <v>481</v>
      </c>
      <c r="H28" s="74"/>
      <c r="I28" s="74" t="s">
        <v>82</v>
      </c>
      <c r="J28" s="74"/>
      <c r="K28" s="74" t="s">
        <v>83</v>
      </c>
      <c r="L28" s="74"/>
      <c r="M28" s="80">
        <v>20</v>
      </c>
      <c r="N28" s="80"/>
      <c r="O28" s="4">
        <v>247.4</v>
      </c>
    </row>
    <row r="29" spans="1:15" ht="17.850000000000001" hidden="1" customHeight="1">
      <c r="A29" s="2" t="s">
        <v>48</v>
      </c>
      <c r="B29" s="3" t="s">
        <v>8910</v>
      </c>
      <c r="C29" s="76" t="s">
        <v>42</v>
      </c>
      <c r="D29" s="76"/>
      <c r="E29" s="1" t="s">
        <v>8911</v>
      </c>
      <c r="F29" s="2" t="s">
        <v>480</v>
      </c>
      <c r="G29" s="74" t="s">
        <v>481</v>
      </c>
      <c r="H29" s="74"/>
      <c r="I29" s="74" t="s">
        <v>82</v>
      </c>
      <c r="J29" s="74"/>
      <c r="K29" s="74" t="s">
        <v>83</v>
      </c>
      <c r="L29" s="74"/>
      <c r="M29" s="80">
        <v>2</v>
      </c>
      <c r="N29" s="80"/>
      <c r="O29" s="4">
        <v>24.74</v>
      </c>
    </row>
    <row r="30" spans="1:15" ht="26.85" hidden="1" customHeight="1">
      <c r="A30" s="2" t="s">
        <v>48</v>
      </c>
      <c r="B30" s="3" t="s">
        <v>8910</v>
      </c>
      <c r="C30" s="76" t="s">
        <v>42</v>
      </c>
      <c r="D30" s="76"/>
      <c r="E30" s="1" t="s">
        <v>8921</v>
      </c>
      <c r="F30" s="2" t="s">
        <v>486</v>
      </c>
      <c r="G30" s="74" t="s">
        <v>487</v>
      </c>
      <c r="H30" s="74"/>
      <c r="I30" s="74" t="s">
        <v>102</v>
      </c>
      <c r="J30" s="74"/>
      <c r="K30" s="74" t="s">
        <v>103</v>
      </c>
      <c r="L30" s="74"/>
      <c r="M30" s="80">
        <v>10</v>
      </c>
      <c r="N30" s="80"/>
      <c r="O30" s="4">
        <v>123.7</v>
      </c>
    </row>
    <row r="31" spans="1:15" ht="17.850000000000001" hidden="1" customHeight="1">
      <c r="A31" s="2" t="s">
        <v>48</v>
      </c>
      <c r="B31" s="3" t="s">
        <v>8910</v>
      </c>
      <c r="C31" s="76" t="s">
        <v>42</v>
      </c>
      <c r="D31" s="76"/>
      <c r="E31" s="1" t="s">
        <v>8922</v>
      </c>
      <c r="F31" s="2" t="s">
        <v>928</v>
      </c>
      <c r="G31" s="74" t="s">
        <v>929</v>
      </c>
      <c r="H31" s="74"/>
      <c r="I31" s="74" t="s">
        <v>93</v>
      </c>
      <c r="J31" s="74"/>
      <c r="K31" s="74" t="s">
        <v>94</v>
      </c>
      <c r="L31" s="74"/>
      <c r="M31" s="80">
        <v>10</v>
      </c>
      <c r="N31" s="80"/>
      <c r="O31" s="4">
        <v>123.7</v>
      </c>
    </row>
    <row r="32" spans="1:15" ht="17.850000000000001" hidden="1" customHeight="1">
      <c r="A32" s="2" t="s">
        <v>182</v>
      </c>
      <c r="B32" s="3" t="s">
        <v>8910</v>
      </c>
      <c r="C32" s="76" t="s">
        <v>42</v>
      </c>
      <c r="D32" s="76"/>
      <c r="E32" s="1" t="s">
        <v>8922</v>
      </c>
      <c r="F32" s="2" t="s">
        <v>928</v>
      </c>
      <c r="G32" s="74" t="s">
        <v>929</v>
      </c>
      <c r="H32" s="74"/>
      <c r="I32" s="74" t="s">
        <v>93</v>
      </c>
      <c r="J32" s="74"/>
      <c r="K32" s="74" t="s">
        <v>94</v>
      </c>
      <c r="L32" s="74"/>
      <c r="M32" s="80">
        <v>3</v>
      </c>
      <c r="N32" s="80"/>
      <c r="O32" s="4">
        <v>28.32</v>
      </c>
    </row>
    <row r="33" spans="1:28" ht="18.600000000000001" hidden="1" customHeight="1">
      <c r="A33" s="2" t="s">
        <v>182</v>
      </c>
      <c r="B33" s="3" t="s">
        <v>8910</v>
      </c>
      <c r="C33" s="76" t="s">
        <v>42</v>
      </c>
      <c r="D33" s="76"/>
      <c r="E33" s="1" t="s">
        <v>8911</v>
      </c>
      <c r="F33" s="2" t="s">
        <v>480</v>
      </c>
      <c r="G33" s="74" t="s">
        <v>481</v>
      </c>
      <c r="H33" s="74"/>
      <c r="I33" s="74" t="s">
        <v>82</v>
      </c>
      <c r="J33" s="74"/>
      <c r="K33" s="74" t="s">
        <v>83</v>
      </c>
      <c r="L33" s="74"/>
      <c r="M33" s="80">
        <v>1</v>
      </c>
      <c r="N33" s="80"/>
      <c r="O33" s="4">
        <v>9.44</v>
      </c>
    </row>
    <row r="34" spans="1:28" ht="11.85" hidden="1" customHeight="1">
      <c r="A34" s="2" t="s">
        <v>182</v>
      </c>
      <c r="B34" s="3" t="s">
        <v>8910</v>
      </c>
      <c r="C34" s="76" t="s">
        <v>42</v>
      </c>
      <c r="D34" s="76"/>
      <c r="E34" s="1" t="s">
        <v>8923</v>
      </c>
      <c r="F34" s="2" t="s">
        <v>894</v>
      </c>
      <c r="G34" s="74" t="s">
        <v>895</v>
      </c>
      <c r="H34" s="74"/>
      <c r="I34" s="74" t="s">
        <v>82</v>
      </c>
      <c r="J34" s="74"/>
      <c r="K34" s="74" t="s">
        <v>83</v>
      </c>
      <c r="L34" s="74"/>
      <c r="M34" s="80">
        <v>5</v>
      </c>
      <c r="N34" s="80"/>
      <c r="O34" s="4">
        <v>47.2</v>
      </c>
    </row>
    <row r="35" spans="1:28" ht="11.1" hidden="1" customHeight="1">
      <c r="A35" s="2" t="s">
        <v>182</v>
      </c>
      <c r="B35" s="3" t="s">
        <v>8910</v>
      </c>
      <c r="C35" s="76" t="s">
        <v>42</v>
      </c>
      <c r="D35" s="76"/>
      <c r="E35" s="1" t="s">
        <v>3234</v>
      </c>
      <c r="F35" s="2" t="s">
        <v>88</v>
      </c>
      <c r="G35" s="74" t="s">
        <v>89</v>
      </c>
      <c r="H35" s="74"/>
      <c r="I35" s="74" t="s">
        <v>82</v>
      </c>
      <c r="J35" s="74"/>
      <c r="K35" s="74" t="s">
        <v>83</v>
      </c>
      <c r="L35" s="74"/>
      <c r="M35" s="80">
        <v>2</v>
      </c>
      <c r="N35" s="80"/>
      <c r="O35" s="4">
        <v>18.88</v>
      </c>
    </row>
    <row r="36" spans="1:28" ht="17.850000000000001" hidden="1" customHeight="1">
      <c r="O36" s="5">
        <v>1637.92</v>
      </c>
    </row>
    <row r="37" spans="1:28" ht="17.850000000000001" hidden="1" customHeight="1">
      <c r="A37" s="72" t="s">
        <v>141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</row>
    <row r="38" spans="1:28" ht="11.1" customHeight="1">
      <c r="A38" s="2" t="s">
        <v>40</v>
      </c>
      <c r="B38" s="3" t="s">
        <v>8924</v>
      </c>
      <c r="C38" s="76" t="s">
        <v>42</v>
      </c>
      <c r="D38" s="76"/>
      <c r="E38" s="1" t="s">
        <v>8925</v>
      </c>
      <c r="F38" s="2" t="s">
        <v>957</v>
      </c>
      <c r="G38" s="74" t="s">
        <v>958</v>
      </c>
      <c r="H38" s="74"/>
      <c r="I38" s="74" t="s">
        <v>150</v>
      </c>
      <c r="J38" s="74"/>
      <c r="K38" s="74" t="s">
        <v>151</v>
      </c>
      <c r="L38" s="74"/>
      <c r="M38" s="80">
        <v>2</v>
      </c>
      <c r="N38" s="80"/>
      <c r="O38" s="4">
        <v>20.440000000000001</v>
      </c>
    </row>
    <row r="39" spans="1:28" ht="11.85" customHeight="1">
      <c r="A39" s="2" t="s">
        <v>40</v>
      </c>
      <c r="B39" s="3" t="s">
        <v>8924</v>
      </c>
      <c r="C39" s="76" t="s">
        <v>42</v>
      </c>
      <c r="D39" s="76"/>
      <c r="E39" s="1" t="s">
        <v>8926</v>
      </c>
      <c r="F39" s="2" t="s">
        <v>158</v>
      </c>
      <c r="G39" s="74" t="s">
        <v>159</v>
      </c>
      <c r="H39" s="74"/>
      <c r="I39" s="74" t="s">
        <v>160</v>
      </c>
      <c r="J39" s="74"/>
      <c r="K39" s="74" t="s">
        <v>161</v>
      </c>
      <c r="L39" s="74"/>
      <c r="M39" s="80">
        <v>3</v>
      </c>
      <c r="N39" s="80"/>
      <c r="O39" s="4">
        <v>30.66</v>
      </c>
    </row>
    <row r="40" spans="1:28" ht="11.85" customHeight="1">
      <c r="A40" s="2" t="s">
        <v>40</v>
      </c>
      <c r="B40" s="3" t="s">
        <v>8924</v>
      </c>
      <c r="C40" s="76" t="s">
        <v>42</v>
      </c>
      <c r="D40" s="76"/>
      <c r="E40" s="1" t="s">
        <v>8927</v>
      </c>
      <c r="F40" s="2" t="s">
        <v>180</v>
      </c>
      <c r="G40" s="74" t="s">
        <v>181</v>
      </c>
      <c r="H40" s="74"/>
      <c r="I40" s="74" t="s">
        <v>160</v>
      </c>
      <c r="J40" s="74"/>
      <c r="K40" s="74" t="s">
        <v>161</v>
      </c>
      <c r="L40" s="74"/>
      <c r="M40" s="80">
        <v>5</v>
      </c>
      <c r="N40" s="80"/>
      <c r="O40" s="4">
        <v>51.1</v>
      </c>
    </row>
    <row r="41" spans="1:28" ht="11.1" customHeight="1">
      <c r="A41" s="2" t="s">
        <v>40</v>
      </c>
      <c r="B41" s="3" t="s">
        <v>8924</v>
      </c>
      <c r="C41" s="76" t="s">
        <v>42</v>
      </c>
      <c r="D41" s="76"/>
      <c r="E41" s="1" t="s">
        <v>8928</v>
      </c>
      <c r="F41" s="2" t="s">
        <v>1404</v>
      </c>
      <c r="G41" s="74" t="s">
        <v>1405</v>
      </c>
      <c r="H41" s="74"/>
      <c r="I41" s="74" t="s">
        <v>160</v>
      </c>
      <c r="J41" s="74"/>
      <c r="K41" s="74" t="s">
        <v>161</v>
      </c>
      <c r="L41" s="74"/>
      <c r="M41" s="80">
        <v>2</v>
      </c>
      <c r="N41" s="80"/>
      <c r="O41" s="4">
        <v>20.440000000000001</v>
      </c>
    </row>
    <row r="42" spans="1:28" ht="11.85" hidden="1" customHeight="1">
      <c r="A42" s="2" t="s">
        <v>48</v>
      </c>
      <c r="B42" s="3" t="s">
        <v>8924</v>
      </c>
      <c r="C42" s="76" t="s">
        <v>42</v>
      </c>
      <c r="D42" s="76"/>
      <c r="E42" s="1" t="s">
        <v>8929</v>
      </c>
      <c r="F42" s="2" t="s">
        <v>180</v>
      </c>
      <c r="G42" s="74" t="s">
        <v>181</v>
      </c>
      <c r="H42" s="74"/>
      <c r="I42" s="74" t="s">
        <v>160</v>
      </c>
      <c r="J42" s="74"/>
      <c r="K42" s="74" t="s">
        <v>161</v>
      </c>
      <c r="L42" s="74"/>
      <c r="M42" s="80">
        <v>10</v>
      </c>
      <c r="N42" s="80"/>
      <c r="O42" s="4">
        <v>115.2</v>
      </c>
    </row>
    <row r="43" spans="1:28" ht="11.85" hidden="1" customHeight="1">
      <c r="A43" s="2" t="s">
        <v>48</v>
      </c>
      <c r="B43" s="3" t="s">
        <v>8924</v>
      </c>
      <c r="C43" s="76" t="s">
        <v>42</v>
      </c>
      <c r="D43" s="76"/>
      <c r="E43" s="1" t="s">
        <v>8925</v>
      </c>
      <c r="F43" s="2" t="s">
        <v>957</v>
      </c>
      <c r="G43" s="74" t="s">
        <v>958</v>
      </c>
      <c r="H43" s="74"/>
      <c r="I43" s="74" t="s">
        <v>150</v>
      </c>
      <c r="J43" s="74"/>
      <c r="K43" s="74" t="s">
        <v>151</v>
      </c>
      <c r="L43" s="74"/>
      <c r="M43" s="80">
        <v>10</v>
      </c>
      <c r="N43" s="80"/>
      <c r="O43" s="4">
        <v>115.2</v>
      </c>
    </row>
    <row r="44" spans="1:28" ht="11.85" hidden="1" customHeight="1">
      <c r="A44" s="2" t="s">
        <v>48</v>
      </c>
      <c r="B44" s="3" t="s">
        <v>8924</v>
      </c>
      <c r="C44" s="76" t="s">
        <v>42</v>
      </c>
      <c r="D44" s="76"/>
      <c r="E44" s="1" t="s">
        <v>8928</v>
      </c>
      <c r="F44" s="2" t="s">
        <v>1404</v>
      </c>
      <c r="G44" s="74" t="s">
        <v>1405</v>
      </c>
      <c r="H44" s="74"/>
      <c r="I44" s="74" t="s">
        <v>160</v>
      </c>
      <c r="J44" s="74"/>
      <c r="K44" s="74" t="s">
        <v>161</v>
      </c>
      <c r="L44" s="74"/>
      <c r="M44" s="80">
        <v>3</v>
      </c>
      <c r="N44" s="80"/>
      <c r="O44" s="4">
        <v>37.11</v>
      </c>
    </row>
    <row r="45" spans="1:28" ht="17.850000000000001" hidden="1" customHeight="1">
      <c r="A45" s="2" t="s">
        <v>48</v>
      </c>
      <c r="B45" s="3" t="s">
        <v>8924</v>
      </c>
      <c r="C45" s="76" t="s">
        <v>42</v>
      </c>
      <c r="D45" s="76"/>
      <c r="E45" s="1" t="s">
        <v>8930</v>
      </c>
      <c r="F45" s="2" t="s">
        <v>148</v>
      </c>
      <c r="G45" s="74" t="s">
        <v>149</v>
      </c>
      <c r="H45" s="74"/>
      <c r="I45" s="74" t="s">
        <v>150</v>
      </c>
      <c r="J45" s="74"/>
      <c r="K45" s="74" t="s">
        <v>151</v>
      </c>
      <c r="L45" s="74"/>
      <c r="M45" s="80">
        <v>20</v>
      </c>
      <c r="N45" s="80"/>
      <c r="O45" s="4">
        <v>230.4</v>
      </c>
    </row>
    <row r="46" spans="1:28" ht="11.85" hidden="1" customHeight="1">
      <c r="A46" s="2" t="s">
        <v>205</v>
      </c>
      <c r="B46" s="3" t="s">
        <v>8924</v>
      </c>
      <c r="C46" s="76" t="s">
        <v>42</v>
      </c>
      <c r="D46" s="76"/>
      <c r="E46" s="1" t="s">
        <v>8925</v>
      </c>
      <c r="F46" s="2" t="s">
        <v>957</v>
      </c>
      <c r="G46" s="74" t="s">
        <v>958</v>
      </c>
      <c r="H46" s="74"/>
      <c r="I46" s="74" t="s">
        <v>150</v>
      </c>
      <c r="J46" s="74"/>
      <c r="K46" s="74" t="s">
        <v>151</v>
      </c>
      <c r="L46" s="74"/>
      <c r="M46" s="80">
        <v>2</v>
      </c>
      <c r="N46" s="80"/>
      <c r="O46" s="4">
        <v>19.100000000000001</v>
      </c>
    </row>
    <row r="47" spans="1:28" ht="17.850000000000001" hidden="1" customHeight="1">
      <c r="O47" s="5">
        <v>639.65</v>
      </c>
    </row>
    <row r="48" spans="1:28" ht="17.100000000000001" hidden="1" customHeight="1">
      <c r="A48" s="72" t="s">
        <v>183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spans="1:28" ht="11.85" customHeight="1">
      <c r="A49" s="2" t="s">
        <v>40</v>
      </c>
      <c r="B49" s="3" t="s">
        <v>8924</v>
      </c>
      <c r="C49" s="76" t="s">
        <v>42</v>
      </c>
      <c r="D49" s="76"/>
      <c r="E49" s="1" t="s">
        <v>8931</v>
      </c>
      <c r="F49" s="2" t="s">
        <v>702</v>
      </c>
      <c r="G49" s="74" t="s">
        <v>703</v>
      </c>
      <c r="H49" s="74"/>
      <c r="I49" s="74" t="s">
        <v>187</v>
      </c>
      <c r="J49" s="74"/>
      <c r="K49" s="74" t="s">
        <v>188</v>
      </c>
      <c r="L49" s="74"/>
      <c r="M49" s="80">
        <v>2</v>
      </c>
      <c r="N49" s="80"/>
      <c r="O49" s="4">
        <v>20.440000000000001</v>
      </c>
    </row>
    <row r="50" spans="1:28" ht="17.850000000000001" customHeight="1">
      <c r="A50" s="2" t="s">
        <v>40</v>
      </c>
      <c r="B50" s="3" t="s">
        <v>8910</v>
      </c>
      <c r="C50" s="76" t="s">
        <v>42</v>
      </c>
      <c r="D50" s="76"/>
      <c r="E50" s="1" t="s">
        <v>8932</v>
      </c>
      <c r="F50" s="2" t="s">
        <v>185</v>
      </c>
      <c r="G50" s="74" t="s">
        <v>186</v>
      </c>
      <c r="H50" s="74"/>
      <c r="I50" s="74" t="s">
        <v>187</v>
      </c>
      <c r="J50" s="74"/>
      <c r="K50" s="74" t="s">
        <v>188</v>
      </c>
      <c r="L50" s="74"/>
      <c r="M50" s="80">
        <v>5</v>
      </c>
      <c r="N50" s="80"/>
      <c r="O50" s="4">
        <v>51.1</v>
      </c>
    </row>
    <row r="51" spans="1:28" ht="11.85" hidden="1" customHeight="1">
      <c r="A51" s="2" t="s">
        <v>48</v>
      </c>
      <c r="B51" s="3" t="s">
        <v>8924</v>
      </c>
      <c r="C51" s="76" t="s">
        <v>42</v>
      </c>
      <c r="D51" s="76"/>
      <c r="E51" s="1" t="s">
        <v>8931</v>
      </c>
      <c r="F51" s="2" t="s">
        <v>702</v>
      </c>
      <c r="G51" s="74" t="s">
        <v>703</v>
      </c>
      <c r="H51" s="74"/>
      <c r="I51" s="74" t="s">
        <v>187</v>
      </c>
      <c r="J51" s="74"/>
      <c r="K51" s="74" t="s">
        <v>188</v>
      </c>
      <c r="L51" s="74"/>
      <c r="M51" s="80">
        <v>1</v>
      </c>
      <c r="N51" s="80"/>
      <c r="O51" s="4">
        <v>12.37</v>
      </c>
    </row>
    <row r="52" spans="1:28" ht="17.850000000000001" hidden="1" customHeight="1">
      <c r="O52" s="5">
        <v>83.91</v>
      </c>
    </row>
    <row r="53" spans="1:28" ht="17.100000000000001" hidden="1" customHeight="1">
      <c r="A53" s="72" t="s">
        <v>189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</row>
    <row r="54" spans="1:28" ht="18.600000000000001" customHeight="1">
      <c r="A54" s="2" t="s">
        <v>40</v>
      </c>
      <c r="B54" s="3" t="s">
        <v>8904</v>
      </c>
      <c r="C54" s="76" t="s">
        <v>42</v>
      </c>
      <c r="D54" s="76"/>
      <c r="E54" s="1" t="s">
        <v>8933</v>
      </c>
      <c r="F54" s="2" t="s">
        <v>710</v>
      </c>
      <c r="G54" s="74" t="s">
        <v>711</v>
      </c>
      <c r="H54" s="74"/>
      <c r="I54" s="74" t="s">
        <v>712</v>
      </c>
      <c r="J54" s="74"/>
      <c r="K54" s="74" t="s">
        <v>713</v>
      </c>
      <c r="L54" s="74"/>
      <c r="M54" s="80">
        <v>5</v>
      </c>
      <c r="N54" s="80"/>
      <c r="O54" s="4">
        <v>51.1</v>
      </c>
    </row>
    <row r="55" spans="1:28" ht="17.850000000000001" hidden="1" customHeight="1">
      <c r="A55" s="2" t="s">
        <v>48</v>
      </c>
      <c r="B55" s="3" t="s">
        <v>8904</v>
      </c>
      <c r="C55" s="76" t="s">
        <v>42</v>
      </c>
      <c r="D55" s="76"/>
      <c r="E55" s="1" t="s">
        <v>8934</v>
      </c>
      <c r="F55" s="2" t="s">
        <v>729</v>
      </c>
      <c r="G55" s="74" t="s">
        <v>730</v>
      </c>
      <c r="H55" s="74"/>
      <c r="I55" s="74" t="s">
        <v>726</v>
      </c>
      <c r="J55" s="74"/>
      <c r="K55" s="74" t="s">
        <v>727</v>
      </c>
      <c r="L55" s="74"/>
      <c r="M55" s="80">
        <v>5</v>
      </c>
      <c r="N55" s="80"/>
      <c r="O55" s="4">
        <v>61.85</v>
      </c>
    </row>
    <row r="56" spans="1:28" ht="17.850000000000001" hidden="1" customHeight="1">
      <c r="O56" s="5">
        <v>112.95</v>
      </c>
    </row>
    <row r="57" spans="1:28" ht="17.100000000000001" hidden="1" customHeight="1">
      <c r="A57" s="72" t="s">
        <v>212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 spans="1:28" ht="11.85" customHeight="1">
      <c r="A58" s="2" t="s">
        <v>40</v>
      </c>
      <c r="B58" s="3" t="s">
        <v>8924</v>
      </c>
      <c r="C58" s="76" t="s">
        <v>42</v>
      </c>
      <c r="D58" s="76"/>
      <c r="E58" s="1" t="s">
        <v>8935</v>
      </c>
      <c r="F58" s="2" t="s">
        <v>2392</v>
      </c>
      <c r="G58" s="74" t="s">
        <v>2393</v>
      </c>
      <c r="H58" s="74"/>
      <c r="I58" s="74" t="s">
        <v>232</v>
      </c>
      <c r="J58" s="74"/>
      <c r="K58" s="74" t="s">
        <v>233</v>
      </c>
      <c r="L58" s="74"/>
      <c r="M58" s="80">
        <v>2</v>
      </c>
      <c r="N58" s="80"/>
      <c r="O58" s="4">
        <v>20.440000000000001</v>
      </c>
    </row>
    <row r="59" spans="1:28" ht="11.85" customHeight="1">
      <c r="A59" s="2" t="s">
        <v>40</v>
      </c>
      <c r="B59" s="3" t="s">
        <v>8924</v>
      </c>
      <c r="C59" s="76" t="s">
        <v>42</v>
      </c>
      <c r="D59" s="76"/>
      <c r="E59" s="1" t="s">
        <v>8936</v>
      </c>
      <c r="F59" s="2" t="s">
        <v>238</v>
      </c>
      <c r="G59" s="74" t="s">
        <v>239</v>
      </c>
      <c r="H59" s="74"/>
      <c r="I59" s="74" t="s">
        <v>216</v>
      </c>
      <c r="J59" s="74"/>
      <c r="K59" s="74" t="s">
        <v>217</v>
      </c>
      <c r="L59" s="74"/>
      <c r="M59" s="80">
        <v>5</v>
      </c>
      <c r="N59" s="80"/>
      <c r="O59" s="4">
        <v>51.1</v>
      </c>
    </row>
    <row r="60" spans="1:28" ht="11.85" customHeight="1">
      <c r="A60" s="2" t="s">
        <v>40</v>
      </c>
      <c r="B60" s="3" t="s">
        <v>8924</v>
      </c>
      <c r="C60" s="76" t="s">
        <v>42</v>
      </c>
      <c r="D60" s="76"/>
      <c r="E60" s="1" t="s">
        <v>8937</v>
      </c>
      <c r="F60" s="2" t="s">
        <v>1173</v>
      </c>
      <c r="G60" s="74" t="s">
        <v>1174</v>
      </c>
      <c r="H60" s="74"/>
      <c r="I60" s="74" t="s">
        <v>216</v>
      </c>
      <c r="J60" s="74"/>
      <c r="K60" s="74" t="s">
        <v>217</v>
      </c>
      <c r="L60" s="74"/>
      <c r="M60" s="80">
        <v>2</v>
      </c>
      <c r="N60" s="80"/>
      <c r="O60" s="4">
        <v>20.440000000000001</v>
      </c>
    </row>
    <row r="61" spans="1:28" ht="11.1" customHeight="1">
      <c r="A61" s="2" t="s">
        <v>40</v>
      </c>
      <c r="B61" s="3" t="s">
        <v>8924</v>
      </c>
      <c r="C61" s="76" t="s">
        <v>42</v>
      </c>
      <c r="D61" s="76"/>
      <c r="E61" s="1" t="s">
        <v>8938</v>
      </c>
      <c r="F61" s="2" t="s">
        <v>263</v>
      </c>
      <c r="G61" s="74" t="s">
        <v>264</v>
      </c>
      <c r="H61" s="74"/>
      <c r="I61" s="74" t="s">
        <v>216</v>
      </c>
      <c r="J61" s="74"/>
      <c r="K61" s="74" t="s">
        <v>217</v>
      </c>
      <c r="L61" s="74"/>
      <c r="M61" s="80">
        <v>2</v>
      </c>
      <c r="N61" s="80"/>
      <c r="O61" s="4">
        <v>20.440000000000001</v>
      </c>
    </row>
    <row r="62" spans="1:28" ht="18.600000000000001" customHeight="1">
      <c r="A62" s="2" t="s">
        <v>40</v>
      </c>
      <c r="B62" s="3" t="s">
        <v>8924</v>
      </c>
      <c r="C62" s="76" t="s">
        <v>42</v>
      </c>
      <c r="D62" s="76"/>
      <c r="E62" s="1" t="s">
        <v>8939</v>
      </c>
      <c r="F62" s="2" t="s">
        <v>227</v>
      </c>
      <c r="G62" s="74" t="s">
        <v>228</v>
      </c>
      <c r="H62" s="74"/>
      <c r="I62" s="74" t="s">
        <v>216</v>
      </c>
      <c r="J62" s="74"/>
      <c r="K62" s="74" t="s">
        <v>217</v>
      </c>
      <c r="L62" s="74"/>
      <c r="M62" s="80">
        <v>5</v>
      </c>
      <c r="N62" s="80"/>
      <c r="O62" s="4">
        <v>51.1</v>
      </c>
    </row>
    <row r="63" spans="1:28" ht="11.85" hidden="1" customHeight="1">
      <c r="A63" s="2" t="s">
        <v>48</v>
      </c>
      <c r="B63" s="3" t="s">
        <v>8924</v>
      </c>
      <c r="C63" s="76" t="s">
        <v>42</v>
      </c>
      <c r="D63" s="76"/>
      <c r="E63" s="1" t="s">
        <v>8940</v>
      </c>
      <c r="F63" s="2" t="s">
        <v>235</v>
      </c>
      <c r="G63" s="74" t="s">
        <v>236</v>
      </c>
      <c r="H63" s="74"/>
      <c r="I63" s="74" t="s">
        <v>216</v>
      </c>
      <c r="J63" s="74"/>
      <c r="K63" s="74" t="s">
        <v>217</v>
      </c>
      <c r="L63" s="74"/>
      <c r="M63" s="80">
        <v>5</v>
      </c>
      <c r="N63" s="80"/>
      <c r="O63" s="4">
        <v>61.85</v>
      </c>
    </row>
    <row r="64" spans="1:28" ht="11.1" hidden="1" customHeight="1">
      <c r="A64" s="2" t="s">
        <v>48</v>
      </c>
      <c r="B64" s="3" t="s">
        <v>8924</v>
      </c>
      <c r="C64" s="76" t="s">
        <v>42</v>
      </c>
      <c r="D64" s="76"/>
      <c r="E64" s="1" t="s">
        <v>8941</v>
      </c>
      <c r="F64" s="2" t="s">
        <v>266</v>
      </c>
      <c r="G64" s="74" t="s">
        <v>267</v>
      </c>
      <c r="H64" s="74"/>
      <c r="I64" s="74" t="s">
        <v>216</v>
      </c>
      <c r="J64" s="74"/>
      <c r="K64" s="74" t="s">
        <v>217</v>
      </c>
      <c r="L64" s="74"/>
      <c r="M64" s="80">
        <v>5</v>
      </c>
      <c r="N64" s="80"/>
      <c r="O64" s="4">
        <v>61.85</v>
      </c>
    </row>
    <row r="65" spans="1:28" ht="11.85" hidden="1" customHeight="1">
      <c r="A65" s="2" t="s">
        <v>48</v>
      </c>
      <c r="B65" s="3" t="s">
        <v>8924</v>
      </c>
      <c r="C65" s="76" t="s">
        <v>42</v>
      </c>
      <c r="D65" s="76"/>
      <c r="E65" s="1" t="s">
        <v>8937</v>
      </c>
      <c r="F65" s="2" t="s">
        <v>1173</v>
      </c>
      <c r="G65" s="74" t="s">
        <v>1174</v>
      </c>
      <c r="H65" s="74"/>
      <c r="I65" s="74" t="s">
        <v>216</v>
      </c>
      <c r="J65" s="74"/>
      <c r="K65" s="74" t="s">
        <v>217</v>
      </c>
      <c r="L65" s="74"/>
      <c r="M65" s="80">
        <v>2</v>
      </c>
      <c r="N65" s="80"/>
      <c r="O65" s="4">
        <v>24.74</v>
      </c>
    </row>
    <row r="66" spans="1:28" ht="11.85" hidden="1" customHeight="1">
      <c r="A66" s="2" t="s">
        <v>48</v>
      </c>
      <c r="B66" s="3" t="s">
        <v>8924</v>
      </c>
      <c r="C66" s="76" t="s">
        <v>42</v>
      </c>
      <c r="D66" s="76"/>
      <c r="E66" s="1" t="s">
        <v>8942</v>
      </c>
      <c r="F66" s="2" t="s">
        <v>224</v>
      </c>
      <c r="G66" s="74" t="s">
        <v>225</v>
      </c>
      <c r="H66" s="74"/>
      <c r="I66" s="74" t="s">
        <v>216</v>
      </c>
      <c r="J66" s="74"/>
      <c r="K66" s="74" t="s">
        <v>217</v>
      </c>
      <c r="L66" s="74"/>
      <c r="M66" s="80">
        <v>5</v>
      </c>
      <c r="N66" s="80"/>
      <c r="O66" s="4">
        <v>61.85</v>
      </c>
    </row>
    <row r="67" spans="1:28" ht="11.85" hidden="1" customHeight="1">
      <c r="A67" s="2" t="s">
        <v>48</v>
      </c>
      <c r="B67" s="3" t="s">
        <v>8924</v>
      </c>
      <c r="C67" s="76" t="s">
        <v>42</v>
      </c>
      <c r="D67" s="76"/>
      <c r="E67" s="1" t="s">
        <v>8943</v>
      </c>
      <c r="F67" s="2" t="s">
        <v>971</v>
      </c>
      <c r="G67" s="74" t="s">
        <v>972</v>
      </c>
      <c r="H67" s="74"/>
      <c r="I67" s="74" t="s">
        <v>216</v>
      </c>
      <c r="J67" s="74"/>
      <c r="K67" s="74" t="s">
        <v>217</v>
      </c>
      <c r="L67" s="74"/>
      <c r="M67" s="80">
        <v>3</v>
      </c>
      <c r="N67" s="80"/>
      <c r="O67" s="4">
        <v>37.11</v>
      </c>
    </row>
    <row r="68" spans="1:28" ht="17.850000000000001" hidden="1" customHeight="1">
      <c r="A68" s="2" t="s">
        <v>48</v>
      </c>
      <c r="B68" s="3" t="s">
        <v>8924</v>
      </c>
      <c r="C68" s="76" t="s">
        <v>42</v>
      </c>
      <c r="D68" s="76"/>
      <c r="E68" s="1" t="s">
        <v>8939</v>
      </c>
      <c r="F68" s="2" t="s">
        <v>227</v>
      </c>
      <c r="G68" s="74" t="s">
        <v>228</v>
      </c>
      <c r="H68" s="74"/>
      <c r="I68" s="74" t="s">
        <v>216</v>
      </c>
      <c r="J68" s="74"/>
      <c r="K68" s="74" t="s">
        <v>217</v>
      </c>
      <c r="L68" s="74"/>
      <c r="M68" s="80">
        <v>10</v>
      </c>
      <c r="N68" s="80"/>
      <c r="O68" s="4">
        <v>123.7</v>
      </c>
    </row>
    <row r="69" spans="1:28" ht="11.85" hidden="1" customHeight="1">
      <c r="A69" s="2" t="s">
        <v>48</v>
      </c>
      <c r="B69" s="3" t="s">
        <v>8924</v>
      </c>
      <c r="C69" s="76" t="s">
        <v>42</v>
      </c>
      <c r="D69" s="76"/>
      <c r="E69" s="1" t="s">
        <v>8935</v>
      </c>
      <c r="F69" s="2" t="s">
        <v>2392</v>
      </c>
      <c r="G69" s="74" t="s">
        <v>2393</v>
      </c>
      <c r="H69" s="74"/>
      <c r="I69" s="74" t="s">
        <v>232</v>
      </c>
      <c r="J69" s="74"/>
      <c r="K69" s="74" t="s">
        <v>233</v>
      </c>
      <c r="L69" s="74"/>
      <c r="M69" s="80">
        <v>2</v>
      </c>
      <c r="N69" s="80"/>
      <c r="O69" s="4">
        <v>24.74</v>
      </c>
    </row>
    <row r="70" spans="1:28" ht="11.85" hidden="1" customHeight="1">
      <c r="A70" s="2" t="s">
        <v>48</v>
      </c>
      <c r="B70" s="3" t="s">
        <v>8924</v>
      </c>
      <c r="C70" s="76" t="s">
        <v>42</v>
      </c>
      <c r="D70" s="76"/>
      <c r="E70" s="1" t="s">
        <v>8944</v>
      </c>
      <c r="F70" s="2" t="s">
        <v>1187</v>
      </c>
      <c r="G70" s="74" t="s">
        <v>1188</v>
      </c>
      <c r="H70" s="74"/>
      <c r="I70" s="74" t="s">
        <v>216</v>
      </c>
      <c r="J70" s="74"/>
      <c r="K70" s="74" t="s">
        <v>217</v>
      </c>
      <c r="L70" s="74"/>
      <c r="M70" s="80">
        <v>6</v>
      </c>
      <c r="N70" s="80"/>
      <c r="O70" s="4">
        <v>74.22</v>
      </c>
    </row>
    <row r="71" spans="1:28" ht="11.1" hidden="1" customHeight="1">
      <c r="A71" s="2" t="s">
        <v>182</v>
      </c>
      <c r="B71" s="3" t="s">
        <v>8924</v>
      </c>
      <c r="C71" s="76" t="s">
        <v>42</v>
      </c>
      <c r="D71" s="76"/>
      <c r="E71" s="1" t="s">
        <v>8944</v>
      </c>
      <c r="F71" s="2" t="s">
        <v>1187</v>
      </c>
      <c r="G71" s="74" t="s">
        <v>1188</v>
      </c>
      <c r="H71" s="74"/>
      <c r="I71" s="74" t="s">
        <v>216</v>
      </c>
      <c r="J71" s="74"/>
      <c r="K71" s="74" t="s">
        <v>217</v>
      </c>
      <c r="L71" s="74"/>
      <c r="M71" s="80">
        <v>2</v>
      </c>
      <c r="N71" s="80"/>
      <c r="O71" s="4">
        <v>18.88</v>
      </c>
    </row>
    <row r="72" spans="1:28" ht="11.85" hidden="1" customHeight="1">
      <c r="A72" s="2" t="s">
        <v>182</v>
      </c>
      <c r="B72" s="3" t="s">
        <v>8924</v>
      </c>
      <c r="C72" s="76" t="s">
        <v>42</v>
      </c>
      <c r="D72" s="76"/>
      <c r="E72" s="1" t="s">
        <v>8935</v>
      </c>
      <c r="F72" s="2" t="s">
        <v>2392</v>
      </c>
      <c r="G72" s="74" t="s">
        <v>2393</v>
      </c>
      <c r="H72" s="74"/>
      <c r="I72" s="74" t="s">
        <v>232</v>
      </c>
      <c r="J72" s="74"/>
      <c r="K72" s="74" t="s">
        <v>233</v>
      </c>
      <c r="L72" s="74"/>
      <c r="M72" s="80">
        <v>1</v>
      </c>
      <c r="N72" s="80"/>
      <c r="O72" s="4">
        <v>9.44</v>
      </c>
    </row>
    <row r="73" spans="1:28" ht="11.85" hidden="1" customHeight="1">
      <c r="A73" s="2" t="s">
        <v>182</v>
      </c>
      <c r="B73" s="3" t="s">
        <v>8924</v>
      </c>
      <c r="C73" s="76" t="s">
        <v>42</v>
      </c>
      <c r="D73" s="76"/>
      <c r="E73" s="1" t="s">
        <v>8945</v>
      </c>
      <c r="F73" s="2" t="s">
        <v>272</v>
      </c>
      <c r="G73" s="74" t="s">
        <v>273</v>
      </c>
      <c r="H73" s="74"/>
      <c r="I73" s="74" t="s">
        <v>216</v>
      </c>
      <c r="J73" s="74"/>
      <c r="K73" s="74" t="s">
        <v>217</v>
      </c>
      <c r="L73" s="74"/>
      <c r="M73" s="80">
        <v>2</v>
      </c>
      <c r="N73" s="80"/>
      <c r="O73" s="4">
        <v>18.88</v>
      </c>
    </row>
    <row r="74" spans="1:28" ht="11.85" hidden="1" customHeight="1">
      <c r="A74" s="2" t="s">
        <v>182</v>
      </c>
      <c r="B74" s="3" t="s">
        <v>8924</v>
      </c>
      <c r="C74" s="76" t="s">
        <v>42</v>
      </c>
      <c r="D74" s="76"/>
      <c r="E74" s="1" t="s">
        <v>8936</v>
      </c>
      <c r="F74" s="2" t="s">
        <v>238</v>
      </c>
      <c r="G74" s="74" t="s">
        <v>239</v>
      </c>
      <c r="H74" s="74"/>
      <c r="I74" s="74" t="s">
        <v>216</v>
      </c>
      <c r="J74" s="74"/>
      <c r="K74" s="74" t="s">
        <v>217</v>
      </c>
      <c r="L74" s="74"/>
      <c r="M74" s="80">
        <v>5</v>
      </c>
      <c r="N74" s="80"/>
      <c r="O74" s="4">
        <v>47.2</v>
      </c>
    </row>
    <row r="75" spans="1:28" ht="17.100000000000001" hidden="1" customHeight="1">
      <c r="O75" s="5">
        <v>727.98</v>
      </c>
    </row>
    <row r="76" spans="1:28" ht="17.850000000000001" hidden="1" customHeight="1">
      <c r="A76" s="72" t="s">
        <v>286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 spans="1:28" ht="11.85" hidden="1" customHeight="1">
      <c r="A77" s="2" t="s">
        <v>48</v>
      </c>
      <c r="B77" s="3" t="s">
        <v>8924</v>
      </c>
      <c r="C77" s="76" t="s">
        <v>42</v>
      </c>
      <c r="D77" s="76"/>
      <c r="E77" s="1" t="s">
        <v>8946</v>
      </c>
      <c r="F77" s="2" t="s">
        <v>294</v>
      </c>
      <c r="G77" s="74" t="s">
        <v>295</v>
      </c>
      <c r="H77" s="74"/>
      <c r="I77" s="74" t="s">
        <v>296</v>
      </c>
      <c r="J77" s="74"/>
      <c r="K77" s="74" t="s">
        <v>297</v>
      </c>
      <c r="L77" s="74"/>
      <c r="M77" s="80">
        <v>2</v>
      </c>
      <c r="N77" s="80"/>
      <c r="O77" s="4">
        <v>24.74</v>
      </c>
    </row>
    <row r="78" spans="1:28" ht="11.85" hidden="1" customHeight="1">
      <c r="A78" s="2" t="s">
        <v>48</v>
      </c>
      <c r="B78" s="3" t="s">
        <v>8924</v>
      </c>
      <c r="C78" s="76" t="s">
        <v>42</v>
      </c>
      <c r="D78" s="76"/>
      <c r="E78" s="1" t="s">
        <v>8947</v>
      </c>
      <c r="F78" s="2" t="s">
        <v>288</v>
      </c>
      <c r="G78" s="74" t="s">
        <v>1928</v>
      </c>
      <c r="H78" s="74"/>
      <c r="I78" s="74" t="s">
        <v>290</v>
      </c>
      <c r="J78" s="74"/>
      <c r="K78" s="74" t="s">
        <v>291</v>
      </c>
      <c r="L78" s="74"/>
      <c r="M78" s="80">
        <v>10</v>
      </c>
      <c r="N78" s="80"/>
      <c r="O78" s="4">
        <v>123.7</v>
      </c>
    </row>
    <row r="79" spans="1:28" ht="11.1" hidden="1" customHeight="1">
      <c r="A79" s="2" t="s">
        <v>48</v>
      </c>
      <c r="B79" s="3" t="s">
        <v>8924</v>
      </c>
      <c r="C79" s="76" t="s">
        <v>42</v>
      </c>
      <c r="D79" s="76"/>
      <c r="E79" s="1" t="s">
        <v>8948</v>
      </c>
      <c r="F79" s="2" t="s">
        <v>981</v>
      </c>
      <c r="G79" s="74" t="s">
        <v>982</v>
      </c>
      <c r="H79" s="74"/>
      <c r="I79" s="74" t="s">
        <v>296</v>
      </c>
      <c r="J79" s="74"/>
      <c r="K79" s="74" t="s">
        <v>297</v>
      </c>
      <c r="L79" s="74"/>
      <c r="M79" s="80">
        <v>5</v>
      </c>
      <c r="N79" s="80"/>
      <c r="O79" s="4">
        <v>57.6</v>
      </c>
    </row>
    <row r="80" spans="1:28" ht="18.600000000000001" hidden="1" customHeight="1">
      <c r="A80" s="2" t="s">
        <v>182</v>
      </c>
      <c r="B80" s="3" t="s">
        <v>8924</v>
      </c>
      <c r="C80" s="76" t="s">
        <v>42</v>
      </c>
      <c r="D80" s="76"/>
      <c r="E80" s="1" t="s">
        <v>8949</v>
      </c>
      <c r="F80" s="2" t="s">
        <v>307</v>
      </c>
      <c r="G80" s="74" t="s">
        <v>308</v>
      </c>
      <c r="H80" s="74"/>
      <c r="I80" s="74" t="s">
        <v>304</v>
      </c>
      <c r="J80" s="74"/>
      <c r="K80" s="74" t="s">
        <v>305</v>
      </c>
      <c r="L80" s="74"/>
      <c r="M80" s="80">
        <v>2</v>
      </c>
      <c r="N80" s="80"/>
      <c r="O80" s="4">
        <v>18.88</v>
      </c>
    </row>
    <row r="81" spans="1:28" ht="11.85" hidden="1" customHeight="1">
      <c r="A81" s="2" t="s">
        <v>182</v>
      </c>
      <c r="B81" s="3" t="s">
        <v>8924</v>
      </c>
      <c r="C81" s="76" t="s">
        <v>42</v>
      </c>
      <c r="D81" s="76"/>
      <c r="E81" s="1" t="s">
        <v>8947</v>
      </c>
      <c r="F81" s="2" t="s">
        <v>288</v>
      </c>
      <c r="G81" s="74" t="s">
        <v>1928</v>
      </c>
      <c r="H81" s="74"/>
      <c r="I81" s="74" t="s">
        <v>290</v>
      </c>
      <c r="J81" s="74"/>
      <c r="K81" s="74" t="s">
        <v>291</v>
      </c>
      <c r="L81" s="74"/>
      <c r="M81" s="80">
        <v>5</v>
      </c>
      <c r="N81" s="80"/>
      <c r="O81" s="4">
        <v>42.1</v>
      </c>
    </row>
    <row r="82" spans="1:28" ht="17.100000000000001" hidden="1" customHeight="1">
      <c r="O82" s="5">
        <f>SUM(O77:O81)</f>
        <v>267.02</v>
      </c>
    </row>
    <row r="83" spans="1:28" ht="17.850000000000001" hidden="1" customHeight="1">
      <c r="A83" s="72" t="s">
        <v>309</v>
      </c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</row>
    <row r="84" spans="1:28" ht="11.85" customHeight="1">
      <c r="A84" s="2" t="s">
        <v>40</v>
      </c>
      <c r="B84" s="3" t="s">
        <v>8924</v>
      </c>
      <c r="C84" s="76" t="s">
        <v>42</v>
      </c>
      <c r="D84" s="76"/>
      <c r="E84" s="1" t="s">
        <v>8950</v>
      </c>
      <c r="F84" s="2" t="s">
        <v>1429</v>
      </c>
      <c r="G84" s="74" t="s">
        <v>1430</v>
      </c>
      <c r="H84" s="74"/>
      <c r="I84" s="74" t="s">
        <v>367</v>
      </c>
      <c r="J84" s="74"/>
      <c r="K84" s="74" t="s">
        <v>368</v>
      </c>
      <c r="L84" s="74"/>
      <c r="M84" s="80">
        <v>5</v>
      </c>
      <c r="N84" s="80"/>
      <c r="O84" s="4">
        <v>51.1</v>
      </c>
    </row>
    <row r="85" spans="1:28" ht="17.850000000000001" customHeight="1">
      <c r="A85" s="2" t="s">
        <v>40</v>
      </c>
      <c r="B85" s="3" t="s">
        <v>8924</v>
      </c>
      <c r="C85" s="76" t="s">
        <v>42</v>
      </c>
      <c r="D85" s="76"/>
      <c r="E85" s="1" t="s">
        <v>8951</v>
      </c>
      <c r="F85" s="2" t="s">
        <v>995</v>
      </c>
      <c r="G85" s="74" t="s">
        <v>996</v>
      </c>
      <c r="H85" s="74"/>
      <c r="I85" s="74" t="s">
        <v>313</v>
      </c>
      <c r="J85" s="74"/>
      <c r="K85" s="74" t="s">
        <v>314</v>
      </c>
      <c r="L85" s="74"/>
      <c r="M85" s="80">
        <v>20</v>
      </c>
      <c r="N85" s="80"/>
      <c r="O85" s="4">
        <v>204.4</v>
      </c>
    </row>
    <row r="86" spans="1:28" ht="11.85" customHeight="1">
      <c r="A86" s="2" t="s">
        <v>40</v>
      </c>
      <c r="B86" s="3" t="s">
        <v>8910</v>
      </c>
      <c r="C86" s="76" t="s">
        <v>42</v>
      </c>
      <c r="D86" s="76"/>
      <c r="E86" s="1" t="s">
        <v>8952</v>
      </c>
      <c r="F86" s="2" t="s">
        <v>396</v>
      </c>
      <c r="G86" s="74" t="s">
        <v>397</v>
      </c>
      <c r="H86" s="74"/>
      <c r="I86" s="74" t="s">
        <v>313</v>
      </c>
      <c r="J86" s="74"/>
      <c r="K86" s="74" t="s">
        <v>314</v>
      </c>
      <c r="L86" s="74"/>
      <c r="M86" s="80">
        <v>10</v>
      </c>
      <c r="N86" s="80"/>
      <c r="O86" s="4">
        <v>102.2</v>
      </c>
    </row>
    <row r="87" spans="1:28" ht="11.1" customHeight="1">
      <c r="A87" s="2" t="s">
        <v>40</v>
      </c>
      <c r="B87" s="3" t="s">
        <v>8924</v>
      </c>
      <c r="C87" s="76" t="s">
        <v>42</v>
      </c>
      <c r="D87" s="76"/>
      <c r="E87" s="1" t="s">
        <v>8953</v>
      </c>
      <c r="F87" s="2" t="s">
        <v>792</v>
      </c>
      <c r="G87" s="74" t="s">
        <v>793</v>
      </c>
      <c r="H87" s="74"/>
      <c r="I87" s="74" t="s">
        <v>313</v>
      </c>
      <c r="J87" s="74"/>
      <c r="K87" s="74" t="s">
        <v>314</v>
      </c>
      <c r="L87" s="74"/>
      <c r="M87" s="80">
        <v>5</v>
      </c>
      <c r="N87" s="80"/>
      <c r="O87" s="4">
        <v>51.1</v>
      </c>
    </row>
    <row r="88" spans="1:28" ht="18.600000000000001" customHeight="1">
      <c r="A88" s="2" t="s">
        <v>40</v>
      </c>
      <c r="B88" s="3" t="s">
        <v>8910</v>
      </c>
      <c r="C88" s="76" t="s">
        <v>42</v>
      </c>
      <c r="D88" s="76"/>
      <c r="E88" s="1" t="s">
        <v>8954</v>
      </c>
      <c r="F88" s="2" t="s">
        <v>1222</v>
      </c>
      <c r="G88" s="74" t="s">
        <v>1223</v>
      </c>
      <c r="H88" s="74"/>
      <c r="I88" s="74" t="s">
        <v>313</v>
      </c>
      <c r="J88" s="74"/>
      <c r="K88" s="74" t="s">
        <v>314</v>
      </c>
      <c r="L88" s="74"/>
      <c r="M88" s="80">
        <v>10</v>
      </c>
      <c r="N88" s="80"/>
      <c r="O88" s="4">
        <v>102.2</v>
      </c>
    </row>
    <row r="89" spans="1:28" ht="11.85" customHeight="1">
      <c r="A89" s="2" t="s">
        <v>40</v>
      </c>
      <c r="B89" s="3" t="s">
        <v>8910</v>
      </c>
      <c r="C89" s="76" t="s">
        <v>42</v>
      </c>
      <c r="D89" s="76"/>
      <c r="E89" s="1" t="s">
        <v>3268</v>
      </c>
      <c r="F89" s="2" t="s">
        <v>3506</v>
      </c>
      <c r="G89" s="74" t="s">
        <v>3507</v>
      </c>
      <c r="H89" s="74"/>
      <c r="I89" s="74" t="s">
        <v>313</v>
      </c>
      <c r="J89" s="74"/>
      <c r="K89" s="74" t="s">
        <v>314</v>
      </c>
      <c r="L89" s="74"/>
      <c r="M89" s="80">
        <v>20</v>
      </c>
      <c r="N89" s="80"/>
      <c r="O89" s="4">
        <v>204.4</v>
      </c>
    </row>
    <row r="90" spans="1:28" ht="11.1" customHeight="1">
      <c r="A90" s="2" t="s">
        <v>40</v>
      </c>
      <c r="B90" s="3" t="s">
        <v>8910</v>
      </c>
      <c r="C90" s="76" t="s">
        <v>42</v>
      </c>
      <c r="D90" s="76"/>
      <c r="E90" s="1" t="s">
        <v>8955</v>
      </c>
      <c r="F90" s="2" t="s">
        <v>420</v>
      </c>
      <c r="G90" s="74" t="s">
        <v>421</v>
      </c>
      <c r="H90" s="74"/>
      <c r="I90" s="74" t="s">
        <v>313</v>
      </c>
      <c r="J90" s="74"/>
      <c r="K90" s="74" t="s">
        <v>314</v>
      </c>
      <c r="L90" s="74"/>
      <c r="M90" s="80">
        <v>40</v>
      </c>
      <c r="N90" s="80"/>
      <c r="O90" s="4">
        <v>408.8</v>
      </c>
    </row>
    <row r="91" spans="1:28" ht="11.85" customHeight="1">
      <c r="A91" s="2" t="s">
        <v>40</v>
      </c>
      <c r="B91" s="3" t="s">
        <v>8910</v>
      </c>
      <c r="C91" s="76" t="s">
        <v>42</v>
      </c>
      <c r="D91" s="76"/>
      <c r="E91" s="1" t="s">
        <v>8956</v>
      </c>
      <c r="F91" s="2" t="s">
        <v>1452</v>
      </c>
      <c r="G91" s="74" t="s">
        <v>1453</v>
      </c>
      <c r="H91" s="74"/>
      <c r="I91" s="74" t="s">
        <v>313</v>
      </c>
      <c r="J91" s="74"/>
      <c r="K91" s="74" t="s">
        <v>314</v>
      </c>
      <c r="L91" s="74"/>
      <c r="M91" s="80">
        <v>30</v>
      </c>
      <c r="N91" s="80"/>
      <c r="O91" s="4">
        <v>306.60000000000002</v>
      </c>
    </row>
    <row r="92" spans="1:28" ht="17.850000000000001" customHeight="1">
      <c r="A92" s="2" t="s">
        <v>40</v>
      </c>
      <c r="B92" s="3" t="s">
        <v>8910</v>
      </c>
      <c r="C92" s="76" t="s">
        <v>42</v>
      </c>
      <c r="D92" s="76"/>
      <c r="E92" s="1" t="s">
        <v>8957</v>
      </c>
      <c r="F92" s="2" t="s">
        <v>423</v>
      </c>
      <c r="G92" s="74" t="s">
        <v>424</v>
      </c>
      <c r="H92" s="74"/>
      <c r="I92" s="74" t="s">
        <v>313</v>
      </c>
      <c r="J92" s="74"/>
      <c r="K92" s="74" t="s">
        <v>314</v>
      </c>
      <c r="L92" s="74"/>
      <c r="M92" s="80">
        <v>5</v>
      </c>
      <c r="N92" s="80"/>
      <c r="O92" s="4">
        <v>51.1</v>
      </c>
    </row>
    <row r="93" spans="1:28" ht="11.85" customHeight="1">
      <c r="A93" s="2" t="s">
        <v>40</v>
      </c>
      <c r="B93" s="3" t="s">
        <v>8924</v>
      </c>
      <c r="C93" s="76" t="s">
        <v>42</v>
      </c>
      <c r="D93" s="76"/>
      <c r="E93" s="1" t="s">
        <v>8958</v>
      </c>
      <c r="F93" s="2" t="s">
        <v>786</v>
      </c>
      <c r="G93" s="74" t="s">
        <v>787</v>
      </c>
      <c r="H93" s="74"/>
      <c r="I93" s="74" t="s">
        <v>313</v>
      </c>
      <c r="J93" s="74"/>
      <c r="K93" s="74" t="s">
        <v>314</v>
      </c>
      <c r="L93" s="74"/>
      <c r="M93" s="80">
        <v>5</v>
      </c>
      <c r="N93" s="80"/>
      <c r="O93" s="4">
        <v>51.1</v>
      </c>
    </row>
    <row r="94" spans="1:28" ht="11.85" customHeight="1">
      <c r="A94" s="2" t="s">
        <v>40</v>
      </c>
      <c r="B94" s="3" t="s">
        <v>8924</v>
      </c>
      <c r="C94" s="76" t="s">
        <v>42</v>
      </c>
      <c r="D94" s="76"/>
      <c r="E94" s="1" t="s">
        <v>8959</v>
      </c>
      <c r="F94" s="2" t="s">
        <v>341</v>
      </c>
      <c r="G94" s="74" t="s">
        <v>342</v>
      </c>
      <c r="H94" s="74"/>
      <c r="I94" s="74" t="s">
        <v>343</v>
      </c>
      <c r="J94" s="74"/>
      <c r="K94" s="74" t="s">
        <v>344</v>
      </c>
      <c r="L94" s="74"/>
      <c r="M94" s="80">
        <v>20</v>
      </c>
      <c r="N94" s="80"/>
      <c r="O94" s="4">
        <v>204.4</v>
      </c>
    </row>
    <row r="95" spans="1:28" ht="17.850000000000001" customHeight="1">
      <c r="A95" s="2" t="s">
        <v>40</v>
      </c>
      <c r="B95" s="3" t="s">
        <v>8910</v>
      </c>
      <c r="C95" s="76" t="s">
        <v>42</v>
      </c>
      <c r="D95" s="76"/>
      <c r="E95" s="1" t="s">
        <v>8960</v>
      </c>
      <c r="F95" s="2" t="s">
        <v>1584</v>
      </c>
      <c r="G95" s="74" t="s">
        <v>1585</v>
      </c>
      <c r="H95" s="74"/>
      <c r="I95" s="74" t="s">
        <v>313</v>
      </c>
      <c r="J95" s="74"/>
      <c r="K95" s="74" t="s">
        <v>314</v>
      </c>
      <c r="L95" s="74"/>
      <c r="M95" s="80">
        <v>10</v>
      </c>
      <c r="N95" s="80"/>
      <c r="O95" s="4">
        <v>102.2</v>
      </c>
    </row>
    <row r="96" spans="1:28" ht="18.600000000000001" customHeight="1">
      <c r="A96" s="2" t="s">
        <v>40</v>
      </c>
      <c r="B96" s="3" t="s">
        <v>8924</v>
      </c>
      <c r="C96" s="76" t="s">
        <v>42</v>
      </c>
      <c r="D96" s="76"/>
      <c r="E96" s="1" t="s">
        <v>8961</v>
      </c>
      <c r="F96" s="2" t="s">
        <v>1025</v>
      </c>
      <c r="G96" s="74" t="s">
        <v>1026</v>
      </c>
      <c r="H96" s="74"/>
      <c r="I96" s="74" t="s">
        <v>313</v>
      </c>
      <c r="J96" s="74"/>
      <c r="K96" s="74" t="s">
        <v>314</v>
      </c>
      <c r="L96" s="74"/>
      <c r="M96" s="80">
        <v>5</v>
      </c>
      <c r="N96" s="80"/>
      <c r="O96" s="4">
        <v>51.1</v>
      </c>
    </row>
    <row r="97" spans="1:15" ht="17.850000000000001" customHeight="1">
      <c r="A97" s="2" t="s">
        <v>40</v>
      </c>
      <c r="B97" s="3" t="s">
        <v>8962</v>
      </c>
      <c r="C97" s="76" t="s">
        <v>42</v>
      </c>
      <c r="D97" s="76"/>
      <c r="E97" s="1" t="s">
        <v>8963</v>
      </c>
      <c r="F97" s="2" t="s">
        <v>365</v>
      </c>
      <c r="G97" s="74" t="s">
        <v>366</v>
      </c>
      <c r="H97" s="74"/>
      <c r="I97" s="74" t="s">
        <v>367</v>
      </c>
      <c r="J97" s="74"/>
      <c r="K97" s="74" t="s">
        <v>368</v>
      </c>
      <c r="L97" s="74"/>
      <c r="M97" s="80">
        <v>10</v>
      </c>
      <c r="N97" s="80"/>
      <c r="O97" s="4">
        <v>102.2</v>
      </c>
    </row>
    <row r="98" spans="1:15" ht="11.85" customHeight="1">
      <c r="A98" s="2" t="s">
        <v>40</v>
      </c>
      <c r="B98" s="3" t="s">
        <v>8910</v>
      </c>
      <c r="C98" s="76" t="s">
        <v>42</v>
      </c>
      <c r="D98" s="76"/>
      <c r="E98" s="1" t="s">
        <v>8964</v>
      </c>
      <c r="F98" s="2" t="s">
        <v>773</v>
      </c>
      <c r="G98" s="74" t="s">
        <v>774</v>
      </c>
      <c r="H98" s="74"/>
      <c r="I98" s="74" t="s">
        <v>313</v>
      </c>
      <c r="J98" s="74"/>
      <c r="K98" s="74" t="s">
        <v>314</v>
      </c>
      <c r="L98" s="74"/>
      <c r="M98" s="80">
        <v>10</v>
      </c>
      <c r="N98" s="80"/>
      <c r="O98" s="4">
        <v>102.2</v>
      </c>
    </row>
    <row r="99" spans="1:15" ht="17.850000000000001" customHeight="1">
      <c r="A99" s="2" t="s">
        <v>40</v>
      </c>
      <c r="B99" s="3" t="s">
        <v>8904</v>
      </c>
      <c r="C99" s="76" t="s">
        <v>42</v>
      </c>
      <c r="D99" s="76"/>
      <c r="E99" s="1" t="s">
        <v>8965</v>
      </c>
      <c r="F99" s="2" t="s">
        <v>1214</v>
      </c>
      <c r="G99" s="74" t="s">
        <v>1215</v>
      </c>
      <c r="H99" s="74"/>
      <c r="I99" s="74" t="s">
        <v>313</v>
      </c>
      <c r="J99" s="74"/>
      <c r="K99" s="74" t="s">
        <v>314</v>
      </c>
      <c r="L99" s="74"/>
      <c r="M99" s="80">
        <v>10</v>
      </c>
      <c r="N99" s="80"/>
      <c r="O99" s="4">
        <v>102.2</v>
      </c>
    </row>
    <row r="100" spans="1:15" ht="18.600000000000001" customHeight="1">
      <c r="A100" s="2" t="s">
        <v>40</v>
      </c>
      <c r="B100" s="3" t="s">
        <v>8904</v>
      </c>
      <c r="C100" s="76" t="s">
        <v>42</v>
      </c>
      <c r="D100" s="76"/>
      <c r="E100" s="1" t="s">
        <v>8966</v>
      </c>
      <c r="F100" s="2" t="s">
        <v>1006</v>
      </c>
      <c r="G100" s="74" t="s">
        <v>1007</v>
      </c>
      <c r="H100" s="74"/>
      <c r="I100" s="74" t="s">
        <v>313</v>
      </c>
      <c r="J100" s="74"/>
      <c r="K100" s="74" t="s">
        <v>314</v>
      </c>
      <c r="L100" s="74"/>
      <c r="M100" s="80">
        <v>20</v>
      </c>
      <c r="N100" s="80"/>
      <c r="O100" s="4">
        <v>204.4</v>
      </c>
    </row>
    <row r="101" spans="1:15" ht="11.85" customHeight="1">
      <c r="A101" s="2" t="s">
        <v>40</v>
      </c>
      <c r="B101" s="3" t="s">
        <v>8910</v>
      </c>
      <c r="C101" s="76" t="s">
        <v>42</v>
      </c>
      <c r="D101" s="76"/>
      <c r="E101" s="1" t="s">
        <v>3244</v>
      </c>
      <c r="F101" s="2" t="s">
        <v>816</v>
      </c>
      <c r="G101" s="74" t="s">
        <v>817</v>
      </c>
      <c r="H101" s="74"/>
      <c r="I101" s="74" t="s">
        <v>313</v>
      </c>
      <c r="J101" s="74"/>
      <c r="K101" s="74" t="s">
        <v>314</v>
      </c>
      <c r="L101" s="74"/>
      <c r="M101" s="80">
        <v>10</v>
      </c>
      <c r="N101" s="80"/>
      <c r="O101" s="4">
        <v>102.2</v>
      </c>
    </row>
    <row r="102" spans="1:15" ht="11.1" customHeight="1">
      <c r="A102" s="2" t="s">
        <v>40</v>
      </c>
      <c r="B102" s="3" t="s">
        <v>8910</v>
      </c>
      <c r="C102" s="76" t="s">
        <v>42</v>
      </c>
      <c r="D102" s="76"/>
      <c r="E102" s="1" t="s">
        <v>8967</v>
      </c>
      <c r="F102" s="2" t="s">
        <v>1021</v>
      </c>
      <c r="G102" s="74" t="s">
        <v>1022</v>
      </c>
      <c r="H102" s="74"/>
      <c r="I102" s="74" t="s">
        <v>367</v>
      </c>
      <c r="J102" s="74"/>
      <c r="K102" s="74" t="s">
        <v>368</v>
      </c>
      <c r="L102" s="74"/>
      <c r="M102" s="80">
        <v>10</v>
      </c>
      <c r="N102" s="80"/>
      <c r="O102" s="4">
        <v>102.2</v>
      </c>
    </row>
    <row r="103" spans="1:15" ht="18.600000000000001" customHeight="1">
      <c r="A103" s="2" t="s">
        <v>40</v>
      </c>
      <c r="B103" s="3" t="s">
        <v>8904</v>
      </c>
      <c r="C103" s="76" t="s">
        <v>42</v>
      </c>
      <c r="D103" s="76"/>
      <c r="E103" s="1" t="s">
        <v>8968</v>
      </c>
      <c r="F103" s="2" t="s">
        <v>390</v>
      </c>
      <c r="G103" s="74" t="s">
        <v>391</v>
      </c>
      <c r="H103" s="74"/>
      <c r="I103" s="74" t="s">
        <v>313</v>
      </c>
      <c r="J103" s="74"/>
      <c r="K103" s="74" t="s">
        <v>314</v>
      </c>
      <c r="L103" s="74"/>
      <c r="M103" s="80">
        <v>10</v>
      </c>
      <c r="N103" s="80"/>
      <c r="O103" s="4">
        <v>102.2</v>
      </c>
    </row>
    <row r="104" spans="1:15" ht="11.85" customHeight="1">
      <c r="A104" s="2" t="s">
        <v>40</v>
      </c>
      <c r="B104" s="3" t="s">
        <v>8962</v>
      </c>
      <c r="C104" s="76" t="s">
        <v>42</v>
      </c>
      <c r="D104" s="76"/>
      <c r="E104" s="1" t="s">
        <v>8969</v>
      </c>
      <c r="F104" s="2" t="s">
        <v>567</v>
      </c>
      <c r="G104" s="74" t="s">
        <v>568</v>
      </c>
      <c r="H104" s="74"/>
      <c r="I104" s="74" t="s">
        <v>367</v>
      </c>
      <c r="J104" s="74"/>
      <c r="K104" s="74" t="s">
        <v>368</v>
      </c>
      <c r="L104" s="74"/>
      <c r="M104" s="80">
        <v>20</v>
      </c>
      <c r="N104" s="80"/>
      <c r="O104" s="4">
        <v>204.4</v>
      </c>
    </row>
    <row r="105" spans="1:15" ht="11.1" customHeight="1">
      <c r="A105" s="2" t="s">
        <v>40</v>
      </c>
      <c r="B105" s="3" t="s">
        <v>8904</v>
      </c>
      <c r="C105" s="76" t="s">
        <v>42</v>
      </c>
      <c r="D105" s="76"/>
      <c r="E105" s="1" t="s">
        <v>8970</v>
      </c>
      <c r="F105" s="2" t="s">
        <v>760</v>
      </c>
      <c r="G105" s="74" t="s">
        <v>761</v>
      </c>
      <c r="H105" s="74"/>
      <c r="I105" s="74" t="s">
        <v>313</v>
      </c>
      <c r="J105" s="74"/>
      <c r="K105" s="74" t="s">
        <v>314</v>
      </c>
      <c r="L105" s="74"/>
      <c r="M105" s="80">
        <v>20</v>
      </c>
      <c r="N105" s="80"/>
      <c r="O105" s="4">
        <v>204.4</v>
      </c>
    </row>
    <row r="106" spans="1:15" ht="11.85" customHeight="1">
      <c r="A106" s="2" t="s">
        <v>40</v>
      </c>
      <c r="B106" s="3" t="s">
        <v>8924</v>
      </c>
      <c r="C106" s="76" t="s">
        <v>42</v>
      </c>
      <c r="D106" s="76"/>
      <c r="E106" s="1" t="s">
        <v>8971</v>
      </c>
      <c r="F106" s="2" t="s">
        <v>411</v>
      </c>
      <c r="G106" s="74" t="s">
        <v>412</v>
      </c>
      <c r="H106" s="74"/>
      <c r="I106" s="74" t="s">
        <v>313</v>
      </c>
      <c r="J106" s="74"/>
      <c r="K106" s="74" t="s">
        <v>314</v>
      </c>
      <c r="L106" s="74"/>
      <c r="M106" s="80">
        <v>10</v>
      </c>
      <c r="N106" s="80"/>
      <c r="O106" s="4">
        <v>102.2</v>
      </c>
    </row>
    <row r="107" spans="1:15" ht="11.85" customHeight="1">
      <c r="A107" s="2" t="s">
        <v>40</v>
      </c>
      <c r="B107" s="3" t="s">
        <v>8910</v>
      </c>
      <c r="C107" s="76" t="s">
        <v>42</v>
      </c>
      <c r="D107" s="76"/>
      <c r="E107" s="1" t="s">
        <v>8972</v>
      </c>
      <c r="F107" s="2" t="s">
        <v>1424</v>
      </c>
      <c r="G107" s="74" t="s">
        <v>1425</v>
      </c>
      <c r="H107" s="74"/>
      <c r="I107" s="74" t="s">
        <v>313</v>
      </c>
      <c r="J107" s="74"/>
      <c r="K107" s="74" t="s">
        <v>314</v>
      </c>
      <c r="L107" s="74"/>
      <c r="M107" s="80">
        <v>15</v>
      </c>
      <c r="N107" s="80"/>
      <c r="O107" s="4">
        <v>153.30000000000001</v>
      </c>
    </row>
    <row r="108" spans="1:15" ht="17.850000000000001" customHeight="1">
      <c r="A108" s="2" t="s">
        <v>40</v>
      </c>
      <c r="B108" s="3" t="s">
        <v>8962</v>
      </c>
      <c r="C108" s="76" t="s">
        <v>42</v>
      </c>
      <c r="D108" s="76"/>
      <c r="E108" s="1" t="s">
        <v>8973</v>
      </c>
      <c r="F108" s="2" t="s">
        <v>349</v>
      </c>
      <c r="G108" s="74" t="s">
        <v>350</v>
      </c>
      <c r="H108" s="74"/>
      <c r="I108" s="74" t="s">
        <v>351</v>
      </c>
      <c r="J108" s="74"/>
      <c r="K108" s="74" t="s">
        <v>352</v>
      </c>
      <c r="L108" s="74"/>
      <c r="M108" s="80">
        <v>15</v>
      </c>
      <c r="N108" s="80"/>
      <c r="O108" s="4">
        <v>153.30000000000001</v>
      </c>
    </row>
    <row r="109" spans="1:15" ht="11.85" customHeight="1">
      <c r="A109" s="2" t="s">
        <v>40</v>
      </c>
      <c r="B109" s="3" t="s">
        <v>8910</v>
      </c>
      <c r="C109" s="76" t="s">
        <v>42</v>
      </c>
      <c r="D109" s="76"/>
      <c r="E109" s="1" t="s">
        <v>8974</v>
      </c>
      <c r="F109" s="2" t="s">
        <v>322</v>
      </c>
      <c r="G109" s="74" t="s">
        <v>323</v>
      </c>
      <c r="H109" s="74"/>
      <c r="I109" s="74" t="s">
        <v>313</v>
      </c>
      <c r="J109" s="74"/>
      <c r="K109" s="74" t="s">
        <v>314</v>
      </c>
      <c r="L109" s="74"/>
      <c r="M109" s="80">
        <v>30</v>
      </c>
      <c r="N109" s="80"/>
      <c r="O109" s="4">
        <v>306.60000000000002</v>
      </c>
    </row>
    <row r="110" spans="1:15" ht="11.85" customHeight="1">
      <c r="A110" s="2" t="s">
        <v>40</v>
      </c>
      <c r="B110" s="3" t="s">
        <v>8904</v>
      </c>
      <c r="C110" s="76" t="s">
        <v>42</v>
      </c>
      <c r="D110" s="76"/>
      <c r="E110" s="1" t="s">
        <v>8975</v>
      </c>
      <c r="F110" s="2" t="s">
        <v>328</v>
      </c>
      <c r="G110" s="74" t="s">
        <v>329</v>
      </c>
      <c r="H110" s="74"/>
      <c r="I110" s="74" t="s">
        <v>313</v>
      </c>
      <c r="J110" s="74"/>
      <c r="K110" s="74" t="s">
        <v>314</v>
      </c>
      <c r="L110" s="74"/>
      <c r="M110" s="80">
        <v>10</v>
      </c>
      <c r="N110" s="80"/>
      <c r="O110" s="4">
        <v>102.2</v>
      </c>
    </row>
    <row r="111" spans="1:15" ht="11.85" customHeight="1">
      <c r="A111" s="2" t="s">
        <v>40</v>
      </c>
      <c r="B111" s="3" t="s">
        <v>8910</v>
      </c>
      <c r="C111" s="76" t="s">
        <v>42</v>
      </c>
      <c r="D111" s="76"/>
      <c r="E111" s="1" t="s">
        <v>8976</v>
      </c>
      <c r="F111" s="2" t="s">
        <v>4391</v>
      </c>
      <c r="G111" s="74" t="s">
        <v>4392</v>
      </c>
      <c r="H111" s="74"/>
      <c r="I111" s="74" t="s">
        <v>313</v>
      </c>
      <c r="J111" s="74"/>
      <c r="K111" s="74" t="s">
        <v>314</v>
      </c>
      <c r="L111" s="74"/>
      <c r="M111" s="80">
        <v>10</v>
      </c>
      <c r="N111" s="80"/>
      <c r="O111" s="4">
        <v>102.2</v>
      </c>
    </row>
    <row r="112" spans="1:15" ht="17.850000000000001" customHeight="1">
      <c r="A112" s="2" t="s">
        <v>40</v>
      </c>
      <c r="B112" s="3" t="s">
        <v>8910</v>
      </c>
      <c r="C112" s="76" t="s">
        <v>42</v>
      </c>
      <c r="D112" s="76"/>
      <c r="E112" s="1" t="s">
        <v>8977</v>
      </c>
      <c r="F112" s="2" t="s">
        <v>6177</v>
      </c>
      <c r="G112" s="74" t="s">
        <v>6178</v>
      </c>
      <c r="H112" s="74"/>
      <c r="I112" s="74" t="s">
        <v>375</v>
      </c>
      <c r="J112" s="74"/>
      <c r="K112" s="74" t="s">
        <v>376</v>
      </c>
      <c r="L112" s="74"/>
      <c r="M112" s="80">
        <v>10</v>
      </c>
      <c r="N112" s="80"/>
      <c r="O112" s="4">
        <v>102.2</v>
      </c>
    </row>
    <row r="113" spans="1:28" ht="17.850000000000001" customHeight="1">
      <c r="A113" s="2" t="s">
        <v>40</v>
      </c>
      <c r="B113" s="3" t="s">
        <v>8904</v>
      </c>
      <c r="C113" s="76" t="s">
        <v>42</v>
      </c>
      <c r="D113" s="76"/>
      <c r="E113" s="1" t="s">
        <v>8978</v>
      </c>
      <c r="F113" s="2" t="s">
        <v>8979</v>
      </c>
      <c r="G113" s="74" t="s">
        <v>8980</v>
      </c>
      <c r="H113" s="74"/>
      <c r="I113" s="74" t="s">
        <v>367</v>
      </c>
      <c r="J113" s="74"/>
      <c r="K113" s="74" t="s">
        <v>368</v>
      </c>
      <c r="L113" s="74"/>
      <c r="M113" s="80">
        <v>30</v>
      </c>
      <c r="N113" s="80"/>
      <c r="O113" s="4">
        <v>306.60000000000002</v>
      </c>
    </row>
    <row r="114" spans="1:28" ht="11.85" hidden="1" customHeight="1">
      <c r="A114" s="2" t="s">
        <v>48</v>
      </c>
      <c r="B114" s="3" t="s">
        <v>8910</v>
      </c>
      <c r="C114" s="76" t="s">
        <v>42</v>
      </c>
      <c r="D114" s="76"/>
      <c r="E114" s="1" t="s">
        <v>8981</v>
      </c>
      <c r="F114" s="2" t="s">
        <v>411</v>
      </c>
      <c r="G114" s="74" t="s">
        <v>412</v>
      </c>
      <c r="H114" s="74"/>
      <c r="I114" s="74" t="s">
        <v>313</v>
      </c>
      <c r="J114" s="74"/>
      <c r="K114" s="74" t="s">
        <v>314</v>
      </c>
      <c r="L114" s="74"/>
      <c r="M114" s="80">
        <v>3</v>
      </c>
      <c r="N114" s="80"/>
      <c r="O114" s="4">
        <v>34.56</v>
      </c>
    </row>
    <row r="115" spans="1:28" ht="17.850000000000001" hidden="1" customHeight="1">
      <c r="A115" s="2" t="s">
        <v>48</v>
      </c>
      <c r="B115" s="3" t="s">
        <v>8904</v>
      </c>
      <c r="C115" s="76" t="s">
        <v>42</v>
      </c>
      <c r="D115" s="76"/>
      <c r="E115" s="1" t="s">
        <v>8965</v>
      </c>
      <c r="F115" s="2" t="s">
        <v>1214</v>
      </c>
      <c r="G115" s="74" t="s">
        <v>1215</v>
      </c>
      <c r="H115" s="74"/>
      <c r="I115" s="74" t="s">
        <v>313</v>
      </c>
      <c r="J115" s="74"/>
      <c r="K115" s="74" t="s">
        <v>314</v>
      </c>
      <c r="L115" s="74"/>
      <c r="M115" s="80">
        <v>2</v>
      </c>
      <c r="N115" s="80"/>
      <c r="O115" s="4">
        <v>23.04</v>
      </c>
    </row>
    <row r="116" spans="1:28" ht="18.600000000000001" hidden="1" customHeight="1">
      <c r="A116" s="2" t="s">
        <v>48</v>
      </c>
      <c r="B116" s="3" t="s">
        <v>8962</v>
      </c>
      <c r="C116" s="76" t="s">
        <v>42</v>
      </c>
      <c r="D116" s="76"/>
      <c r="E116" s="1" t="s">
        <v>8973</v>
      </c>
      <c r="F116" s="2" t="s">
        <v>349</v>
      </c>
      <c r="G116" s="74" t="s">
        <v>350</v>
      </c>
      <c r="H116" s="74"/>
      <c r="I116" s="74" t="s">
        <v>351</v>
      </c>
      <c r="J116" s="74"/>
      <c r="K116" s="74" t="s">
        <v>352</v>
      </c>
      <c r="L116" s="74"/>
      <c r="M116" s="80">
        <v>3</v>
      </c>
      <c r="N116" s="80"/>
      <c r="O116" s="4">
        <v>37.11</v>
      </c>
    </row>
    <row r="117" spans="1:28" ht="11.1" hidden="1" customHeight="1">
      <c r="A117" s="2" t="s">
        <v>48</v>
      </c>
      <c r="B117" s="3" t="s">
        <v>8910</v>
      </c>
      <c r="C117" s="76" t="s">
        <v>42</v>
      </c>
      <c r="D117" s="76"/>
      <c r="E117" s="1" t="s">
        <v>8967</v>
      </c>
      <c r="F117" s="2" t="s">
        <v>1021</v>
      </c>
      <c r="G117" s="74" t="s">
        <v>1022</v>
      </c>
      <c r="H117" s="74"/>
      <c r="I117" s="74" t="s">
        <v>367</v>
      </c>
      <c r="J117" s="74"/>
      <c r="K117" s="74" t="s">
        <v>368</v>
      </c>
      <c r="L117" s="74"/>
      <c r="M117" s="80">
        <v>1</v>
      </c>
      <c r="N117" s="80"/>
      <c r="O117" s="4">
        <v>11.52</v>
      </c>
    </row>
    <row r="118" spans="1:28" ht="11.85" hidden="1" customHeight="1">
      <c r="A118" s="2" t="s">
        <v>48</v>
      </c>
      <c r="B118" s="3" t="s">
        <v>8962</v>
      </c>
      <c r="C118" s="76" t="s">
        <v>42</v>
      </c>
      <c r="D118" s="76"/>
      <c r="E118" s="1" t="s">
        <v>8982</v>
      </c>
      <c r="F118" s="2" t="s">
        <v>404</v>
      </c>
      <c r="G118" s="74" t="s">
        <v>405</v>
      </c>
      <c r="H118" s="74"/>
      <c r="I118" s="74" t="s">
        <v>351</v>
      </c>
      <c r="J118" s="74"/>
      <c r="K118" s="74" t="s">
        <v>352</v>
      </c>
      <c r="L118" s="74"/>
      <c r="M118" s="80">
        <v>2</v>
      </c>
      <c r="N118" s="80"/>
      <c r="O118" s="4">
        <v>23.04</v>
      </c>
    </row>
    <row r="119" spans="1:28" ht="11.85" hidden="1" customHeight="1">
      <c r="A119" s="2" t="s">
        <v>48</v>
      </c>
      <c r="B119" s="3" t="s">
        <v>8910</v>
      </c>
      <c r="C119" s="76" t="s">
        <v>42</v>
      </c>
      <c r="D119" s="76"/>
      <c r="E119" s="1" t="s">
        <v>8972</v>
      </c>
      <c r="F119" s="2" t="s">
        <v>1424</v>
      </c>
      <c r="G119" s="74" t="s">
        <v>1425</v>
      </c>
      <c r="H119" s="74"/>
      <c r="I119" s="74" t="s">
        <v>313</v>
      </c>
      <c r="J119" s="74"/>
      <c r="K119" s="74" t="s">
        <v>314</v>
      </c>
      <c r="L119" s="74"/>
      <c r="M119" s="80">
        <v>15</v>
      </c>
      <c r="N119" s="80"/>
      <c r="O119" s="4">
        <v>172.8</v>
      </c>
    </row>
    <row r="120" spans="1:28" ht="17.100000000000001" hidden="1" customHeight="1">
      <c r="O120" s="5">
        <f>SUM(O84:O119)</f>
        <v>4747.7700000000004</v>
      </c>
    </row>
    <row r="121" spans="1:28" ht="17.850000000000001" hidden="1" customHeight="1">
      <c r="A121" s="72" t="s">
        <v>429</v>
      </c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 spans="1:28" ht="11.85" customHeight="1">
      <c r="A122" s="2" t="s">
        <v>40</v>
      </c>
      <c r="B122" s="3" t="s">
        <v>8904</v>
      </c>
      <c r="C122" s="76" t="s">
        <v>42</v>
      </c>
      <c r="D122" s="76"/>
      <c r="E122" s="1" t="s">
        <v>8983</v>
      </c>
      <c r="F122" s="2" t="s">
        <v>1255</v>
      </c>
      <c r="G122" s="74" t="s">
        <v>1256</v>
      </c>
      <c r="H122" s="74"/>
      <c r="I122" s="74" t="s">
        <v>1252</v>
      </c>
      <c r="J122" s="74"/>
      <c r="K122" s="74" t="s">
        <v>1253</v>
      </c>
      <c r="L122" s="74"/>
      <c r="M122" s="80">
        <v>20</v>
      </c>
      <c r="N122" s="80"/>
      <c r="O122" s="4">
        <v>204.4</v>
      </c>
    </row>
    <row r="123" spans="1:28" ht="26.1" customHeight="1">
      <c r="A123" s="2" t="s">
        <v>40</v>
      </c>
      <c r="B123" s="3" t="s">
        <v>8924</v>
      </c>
      <c r="C123" s="76" t="s">
        <v>42</v>
      </c>
      <c r="D123" s="76"/>
      <c r="E123" s="1" t="s">
        <v>8984</v>
      </c>
      <c r="F123" s="2" t="s">
        <v>7523</v>
      </c>
      <c r="G123" s="74" t="s">
        <v>7524</v>
      </c>
      <c r="H123" s="74"/>
      <c r="I123" s="74" t="s">
        <v>433</v>
      </c>
      <c r="J123" s="74"/>
      <c r="K123" s="74" t="s">
        <v>434</v>
      </c>
      <c r="L123" s="74"/>
      <c r="M123" s="80">
        <v>2</v>
      </c>
      <c r="N123" s="80"/>
      <c r="O123" s="4">
        <v>20.440000000000001</v>
      </c>
    </row>
    <row r="124" spans="1:28" ht="11.85" hidden="1" customHeight="1">
      <c r="A124" s="2" t="s">
        <v>48</v>
      </c>
      <c r="B124" s="3" t="s">
        <v>8904</v>
      </c>
      <c r="C124" s="76" t="s">
        <v>42</v>
      </c>
      <c r="D124" s="76"/>
      <c r="E124" s="1" t="s">
        <v>8983</v>
      </c>
      <c r="F124" s="2" t="s">
        <v>1255</v>
      </c>
      <c r="G124" s="74" t="s">
        <v>1256</v>
      </c>
      <c r="H124" s="74"/>
      <c r="I124" s="74" t="s">
        <v>1252</v>
      </c>
      <c r="J124" s="74"/>
      <c r="K124" s="74" t="s">
        <v>1253</v>
      </c>
      <c r="L124" s="74"/>
      <c r="M124" s="80">
        <v>20</v>
      </c>
      <c r="N124" s="80"/>
      <c r="O124" s="4">
        <v>230.4</v>
      </c>
    </row>
    <row r="125" spans="1:28" ht="26.1" hidden="1" customHeight="1">
      <c r="A125" s="2" t="s">
        <v>48</v>
      </c>
      <c r="B125" s="3" t="s">
        <v>8924</v>
      </c>
      <c r="C125" s="76" t="s">
        <v>42</v>
      </c>
      <c r="D125" s="76"/>
      <c r="E125" s="1" t="s">
        <v>8984</v>
      </c>
      <c r="F125" s="2" t="s">
        <v>7523</v>
      </c>
      <c r="G125" s="74" t="s">
        <v>7524</v>
      </c>
      <c r="H125" s="74"/>
      <c r="I125" s="74" t="s">
        <v>433</v>
      </c>
      <c r="J125" s="74"/>
      <c r="K125" s="74" t="s">
        <v>434</v>
      </c>
      <c r="L125" s="74"/>
      <c r="M125" s="80">
        <v>5</v>
      </c>
      <c r="N125" s="80"/>
      <c r="O125" s="4">
        <v>57.6</v>
      </c>
    </row>
    <row r="126" spans="1:28" ht="11.1" hidden="1" customHeight="1">
      <c r="A126" s="2" t="s">
        <v>48</v>
      </c>
      <c r="B126" s="3" t="s">
        <v>8924</v>
      </c>
      <c r="C126" s="76" t="s">
        <v>42</v>
      </c>
      <c r="D126" s="76"/>
      <c r="E126" s="1" t="s">
        <v>8985</v>
      </c>
      <c r="F126" s="2" t="s">
        <v>1043</v>
      </c>
      <c r="G126" s="74" t="s">
        <v>1044</v>
      </c>
      <c r="H126" s="74"/>
      <c r="I126" s="74" t="s">
        <v>433</v>
      </c>
      <c r="J126" s="74"/>
      <c r="K126" s="74" t="s">
        <v>434</v>
      </c>
      <c r="L126" s="74"/>
      <c r="M126" s="80">
        <v>5</v>
      </c>
      <c r="N126" s="80"/>
      <c r="O126" s="4">
        <v>57.6</v>
      </c>
    </row>
    <row r="127" spans="1:28" ht="17.850000000000001" hidden="1" customHeight="1">
      <c r="O127" s="5">
        <v>570.44000000000005</v>
      </c>
    </row>
    <row r="128" spans="1:28" ht="17.850000000000001" hidden="1" customHeight="1">
      <c r="A128" s="72" t="s">
        <v>435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</row>
    <row r="129" spans="1:28" ht="11.1" customHeight="1">
      <c r="A129" s="2" t="s">
        <v>40</v>
      </c>
      <c r="B129" s="3" t="s">
        <v>8910</v>
      </c>
      <c r="C129" s="76" t="s">
        <v>42</v>
      </c>
      <c r="D129" s="76"/>
      <c r="E129" s="1" t="s">
        <v>3254</v>
      </c>
      <c r="F129" s="2" t="s">
        <v>1268</v>
      </c>
      <c r="G129" s="74" t="s">
        <v>1269</v>
      </c>
      <c r="H129" s="74"/>
      <c r="I129" s="74" t="s">
        <v>1270</v>
      </c>
      <c r="J129" s="74"/>
      <c r="K129" s="74" t="s">
        <v>1271</v>
      </c>
      <c r="L129" s="74"/>
      <c r="M129" s="80">
        <v>3</v>
      </c>
      <c r="N129" s="80"/>
      <c r="O129" s="4">
        <v>30.66</v>
      </c>
    </row>
    <row r="130" spans="1:28" ht="11.85" hidden="1" customHeight="1">
      <c r="A130" s="2" t="s">
        <v>48</v>
      </c>
      <c r="B130" s="3" t="s">
        <v>8910</v>
      </c>
      <c r="C130" s="76" t="s">
        <v>42</v>
      </c>
      <c r="D130" s="76"/>
      <c r="E130" s="1" t="s">
        <v>3254</v>
      </c>
      <c r="F130" s="2" t="s">
        <v>1268</v>
      </c>
      <c r="G130" s="74" t="s">
        <v>1269</v>
      </c>
      <c r="H130" s="74"/>
      <c r="I130" s="74" t="s">
        <v>1270</v>
      </c>
      <c r="J130" s="74"/>
      <c r="K130" s="74" t="s">
        <v>1271</v>
      </c>
      <c r="L130" s="74"/>
      <c r="M130" s="80">
        <v>2</v>
      </c>
      <c r="N130" s="80"/>
      <c r="O130" s="4">
        <v>24.74</v>
      </c>
    </row>
    <row r="131" spans="1:28" ht="17.850000000000001" hidden="1" customHeight="1">
      <c r="A131" s="2" t="s">
        <v>48</v>
      </c>
      <c r="B131" s="3" t="s">
        <v>8910</v>
      </c>
      <c r="C131" s="76" t="s">
        <v>42</v>
      </c>
      <c r="D131" s="76"/>
      <c r="E131" s="1" t="s">
        <v>8986</v>
      </c>
      <c r="F131" s="2" t="s">
        <v>1635</v>
      </c>
      <c r="G131" s="74" t="s">
        <v>1636</v>
      </c>
      <c r="H131" s="74"/>
      <c r="I131" s="74" t="s">
        <v>1270</v>
      </c>
      <c r="J131" s="74"/>
      <c r="K131" s="74" t="s">
        <v>1271</v>
      </c>
      <c r="L131" s="74"/>
      <c r="M131" s="80">
        <v>20</v>
      </c>
      <c r="N131" s="80"/>
      <c r="O131" s="4">
        <v>247.4</v>
      </c>
    </row>
    <row r="132" spans="1:28" ht="17.850000000000001" hidden="1" customHeight="1">
      <c r="O132" s="5">
        <v>302.8</v>
      </c>
    </row>
    <row r="133" spans="1:28" ht="17.850000000000001" hidden="1" customHeight="1">
      <c r="A133" s="72" t="s">
        <v>444</v>
      </c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</row>
    <row r="134" spans="1:28" ht="11.1" customHeight="1">
      <c r="A134" s="2" t="s">
        <v>40</v>
      </c>
      <c r="B134" s="3" t="s">
        <v>8962</v>
      </c>
      <c r="C134" s="76" t="s">
        <v>42</v>
      </c>
      <c r="D134" s="76"/>
      <c r="E134" s="1" t="s">
        <v>8987</v>
      </c>
      <c r="F134" s="2" t="s">
        <v>3453</v>
      </c>
      <c r="G134" s="74" t="s">
        <v>3454</v>
      </c>
      <c r="H134" s="74"/>
      <c r="I134" s="74" t="s">
        <v>1646</v>
      </c>
      <c r="J134" s="74"/>
      <c r="K134" s="74" t="s">
        <v>1647</v>
      </c>
      <c r="L134" s="74"/>
      <c r="M134" s="80">
        <v>20</v>
      </c>
      <c r="N134" s="80"/>
      <c r="O134" s="4">
        <v>204.4</v>
      </c>
    </row>
    <row r="135" spans="1:28" ht="11.85" customHeight="1">
      <c r="A135" s="2" t="s">
        <v>40</v>
      </c>
      <c r="B135" s="3" t="s">
        <v>8962</v>
      </c>
      <c r="C135" s="76" t="s">
        <v>42</v>
      </c>
      <c r="D135" s="76"/>
      <c r="E135" s="1" t="s">
        <v>8988</v>
      </c>
      <c r="F135" s="2" t="s">
        <v>466</v>
      </c>
      <c r="G135" s="74" t="s">
        <v>467</v>
      </c>
      <c r="H135" s="74"/>
      <c r="I135" s="74" t="s">
        <v>468</v>
      </c>
      <c r="J135" s="74"/>
      <c r="K135" s="74" t="s">
        <v>469</v>
      </c>
      <c r="L135" s="74"/>
      <c r="M135" s="80">
        <v>15</v>
      </c>
      <c r="N135" s="80"/>
      <c r="O135" s="4">
        <v>153.30000000000001</v>
      </c>
    </row>
    <row r="136" spans="1:28" ht="11.85" customHeight="1">
      <c r="A136" s="2" t="s">
        <v>40</v>
      </c>
      <c r="B136" s="3" t="s">
        <v>8962</v>
      </c>
      <c r="C136" s="76" t="s">
        <v>42</v>
      </c>
      <c r="D136" s="76"/>
      <c r="E136" s="1" t="s">
        <v>8989</v>
      </c>
      <c r="F136" s="2" t="s">
        <v>3803</v>
      </c>
      <c r="G136" s="74" t="s">
        <v>3804</v>
      </c>
      <c r="H136" s="74"/>
      <c r="I136" s="74" t="s">
        <v>468</v>
      </c>
      <c r="J136" s="74"/>
      <c r="K136" s="74" t="s">
        <v>469</v>
      </c>
      <c r="L136" s="74"/>
      <c r="M136" s="80">
        <v>30</v>
      </c>
      <c r="N136" s="80"/>
      <c r="O136" s="4">
        <v>306.60000000000002</v>
      </c>
    </row>
    <row r="137" spans="1:28" ht="17.850000000000001" customHeight="1">
      <c r="A137" s="2" t="s">
        <v>40</v>
      </c>
      <c r="B137" s="3" t="s">
        <v>8962</v>
      </c>
      <c r="C137" s="76" t="s">
        <v>42</v>
      </c>
      <c r="D137" s="76"/>
      <c r="E137" s="1" t="s">
        <v>8990</v>
      </c>
      <c r="F137" s="2" t="s">
        <v>1487</v>
      </c>
      <c r="G137" s="74" t="s">
        <v>1488</v>
      </c>
      <c r="H137" s="74"/>
      <c r="I137" s="74" t="s">
        <v>448</v>
      </c>
      <c r="J137" s="74"/>
      <c r="K137" s="74" t="s">
        <v>449</v>
      </c>
      <c r="L137" s="74"/>
      <c r="M137" s="80">
        <v>50</v>
      </c>
      <c r="N137" s="80"/>
      <c r="O137" s="4">
        <v>511</v>
      </c>
    </row>
    <row r="138" spans="1:28" ht="26.85" customHeight="1">
      <c r="A138" s="2" t="s">
        <v>40</v>
      </c>
      <c r="B138" s="3" t="s">
        <v>8924</v>
      </c>
      <c r="C138" s="76" t="s">
        <v>42</v>
      </c>
      <c r="D138" s="76"/>
      <c r="E138" s="1" t="s">
        <v>8991</v>
      </c>
      <c r="F138" s="2" t="s">
        <v>461</v>
      </c>
      <c r="G138" s="74" t="s">
        <v>462</v>
      </c>
      <c r="H138" s="74"/>
      <c r="I138" s="74" t="s">
        <v>463</v>
      </c>
      <c r="J138" s="74"/>
      <c r="K138" s="74" t="s">
        <v>464</v>
      </c>
      <c r="L138" s="74"/>
      <c r="M138" s="80">
        <v>53</v>
      </c>
      <c r="N138" s="80"/>
      <c r="O138" s="4">
        <v>541.66</v>
      </c>
    </row>
    <row r="139" spans="1:28" ht="17.850000000000001" customHeight="1">
      <c r="A139" s="2" t="s">
        <v>40</v>
      </c>
      <c r="B139" s="3" t="s">
        <v>8962</v>
      </c>
      <c r="C139" s="76" t="s">
        <v>42</v>
      </c>
      <c r="D139" s="76"/>
      <c r="E139" s="1" t="s">
        <v>8992</v>
      </c>
      <c r="F139" s="2" t="s">
        <v>2264</v>
      </c>
      <c r="G139" s="74" t="s">
        <v>2265</v>
      </c>
      <c r="H139" s="74"/>
      <c r="I139" s="74" t="s">
        <v>851</v>
      </c>
      <c r="J139" s="74"/>
      <c r="K139" s="74" t="s">
        <v>852</v>
      </c>
      <c r="L139" s="74"/>
      <c r="M139" s="80">
        <v>6</v>
      </c>
      <c r="N139" s="80"/>
      <c r="O139" s="4">
        <v>61.32</v>
      </c>
    </row>
    <row r="140" spans="1:28" ht="17.850000000000001" customHeight="1">
      <c r="A140" s="2" t="s">
        <v>40</v>
      </c>
      <c r="B140" s="3" t="s">
        <v>8962</v>
      </c>
      <c r="C140" s="76" t="s">
        <v>42</v>
      </c>
      <c r="D140" s="76"/>
      <c r="E140" s="1" t="s">
        <v>8993</v>
      </c>
      <c r="F140" s="2" t="s">
        <v>7375</v>
      </c>
      <c r="G140" s="74" t="s">
        <v>7376</v>
      </c>
      <c r="H140" s="74"/>
      <c r="I140" s="74" t="s">
        <v>867</v>
      </c>
      <c r="J140" s="74"/>
      <c r="K140" s="74" t="s">
        <v>868</v>
      </c>
      <c r="L140" s="74"/>
      <c r="M140" s="80">
        <v>4</v>
      </c>
      <c r="N140" s="80"/>
      <c r="O140" s="4">
        <v>40.880000000000003</v>
      </c>
    </row>
    <row r="141" spans="1:28" ht="11.85" customHeight="1">
      <c r="A141" s="2" t="s">
        <v>40</v>
      </c>
      <c r="B141" s="3" t="s">
        <v>8962</v>
      </c>
      <c r="C141" s="76" t="s">
        <v>42</v>
      </c>
      <c r="D141" s="76"/>
      <c r="E141" s="1" t="s">
        <v>8994</v>
      </c>
      <c r="F141" s="2" t="s">
        <v>4812</v>
      </c>
      <c r="G141" s="74" t="s">
        <v>4813</v>
      </c>
      <c r="H141" s="74"/>
      <c r="I141" s="74" t="s">
        <v>4814</v>
      </c>
      <c r="J141" s="74"/>
      <c r="K141" s="74" t="s">
        <v>4815</v>
      </c>
      <c r="L141" s="74"/>
      <c r="M141" s="80">
        <v>30</v>
      </c>
      <c r="N141" s="80"/>
      <c r="O141" s="4">
        <v>306.60000000000002</v>
      </c>
    </row>
    <row r="142" spans="1:28" ht="11.85" customHeight="1">
      <c r="A142" s="2" t="s">
        <v>40</v>
      </c>
      <c r="B142" s="3" t="s">
        <v>8962</v>
      </c>
      <c r="C142" s="76" t="s">
        <v>42</v>
      </c>
      <c r="D142" s="76"/>
      <c r="E142" s="1" t="s">
        <v>8995</v>
      </c>
      <c r="F142" s="2" t="s">
        <v>1639</v>
      </c>
      <c r="G142" s="74" t="s">
        <v>1640</v>
      </c>
      <c r="H142" s="74"/>
      <c r="I142" s="74" t="s">
        <v>468</v>
      </c>
      <c r="J142" s="74"/>
      <c r="K142" s="74" t="s">
        <v>469</v>
      </c>
      <c r="L142" s="74"/>
      <c r="M142" s="80">
        <v>30</v>
      </c>
      <c r="N142" s="80"/>
      <c r="O142" s="4">
        <v>306.60000000000002</v>
      </c>
    </row>
    <row r="143" spans="1:28" ht="17.850000000000001" customHeight="1">
      <c r="A143" s="2" t="s">
        <v>40</v>
      </c>
      <c r="B143" s="3" t="s">
        <v>8962</v>
      </c>
      <c r="C143" s="76" t="s">
        <v>42</v>
      </c>
      <c r="D143" s="76"/>
      <c r="E143" s="1" t="s">
        <v>8996</v>
      </c>
      <c r="F143" s="2" t="s">
        <v>1662</v>
      </c>
      <c r="G143" s="74" t="s">
        <v>1663</v>
      </c>
      <c r="H143" s="74"/>
      <c r="I143" s="74" t="s">
        <v>468</v>
      </c>
      <c r="J143" s="74"/>
      <c r="K143" s="74" t="s">
        <v>469</v>
      </c>
      <c r="L143" s="74"/>
      <c r="M143" s="80">
        <v>26</v>
      </c>
      <c r="N143" s="80"/>
      <c r="O143" s="4">
        <v>265.72000000000003</v>
      </c>
    </row>
    <row r="144" spans="1:28" ht="11.85" customHeight="1">
      <c r="A144" s="2" t="s">
        <v>40</v>
      </c>
      <c r="B144" s="3" t="s">
        <v>8904</v>
      </c>
      <c r="C144" s="76" t="s">
        <v>42</v>
      </c>
      <c r="D144" s="76"/>
      <c r="E144" s="1" t="s">
        <v>8997</v>
      </c>
      <c r="F144" s="2" t="s">
        <v>8998</v>
      </c>
      <c r="G144" s="74" t="s">
        <v>8999</v>
      </c>
      <c r="H144" s="74"/>
      <c r="I144" s="74" t="s">
        <v>6217</v>
      </c>
      <c r="J144" s="74"/>
      <c r="K144" s="74" t="s">
        <v>838</v>
      </c>
      <c r="L144" s="74"/>
      <c r="M144" s="80">
        <v>50</v>
      </c>
      <c r="N144" s="80"/>
      <c r="O144" s="4">
        <v>511</v>
      </c>
    </row>
    <row r="145" spans="1:15" ht="17.850000000000001" customHeight="1">
      <c r="A145" s="2" t="s">
        <v>40</v>
      </c>
      <c r="B145" s="3" t="s">
        <v>8904</v>
      </c>
      <c r="C145" s="76" t="s">
        <v>42</v>
      </c>
      <c r="D145" s="76"/>
      <c r="E145" s="1" t="s">
        <v>9000</v>
      </c>
      <c r="F145" s="2" t="s">
        <v>1467</v>
      </c>
      <c r="G145" s="74" t="s">
        <v>1468</v>
      </c>
      <c r="H145" s="74"/>
      <c r="I145" s="74" t="s">
        <v>851</v>
      </c>
      <c r="J145" s="74"/>
      <c r="K145" s="74" t="s">
        <v>852</v>
      </c>
      <c r="L145" s="74"/>
      <c r="M145" s="80">
        <v>25</v>
      </c>
      <c r="N145" s="80"/>
      <c r="O145" s="4">
        <v>255.5</v>
      </c>
    </row>
    <row r="146" spans="1:15" ht="18.600000000000001" customHeight="1">
      <c r="A146" s="2" t="s">
        <v>40</v>
      </c>
      <c r="B146" s="3" t="s">
        <v>8910</v>
      </c>
      <c r="C146" s="76" t="s">
        <v>42</v>
      </c>
      <c r="D146" s="76"/>
      <c r="E146" s="1" t="s">
        <v>9001</v>
      </c>
      <c r="F146" s="2" t="s">
        <v>3526</v>
      </c>
      <c r="G146" s="74" t="s">
        <v>3527</v>
      </c>
      <c r="H146" s="74"/>
      <c r="I146" s="74" t="s">
        <v>468</v>
      </c>
      <c r="J146" s="74"/>
      <c r="K146" s="74" t="s">
        <v>469</v>
      </c>
      <c r="L146" s="74"/>
      <c r="M146" s="80">
        <v>20</v>
      </c>
      <c r="N146" s="80"/>
      <c r="O146" s="4">
        <v>204.4</v>
      </c>
    </row>
    <row r="147" spans="1:15" ht="17.850000000000001" customHeight="1">
      <c r="A147" s="2" t="s">
        <v>40</v>
      </c>
      <c r="B147" s="3" t="s">
        <v>8904</v>
      </c>
      <c r="C147" s="76" t="s">
        <v>42</v>
      </c>
      <c r="D147" s="76"/>
      <c r="E147" s="1" t="s">
        <v>9002</v>
      </c>
      <c r="F147" s="2" t="s">
        <v>7531</v>
      </c>
      <c r="G147" s="74" t="s">
        <v>7532</v>
      </c>
      <c r="H147" s="74"/>
      <c r="I147" s="74" t="s">
        <v>468</v>
      </c>
      <c r="J147" s="74"/>
      <c r="K147" s="74" t="s">
        <v>469</v>
      </c>
      <c r="L147" s="74"/>
      <c r="M147" s="80">
        <v>20</v>
      </c>
      <c r="N147" s="80"/>
      <c r="O147" s="4">
        <v>204.4</v>
      </c>
    </row>
    <row r="148" spans="1:15" ht="11.85" customHeight="1">
      <c r="A148" s="2" t="s">
        <v>40</v>
      </c>
      <c r="B148" s="3" t="s">
        <v>8910</v>
      </c>
      <c r="C148" s="76" t="s">
        <v>42</v>
      </c>
      <c r="D148" s="76"/>
      <c r="E148" s="1" t="s">
        <v>3230</v>
      </c>
      <c r="F148" s="2" t="s">
        <v>2494</v>
      </c>
      <c r="G148" s="74" t="s">
        <v>2495</v>
      </c>
      <c r="H148" s="74"/>
      <c r="I148" s="74" t="s">
        <v>851</v>
      </c>
      <c r="J148" s="74"/>
      <c r="K148" s="74" t="s">
        <v>852</v>
      </c>
      <c r="L148" s="74"/>
      <c r="M148" s="80">
        <v>20</v>
      </c>
      <c r="N148" s="80"/>
      <c r="O148" s="4">
        <v>204.4</v>
      </c>
    </row>
    <row r="149" spans="1:15" ht="17.850000000000001" customHeight="1">
      <c r="A149" s="2" t="s">
        <v>40</v>
      </c>
      <c r="B149" s="3" t="s">
        <v>8910</v>
      </c>
      <c r="C149" s="76" t="s">
        <v>42</v>
      </c>
      <c r="D149" s="76"/>
      <c r="E149" s="1" t="s">
        <v>9003</v>
      </c>
      <c r="F149" s="2" t="s">
        <v>446</v>
      </c>
      <c r="G149" s="74" t="s">
        <v>447</v>
      </c>
      <c r="H149" s="74"/>
      <c r="I149" s="74" t="s">
        <v>448</v>
      </c>
      <c r="J149" s="74"/>
      <c r="K149" s="74" t="s">
        <v>449</v>
      </c>
      <c r="L149" s="74"/>
      <c r="M149" s="80">
        <v>60</v>
      </c>
      <c r="N149" s="80"/>
      <c r="O149" s="4">
        <v>613.20000000000005</v>
      </c>
    </row>
    <row r="150" spans="1:15" ht="11.85" customHeight="1">
      <c r="A150" s="2" t="s">
        <v>40</v>
      </c>
      <c r="B150" s="3" t="s">
        <v>8910</v>
      </c>
      <c r="C150" s="76" t="s">
        <v>42</v>
      </c>
      <c r="D150" s="76"/>
      <c r="E150" s="1" t="s">
        <v>9004</v>
      </c>
      <c r="F150" s="2" t="s">
        <v>2122</v>
      </c>
      <c r="G150" s="74" t="s">
        <v>8081</v>
      </c>
      <c r="H150" s="74"/>
      <c r="I150" s="74" t="s">
        <v>468</v>
      </c>
      <c r="J150" s="74"/>
      <c r="K150" s="74" t="s">
        <v>469</v>
      </c>
      <c r="L150" s="74"/>
      <c r="M150" s="80">
        <v>30</v>
      </c>
      <c r="N150" s="80"/>
      <c r="O150" s="4">
        <v>306.60000000000002</v>
      </c>
    </row>
    <row r="151" spans="1:15" ht="18.600000000000001" customHeight="1">
      <c r="A151" s="2" t="s">
        <v>40</v>
      </c>
      <c r="B151" s="3" t="s">
        <v>8910</v>
      </c>
      <c r="C151" s="76" t="s">
        <v>42</v>
      </c>
      <c r="D151" s="76"/>
      <c r="E151" s="1" t="s">
        <v>3238</v>
      </c>
      <c r="F151" s="2" t="s">
        <v>7528</v>
      </c>
      <c r="G151" s="74" t="s">
        <v>7529</v>
      </c>
      <c r="H151" s="74"/>
      <c r="I151" s="74" t="s">
        <v>4956</v>
      </c>
      <c r="J151" s="74"/>
      <c r="K151" s="74" t="s">
        <v>4957</v>
      </c>
      <c r="L151" s="74"/>
      <c r="M151" s="80">
        <v>20</v>
      </c>
      <c r="N151" s="80"/>
      <c r="O151" s="4">
        <v>204.4</v>
      </c>
    </row>
    <row r="152" spans="1:15" ht="17.850000000000001" customHeight="1">
      <c r="A152" s="2" t="s">
        <v>40</v>
      </c>
      <c r="B152" s="3" t="s">
        <v>8924</v>
      </c>
      <c r="C152" s="76" t="s">
        <v>42</v>
      </c>
      <c r="D152" s="76"/>
      <c r="E152" s="1" t="s">
        <v>9005</v>
      </c>
      <c r="F152" s="2" t="s">
        <v>3526</v>
      </c>
      <c r="G152" s="74" t="s">
        <v>3527</v>
      </c>
      <c r="H152" s="74"/>
      <c r="I152" s="74" t="s">
        <v>468</v>
      </c>
      <c r="J152" s="74"/>
      <c r="K152" s="74" t="s">
        <v>469</v>
      </c>
      <c r="L152" s="74"/>
      <c r="M152" s="80">
        <v>30</v>
      </c>
      <c r="N152" s="80"/>
      <c r="O152" s="4">
        <v>306.60000000000002</v>
      </c>
    </row>
    <row r="153" spans="1:15" ht="17.850000000000001" customHeight="1">
      <c r="A153" s="2" t="s">
        <v>40</v>
      </c>
      <c r="B153" s="3" t="s">
        <v>8924</v>
      </c>
      <c r="C153" s="76" t="s">
        <v>42</v>
      </c>
      <c r="D153" s="76"/>
      <c r="E153" s="1" t="s">
        <v>9006</v>
      </c>
      <c r="F153" s="2" t="s">
        <v>6322</v>
      </c>
      <c r="G153" s="74" t="s">
        <v>6323</v>
      </c>
      <c r="H153" s="74"/>
      <c r="I153" s="74" t="s">
        <v>468</v>
      </c>
      <c r="J153" s="74"/>
      <c r="K153" s="74" t="s">
        <v>469</v>
      </c>
      <c r="L153" s="74"/>
      <c r="M153" s="80">
        <v>15</v>
      </c>
      <c r="N153" s="80"/>
      <c r="O153" s="4">
        <v>153.30000000000001</v>
      </c>
    </row>
    <row r="154" spans="1:15" ht="18.600000000000001" customHeight="1">
      <c r="A154" s="2" t="s">
        <v>40</v>
      </c>
      <c r="B154" s="3" t="s">
        <v>8924</v>
      </c>
      <c r="C154" s="76" t="s">
        <v>42</v>
      </c>
      <c r="D154" s="76"/>
      <c r="E154" s="1" t="s">
        <v>9007</v>
      </c>
      <c r="F154" s="2" t="s">
        <v>7079</v>
      </c>
      <c r="G154" s="74" t="s">
        <v>5304</v>
      </c>
      <c r="H154" s="74"/>
      <c r="I154" s="74" t="s">
        <v>468</v>
      </c>
      <c r="J154" s="74"/>
      <c r="K154" s="74" t="s">
        <v>469</v>
      </c>
      <c r="L154" s="74"/>
      <c r="M154" s="80">
        <v>30</v>
      </c>
      <c r="N154" s="80"/>
      <c r="O154" s="4">
        <v>306.60000000000002</v>
      </c>
    </row>
    <row r="155" spans="1:15" ht="11.85" customHeight="1">
      <c r="A155" s="2" t="s">
        <v>40</v>
      </c>
      <c r="B155" s="3" t="s">
        <v>8924</v>
      </c>
      <c r="C155" s="76" t="s">
        <v>42</v>
      </c>
      <c r="D155" s="76"/>
      <c r="E155" s="1" t="s">
        <v>9008</v>
      </c>
      <c r="F155" s="2" t="s">
        <v>7318</v>
      </c>
      <c r="G155" s="74" t="s">
        <v>2767</v>
      </c>
      <c r="H155" s="74"/>
      <c r="I155" s="74" t="s">
        <v>468</v>
      </c>
      <c r="J155" s="74"/>
      <c r="K155" s="74" t="s">
        <v>469</v>
      </c>
      <c r="L155" s="74"/>
      <c r="M155" s="80">
        <v>20</v>
      </c>
      <c r="N155" s="80"/>
      <c r="O155" s="4">
        <v>204.4</v>
      </c>
    </row>
    <row r="156" spans="1:15" ht="11.1" customHeight="1">
      <c r="A156" s="2" t="s">
        <v>40</v>
      </c>
      <c r="B156" s="3" t="s">
        <v>8924</v>
      </c>
      <c r="C156" s="76" t="s">
        <v>42</v>
      </c>
      <c r="D156" s="76"/>
      <c r="E156" s="1" t="s">
        <v>9009</v>
      </c>
      <c r="F156" s="2" t="s">
        <v>7626</v>
      </c>
      <c r="G156" s="74" t="s">
        <v>4509</v>
      </c>
      <c r="H156" s="74"/>
      <c r="I156" s="74" t="s">
        <v>468</v>
      </c>
      <c r="J156" s="74"/>
      <c r="K156" s="74" t="s">
        <v>469</v>
      </c>
      <c r="L156" s="74"/>
      <c r="M156" s="80">
        <v>50</v>
      </c>
      <c r="N156" s="80"/>
      <c r="O156" s="4">
        <v>511</v>
      </c>
    </row>
    <row r="157" spans="1:15" ht="18.600000000000001" customHeight="1">
      <c r="A157" s="2" t="s">
        <v>40</v>
      </c>
      <c r="B157" s="3" t="s">
        <v>8924</v>
      </c>
      <c r="C157" s="76" t="s">
        <v>42</v>
      </c>
      <c r="D157" s="76"/>
      <c r="E157" s="1" t="s">
        <v>9010</v>
      </c>
      <c r="F157" s="2" t="s">
        <v>4524</v>
      </c>
      <c r="G157" s="74" t="s">
        <v>4525</v>
      </c>
      <c r="H157" s="74"/>
      <c r="I157" s="74" t="s">
        <v>872</v>
      </c>
      <c r="J157" s="74"/>
      <c r="K157" s="74" t="s">
        <v>873</v>
      </c>
      <c r="L157" s="74"/>
      <c r="M157" s="80">
        <v>8</v>
      </c>
      <c r="N157" s="80"/>
      <c r="O157" s="4">
        <v>81.760000000000005</v>
      </c>
    </row>
    <row r="158" spans="1:15" ht="17.850000000000001" customHeight="1">
      <c r="A158" s="2" t="s">
        <v>40</v>
      </c>
      <c r="B158" s="3" t="s">
        <v>8924</v>
      </c>
      <c r="C158" s="76" t="s">
        <v>42</v>
      </c>
      <c r="D158" s="76"/>
      <c r="E158" s="1" t="s">
        <v>9011</v>
      </c>
      <c r="F158" s="2" t="s">
        <v>3784</v>
      </c>
      <c r="G158" s="74" t="s">
        <v>3785</v>
      </c>
      <c r="H158" s="74"/>
      <c r="I158" s="74" t="s">
        <v>468</v>
      </c>
      <c r="J158" s="74"/>
      <c r="K158" s="74" t="s">
        <v>469</v>
      </c>
      <c r="L158" s="74"/>
      <c r="M158" s="80">
        <v>25</v>
      </c>
      <c r="N158" s="80"/>
      <c r="O158" s="4">
        <v>255.5</v>
      </c>
    </row>
    <row r="159" spans="1:15" ht="18.600000000000001" customHeight="1">
      <c r="A159" s="2" t="s">
        <v>40</v>
      </c>
      <c r="B159" s="3" t="s">
        <v>8910</v>
      </c>
      <c r="C159" s="76" t="s">
        <v>42</v>
      </c>
      <c r="D159" s="76"/>
      <c r="E159" s="1" t="s">
        <v>9012</v>
      </c>
      <c r="F159" s="2" t="s">
        <v>4434</v>
      </c>
      <c r="G159" s="74" t="s">
        <v>4435</v>
      </c>
      <c r="H159" s="74"/>
      <c r="I159" s="74" t="s">
        <v>468</v>
      </c>
      <c r="J159" s="74"/>
      <c r="K159" s="74" t="s">
        <v>469</v>
      </c>
      <c r="L159" s="74"/>
      <c r="M159" s="80">
        <v>15</v>
      </c>
      <c r="N159" s="80"/>
      <c r="O159" s="4">
        <v>153.30000000000001</v>
      </c>
    </row>
    <row r="160" spans="1:15" ht="18.600000000000001" hidden="1" customHeight="1">
      <c r="A160" s="2" t="s">
        <v>48</v>
      </c>
      <c r="B160" s="3" t="s">
        <v>8924</v>
      </c>
      <c r="C160" s="76" t="s">
        <v>42</v>
      </c>
      <c r="D160" s="76"/>
      <c r="E160" s="1" t="s">
        <v>9007</v>
      </c>
      <c r="F160" s="2" t="s">
        <v>7079</v>
      </c>
      <c r="G160" s="74" t="s">
        <v>5304</v>
      </c>
      <c r="H160" s="74"/>
      <c r="I160" s="74" t="s">
        <v>468</v>
      </c>
      <c r="J160" s="74"/>
      <c r="K160" s="74" t="s">
        <v>469</v>
      </c>
      <c r="L160" s="74"/>
      <c r="M160" s="80">
        <v>20</v>
      </c>
      <c r="N160" s="80"/>
      <c r="O160" s="4">
        <v>247.4</v>
      </c>
    </row>
    <row r="161" spans="1:15" ht="17.850000000000001" hidden="1" customHeight="1">
      <c r="A161" s="2" t="s">
        <v>48</v>
      </c>
      <c r="B161" s="3" t="s">
        <v>8924</v>
      </c>
      <c r="C161" s="76" t="s">
        <v>42</v>
      </c>
      <c r="D161" s="76"/>
      <c r="E161" s="1" t="s">
        <v>9010</v>
      </c>
      <c r="F161" s="2" t="s">
        <v>4524</v>
      </c>
      <c r="G161" s="74" t="s">
        <v>4525</v>
      </c>
      <c r="H161" s="74"/>
      <c r="I161" s="74" t="s">
        <v>872</v>
      </c>
      <c r="J161" s="74"/>
      <c r="K161" s="74" t="s">
        <v>873</v>
      </c>
      <c r="L161" s="74"/>
      <c r="M161" s="80">
        <v>2</v>
      </c>
      <c r="N161" s="80"/>
      <c r="O161" s="4">
        <v>24.74</v>
      </c>
    </row>
    <row r="162" spans="1:15" ht="17.850000000000001" hidden="1" customHeight="1">
      <c r="A162" s="2" t="s">
        <v>48</v>
      </c>
      <c r="B162" s="3" t="s">
        <v>8962</v>
      </c>
      <c r="C162" s="76" t="s">
        <v>42</v>
      </c>
      <c r="D162" s="76"/>
      <c r="E162" s="1" t="s">
        <v>8993</v>
      </c>
      <c r="F162" s="2" t="s">
        <v>7375</v>
      </c>
      <c r="G162" s="74" t="s">
        <v>7376</v>
      </c>
      <c r="H162" s="74"/>
      <c r="I162" s="74" t="s">
        <v>867</v>
      </c>
      <c r="J162" s="74"/>
      <c r="K162" s="74" t="s">
        <v>868</v>
      </c>
      <c r="L162" s="74"/>
      <c r="M162" s="80">
        <v>3</v>
      </c>
      <c r="N162" s="80"/>
      <c r="O162" s="4">
        <v>37.11</v>
      </c>
    </row>
    <row r="163" spans="1:15" ht="18.600000000000001" hidden="1" customHeight="1">
      <c r="A163" s="2" t="s">
        <v>48</v>
      </c>
      <c r="B163" s="3" t="s">
        <v>8910</v>
      </c>
      <c r="C163" s="76" t="s">
        <v>42</v>
      </c>
      <c r="D163" s="76"/>
      <c r="E163" s="1" t="s">
        <v>3238</v>
      </c>
      <c r="F163" s="2" t="s">
        <v>7528</v>
      </c>
      <c r="G163" s="74" t="s">
        <v>7529</v>
      </c>
      <c r="H163" s="74"/>
      <c r="I163" s="74" t="s">
        <v>4956</v>
      </c>
      <c r="J163" s="74"/>
      <c r="K163" s="74" t="s">
        <v>4957</v>
      </c>
      <c r="L163" s="74"/>
      <c r="M163" s="80">
        <v>10</v>
      </c>
      <c r="N163" s="80"/>
      <c r="O163" s="4">
        <v>123.7</v>
      </c>
    </row>
    <row r="164" spans="1:15" ht="17.100000000000001" hidden="1" customHeight="1">
      <c r="O164" s="5">
        <f>SUM(O134:O163)</f>
        <v>7607.39</v>
      </c>
    </row>
    <row r="165" spans="1:15" ht="17.850000000000001" hidden="1" customHeight="1">
      <c r="O165" s="5"/>
    </row>
  </sheetData>
  <autoFilter ref="A1:AB165" xr:uid="{FCD56B64-9FDD-D34F-B628-468678A138DE}">
    <filterColumn colId="0">
      <filters>
        <filter val="Dorzol 20mg/ml kapi za oči 5ml"/>
      </filters>
    </filterColumn>
    <filterColumn colId="2" showButton="0"/>
    <filterColumn colId="6" showButton="0"/>
    <filterColumn colId="8" showButton="0"/>
    <filterColumn colId="10" showButton="0"/>
    <filterColumn colId="12" showButton="0"/>
  </autoFilter>
  <mergeCells count="721">
    <mergeCell ref="C163:D163"/>
    <mergeCell ref="G163:H163"/>
    <mergeCell ref="I163:J163"/>
    <mergeCell ref="K163:L163"/>
    <mergeCell ref="M163:N163"/>
    <mergeCell ref="C161:D161"/>
    <mergeCell ref="G161:H161"/>
    <mergeCell ref="I161:J161"/>
    <mergeCell ref="K161:L161"/>
    <mergeCell ref="M161:N161"/>
    <mergeCell ref="C162:D162"/>
    <mergeCell ref="G162:H162"/>
    <mergeCell ref="I162:J162"/>
    <mergeCell ref="K162:L162"/>
    <mergeCell ref="M162:N162"/>
    <mergeCell ref="C159:D159"/>
    <mergeCell ref="G159:H159"/>
    <mergeCell ref="I159:J159"/>
    <mergeCell ref="K159:L159"/>
    <mergeCell ref="M159:N159"/>
    <mergeCell ref="C160:D160"/>
    <mergeCell ref="G160:H160"/>
    <mergeCell ref="I160:J160"/>
    <mergeCell ref="K160:L160"/>
    <mergeCell ref="M160:N160"/>
    <mergeCell ref="C157:D157"/>
    <mergeCell ref="G157:H157"/>
    <mergeCell ref="I157:J157"/>
    <mergeCell ref="K157:L157"/>
    <mergeCell ref="M157:N157"/>
    <mergeCell ref="C158:D158"/>
    <mergeCell ref="G158:H158"/>
    <mergeCell ref="I158:J158"/>
    <mergeCell ref="K158:L158"/>
    <mergeCell ref="M158:N158"/>
    <mergeCell ref="C155:D155"/>
    <mergeCell ref="G155:H155"/>
    <mergeCell ref="I155:J155"/>
    <mergeCell ref="K155:L155"/>
    <mergeCell ref="M155:N155"/>
    <mergeCell ref="C156:D156"/>
    <mergeCell ref="G156:H156"/>
    <mergeCell ref="I156:J156"/>
    <mergeCell ref="K156:L156"/>
    <mergeCell ref="M156:N156"/>
    <mergeCell ref="C153:D153"/>
    <mergeCell ref="G153:H153"/>
    <mergeCell ref="I153:J153"/>
    <mergeCell ref="K153:L153"/>
    <mergeCell ref="M153:N153"/>
    <mergeCell ref="C154:D154"/>
    <mergeCell ref="G154:H154"/>
    <mergeCell ref="I154:J154"/>
    <mergeCell ref="K154:L154"/>
    <mergeCell ref="M154:N154"/>
    <mergeCell ref="C151:D151"/>
    <mergeCell ref="G151:H151"/>
    <mergeCell ref="I151:J151"/>
    <mergeCell ref="K151:L151"/>
    <mergeCell ref="M151:N151"/>
    <mergeCell ref="C152:D152"/>
    <mergeCell ref="G152:H152"/>
    <mergeCell ref="I152:J152"/>
    <mergeCell ref="K152:L152"/>
    <mergeCell ref="M152:N152"/>
    <mergeCell ref="C149:D149"/>
    <mergeCell ref="G149:H149"/>
    <mergeCell ref="I149:J149"/>
    <mergeCell ref="K149:L149"/>
    <mergeCell ref="M149:N149"/>
    <mergeCell ref="C150:D150"/>
    <mergeCell ref="G150:H150"/>
    <mergeCell ref="I150:J150"/>
    <mergeCell ref="K150:L150"/>
    <mergeCell ref="M150:N150"/>
    <mergeCell ref="C147:D147"/>
    <mergeCell ref="G147:H147"/>
    <mergeCell ref="I147:J147"/>
    <mergeCell ref="K147:L147"/>
    <mergeCell ref="M147:N147"/>
    <mergeCell ref="C148:D148"/>
    <mergeCell ref="G148:H148"/>
    <mergeCell ref="I148:J148"/>
    <mergeCell ref="K148:L148"/>
    <mergeCell ref="M148:N148"/>
    <mergeCell ref="C145:D145"/>
    <mergeCell ref="G145:H145"/>
    <mergeCell ref="I145:J145"/>
    <mergeCell ref="K145:L145"/>
    <mergeCell ref="M145:N145"/>
    <mergeCell ref="C146:D146"/>
    <mergeCell ref="G146:H146"/>
    <mergeCell ref="I146:J146"/>
    <mergeCell ref="K146:L146"/>
    <mergeCell ref="M146:N146"/>
    <mergeCell ref="C143:D143"/>
    <mergeCell ref="G143:H143"/>
    <mergeCell ref="I143:J143"/>
    <mergeCell ref="K143:L143"/>
    <mergeCell ref="M143:N143"/>
    <mergeCell ref="C144:D144"/>
    <mergeCell ref="G144:H144"/>
    <mergeCell ref="I144:J144"/>
    <mergeCell ref="K144:L144"/>
    <mergeCell ref="M144:N144"/>
    <mergeCell ref="C141:D141"/>
    <mergeCell ref="G141:H141"/>
    <mergeCell ref="I141:J141"/>
    <mergeCell ref="K141:L141"/>
    <mergeCell ref="M141:N141"/>
    <mergeCell ref="C142:D142"/>
    <mergeCell ref="G142:H142"/>
    <mergeCell ref="I142:J142"/>
    <mergeCell ref="K142:L142"/>
    <mergeCell ref="M142:N142"/>
    <mergeCell ref="C139:D139"/>
    <mergeCell ref="G139:H139"/>
    <mergeCell ref="I139:J139"/>
    <mergeCell ref="K139:L139"/>
    <mergeCell ref="M139:N139"/>
    <mergeCell ref="C140:D140"/>
    <mergeCell ref="G140:H140"/>
    <mergeCell ref="I140:J140"/>
    <mergeCell ref="K140:L140"/>
    <mergeCell ref="M140:N140"/>
    <mergeCell ref="C137:D137"/>
    <mergeCell ref="G137:H137"/>
    <mergeCell ref="I137:J137"/>
    <mergeCell ref="K137:L137"/>
    <mergeCell ref="M137:N137"/>
    <mergeCell ref="C138:D138"/>
    <mergeCell ref="G138:H138"/>
    <mergeCell ref="I138:J138"/>
    <mergeCell ref="K138:L138"/>
    <mergeCell ref="M138:N138"/>
    <mergeCell ref="C135:D135"/>
    <mergeCell ref="G135:H135"/>
    <mergeCell ref="I135:J135"/>
    <mergeCell ref="K135:L135"/>
    <mergeCell ref="M135:N135"/>
    <mergeCell ref="C136:D136"/>
    <mergeCell ref="G136:H136"/>
    <mergeCell ref="I136:J136"/>
    <mergeCell ref="K136:L136"/>
    <mergeCell ref="M136:N136"/>
    <mergeCell ref="A133:AB133"/>
    <mergeCell ref="C134:D134"/>
    <mergeCell ref="G134:H134"/>
    <mergeCell ref="I134:J134"/>
    <mergeCell ref="K134:L134"/>
    <mergeCell ref="M134:N134"/>
    <mergeCell ref="C130:D130"/>
    <mergeCell ref="G130:H130"/>
    <mergeCell ref="I130:J130"/>
    <mergeCell ref="K130:L130"/>
    <mergeCell ref="M130:N130"/>
    <mergeCell ref="C131:D131"/>
    <mergeCell ref="G131:H131"/>
    <mergeCell ref="I131:J131"/>
    <mergeCell ref="K131:L131"/>
    <mergeCell ref="M131:N131"/>
    <mergeCell ref="A128:AB128"/>
    <mergeCell ref="C129:D129"/>
    <mergeCell ref="G129:H129"/>
    <mergeCell ref="I129:J129"/>
    <mergeCell ref="K129:L129"/>
    <mergeCell ref="M129:N129"/>
    <mergeCell ref="C125:D125"/>
    <mergeCell ref="G125:H125"/>
    <mergeCell ref="I125:J125"/>
    <mergeCell ref="K125:L125"/>
    <mergeCell ref="M125:N125"/>
    <mergeCell ref="C126:D126"/>
    <mergeCell ref="G126:H126"/>
    <mergeCell ref="I126:J126"/>
    <mergeCell ref="K126:L126"/>
    <mergeCell ref="M126:N126"/>
    <mergeCell ref="C123:D123"/>
    <mergeCell ref="G123:H123"/>
    <mergeCell ref="I123:J123"/>
    <mergeCell ref="K123:L123"/>
    <mergeCell ref="M123:N123"/>
    <mergeCell ref="C124:D124"/>
    <mergeCell ref="G124:H124"/>
    <mergeCell ref="I124:J124"/>
    <mergeCell ref="K124:L124"/>
    <mergeCell ref="M124:N124"/>
    <mergeCell ref="A121:AB121"/>
    <mergeCell ref="C122:D122"/>
    <mergeCell ref="G122:H122"/>
    <mergeCell ref="I122:J122"/>
    <mergeCell ref="K122:L122"/>
    <mergeCell ref="M122:N122"/>
    <mergeCell ref="C118:D118"/>
    <mergeCell ref="G118:H118"/>
    <mergeCell ref="I118:J118"/>
    <mergeCell ref="K118:L118"/>
    <mergeCell ref="M118:N118"/>
    <mergeCell ref="C119:D119"/>
    <mergeCell ref="G119:H119"/>
    <mergeCell ref="I119:J119"/>
    <mergeCell ref="K119:L119"/>
    <mergeCell ref="M119:N119"/>
    <mergeCell ref="C116:D116"/>
    <mergeCell ref="G116:H116"/>
    <mergeCell ref="I116:J116"/>
    <mergeCell ref="K116:L116"/>
    <mergeCell ref="M116:N116"/>
    <mergeCell ref="C117:D117"/>
    <mergeCell ref="G117:H117"/>
    <mergeCell ref="I117:J117"/>
    <mergeCell ref="K117:L117"/>
    <mergeCell ref="M117:N117"/>
    <mergeCell ref="C114:D114"/>
    <mergeCell ref="G114:H114"/>
    <mergeCell ref="I114:J114"/>
    <mergeCell ref="K114:L114"/>
    <mergeCell ref="M114:N114"/>
    <mergeCell ref="C115:D115"/>
    <mergeCell ref="G115:H115"/>
    <mergeCell ref="I115:J115"/>
    <mergeCell ref="K115:L115"/>
    <mergeCell ref="M115:N115"/>
    <mergeCell ref="C112:D112"/>
    <mergeCell ref="G112:H112"/>
    <mergeCell ref="I112:J112"/>
    <mergeCell ref="K112:L112"/>
    <mergeCell ref="M112:N112"/>
    <mergeCell ref="C113:D113"/>
    <mergeCell ref="G113:H113"/>
    <mergeCell ref="I113:J113"/>
    <mergeCell ref="K113:L113"/>
    <mergeCell ref="M113:N113"/>
    <mergeCell ref="C110:D110"/>
    <mergeCell ref="G110:H110"/>
    <mergeCell ref="I110:J110"/>
    <mergeCell ref="K110:L110"/>
    <mergeCell ref="M110:N110"/>
    <mergeCell ref="C111:D111"/>
    <mergeCell ref="G111:H111"/>
    <mergeCell ref="I111:J111"/>
    <mergeCell ref="K111:L111"/>
    <mergeCell ref="M111:N111"/>
    <mergeCell ref="C108:D108"/>
    <mergeCell ref="G108:H108"/>
    <mergeCell ref="I108:J108"/>
    <mergeCell ref="K108:L108"/>
    <mergeCell ref="M108:N108"/>
    <mergeCell ref="C109:D109"/>
    <mergeCell ref="G109:H109"/>
    <mergeCell ref="I109:J109"/>
    <mergeCell ref="K109:L109"/>
    <mergeCell ref="M109:N109"/>
    <mergeCell ref="C106:D106"/>
    <mergeCell ref="G106:H106"/>
    <mergeCell ref="I106:J106"/>
    <mergeCell ref="K106:L106"/>
    <mergeCell ref="M106:N106"/>
    <mergeCell ref="C107:D107"/>
    <mergeCell ref="G107:H107"/>
    <mergeCell ref="I107:J107"/>
    <mergeCell ref="K107:L107"/>
    <mergeCell ref="M107:N107"/>
    <mergeCell ref="C104:D104"/>
    <mergeCell ref="G104:H104"/>
    <mergeCell ref="I104:J104"/>
    <mergeCell ref="K104:L104"/>
    <mergeCell ref="M104:N104"/>
    <mergeCell ref="C105:D105"/>
    <mergeCell ref="G105:H105"/>
    <mergeCell ref="I105:J105"/>
    <mergeCell ref="K105:L105"/>
    <mergeCell ref="M105:N105"/>
    <mergeCell ref="C102:D102"/>
    <mergeCell ref="G102:H102"/>
    <mergeCell ref="I102:J102"/>
    <mergeCell ref="K102:L102"/>
    <mergeCell ref="M102:N102"/>
    <mergeCell ref="C103:D103"/>
    <mergeCell ref="G103:H103"/>
    <mergeCell ref="I103:J103"/>
    <mergeCell ref="K103:L103"/>
    <mergeCell ref="M103:N103"/>
    <mergeCell ref="C100:D100"/>
    <mergeCell ref="G100:H100"/>
    <mergeCell ref="I100:J100"/>
    <mergeCell ref="K100:L100"/>
    <mergeCell ref="M100:N100"/>
    <mergeCell ref="C101:D101"/>
    <mergeCell ref="G101:H101"/>
    <mergeCell ref="I101:J101"/>
    <mergeCell ref="K101:L101"/>
    <mergeCell ref="M101:N101"/>
    <mergeCell ref="C98:D98"/>
    <mergeCell ref="G98:H98"/>
    <mergeCell ref="I98:J98"/>
    <mergeCell ref="K98:L98"/>
    <mergeCell ref="M98:N98"/>
    <mergeCell ref="C99:D99"/>
    <mergeCell ref="G99:H99"/>
    <mergeCell ref="I99:J99"/>
    <mergeCell ref="K99:L99"/>
    <mergeCell ref="M99:N99"/>
    <mergeCell ref="C96:D96"/>
    <mergeCell ref="G96:H96"/>
    <mergeCell ref="I96:J96"/>
    <mergeCell ref="K96:L96"/>
    <mergeCell ref="M96:N96"/>
    <mergeCell ref="C97:D97"/>
    <mergeCell ref="G97:H97"/>
    <mergeCell ref="I97:J97"/>
    <mergeCell ref="K97:L97"/>
    <mergeCell ref="M97:N97"/>
    <mergeCell ref="C94:D94"/>
    <mergeCell ref="G94:H94"/>
    <mergeCell ref="I94:J94"/>
    <mergeCell ref="K94:L94"/>
    <mergeCell ref="M94:N94"/>
    <mergeCell ref="C95:D95"/>
    <mergeCell ref="G95:H95"/>
    <mergeCell ref="I95:J95"/>
    <mergeCell ref="K95:L95"/>
    <mergeCell ref="M95:N95"/>
    <mergeCell ref="C92:D92"/>
    <mergeCell ref="G92:H92"/>
    <mergeCell ref="I92:J92"/>
    <mergeCell ref="K92:L92"/>
    <mergeCell ref="M92:N92"/>
    <mergeCell ref="C93:D93"/>
    <mergeCell ref="G93:H93"/>
    <mergeCell ref="I93:J93"/>
    <mergeCell ref="K93:L93"/>
    <mergeCell ref="M93:N93"/>
    <mergeCell ref="C90:D90"/>
    <mergeCell ref="G90:H90"/>
    <mergeCell ref="I90:J90"/>
    <mergeCell ref="K90:L90"/>
    <mergeCell ref="M90:N90"/>
    <mergeCell ref="C91:D91"/>
    <mergeCell ref="G91:H91"/>
    <mergeCell ref="I91:J91"/>
    <mergeCell ref="K91:L91"/>
    <mergeCell ref="M91:N91"/>
    <mergeCell ref="C88:D88"/>
    <mergeCell ref="G88:H88"/>
    <mergeCell ref="I88:J88"/>
    <mergeCell ref="K88:L88"/>
    <mergeCell ref="M88:N88"/>
    <mergeCell ref="C89:D89"/>
    <mergeCell ref="G89:H89"/>
    <mergeCell ref="I89:J89"/>
    <mergeCell ref="K89:L89"/>
    <mergeCell ref="M89:N89"/>
    <mergeCell ref="C86:D86"/>
    <mergeCell ref="G86:H86"/>
    <mergeCell ref="I86:J86"/>
    <mergeCell ref="K86:L86"/>
    <mergeCell ref="M86:N86"/>
    <mergeCell ref="C87:D87"/>
    <mergeCell ref="G87:H87"/>
    <mergeCell ref="I87:J87"/>
    <mergeCell ref="K87:L87"/>
    <mergeCell ref="M87:N87"/>
    <mergeCell ref="C84:D84"/>
    <mergeCell ref="G84:H84"/>
    <mergeCell ref="I84:J84"/>
    <mergeCell ref="K84:L84"/>
    <mergeCell ref="M84:N84"/>
    <mergeCell ref="C85:D85"/>
    <mergeCell ref="G85:H85"/>
    <mergeCell ref="I85:J85"/>
    <mergeCell ref="K85:L85"/>
    <mergeCell ref="M85:N85"/>
    <mergeCell ref="C81:D81"/>
    <mergeCell ref="G81:H81"/>
    <mergeCell ref="I81:J81"/>
    <mergeCell ref="K81:L81"/>
    <mergeCell ref="M81:N81"/>
    <mergeCell ref="A83:AB83"/>
    <mergeCell ref="C79:D79"/>
    <mergeCell ref="G79:H79"/>
    <mergeCell ref="I79:J79"/>
    <mergeCell ref="K79:L79"/>
    <mergeCell ref="M79:N79"/>
    <mergeCell ref="C80:D80"/>
    <mergeCell ref="G80:H80"/>
    <mergeCell ref="I80:J80"/>
    <mergeCell ref="K80:L80"/>
    <mergeCell ref="M80:N80"/>
    <mergeCell ref="C77:D77"/>
    <mergeCell ref="G77:H77"/>
    <mergeCell ref="I77:J77"/>
    <mergeCell ref="K77:L77"/>
    <mergeCell ref="M77:N77"/>
    <mergeCell ref="C78:D78"/>
    <mergeCell ref="G78:H78"/>
    <mergeCell ref="I78:J78"/>
    <mergeCell ref="K78:L78"/>
    <mergeCell ref="M78:N78"/>
    <mergeCell ref="C74:D74"/>
    <mergeCell ref="G74:H74"/>
    <mergeCell ref="I74:J74"/>
    <mergeCell ref="K74:L74"/>
    <mergeCell ref="M74:N74"/>
    <mergeCell ref="A76:AB76"/>
    <mergeCell ref="C72:D72"/>
    <mergeCell ref="G72:H72"/>
    <mergeCell ref="I72:J72"/>
    <mergeCell ref="K72:L72"/>
    <mergeCell ref="M72:N72"/>
    <mergeCell ref="C73:D73"/>
    <mergeCell ref="G73:H73"/>
    <mergeCell ref="I73:J73"/>
    <mergeCell ref="K73:L73"/>
    <mergeCell ref="M73:N73"/>
    <mergeCell ref="C70:D70"/>
    <mergeCell ref="G70:H70"/>
    <mergeCell ref="I70:J70"/>
    <mergeCell ref="K70:L70"/>
    <mergeCell ref="M70:N70"/>
    <mergeCell ref="C71:D71"/>
    <mergeCell ref="G71:H71"/>
    <mergeCell ref="I71:J71"/>
    <mergeCell ref="K71:L71"/>
    <mergeCell ref="M71:N71"/>
    <mergeCell ref="C68:D68"/>
    <mergeCell ref="G68:H68"/>
    <mergeCell ref="I68:J68"/>
    <mergeCell ref="K68:L68"/>
    <mergeCell ref="M68:N68"/>
    <mergeCell ref="C69:D69"/>
    <mergeCell ref="G69:H69"/>
    <mergeCell ref="I69:J69"/>
    <mergeCell ref="K69:L69"/>
    <mergeCell ref="M69:N69"/>
    <mergeCell ref="C66:D66"/>
    <mergeCell ref="G66:H66"/>
    <mergeCell ref="I66:J66"/>
    <mergeCell ref="K66:L66"/>
    <mergeCell ref="M66:N66"/>
    <mergeCell ref="C67:D67"/>
    <mergeCell ref="G67:H67"/>
    <mergeCell ref="I67:J67"/>
    <mergeCell ref="K67:L67"/>
    <mergeCell ref="M67:N67"/>
    <mergeCell ref="C64:D64"/>
    <mergeCell ref="G64:H64"/>
    <mergeCell ref="I64:J64"/>
    <mergeCell ref="K64:L64"/>
    <mergeCell ref="M64:N64"/>
    <mergeCell ref="C65:D65"/>
    <mergeCell ref="G65:H65"/>
    <mergeCell ref="I65:J65"/>
    <mergeCell ref="K65:L65"/>
    <mergeCell ref="M65:N65"/>
    <mergeCell ref="C62:D62"/>
    <mergeCell ref="G62:H62"/>
    <mergeCell ref="I62:J62"/>
    <mergeCell ref="K62:L62"/>
    <mergeCell ref="M62:N62"/>
    <mergeCell ref="C63:D63"/>
    <mergeCell ref="G63:H63"/>
    <mergeCell ref="I63:J63"/>
    <mergeCell ref="K63:L63"/>
    <mergeCell ref="M63:N63"/>
    <mergeCell ref="C60:D60"/>
    <mergeCell ref="G60:H60"/>
    <mergeCell ref="I60:J60"/>
    <mergeCell ref="K60:L60"/>
    <mergeCell ref="M60:N60"/>
    <mergeCell ref="C61:D61"/>
    <mergeCell ref="G61:H61"/>
    <mergeCell ref="I61:J61"/>
    <mergeCell ref="K61:L61"/>
    <mergeCell ref="M61:N61"/>
    <mergeCell ref="C58:D58"/>
    <mergeCell ref="G58:H58"/>
    <mergeCell ref="I58:J58"/>
    <mergeCell ref="K58:L58"/>
    <mergeCell ref="M58:N58"/>
    <mergeCell ref="C59:D59"/>
    <mergeCell ref="G59:H59"/>
    <mergeCell ref="I59:J59"/>
    <mergeCell ref="K59:L59"/>
    <mergeCell ref="M59:N59"/>
    <mergeCell ref="C55:D55"/>
    <mergeCell ref="G55:H55"/>
    <mergeCell ref="I55:J55"/>
    <mergeCell ref="K55:L55"/>
    <mergeCell ref="M55:N55"/>
    <mergeCell ref="A57:AB57"/>
    <mergeCell ref="A53:AB53"/>
    <mergeCell ref="C54:D54"/>
    <mergeCell ref="G54:H54"/>
    <mergeCell ref="I54:J54"/>
    <mergeCell ref="K54:L54"/>
    <mergeCell ref="M54:N54"/>
    <mergeCell ref="C50:D50"/>
    <mergeCell ref="G50:H50"/>
    <mergeCell ref="I50:J50"/>
    <mergeCell ref="K50:L50"/>
    <mergeCell ref="M50:N50"/>
    <mergeCell ref="C51:D51"/>
    <mergeCell ref="G51:H51"/>
    <mergeCell ref="I51:J51"/>
    <mergeCell ref="K51:L51"/>
    <mergeCell ref="M51:N51"/>
    <mergeCell ref="A48:AB48"/>
    <mergeCell ref="C49:D49"/>
    <mergeCell ref="G49:H49"/>
    <mergeCell ref="I49:J49"/>
    <mergeCell ref="K49:L49"/>
    <mergeCell ref="M49:N49"/>
    <mergeCell ref="C45:D45"/>
    <mergeCell ref="G45:H45"/>
    <mergeCell ref="I45:J45"/>
    <mergeCell ref="K45:L45"/>
    <mergeCell ref="M45:N45"/>
    <mergeCell ref="C46:D46"/>
    <mergeCell ref="G46:H46"/>
    <mergeCell ref="I46:J46"/>
    <mergeCell ref="K46:L46"/>
    <mergeCell ref="M46:N46"/>
    <mergeCell ref="C43:D43"/>
    <mergeCell ref="G43:H43"/>
    <mergeCell ref="I43:J43"/>
    <mergeCell ref="K43:L43"/>
    <mergeCell ref="M43:N43"/>
    <mergeCell ref="C44:D44"/>
    <mergeCell ref="G44:H44"/>
    <mergeCell ref="I44:J44"/>
    <mergeCell ref="K44:L44"/>
    <mergeCell ref="M44:N44"/>
    <mergeCell ref="C41:D41"/>
    <mergeCell ref="G41:H41"/>
    <mergeCell ref="I41:J41"/>
    <mergeCell ref="K41:L41"/>
    <mergeCell ref="M41:N41"/>
    <mergeCell ref="C42:D42"/>
    <mergeCell ref="G42:H42"/>
    <mergeCell ref="I42:J42"/>
    <mergeCell ref="K42:L42"/>
    <mergeCell ref="M42:N42"/>
    <mergeCell ref="C39:D39"/>
    <mergeCell ref="G39:H39"/>
    <mergeCell ref="I39:J39"/>
    <mergeCell ref="K39:L39"/>
    <mergeCell ref="M39:N39"/>
    <mergeCell ref="C40:D40"/>
    <mergeCell ref="G40:H40"/>
    <mergeCell ref="I40:J40"/>
    <mergeCell ref="K40:L40"/>
    <mergeCell ref="M40:N40"/>
    <mergeCell ref="A37:AB37"/>
    <mergeCell ref="C38:D38"/>
    <mergeCell ref="G38:H38"/>
    <mergeCell ref="I38:J38"/>
    <mergeCell ref="K38:L38"/>
    <mergeCell ref="M38:N38"/>
    <mergeCell ref="C34:D34"/>
    <mergeCell ref="G34:H34"/>
    <mergeCell ref="I34:J34"/>
    <mergeCell ref="K34:L34"/>
    <mergeCell ref="M34:N34"/>
    <mergeCell ref="C35:D35"/>
    <mergeCell ref="G35:H35"/>
    <mergeCell ref="I35:J35"/>
    <mergeCell ref="K35:L35"/>
    <mergeCell ref="M35:N35"/>
    <mergeCell ref="C32:D32"/>
    <mergeCell ref="G32:H32"/>
    <mergeCell ref="I32:J32"/>
    <mergeCell ref="K32:L32"/>
    <mergeCell ref="M32:N32"/>
    <mergeCell ref="C33:D33"/>
    <mergeCell ref="G33:H33"/>
    <mergeCell ref="I33:J33"/>
    <mergeCell ref="K33:L33"/>
    <mergeCell ref="M33:N33"/>
    <mergeCell ref="C30:D30"/>
    <mergeCell ref="G30:H30"/>
    <mergeCell ref="I30:J30"/>
    <mergeCell ref="K30:L30"/>
    <mergeCell ref="M30:N30"/>
    <mergeCell ref="C31:D31"/>
    <mergeCell ref="G31:H31"/>
    <mergeCell ref="I31:J31"/>
    <mergeCell ref="K31:L31"/>
    <mergeCell ref="M31:N31"/>
    <mergeCell ref="C28:D28"/>
    <mergeCell ref="G28:H28"/>
    <mergeCell ref="I28:J28"/>
    <mergeCell ref="K28:L28"/>
    <mergeCell ref="M28:N28"/>
    <mergeCell ref="C29:D29"/>
    <mergeCell ref="G29:H29"/>
    <mergeCell ref="I29:J29"/>
    <mergeCell ref="K29:L29"/>
    <mergeCell ref="M29:N29"/>
    <mergeCell ref="C26:D26"/>
    <mergeCell ref="G26:H26"/>
    <mergeCell ref="I26:J26"/>
    <mergeCell ref="K26:L26"/>
    <mergeCell ref="M26:N26"/>
    <mergeCell ref="C27:D27"/>
    <mergeCell ref="G27:H27"/>
    <mergeCell ref="I27:J27"/>
    <mergeCell ref="K27:L27"/>
    <mergeCell ref="M27:N27"/>
    <mergeCell ref="C24:D24"/>
    <mergeCell ref="G24:H24"/>
    <mergeCell ref="I24:J24"/>
    <mergeCell ref="K24:L24"/>
    <mergeCell ref="M24:N24"/>
    <mergeCell ref="C25:D25"/>
    <mergeCell ref="G25:H25"/>
    <mergeCell ref="I25:J25"/>
    <mergeCell ref="K25:L25"/>
    <mergeCell ref="M25:N25"/>
    <mergeCell ref="C22:D22"/>
    <mergeCell ref="G22:H22"/>
    <mergeCell ref="I22:J22"/>
    <mergeCell ref="K22:L22"/>
    <mergeCell ref="M22:N22"/>
    <mergeCell ref="C23:D23"/>
    <mergeCell ref="G23:H23"/>
    <mergeCell ref="I23:J23"/>
    <mergeCell ref="K23:L23"/>
    <mergeCell ref="M23:N23"/>
    <mergeCell ref="C20:D20"/>
    <mergeCell ref="G20:H20"/>
    <mergeCell ref="I20:J20"/>
    <mergeCell ref="K20:L20"/>
    <mergeCell ref="M20:N20"/>
    <mergeCell ref="C21:D21"/>
    <mergeCell ref="G21:H21"/>
    <mergeCell ref="I21:J21"/>
    <mergeCell ref="K21:L21"/>
    <mergeCell ref="M21:N21"/>
    <mergeCell ref="C18:D18"/>
    <mergeCell ref="G18:H18"/>
    <mergeCell ref="I18:J18"/>
    <mergeCell ref="K18:L18"/>
    <mergeCell ref="M18:N18"/>
    <mergeCell ref="C19:D19"/>
    <mergeCell ref="G19:H19"/>
    <mergeCell ref="I19:J19"/>
    <mergeCell ref="K19:L19"/>
    <mergeCell ref="M19:N19"/>
    <mergeCell ref="C16:D16"/>
    <mergeCell ref="G16:H16"/>
    <mergeCell ref="I16:J16"/>
    <mergeCell ref="K16:L16"/>
    <mergeCell ref="M16:N16"/>
    <mergeCell ref="C17:D17"/>
    <mergeCell ref="G17:H17"/>
    <mergeCell ref="I17:J17"/>
    <mergeCell ref="K17:L17"/>
    <mergeCell ref="M17:N17"/>
    <mergeCell ref="C14:D14"/>
    <mergeCell ref="G14:H14"/>
    <mergeCell ref="I14:J14"/>
    <mergeCell ref="K14:L14"/>
    <mergeCell ref="M14:N14"/>
    <mergeCell ref="C15:D15"/>
    <mergeCell ref="G15:H15"/>
    <mergeCell ref="I15:J15"/>
    <mergeCell ref="K15:L15"/>
    <mergeCell ref="M15:N15"/>
    <mergeCell ref="C12:D12"/>
    <mergeCell ref="G12:H12"/>
    <mergeCell ref="I12:J12"/>
    <mergeCell ref="K12:L12"/>
    <mergeCell ref="M12:N12"/>
    <mergeCell ref="C13:D13"/>
    <mergeCell ref="G13:H13"/>
    <mergeCell ref="I13:J13"/>
    <mergeCell ref="K13:L13"/>
    <mergeCell ref="M13:N13"/>
    <mergeCell ref="A11:AB11"/>
    <mergeCell ref="C7:D7"/>
    <mergeCell ref="G7:H7"/>
    <mergeCell ref="I7:J7"/>
    <mergeCell ref="K7:L7"/>
    <mergeCell ref="M7:N7"/>
    <mergeCell ref="C8:D8"/>
    <mergeCell ref="G8:H8"/>
    <mergeCell ref="I8:J8"/>
    <mergeCell ref="K8:L8"/>
    <mergeCell ref="M8:N8"/>
    <mergeCell ref="C6:D6"/>
    <mergeCell ref="G6:H6"/>
    <mergeCell ref="I6:J6"/>
    <mergeCell ref="K6:L6"/>
    <mergeCell ref="M6:N6"/>
    <mergeCell ref="C9:D9"/>
    <mergeCell ref="G9:H9"/>
    <mergeCell ref="I9:J9"/>
    <mergeCell ref="K9:L9"/>
    <mergeCell ref="M9:N9"/>
    <mergeCell ref="C4:D4"/>
    <mergeCell ref="G4:H4"/>
    <mergeCell ref="I4:J4"/>
    <mergeCell ref="K4:L4"/>
    <mergeCell ref="M4:N4"/>
    <mergeCell ref="C5:D5"/>
    <mergeCell ref="G5:H5"/>
    <mergeCell ref="I5:J5"/>
    <mergeCell ref="K5:L5"/>
    <mergeCell ref="M5:N5"/>
    <mergeCell ref="C1:D1"/>
    <mergeCell ref="G1:H1"/>
    <mergeCell ref="I1:J1"/>
    <mergeCell ref="K1:L1"/>
    <mergeCell ref="M1:N1"/>
    <mergeCell ref="A2:AB2"/>
    <mergeCell ref="C3:D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B030-1966-8E48-8225-4594BB814215}">
  <sheetPr filterMode="1"/>
  <dimension ref="A1:X171"/>
  <sheetViews>
    <sheetView workbookViewId="0"/>
    <sheetView workbookViewId="1"/>
  </sheetViews>
  <sheetFormatPr defaultColWidth="8.85546875" defaultRowHeight="12.95"/>
  <cols>
    <col min="1" max="1" width="35.7109375" customWidth="1"/>
    <col min="2" max="2" width="7.140625" customWidth="1"/>
    <col min="3" max="3" width="4" customWidth="1"/>
    <col min="4" max="4" width="3.140625" customWidth="1"/>
    <col min="5" max="5" width="7" customWidth="1"/>
    <col min="6" max="6" width="42.85546875" customWidth="1"/>
    <col min="7" max="7" width="25.140625" customWidth="1"/>
    <col min="8" max="8" width="13.42578125" customWidth="1"/>
    <col min="9" max="9" width="28.140625" customWidth="1"/>
    <col min="10" max="10" width="8.140625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13" customFormat="1" ht="24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</row>
    <row r="2" spans="1:24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 hidden="1">
      <c r="A3" s="2" t="s">
        <v>48</v>
      </c>
      <c r="B3" s="3" t="s">
        <v>9013</v>
      </c>
      <c r="C3" s="76" t="s">
        <v>42</v>
      </c>
      <c r="D3" s="76"/>
      <c r="E3" s="1" t="s">
        <v>3222</v>
      </c>
      <c r="F3" s="2" t="s">
        <v>4828</v>
      </c>
      <c r="G3" s="2" t="s">
        <v>4829</v>
      </c>
      <c r="H3" s="2" t="s">
        <v>622</v>
      </c>
      <c r="I3" s="2" t="s">
        <v>623</v>
      </c>
      <c r="J3" s="4">
        <v>30</v>
      </c>
      <c r="K3" s="4">
        <v>371.1</v>
      </c>
    </row>
    <row r="4" spans="1:24" hidden="1">
      <c r="A4" s="2" t="s">
        <v>48</v>
      </c>
      <c r="B4" s="3" t="s">
        <v>9013</v>
      </c>
      <c r="C4" s="76" t="s">
        <v>42</v>
      </c>
      <c r="D4" s="76"/>
      <c r="E4" s="1" t="s">
        <v>9014</v>
      </c>
      <c r="F4" s="2" t="s">
        <v>885</v>
      </c>
      <c r="G4" s="2" t="s">
        <v>886</v>
      </c>
      <c r="H4" s="2" t="s">
        <v>622</v>
      </c>
      <c r="I4" s="2" t="s">
        <v>623</v>
      </c>
      <c r="J4" s="4">
        <v>5</v>
      </c>
      <c r="K4" s="4">
        <v>61.85</v>
      </c>
    </row>
    <row r="5" spans="1:24" hidden="1">
      <c r="A5" s="2" t="s">
        <v>48</v>
      </c>
      <c r="B5" s="3" t="s">
        <v>9013</v>
      </c>
      <c r="C5" s="76" t="s">
        <v>42</v>
      </c>
      <c r="D5" s="76"/>
      <c r="E5" s="1" t="s">
        <v>9015</v>
      </c>
      <c r="F5" s="2" t="s">
        <v>1055</v>
      </c>
      <c r="G5" s="2" t="s">
        <v>1056</v>
      </c>
      <c r="H5" s="2" t="s">
        <v>622</v>
      </c>
      <c r="I5" s="2" t="s">
        <v>623</v>
      </c>
      <c r="J5" s="4">
        <v>3</v>
      </c>
      <c r="K5" s="4">
        <v>37.11</v>
      </c>
    </row>
    <row r="6" spans="1:24" hidden="1">
      <c r="A6" s="2" t="s">
        <v>48</v>
      </c>
      <c r="B6" s="3" t="s">
        <v>9013</v>
      </c>
      <c r="C6" s="76" t="s">
        <v>42</v>
      </c>
      <c r="D6" s="76"/>
      <c r="E6" s="1" t="s">
        <v>9016</v>
      </c>
      <c r="F6" s="2" t="s">
        <v>877</v>
      </c>
      <c r="G6" s="2" t="s">
        <v>878</v>
      </c>
      <c r="H6" s="2" t="s">
        <v>622</v>
      </c>
      <c r="I6" s="2" t="s">
        <v>623</v>
      </c>
      <c r="J6" s="4">
        <v>2</v>
      </c>
      <c r="K6" s="4">
        <v>24.74</v>
      </c>
    </row>
    <row r="7" spans="1:24" hidden="1">
      <c r="A7" s="2" t="s">
        <v>48</v>
      </c>
      <c r="B7" s="3" t="s">
        <v>9013</v>
      </c>
      <c r="C7" s="76" t="s">
        <v>42</v>
      </c>
      <c r="D7" s="76"/>
      <c r="E7" s="1" t="s">
        <v>3219</v>
      </c>
      <c r="F7" s="2" t="s">
        <v>7843</v>
      </c>
      <c r="G7" s="2" t="s">
        <v>7844</v>
      </c>
      <c r="H7" s="2" t="s">
        <v>622</v>
      </c>
      <c r="I7" s="2" t="s">
        <v>623</v>
      </c>
      <c r="J7" s="4">
        <v>5</v>
      </c>
      <c r="K7" s="4">
        <v>61.85</v>
      </c>
    </row>
    <row r="8" spans="1:24" hidden="1">
      <c r="K8" s="5">
        <v>556.65</v>
      </c>
    </row>
    <row r="9" spans="1:24" hidden="1">
      <c r="A9" s="72" t="s">
        <v>54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 spans="1:24">
      <c r="A10" s="2" t="s">
        <v>40</v>
      </c>
      <c r="B10" s="3" t="s">
        <v>9013</v>
      </c>
      <c r="C10" s="76" t="s">
        <v>42</v>
      </c>
      <c r="D10" s="76"/>
      <c r="E10" s="1" t="s">
        <v>9017</v>
      </c>
      <c r="F10" s="2" t="s">
        <v>57</v>
      </c>
      <c r="G10" s="2" t="s">
        <v>58</v>
      </c>
      <c r="H10" s="2" t="s">
        <v>59</v>
      </c>
      <c r="I10" s="2" t="s">
        <v>60</v>
      </c>
      <c r="J10" s="4">
        <v>10</v>
      </c>
      <c r="K10" s="4">
        <v>102.2</v>
      </c>
    </row>
    <row r="11" spans="1:24" hidden="1">
      <c r="A11" s="2" t="s">
        <v>48</v>
      </c>
      <c r="B11" s="3" t="s">
        <v>9013</v>
      </c>
      <c r="C11" s="76" t="s">
        <v>42</v>
      </c>
      <c r="D11" s="76"/>
      <c r="E11" s="1" t="s">
        <v>9018</v>
      </c>
      <c r="F11" s="2" t="s">
        <v>57</v>
      </c>
      <c r="G11" s="2" t="s">
        <v>58</v>
      </c>
      <c r="H11" s="2" t="s">
        <v>59</v>
      </c>
      <c r="I11" s="2" t="s">
        <v>60</v>
      </c>
      <c r="J11" s="4">
        <v>10</v>
      </c>
      <c r="K11" s="4">
        <v>115.2</v>
      </c>
    </row>
    <row r="12" spans="1:24" hidden="1">
      <c r="K12" s="5">
        <v>217.4</v>
      </c>
    </row>
    <row r="13" spans="1:24" hidden="1">
      <c r="A13" s="72" t="s">
        <v>67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 spans="1:24">
      <c r="A14" s="2" t="s">
        <v>40</v>
      </c>
      <c r="B14" s="3" t="s">
        <v>9019</v>
      </c>
      <c r="C14" s="76" t="s">
        <v>42</v>
      </c>
      <c r="D14" s="76"/>
      <c r="E14" s="1" t="s">
        <v>3309</v>
      </c>
      <c r="F14" s="2" t="s">
        <v>522</v>
      </c>
      <c r="G14" s="2" t="s">
        <v>523</v>
      </c>
      <c r="H14" s="2" t="s">
        <v>93</v>
      </c>
      <c r="I14" s="2" t="s">
        <v>94</v>
      </c>
      <c r="J14" s="4">
        <v>2</v>
      </c>
      <c r="K14" s="4">
        <v>20.440000000000001</v>
      </c>
    </row>
    <row r="15" spans="1:24">
      <c r="A15" s="2" t="s">
        <v>40</v>
      </c>
      <c r="B15" s="3" t="s">
        <v>9019</v>
      </c>
      <c r="C15" s="76" t="s">
        <v>42</v>
      </c>
      <c r="D15" s="76"/>
      <c r="E15" s="1" t="s">
        <v>9020</v>
      </c>
      <c r="F15" s="2" t="s">
        <v>509</v>
      </c>
      <c r="G15" s="2" t="s">
        <v>510</v>
      </c>
      <c r="H15" s="2" t="s">
        <v>82</v>
      </c>
      <c r="I15" s="2" t="s">
        <v>83</v>
      </c>
      <c r="J15" s="4">
        <v>10</v>
      </c>
      <c r="K15" s="4">
        <v>102.2</v>
      </c>
    </row>
    <row r="16" spans="1:24">
      <c r="A16" s="2" t="s">
        <v>40</v>
      </c>
      <c r="B16" s="3" t="s">
        <v>9019</v>
      </c>
      <c r="C16" s="76" t="s">
        <v>42</v>
      </c>
      <c r="D16" s="76"/>
      <c r="E16" s="1" t="s">
        <v>3343</v>
      </c>
      <c r="F16" s="2" t="s">
        <v>2358</v>
      </c>
      <c r="G16" s="2" t="s">
        <v>2359</v>
      </c>
      <c r="H16" s="2" t="s">
        <v>82</v>
      </c>
      <c r="I16" s="2" t="s">
        <v>83</v>
      </c>
      <c r="J16" s="4">
        <v>6</v>
      </c>
      <c r="K16" s="4">
        <v>61.32</v>
      </c>
    </row>
    <row r="17" spans="1:11">
      <c r="A17" s="2" t="s">
        <v>40</v>
      </c>
      <c r="B17" s="3" t="s">
        <v>9019</v>
      </c>
      <c r="C17" s="76" t="s">
        <v>42</v>
      </c>
      <c r="D17" s="76"/>
      <c r="E17" s="1" t="s">
        <v>3322</v>
      </c>
      <c r="F17" s="2" t="s">
        <v>1110</v>
      </c>
      <c r="G17" s="2" t="s">
        <v>1111</v>
      </c>
      <c r="H17" s="2" t="s">
        <v>93</v>
      </c>
      <c r="I17" s="2" t="s">
        <v>94</v>
      </c>
      <c r="J17" s="4">
        <v>1</v>
      </c>
      <c r="K17" s="4">
        <v>10.220000000000001</v>
      </c>
    </row>
    <row r="18" spans="1:11">
      <c r="A18" s="2" t="s">
        <v>40</v>
      </c>
      <c r="B18" s="3" t="s">
        <v>9019</v>
      </c>
      <c r="C18" s="76" t="s">
        <v>42</v>
      </c>
      <c r="D18" s="76"/>
      <c r="E18" s="1" t="s">
        <v>9021</v>
      </c>
      <c r="F18" s="2" t="s">
        <v>85</v>
      </c>
      <c r="G18" s="2" t="s">
        <v>86</v>
      </c>
      <c r="H18" s="2" t="s">
        <v>82</v>
      </c>
      <c r="I18" s="2" t="s">
        <v>83</v>
      </c>
      <c r="J18" s="4">
        <v>5</v>
      </c>
      <c r="K18" s="4">
        <v>51.1</v>
      </c>
    </row>
    <row r="19" spans="1:11">
      <c r="A19" s="2" t="s">
        <v>40</v>
      </c>
      <c r="B19" s="3" t="s">
        <v>9019</v>
      </c>
      <c r="C19" s="76" t="s">
        <v>42</v>
      </c>
      <c r="D19" s="76"/>
      <c r="E19" s="1" t="s">
        <v>9022</v>
      </c>
      <c r="F19" s="2" t="s">
        <v>1285</v>
      </c>
      <c r="G19" s="2" t="s">
        <v>1286</v>
      </c>
      <c r="H19" s="2" t="s">
        <v>82</v>
      </c>
      <c r="I19" s="2" t="s">
        <v>83</v>
      </c>
      <c r="J19" s="4">
        <v>10</v>
      </c>
      <c r="K19" s="4">
        <v>102.2</v>
      </c>
    </row>
    <row r="20" spans="1:11">
      <c r="A20" s="2" t="s">
        <v>40</v>
      </c>
      <c r="B20" s="3" t="s">
        <v>9019</v>
      </c>
      <c r="C20" s="76" t="s">
        <v>42</v>
      </c>
      <c r="D20" s="76"/>
      <c r="E20" s="1" t="s">
        <v>9023</v>
      </c>
      <c r="F20" s="2" t="s">
        <v>493</v>
      </c>
      <c r="G20" s="2" t="s">
        <v>494</v>
      </c>
      <c r="H20" s="2" t="s">
        <v>82</v>
      </c>
      <c r="I20" s="2" t="s">
        <v>83</v>
      </c>
      <c r="J20" s="4">
        <v>2</v>
      </c>
      <c r="K20" s="4">
        <v>20.440000000000001</v>
      </c>
    </row>
    <row r="21" spans="1:11">
      <c r="A21" s="2" t="s">
        <v>40</v>
      </c>
      <c r="B21" s="3" t="s">
        <v>9019</v>
      </c>
      <c r="C21" s="76" t="s">
        <v>42</v>
      </c>
      <c r="D21" s="76"/>
      <c r="E21" s="1" t="s">
        <v>9024</v>
      </c>
      <c r="F21" s="2" t="s">
        <v>505</v>
      </c>
      <c r="G21" s="2" t="s">
        <v>506</v>
      </c>
      <c r="H21" s="2" t="s">
        <v>93</v>
      </c>
      <c r="I21" s="2" t="s">
        <v>94</v>
      </c>
      <c r="J21" s="4">
        <v>1</v>
      </c>
      <c r="K21" s="4">
        <v>10.220000000000001</v>
      </c>
    </row>
    <row r="22" spans="1:11">
      <c r="A22" s="2" t="s">
        <v>40</v>
      </c>
      <c r="B22" s="3" t="s">
        <v>9019</v>
      </c>
      <c r="C22" s="76" t="s">
        <v>42</v>
      </c>
      <c r="D22" s="76"/>
      <c r="E22" s="1" t="s">
        <v>9025</v>
      </c>
      <c r="F22" s="2" t="s">
        <v>480</v>
      </c>
      <c r="G22" s="2" t="s">
        <v>481</v>
      </c>
      <c r="H22" s="2" t="s">
        <v>82</v>
      </c>
      <c r="I22" s="2" t="s">
        <v>83</v>
      </c>
      <c r="J22" s="4">
        <v>5</v>
      </c>
      <c r="K22" s="4">
        <v>51.1</v>
      </c>
    </row>
    <row r="23" spans="1:11">
      <c r="A23" s="2" t="s">
        <v>40</v>
      </c>
      <c r="B23" s="3" t="s">
        <v>9019</v>
      </c>
      <c r="C23" s="76" t="s">
        <v>42</v>
      </c>
      <c r="D23" s="76"/>
      <c r="E23" s="1" t="s">
        <v>9026</v>
      </c>
      <c r="F23" s="2" t="s">
        <v>1113</v>
      </c>
      <c r="G23" s="2" t="s">
        <v>1114</v>
      </c>
      <c r="H23" s="2" t="s">
        <v>93</v>
      </c>
      <c r="I23" s="2" t="s">
        <v>94</v>
      </c>
      <c r="J23" s="4">
        <v>2</v>
      </c>
      <c r="K23" s="4">
        <v>20.440000000000001</v>
      </c>
    </row>
    <row r="24" spans="1:11">
      <c r="A24" s="2" t="s">
        <v>40</v>
      </c>
      <c r="B24" s="3" t="s">
        <v>9019</v>
      </c>
      <c r="C24" s="76" t="s">
        <v>42</v>
      </c>
      <c r="D24" s="76"/>
      <c r="E24" s="1" t="s">
        <v>9027</v>
      </c>
      <c r="F24" s="2" t="s">
        <v>3651</v>
      </c>
      <c r="G24" s="2" t="s">
        <v>3652</v>
      </c>
      <c r="H24" s="2" t="s">
        <v>82</v>
      </c>
      <c r="I24" s="2" t="s">
        <v>83</v>
      </c>
      <c r="J24" s="4">
        <v>5</v>
      </c>
      <c r="K24" s="4">
        <v>51.1</v>
      </c>
    </row>
    <row r="25" spans="1:11">
      <c r="A25" s="2" t="s">
        <v>40</v>
      </c>
      <c r="B25" s="3" t="s">
        <v>9019</v>
      </c>
      <c r="C25" s="76" t="s">
        <v>42</v>
      </c>
      <c r="D25" s="76"/>
      <c r="E25" s="1" t="s">
        <v>3311</v>
      </c>
      <c r="F25" s="2" t="s">
        <v>1129</v>
      </c>
      <c r="G25" s="2" t="s">
        <v>1130</v>
      </c>
      <c r="H25" s="2" t="s">
        <v>93</v>
      </c>
      <c r="I25" s="2" t="s">
        <v>94</v>
      </c>
      <c r="J25" s="4">
        <v>4</v>
      </c>
      <c r="K25" s="4">
        <v>40.880000000000003</v>
      </c>
    </row>
    <row r="26" spans="1:11">
      <c r="A26" s="2" t="s">
        <v>40</v>
      </c>
      <c r="B26" s="3" t="s">
        <v>9019</v>
      </c>
      <c r="C26" s="76" t="s">
        <v>42</v>
      </c>
      <c r="D26" s="76"/>
      <c r="E26" s="1" t="s">
        <v>3303</v>
      </c>
      <c r="F26" s="2" t="s">
        <v>136</v>
      </c>
      <c r="G26" s="2" t="s">
        <v>137</v>
      </c>
      <c r="H26" s="2" t="s">
        <v>72</v>
      </c>
      <c r="I26" s="2" t="s">
        <v>73</v>
      </c>
      <c r="J26" s="4">
        <v>5</v>
      </c>
      <c r="K26" s="4">
        <v>51.1</v>
      </c>
    </row>
    <row r="27" spans="1:11">
      <c r="A27" s="2" t="s">
        <v>40</v>
      </c>
      <c r="B27" s="3" t="s">
        <v>9019</v>
      </c>
      <c r="C27" s="76" t="s">
        <v>42</v>
      </c>
      <c r="D27" s="76"/>
      <c r="E27" s="1" t="s">
        <v>9028</v>
      </c>
      <c r="F27" s="2" t="s">
        <v>75</v>
      </c>
      <c r="G27" s="2" t="s">
        <v>76</v>
      </c>
      <c r="H27" s="2" t="s">
        <v>77</v>
      </c>
      <c r="I27" s="2" t="s">
        <v>78</v>
      </c>
      <c r="J27" s="4">
        <v>10</v>
      </c>
      <c r="K27" s="4">
        <v>102.2</v>
      </c>
    </row>
    <row r="28" spans="1:11">
      <c r="A28" s="2" t="s">
        <v>40</v>
      </c>
      <c r="B28" s="3" t="s">
        <v>9019</v>
      </c>
      <c r="C28" s="76" t="s">
        <v>42</v>
      </c>
      <c r="D28" s="76"/>
      <c r="E28" s="1" t="s">
        <v>3274</v>
      </c>
      <c r="F28" s="2" t="s">
        <v>525</v>
      </c>
      <c r="G28" s="2" t="s">
        <v>526</v>
      </c>
      <c r="H28" s="2" t="s">
        <v>82</v>
      </c>
      <c r="I28" s="2" t="s">
        <v>83</v>
      </c>
      <c r="J28" s="4">
        <v>1</v>
      </c>
      <c r="K28" s="4">
        <v>10.220000000000001</v>
      </c>
    </row>
    <row r="29" spans="1:11">
      <c r="A29" s="2" t="s">
        <v>40</v>
      </c>
      <c r="B29" s="3" t="s">
        <v>9019</v>
      </c>
      <c r="C29" s="76" t="s">
        <v>42</v>
      </c>
      <c r="D29" s="76"/>
      <c r="E29" s="1" t="s">
        <v>3305</v>
      </c>
      <c r="F29" s="2" t="s">
        <v>70</v>
      </c>
      <c r="G29" s="2" t="s">
        <v>71</v>
      </c>
      <c r="H29" s="2" t="s">
        <v>72</v>
      </c>
      <c r="I29" s="2" t="s">
        <v>73</v>
      </c>
      <c r="J29" s="4">
        <v>10</v>
      </c>
      <c r="K29" s="4">
        <v>102.2</v>
      </c>
    </row>
    <row r="30" spans="1:11" hidden="1">
      <c r="A30" s="2" t="s">
        <v>48</v>
      </c>
      <c r="B30" s="3" t="s">
        <v>9019</v>
      </c>
      <c r="C30" s="76" t="s">
        <v>42</v>
      </c>
      <c r="D30" s="76"/>
      <c r="E30" s="1" t="s">
        <v>3311</v>
      </c>
      <c r="F30" s="2" t="s">
        <v>1129</v>
      </c>
      <c r="G30" s="2" t="s">
        <v>1130</v>
      </c>
      <c r="H30" s="2" t="s">
        <v>93</v>
      </c>
      <c r="I30" s="2" t="s">
        <v>94</v>
      </c>
      <c r="J30" s="4">
        <v>5</v>
      </c>
      <c r="K30" s="4">
        <v>61.85</v>
      </c>
    </row>
    <row r="31" spans="1:11" hidden="1">
      <c r="A31" s="2" t="s">
        <v>48</v>
      </c>
      <c r="B31" s="3" t="s">
        <v>9019</v>
      </c>
      <c r="C31" s="76" t="s">
        <v>42</v>
      </c>
      <c r="D31" s="76"/>
      <c r="E31" s="1" t="s">
        <v>9029</v>
      </c>
      <c r="F31" s="2" t="s">
        <v>1085</v>
      </c>
      <c r="G31" s="2" t="s">
        <v>1086</v>
      </c>
      <c r="H31" s="2" t="s">
        <v>82</v>
      </c>
      <c r="I31" s="2" t="s">
        <v>83</v>
      </c>
      <c r="J31" s="4">
        <v>20</v>
      </c>
      <c r="K31" s="4">
        <v>247.4</v>
      </c>
    </row>
    <row r="32" spans="1:11" hidden="1">
      <c r="A32" s="2" t="s">
        <v>48</v>
      </c>
      <c r="B32" s="3" t="s">
        <v>9019</v>
      </c>
      <c r="C32" s="76" t="s">
        <v>42</v>
      </c>
      <c r="D32" s="76"/>
      <c r="E32" s="1" t="s">
        <v>9030</v>
      </c>
      <c r="F32" s="2" t="s">
        <v>909</v>
      </c>
      <c r="G32" s="2" t="s">
        <v>910</v>
      </c>
      <c r="H32" s="2" t="s">
        <v>82</v>
      </c>
      <c r="I32" s="2" t="s">
        <v>83</v>
      </c>
      <c r="J32" s="4">
        <v>5</v>
      </c>
      <c r="K32" s="4">
        <v>61.85</v>
      </c>
    </row>
    <row r="33" spans="1:11" hidden="1">
      <c r="A33" s="2" t="s">
        <v>48</v>
      </c>
      <c r="B33" s="3" t="s">
        <v>9019</v>
      </c>
      <c r="C33" s="76" t="s">
        <v>42</v>
      </c>
      <c r="D33" s="76"/>
      <c r="E33" s="1" t="s">
        <v>9028</v>
      </c>
      <c r="F33" s="2" t="s">
        <v>75</v>
      </c>
      <c r="G33" s="2" t="s">
        <v>76</v>
      </c>
      <c r="H33" s="2" t="s">
        <v>77</v>
      </c>
      <c r="I33" s="2" t="s">
        <v>78</v>
      </c>
      <c r="J33" s="4">
        <v>50</v>
      </c>
      <c r="K33" s="4">
        <v>618.5</v>
      </c>
    </row>
    <row r="34" spans="1:11" hidden="1">
      <c r="A34" s="2" t="s">
        <v>48</v>
      </c>
      <c r="B34" s="3" t="s">
        <v>9019</v>
      </c>
      <c r="C34" s="76" t="s">
        <v>42</v>
      </c>
      <c r="D34" s="76"/>
      <c r="E34" s="1" t="s">
        <v>9031</v>
      </c>
      <c r="F34" s="2" t="s">
        <v>916</v>
      </c>
      <c r="G34" s="2" t="s">
        <v>917</v>
      </c>
      <c r="H34" s="2" t="s">
        <v>82</v>
      </c>
      <c r="I34" s="2" t="s">
        <v>83</v>
      </c>
      <c r="J34" s="4">
        <v>10</v>
      </c>
      <c r="K34" s="4">
        <v>123.7</v>
      </c>
    </row>
    <row r="35" spans="1:11" hidden="1">
      <c r="A35" s="2" t="s">
        <v>48</v>
      </c>
      <c r="B35" s="3" t="s">
        <v>9019</v>
      </c>
      <c r="C35" s="76" t="s">
        <v>42</v>
      </c>
      <c r="D35" s="76"/>
      <c r="E35" s="1" t="s">
        <v>3304</v>
      </c>
      <c r="F35" s="2" t="s">
        <v>88</v>
      </c>
      <c r="G35" s="2" t="s">
        <v>89</v>
      </c>
      <c r="H35" s="2" t="s">
        <v>82</v>
      </c>
      <c r="I35" s="2" t="s">
        <v>83</v>
      </c>
      <c r="J35" s="4">
        <v>5</v>
      </c>
      <c r="K35" s="4">
        <v>61.85</v>
      </c>
    </row>
    <row r="36" spans="1:11" hidden="1">
      <c r="A36" s="2" t="s">
        <v>48</v>
      </c>
      <c r="B36" s="3" t="s">
        <v>9019</v>
      </c>
      <c r="C36" s="76" t="s">
        <v>42</v>
      </c>
      <c r="D36" s="76"/>
      <c r="E36" s="1" t="s">
        <v>9032</v>
      </c>
      <c r="F36" s="2" t="s">
        <v>660</v>
      </c>
      <c r="G36" s="2" t="s">
        <v>7663</v>
      </c>
      <c r="H36" s="2" t="s">
        <v>77</v>
      </c>
      <c r="I36" s="2" t="s">
        <v>78</v>
      </c>
      <c r="J36" s="4">
        <v>5</v>
      </c>
      <c r="K36" s="4">
        <v>57.6</v>
      </c>
    </row>
    <row r="37" spans="1:11" hidden="1">
      <c r="A37" s="2" t="s">
        <v>48</v>
      </c>
      <c r="B37" s="3" t="s">
        <v>9019</v>
      </c>
      <c r="C37" s="76" t="s">
        <v>42</v>
      </c>
      <c r="D37" s="76"/>
      <c r="E37" s="1" t="s">
        <v>3328</v>
      </c>
      <c r="F37" s="2" t="s">
        <v>9033</v>
      </c>
      <c r="G37" s="2" t="s">
        <v>9034</v>
      </c>
      <c r="H37" s="2" t="s">
        <v>119</v>
      </c>
      <c r="I37" s="2" t="s">
        <v>120</v>
      </c>
      <c r="J37" s="4">
        <v>5</v>
      </c>
      <c r="K37" s="4">
        <v>61.85</v>
      </c>
    </row>
    <row r="38" spans="1:11" hidden="1">
      <c r="A38" s="2" t="s">
        <v>48</v>
      </c>
      <c r="B38" s="3" t="s">
        <v>9019</v>
      </c>
      <c r="C38" s="76" t="s">
        <v>42</v>
      </c>
      <c r="D38" s="76"/>
      <c r="E38" s="1" t="s">
        <v>3312</v>
      </c>
      <c r="F38" s="2" t="s">
        <v>125</v>
      </c>
      <c r="G38" s="2" t="s">
        <v>126</v>
      </c>
      <c r="H38" s="2" t="s">
        <v>127</v>
      </c>
      <c r="I38" s="2" t="s">
        <v>128</v>
      </c>
      <c r="J38" s="4">
        <v>3</v>
      </c>
      <c r="K38" s="4">
        <v>34.56</v>
      </c>
    </row>
    <row r="39" spans="1:11" hidden="1">
      <c r="A39" s="2" t="s">
        <v>48</v>
      </c>
      <c r="B39" s="3" t="s">
        <v>9019</v>
      </c>
      <c r="C39" s="76" t="s">
        <v>42</v>
      </c>
      <c r="D39" s="76"/>
      <c r="E39" s="1" t="s">
        <v>9035</v>
      </c>
      <c r="F39" s="2" t="s">
        <v>139</v>
      </c>
      <c r="G39" s="2" t="s">
        <v>140</v>
      </c>
      <c r="H39" s="2" t="s">
        <v>72</v>
      </c>
      <c r="I39" s="2" t="s">
        <v>73</v>
      </c>
      <c r="J39" s="4">
        <v>3</v>
      </c>
      <c r="K39" s="4">
        <v>37.11</v>
      </c>
    </row>
    <row r="40" spans="1:11" hidden="1">
      <c r="A40" s="2" t="s">
        <v>48</v>
      </c>
      <c r="B40" s="3" t="s">
        <v>9019</v>
      </c>
      <c r="C40" s="76" t="s">
        <v>42</v>
      </c>
      <c r="D40" s="76"/>
      <c r="E40" s="1" t="s">
        <v>9036</v>
      </c>
      <c r="F40" s="2" t="s">
        <v>9033</v>
      </c>
      <c r="G40" s="2" t="s">
        <v>9034</v>
      </c>
      <c r="H40" s="2" t="s">
        <v>119</v>
      </c>
      <c r="I40" s="2" t="s">
        <v>120</v>
      </c>
      <c r="J40" s="4">
        <v>10</v>
      </c>
      <c r="K40" s="4">
        <v>115.2</v>
      </c>
    </row>
    <row r="41" spans="1:11" hidden="1">
      <c r="A41" s="2" t="s">
        <v>48</v>
      </c>
      <c r="B41" s="3" t="s">
        <v>9019</v>
      </c>
      <c r="C41" s="76" t="s">
        <v>42</v>
      </c>
      <c r="D41" s="76"/>
      <c r="E41" s="1" t="s">
        <v>9037</v>
      </c>
      <c r="F41" s="2" t="s">
        <v>685</v>
      </c>
      <c r="G41" s="2" t="s">
        <v>686</v>
      </c>
      <c r="H41" s="2" t="s">
        <v>439</v>
      </c>
      <c r="I41" s="2" t="s">
        <v>440</v>
      </c>
      <c r="J41" s="4">
        <v>5</v>
      </c>
      <c r="K41" s="4">
        <v>61.85</v>
      </c>
    </row>
    <row r="42" spans="1:11" hidden="1">
      <c r="A42" s="2" t="s">
        <v>48</v>
      </c>
      <c r="B42" s="3" t="s">
        <v>9019</v>
      </c>
      <c r="C42" s="76" t="s">
        <v>42</v>
      </c>
      <c r="D42" s="76"/>
      <c r="E42" s="1" t="s">
        <v>9025</v>
      </c>
      <c r="F42" s="2" t="s">
        <v>480</v>
      </c>
      <c r="G42" s="2" t="s">
        <v>481</v>
      </c>
      <c r="H42" s="2" t="s">
        <v>82</v>
      </c>
      <c r="I42" s="2" t="s">
        <v>83</v>
      </c>
      <c r="J42" s="4">
        <v>3</v>
      </c>
      <c r="K42" s="4">
        <v>37.11</v>
      </c>
    </row>
    <row r="43" spans="1:11" hidden="1">
      <c r="A43" s="2" t="s">
        <v>48</v>
      </c>
      <c r="B43" s="3" t="s">
        <v>9019</v>
      </c>
      <c r="C43" s="76" t="s">
        <v>42</v>
      </c>
      <c r="D43" s="76"/>
      <c r="E43" s="1" t="s">
        <v>9038</v>
      </c>
      <c r="F43" s="2" t="s">
        <v>1285</v>
      </c>
      <c r="G43" s="2" t="s">
        <v>1286</v>
      </c>
      <c r="H43" s="2" t="s">
        <v>82</v>
      </c>
      <c r="I43" s="2" t="s">
        <v>83</v>
      </c>
      <c r="J43" s="4">
        <v>20</v>
      </c>
      <c r="K43" s="4">
        <v>230.4</v>
      </c>
    </row>
    <row r="44" spans="1:11" hidden="1">
      <c r="A44" s="2" t="s">
        <v>48</v>
      </c>
      <c r="B44" s="3" t="s">
        <v>9019</v>
      </c>
      <c r="C44" s="76" t="s">
        <v>42</v>
      </c>
      <c r="D44" s="76"/>
      <c r="E44" s="1" t="s">
        <v>9039</v>
      </c>
      <c r="F44" s="2" t="s">
        <v>1076</v>
      </c>
      <c r="G44" s="2" t="s">
        <v>1077</v>
      </c>
      <c r="H44" s="2" t="s">
        <v>1078</v>
      </c>
      <c r="I44" s="2" t="s">
        <v>1079</v>
      </c>
      <c r="J44" s="4">
        <v>20</v>
      </c>
      <c r="K44" s="4">
        <v>230.4</v>
      </c>
    </row>
    <row r="45" spans="1:11" hidden="1">
      <c r="A45" s="2" t="s">
        <v>48</v>
      </c>
      <c r="B45" s="3" t="s">
        <v>9019</v>
      </c>
      <c r="C45" s="76" t="s">
        <v>42</v>
      </c>
      <c r="D45" s="76"/>
      <c r="E45" s="1" t="s">
        <v>9040</v>
      </c>
      <c r="F45" s="2" t="s">
        <v>663</v>
      </c>
      <c r="G45" s="2" t="s">
        <v>664</v>
      </c>
      <c r="H45" s="2" t="s">
        <v>82</v>
      </c>
      <c r="I45" s="2" t="s">
        <v>83</v>
      </c>
      <c r="J45" s="4">
        <v>2</v>
      </c>
      <c r="K45" s="4">
        <v>23.04</v>
      </c>
    </row>
    <row r="46" spans="1:11" hidden="1">
      <c r="A46" s="2" t="s">
        <v>48</v>
      </c>
      <c r="B46" s="3" t="s">
        <v>9019</v>
      </c>
      <c r="C46" s="76" t="s">
        <v>42</v>
      </c>
      <c r="D46" s="76"/>
      <c r="E46" s="1" t="s">
        <v>9020</v>
      </c>
      <c r="F46" s="2" t="s">
        <v>509</v>
      </c>
      <c r="G46" s="2" t="s">
        <v>510</v>
      </c>
      <c r="H46" s="2" t="s">
        <v>82</v>
      </c>
      <c r="I46" s="2" t="s">
        <v>83</v>
      </c>
      <c r="J46" s="4">
        <v>20</v>
      </c>
      <c r="K46" s="4">
        <v>247.4</v>
      </c>
    </row>
    <row r="47" spans="1:11" hidden="1">
      <c r="A47" s="2" t="s">
        <v>48</v>
      </c>
      <c r="B47" s="3" t="s">
        <v>9019</v>
      </c>
      <c r="C47" s="76" t="s">
        <v>42</v>
      </c>
      <c r="D47" s="76"/>
      <c r="E47" s="1" t="s">
        <v>9041</v>
      </c>
      <c r="F47" s="2" t="s">
        <v>922</v>
      </c>
      <c r="G47" s="2" t="s">
        <v>923</v>
      </c>
      <c r="H47" s="2" t="s">
        <v>82</v>
      </c>
      <c r="I47" s="2" t="s">
        <v>83</v>
      </c>
      <c r="J47" s="4">
        <v>3</v>
      </c>
      <c r="K47" s="4">
        <v>34.56</v>
      </c>
    </row>
    <row r="48" spans="1:11" hidden="1">
      <c r="A48" s="2" t="s">
        <v>182</v>
      </c>
      <c r="B48" s="3" t="s">
        <v>9019</v>
      </c>
      <c r="C48" s="76" t="s">
        <v>42</v>
      </c>
      <c r="D48" s="76"/>
      <c r="E48" s="1" t="s">
        <v>9042</v>
      </c>
      <c r="F48" s="2" t="s">
        <v>689</v>
      </c>
      <c r="G48" s="2" t="s">
        <v>690</v>
      </c>
      <c r="H48" s="2" t="s">
        <v>93</v>
      </c>
      <c r="I48" s="2" t="s">
        <v>94</v>
      </c>
      <c r="J48" s="4">
        <v>2</v>
      </c>
      <c r="K48" s="4">
        <v>18.88</v>
      </c>
    </row>
    <row r="49" spans="1:24" hidden="1">
      <c r="A49" s="2" t="s">
        <v>182</v>
      </c>
      <c r="B49" s="3" t="s">
        <v>9019</v>
      </c>
      <c r="C49" s="76" t="s">
        <v>42</v>
      </c>
      <c r="D49" s="76"/>
      <c r="E49" s="1" t="s">
        <v>9043</v>
      </c>
      <c r="F49" s="2" t="s">
        <v>646</v>
      </c>
      <c r="G49" s="2" t="s">
        <v>647</v>
      </c>
      <c r="H49" s="2" t="s">
        <v>82</v>
      </c>
      <c r="I49" s="2" t="s">
        <v>83</v>
      </c>
      <c r="J49" s="4">
        <v>1</v>
      </c>
      <c r="K49" s="4">
        <v>9.44</v>
      </c>
    </row>
    <row r="50" spans="1:24" hidden="1">
      <c r="K50" s="5">
        <v>3181.93</v>
      </c>
    </row>
    <row r="51" spans="1:24" hidden="1">
      <c r="A51" s="72" t="s">
        <v>141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</row>
    <row r="52" spans="1:24">
      <c r="A52" s="2" t="s">
        <v>40</v>
      </c>
      <c r="B52" s="3" t="s">
        <v>9044</v>
      </c>
      <c r="C52" s="76" t="s">
        <v>42</v>
      </c>
      <c r="D52" s="76"/>
      <c r="E52" s="1" t="s">
        <v>3281</v>
      </c>
      <c r="F52" s="2" t="s">
        <v>951</v>
      </c>
      <c r="G52" s="2" t="s">
        <v>952</v>
      </c>
      <c r="H52" s="2" t="s">
        <v>160</v>
      </c>
      <c r="I52" s="2" t="s">
        <v>161</v>
      </c>
      <c r="J52" s="4">
        <v>2</v>
      </c>
      <c r="K52" s="4">
        <v>20.440000000000001</v>
      </c>
    </row>
    <row r="53" spans="1:24" hidden="1">
      <c r="A53" s="2" t="s">
        <v>48</v>
      </c>
      <c r="B53" s="3" t="s">
        <v>9044</v>
      </c>
      <c r="C53" s="76" t="s">
        <v>42</v>
      </c>
      <c r="D53" s="76"/>
      <c r="E53" s="1" t="s">
        <v>9045</v>
      </c>
      <c r="F53" s="2" t="s">
        <v>936</v>
      </c>
      <c r="G53" s="2" t="s">
        <v>937</v>
      </c>
      <c r="H53" s="2" t="s">
        <v>150</v>
      </c>
      <c r="I53" s="2" t="s">
        <v>151</v>
      </c>
      <c r="J53" s="4">
        <v>5</v>
      </c>
      <c r="K53" s="4">
        <v>61.85</v>
      </c>
    </row>
    <row r="54" spans="1:24" hidden="1">
      <c r="A54" s="2" t="s">
        <v>48</v>
      </c>
      <c r="B54" s="3" t="s">
        <v>9044</v>
      </c>
      <c r="C54" s="76" t="s">
        <v>42</v>
      </c>
      <c r="D54" s="76"/>
      <c r="E54" s="1" t="s">
        <v>9046</v>
      </c>
      <c r="F54" s="2" t="s">
        <v>957</v>
      </c>
      <c r="G54" s="2" t="s">
        <v>958</v>
      </c>
      <c r="H54" s="2" t="s">
        <v>150</v>
      </c>
      <c r="I54" s="2" t="s">
        <v>151</v>
      </c>
      <c r="J54" s="4">
        <v>10</v>
      </c>
      <c r="K54" s="4">
        <v>115.2</v>
      </c>
    </row>
    <row r="55" spans="1:24" hidden="1">
      <c r="A55" s="2" t="s">
        <v>48</v>
      </c>
      <c r="B55" s="3" t="s">
        <v>9047</v>
      </c>
      <c r="C55" s="76" t="s">
        <v>42</v>
      </c>
      <c r="D55" s="76"/>
      <c r="E55" s="1" t="s">
        <v>9048</v>
      </c>
      <c r="F55" s="2" t="s">
        <v>170</v>
      </c>
      <c r="G55" s="2" t="s">
        <v>171</v>
      </c>
      <c r="H55" s="2" t="s">
        <v>150</v>
      </c>
      <c r="I55" s="2" t="s">
        <v>151</v>
      </c>
      <c r="J55" s="4">
        <v>10</v>
      </c>
      <c r="K55" s="4">
        <v>115.2</v>
      </c>
    </row>
    <row r="56" spans="1:24" hidden="1">
      <c r="A56" s="2" t="s">
        <v>48</v>
      </c>
      <c r="B56" s="3" t="s">
        <v>9044</v>
      </c>
      <c r="C56" s="76" t="s">
        <v>42</v>
      </c>
      <c r="D56" s="76"/>
      <c r="E56" s="1" t="s">
        <v>9049</v>
      </c>
      <c r="F56" s="2" t="s">
        <v>936</v>
      </c>
      <c r="G56" s="2" t="s">
        <v>937</v>
      </c>
      <c r="H56" s="2" t="s">
        <v>150</v>
      </c>
      <c r="I56" s="2" t="s">
        <v>151</v>
      </c>
      <c r="J56" s="4">
        <v>10</v>
      </c>
      <c r="K56" s="4">
        <v>115.2</v>
      </c>
    </row>
    <row r="57" spans="1:24" hidden="1">
      <c r="A57" s="2" t="s">
        <v>48</v>
      </c>
      <c r="B57" s="3" t="s">
        <v>9044</v>
      </c>
      <c r="C57" s="76" t="s">
        <v>42</v>
      </c>
      <c r="D57" s="76"/>
      <c r="E57" s="1" t="s">
        <v>9050</v>
      </c>
      <c r="F57" s="2" t="s">
        <v>547</v>
      </c>
      <c r="G57" s="2" t="s">
        <v>548</v>
      </c>
      <c r="H57" s="2" t="s">
        <v>150</v>
      </c>
      <c r="I57" s="2" t="s">
        <v>151</v>
      </c>
      <c r="J57" s="4">
        <v>6</v>
      </c>
      <c r="K57" s="4">
        <v>69.12</v>
      </c>
    </row>
    <row r="58" spans="1:24" hidden="1">
      <c r="A58" s="2" t="s">
        <v>48</v>
      </c>
      <c r="B58" s="3" t="s">
        <v>9044</v>
      </c>
      <c r="C58" s="76" t="s">
        <v>42</v>
      </c>
      <c r="D58" s="76"/>
      <c r="E58" s="1" t="s">
        <v>9051</v>
      </c>
      <c r="F58" s="2" t="s">
        <v>538</v>
      </c>
      <c r="G58" s="2" t="s">
        <v>539</v>
      </c>
      <c r="H58" s="2" t="s">
        <v>150</v>
      </c>
      <c r="I58" s="2" t="s">
        <v>151</v>
      </c>
      <c r="J58" s="4">
        <v>10</v>
      </c>
      <c r="K58" s="4">
        <v>115.2</v>
      </c>
    </row>
    <row r="59" spans="1:24" hidden="1">
      <c r="A59" s="2" t="s">
        <v>48</v>
      </c>
      <c r="B59" s="3" t="s">
        <v>9047</v>
      </c>
      <c r="C59" s="76" t="s">
        <v>42</v>
      </c>
      <c r="D59" s="76"/>
      <c r="E59" s="1" t="s">
        <v>9052</v>
      </c>
      <c r="F59" s="2" t="s">
        <v>538</v>
      </c>
      <c r="G59" s="2" t="s">
        <v>539</v>
      </c>
      <c r="H59" s="2" t="s">
        <v>150</v>
      </c>
      <c r="I59" s="2" t="s">
        <v>151</v>
      </c>
      <c r="J59" s="4">
        <v>10</v>
      </c>
      <c r="K59" s="4">
        <v>115.2</v>
      </c>
    </row>
    <row r="60" spans="1:24" hidden="1">
      <c r="A60" s="2" t="s">
        <v>48</v>
      </c>
      <c r="B60" s="3" t="s">
        <v>9053</v>
      </c>
      <c r="C60" s="76" t="s">
        <v>42</v>
      </c>
      <c r="D60" s="76"/>
      <c r="E60" s="1" t="s">
        <v>9054</v>
      </c>
      <c r="F60" s="2" t="s">
        <v>547</v>
      </c>
      <c r="G60" s="2" t="s">
        <v>548</v>
      </c>
      <c r="H60" s="2" t="s">
        <v>150</v>
      </c>
      <c r="I60" s="2" t="s">
        <v>151</v>
      </c>
      <c r="J60" s="4">
        <v>10</v>
      </c>
      <c r="K60" s="4">
        <v>115.2</v>
      </c>
    </row>
    <row r="61" spans="1:24" hidden="1">
      <c r="A61" s="2" t="s">
        <v>48</v>
      </c>
      <c r="B61" s="3" t="s">
        <v>9047</v>
      </c>
      <c r="C61" s="76" t="s">
        <v>42</v>
      </c>
      <c r="D61" s="76"/>
      <c r="E61" s="1" t="s">
        <v>9055</v>
      </c>
      <c r="F61" s="2" t="s">
        <v>148</v>
      </c>
      <c r="G61" s="2" t="s">
        <v>149</v>
      </c>
      <c r="H61" s="2" t="s">
        <v>150</v>
      </c>
      <c r="I61" s="2" t="s">
        <v>151</v>
      </c>
      <c r="J61" s="4">
        <v>10</v>
      </c>
      <c r="K61" s="4">
        <v>115.2</v>
      </c>
    </row>
    <row r="62" spans="1:24" hidden="1">
      <c r="A62" s="2" t="s">
        <v>48</v>
      </c>
      <c r="B62" s="3" t="s">
        <v>9044</v>
      </c>
      <c r="C62" s="76" t="s">
        <v>42</v>
      </c>
      <c r="D62" s="76"/>
      <c r="E62" s="1" t="s">
        <v>9056</v>
      </c>
      <c r="F62" s="2" t="s">
        <v>541</v>
      </c>
      <c r="G62" s="2" t="s">
        <v>542</v>
      </c>
      <c r="H62" s="2" t="s">
        <v>150</v>
      </c>
      <c r="I62" s="2" t="s">
        <v>151</v>
      </c>
      <c r="J62" s="4">
        <v>30</v>
      </c>
      <c r="K62" s="4">
        <v>345.6</v>
      </c>
    </row>
    <row r="63" spans="1:24" hidden="1">
      <c r="A63" s="2" t="s">
        <v>182</v>
      </c>
      <c r="B63" s="3" t="s">
        <v>9053</v>
      </c>
      <c r="C63" s="76" t="s">
        <v>42</v>
      </c>
      <c r="D63" s="76"/>
      <c r="E63" s="1" t="s">
        <v>9057</v>
      </c>
      <c r="F63" s="2" t="s">
        <v>936</v>
      </c>
      <c r="G63" s="2" t="s">
        <v>937</v>
      </c>
      <c r="H63" s="2" t="s">
        <v>150</v>
      </c>
      <c r="I63" s="2" t="s">
        <v>151</v>
      </c>
      <c r="J63" s="4">
        <v>2</v>
      </c>
      <c r="K63" s="4">
        <v>18.88</v>
      </c>
    </row>
    <row r="64" spans="1:24" hidden="1">
      <c r="A64" s="2" t="s">
        <v>182</v>
      </c>
      <c r="B64" s="3" t="s">
        <v>9053</v>
      </c>
      <c r="C64" s="76" t="s">
        <v>42</v>
      </c>
      <c r="D64" s="76"/>
      <c r="E64" s="1" t="s">
        <v>9058</v>
      </c>
      <c r="F64" s="2" t="s">
        <v>175</v>
      </c>
      <c r="G64" s="2" t="s">
        <v>2616</v>
      </c>
      <c r="H64" s="2" t="s">
        <v>177</v>
      </c>
      <c r="I64" s="2" t="s">
        <v>178</v>
      </c>
      <c r="J64" s="4">
        <v>2</v>
      </c>
      <c r="K64" s="4">
        <v>18.88</v>
      </c>
    </row>
    <row r="65" spans="1:24" hidden="1">
      <c r="A65" s="2" t="s">
        <v>182</v>
      </c>
      <c r="B65" s="3" t="s">
        <v>9053</v>
      </c>
      <c r="C65" s="76" t="s">
        <v>42</v>
      </c>
      <c r="D65" s="76"/>
      <c r="E65" s="1" t="s">
        <v>9059</v>
      </c>
      <c r="F65" s="2" t="s">
        <v>175</v>
      </c>
      <c r="G65" s="2" t="s">
        <v>2616</v>
      </c>
      <c r="H65" s="2" t="s">
        <v>177</v>
      </c>
      <c r="I65" s="2" t="s">
        <v>178</v>
      </c>
      <c r="J65" s="4">
        <v>2</v>
      </c>
      <c r="K65" s="4">
        <v>16.84</v>
      </c>
    </row>
    <row r="66" spans="1:24" hidden="1">
      <c r="A66" s="2" t="s">
        <v>182</v>
      </c>
      <c r="B66" s="3" t="s">
        <v>9044</v>
      </c>
      <c r="C66" s="76" t="s">
        <v>42</v>
      </c>
      <c r="D66" s="76"/>
      <c r="E66" s="1" t="s">
        <v>9049</v>
      </c>
      <c r="F66" s="2" t="s">
        <v>936</v>
      </c>
      <c r="G66" s="2" t="s">
        <v>937</v>
      </c>
      <c r="H66" s="2" t="s">
        <v>150</v>
      </c>
      <c r="I66" s="2" t="s">
        <v>151</v>
      </c>
      <c r="J66" s="4">
        <v>2</v>
      </c>
      <c r="K66" s="4">
        <v>16.84</v>
      </c>
    </row>
    <row r="67" spans="1:24" hidden="1">
      <c r="A67" s="2" t="s">
        <v>205</v>
      </c>
      <c r="B67" s="3" t="s">
        <v>9047</v>
      </c>
      <c r="C67" s="76" t="s">
        <v>42</v>
      </c>
      <c r="D67" s="76"/>
      <c r="E67" s="1" t="s">
        <v>9060</v>
      </c>
      <c r="F67" s="2" t="s">
        <v>158</v>
      </c>
      <c r="G67" s="2" t="s">
        <v>159</v>
      </c>
      <c r="H67" s="2" t="s">
        <v>160</v>
      </c>
      <c r="I67" s="2" t="s">
        <v>161</v>
      </c>
      <c r="J67" s="4">
        <v>4</v>
      </c>
      <c r="K67" s="4">
        <v>38.200000000000003</v>
      </c>
    </row>
    <row r="68" spans="1:24" hidden="1">
      <c r="K68" s="5">
        <v>1413.05</v>
      </c>
    </row>
    <row r="69" spans="1:24" hidden="1">
      <c r="A69" s="72" t="s">
        <v>189</v>
      </c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</row>
    <row r="70" spans="1:24" hidden="1">
      <c r="A70" s="2" t="s">
        <v>48</v>
      </c>
      <c r="B70" s="3" t="s">
        <v>9013</v>
      </c>
      <c r="C70" s="76" t="s">
        <v>42</v>
      </c>
      <c r="D70" s="76"/>
      <c r="E70" s="1" t="s">
        <v>3260</v>
      </c>
      <c r="F70" s="2" t="s">
        <v>710</v>
      </c>
      <c r="G70" s="2" t="s">
        <v>711</v>
      </c>
      <c r="H70" s="2" t="s">
        <v>712</v>
      </c>
      <c r="I70" s="2" t="s">
        <v>713</v>
      </c>
      <c r="J70" s="4">
        <v>5</v>
      </c>
      <c r="K70" s="4">
        <v>61.85</v>
      </c>
    </row>
    <row r="71" spans="1:24" hidden="1">
      <c r="A71" s="2" t="s">
        <v>182</v>
      </c>
      <c r="B71" s="3" t="s">
        <v>9013</v>
      </c>
      <c r="C71" s="76" t="s">
        <v>42</v>
      </c>
      <c r="D71" s="76"/>
      <c r="E71" s="1" t="s">
        <v>3223</v>
      </c>
      <c r="F71" s="2" t="s">
        <v>729</v>
      </c>
      <c r="G71" s="2" t="s">
        <v>730</v>
      </c>
      <c r="H71" s="2" t="s">
        <v>726</v>
      </c>
      <c r="I71" s="2" t="s">
        <v>727</v>
      </c>
      <c r="J71" s="4">
        <v>2</v>
      </c>
      <c r="K71" s="4">
        <v>18.88</v>
      </c>
    </row>
    <row r="72" spans="1:24" hidden="1">
      <c r="K72" s="5">
        <v>80.73</v>
      </c>
    </row>
    <row r="73" spans="1:24" hidden="1">
      <c r="A73" s="72" t="s">
        <v>212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</row>
    <row r="74" spans="1:24" hidden="1">
      <c r="A74" s="2" t="s">
        <v>48</v>
      </c>
      <c r="B74" s="3" t="s">
        <v>9047</v>
      </c>
      <c r="C74" s="76" t="s">
        <v>42</v>
      </c>
      <c r="D74" s="76"/>
      <c r="E74" s="1" t="s">
        <v>9061</v>
      </c>
      <c r="F74" s="2" t="s">
        <v>272</v>
      </c>
      <c r="G74" s="2" t="s">
        <v>273</v>
      </c>
      <c r="H74" s="2" t="s">
        <v>216</v>
      </c>
      <c r="I74" s="2" t="s">
        <v>217</v>
      </c>
      <c r="J74" s="4">
        <v>10</v>
      </c>
      <c r="K74" s="4">
        <v>123.7</v>
      </c>
    </row>
    <row r="75" spans="1:24" hidden="1">
      <c r="A75" s="2" t="s">
        <v>48</v>
      </c>
      <c r="B75" s="3" t="s">
        <v>9047</v>
      </c>
      <c r="C75" s="76" t="s">
        <v>42</v>
      </c>
      <c r="D75" s="76"/>
      <c r="E75" s="1" t="s">
        <v>9062</v>
      </c>
      <c r="F75" s="2" t="s">
        <v>266</v>
      </c>
      <c r="G75" s="2" t="s">
        <v>267</v>
      </c>
      <c r="H75" s="2" t="s">
        <v>216</v>
      </c>
      <c r="I75" s="2" t="s">
        <v>217</v>
      </c>
      <c r="J75" s="4">
        <v>5</v>
      </c>
      <c r="K75" s="4">
        <v>61.85</v>
      </c>
    </row>
    <row r="76" spans="1:24" hidden="1">
      <c r="A76" s="2" t="s">
        <v>48</v>
      </c>
      <c r="B76" s="3" t="s">
        <v>9047</v>
      </c>
      <c r="C76" s="76" t="s">
        <v>42</v>
      </c>
      <c r="D76" s="76"/>
      <c r="E76" s="1" t="s">
        <v>9063</v>
      </c>
      <c r="F76" s="2" t="s">
        <v>238</v>
      </c>
      <c r="G76" s="2" t="s">
        <v>239</v>
      </c>
      <c r="H76" s="2" t="s">
        <v>216</v>
      </c>
      <c r="I76" s="2" t="s">
        <v>217</v>
      </c>
      <c r="J76" s="4">
        <v>5</v>
      </c>
      <c r="K76" s="4">
        <v>61.85</v>
      </c>
    </row>
    <row r="77" spans="1:24" hidden="1">
      <c r="A77" s="2" t="s">
        <v>48</v>
      </c>
      <c r="B77" s="3" t="s">
        <v>9047</v>
      </c>
      <c r="C77" s="76" t="s">
        <v>42</v>
      </c>
      <c r="D77" s="76"/>
      <c r="E77" s="1" t="s">
        <v>3192</v>
      </c>
      <c r="F77" s="2" t="s">
        <v>1551</v>
      </c>
      <c r="G77" s="2" t="s">
        <v>1552</v>
      </c>
      <c r="H77" s="2" t="s">
        <v>216</v>
      </c>
      <c r="I77" s="2" t="s">
        <v>217</v>
      </c>
      <c r="J77" s="4">
        <v>5</v>
      </c>
      <c r="K77" s="4">
        <v>61.85</v>
      </c>
    </row>
    <row r="78" spans="1:24" hidden="1">
      <c r="A78" s="2" t="s">
        <v>48</v>
      </c>
      <c r="B78" s="3" t="s">
        <v>9064</v>
      </c>
      <c r="C78" s="76" t="s">
        <v>42</v>
      </c>
      <c r="D78" s="76"/>
      <c r="E78" s="1" t="s">
        <v>3294</v>
      </c>
      <c r="F78" s="2" t="s">
        <v>284</v>
      </c>
      <c r="G78" s="2" t="s">
        <v>285</v>
      </c>
      <c r="H78" s="2" t="s">
        <v>216</v>
      </c>
      <c r="I78" s="2" t="s">
        <v>217</v>
      </c>
      <c r="J78" s="4">
        <v>20</v>
      </c>
      <c r="K78" s="4">
        <v>247.4</v>
      </c>
    </row>
    <row r="79" spans="1:24" hidden="1">
      <c r="A79" s="2" t="s">
        <v>48</v>
      </c>
      <c r="B79" s="3" t="s">
        <v>9047</v>
      </c>
      <c r="C79" s="76" t="s">
        <v>42</v>
      </c>
      <c r="D79" s="76"/>
      <c r="E79" s="1" t="s">
        <v>9065</v>
      </c>
      <c r="F79" s="2" t="s">
        <v>230</v>
      </c>
      <c r="G79" s="2" t="s">
        <v>231</v>
      </c>
      <c r="H79" s="2" t="s">
        <v>232</v>
      </c>
      <c r="I79" s="2" t="s">
        <v>233</v>
      </c>
      <c r="J79" s="4">
        <v>5</v>
      </c>
      <c r="K79" s="4">
        <v>61.85</v>
      </c>
    </row>
    <row r="80" spans="1:24" hidden="1">
      <c r="A80" s="2" t="s">
        <v>48</v>
      </c>
      <c r="B80" s="3" t="s">
        <v>9047</v>
      </c>
      <c r="C80" s="76" t="s">
        <v>42</v>
      </c>
      <c r="D80" s="76"/>
      <c r="E80" s="1" t="s">
        <v>3196</v>
      </c>
      <c r="F80" s="2" t="s">
        <v>263</v>
      </c>
      <c r="G80" s="2" t="s">
        <v>264</v>
      </c>
      <c r="H80" s="2" t="s">
        <v>216</v>
      </c>
      <c r="I80" s="2" t="s">
        <v>217</v>
      </c>
      <c r="J80" s="4">
        <v>5</v>
      </c>
      <c r="K80" s="4">
        <v>61.85</v>
      </c>
    </row>
    <row r="81" spans="1:24" hidden="1">
      <c r="A81" s="2" t="s">
        <v>48</v>
      </c>
      <c r="B81" s="3" t="s">
        <v>9047</v>
      </c>
      <c r="C81" s="76" t="s">
        <v>42</v>
      </c>
      <c r="D81" s="76"/>
      <c r="E81" s="1" t="s">
        <v>9066</v>
      </c>
      <c r="F81" s="2" t="s">
        <v>2392</v>
      </c>
      <c r="G81" s="2" t="s">
        <v>2393</v>
      </c>
      <c r="H81" s="2" t="s">
        <v>232</v>
      </c>
      <c r="I81" s="2" t="s">
        <v>233</v>
      </c>
      <c r="J81" s="4">
        <v>5</v>
      </c>
      <c r="K81" s="4">
        <v>57.6</v>
      </c>
    </row>
    <row r="82" spans="1:24" hidden="1">
      <c r="A82" s="2" t="s">
        <v>182</v>
      </c>
      <c r="B82" s="3" t="s">
        <v>9047</v>
      </c>
      <c r="C82" s="76" t="s">
        <v>42</v>
      </c>
      <c r="D82" s="76"/>
      <c r="E82" s="1" t="s">
        <v>9067</v>
      </c>
      <c r="F82" s="2" t="s">
        <v>227</v>
      </c>
      <c r="G82" s="2" t="s">
        <v>228</v>
      </c>
      <c r="H82" s="2" t="s">
        <v>216</v>
      </c>
      <c r="I82" s="2" t="s">
        <v>217</v>
      </c>
      <c r="J82" s="4">
        <v>8</v>
      </c>
      <c r="K82" s="4">
        <v>75.52</v>
      </c>
    </row>
    <row r="83" spans="1:24" hidden="1">
      <c r="A83" s="2" t="s">
        <v>182</v>
      </c>
      <c r="B83" s="3" t="s">
        <v>9047</v>
      </c>
      <c r="C83" s="76" t="s">
        <v>42</v>
      </c>
      <c r="D83" s="76"/>
      <c r="E83" s="1" t="s">
        <v>9065</v>
      </c>
      <c r="F83" s="2" t="s">
        <v>230</v>
      </c>
      <c r="G83" s="2" t="s">
        <v>231</v>
      </c>
      <c r="H83" s="2" t="s">
        <v>232</v>
      </c>
      <c r="I83" s="2" t="s">
        <v>233</v>
      </c>
      <c r="J83" s="4">
        <v>4</v>
      </c>
      <c r="K83" s="4">
        <v>37.76</v>
      </c>
    </row>
    <row r="84" spans="1:24" hidden="1">
      <c r="A84" s="2" t="s">
        <v>182</v>
      </c>
      <c r="B84" s="3" t="s">
        <v>9047</v>
      </c>
      <c r="C84" s="76" t="s">
        <v>42</v>
      </c>
      <c r="D84" s="76"/>
      <c r="E84" s="1" t="s">
        <v>9062</v>
      </c>
      <c r="F84" s="2" t="s">
        <v>266</v>
      </c>
      <c r="G84" s="2" t="s">
        <v>267</v>
      </c>
      <c r="H84" s="2" t="s">
        <v>216</v>
      </c>
      <c r="I84" s="2" t="s">
        <v>217</v>
      </c>
      <c r="J84" s="4">
        <v>2</v>
      </c>
      <c r="K84" s="4">
        <v>18.88</v>
      </c>
    </row>
    <row r="85" spans="1:24" hidden="1">
      <c r="A85" s="2" t="s">
        <v>205</v>
      </c>
      <c r="B85" s="3" t="s">
        <v>9047</v>
      </c>
      <c r="C85" s="76" t="s">
        <v>42</v>
      </c>
      <c r="D85" s="76"/>
      <c r="E85" s="1" t="s">
        <v>9063</v>
      </c>
      <c r="F85" s="2" t="s">
        <v>238</v>
      </c>
      <c r="G85" s="2" t="s">
        <v>239</v>
      </c>
      <c r="H85" s="2" t="s">
        <v>216</v>
      </c>
      <c r="I85" s="2" t="s">
        <v>217</v>
      </c>
      <c r="J85" s="4">
        <v>3</v>
      </c>
      <c r="K85" s="4">
        <v>28.65</v>
      </c>
    </row>
    <row r="86" spans="1:24" hidden="1">
      <c r="A86" s="2" t="s">
        <v>205</v>
      </c>
      <c r="B86" s="3" t="s">
        <v>9047</v>
      </c>
      <c r="C86" s="76" t="s">
        <v>42</v>
      </c>
      <c r="D86" s="76"/>
      <c r="E86" s="1" t="s">
        <v>3196</v>
      </c>
      <c r="F86" s="2" t="s">
        <v>263</v>
      </c>
      <c r="G86" s="2" t="s">
        <v>264</v>
      </c>
      <c r="H86" s="2" t="s">
        <v>216</v>
      </c>
      <c r="I86" s="2" t="s">
        <v>217</v>
      </c>
      <c r="J86" s="4">
        <v>2</v>
      </c>
      <c r="K86" s="4">
        <v>19.100000000000001</v>
      </c>
    </row>
    <row r="87" spans="1:24" hidden="1">
      <c r="K87" s="5">
        <v>917.86</v>
      </c>
    </row>
    <row r="88" spans="1:24" hidden="1">
      <c r="A88" s="72" t="s">
        <v>286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</row>
    <row r="89" spans="1:24" hidden="1">
      <c r="A89" s="2" t="s">
        <v>48</v>
      </c>
      <c r="B89" s="3" t="s">
        <v>9047</v>
      </c>
      <c r="C89" s="76" t="s">
        <v>42</v>
      </c>
      <c r="D89" s="76"/>
      <c r="E89" s="1" t="s">
        <v>9068</v>
      </c>
      <c r="F89" s="2" t="s">
        <v>307</v>
      </c>
      <c r="G89" s="2" t="s">
        <v>308</v>
      </c>
      <c r="H89" s="2" t="s">
        <v>304</v>
      </c>
      <c r="I89" s="2" t="s">
        <v>305</v>
      </c>
      <c r="J89" s="4">
        <v>4</v>
      </c>
      <c r="K89" s="4">
        <v>46.08</v>
      </c>
    </row>
    <row r="90" spans="1:24" hidden="1">
      <c r="A90" s="2" t="s">
        <v>48</v>
      </c>
      <c r="B90" s="3" t="s">
        <v>9047</v>
      </c>
      <c r="C90" s="76" t="s">
        <v>42</v>
      </c>
      <c r="D90" s="76"/>
      <c r="E90" s="1" t="s">
        <v>3193</v>
      </c>
      <c r="F90" s="2" t="s">
        <v>288</v>
      </c>
      <c r="G90" s="2" t="s">
        <v>1928</v>
      </c>
      <c r="H90" s="2" t="s">
        <v>290</v>
      </c>
      <c r="I90" s="2" t="s">
        <v>291</v>
      </c>
      <c r="J90" s="4">
        <v>10</v>
      </c>
      <c r="K90" s="4">
        <v>123.7</v>
      </c>
    </row>
    <row r="91" spans="1:24" hidden="1">
      <c r="A91" s="2" t="s">
        <v>182</v>
      </c>
      <c r="B91" s="3" t="s">
        <v>9047</v>
      </c>
      <c r="C91" s="76" t="s">
        <v>42</v>
      </c>
      <c r="D91" s="76"/>
      <c r="E91" s="1" t="s">
        <v>3187</v>
      </c>
      <c r="F91" s="2" t="s">
        <v>981</v>
      </c>
      <c r="G91" s="2" t="s">
        <v>982</v>
      </c>
      <c r="H91" s="2" t="s">
        <v>296</v>
      </c>
      <c r="I91" s="2" t="s">
        <v>297</v>
      </c>
      <c r="J91" s="4">
        <v>7</v>
      </c>
      <c r="K91" s="4">
        <v>58.94</v>
      </c>
    </row>
    <row r="92" spans="1:24" hidden="1">
      <c r="A92" s="2" t="s">
        <v>182</v>
      </c>
      <c r="B92" s="3" t="s">
        <v>9013</v>
      </c>
      <c r="C92" s="76" t="s">
        <v>42</v>
      </c>
      <c r="D92" s="76"/>
      <c r="E92" s="1" t="s">
        <v>9069</v>
      </c>
      <c r="F92" s="2" t="s">
        <v>302</v>
      </c>
      <c r="G92" s="2" t="s">
        <v>303</v>
      </c>
      <c r="H92" s="2" t="s">
        <v>304</v>
      </c>
      <c r="I92" s="2" t="s">
        <v>305</v>
      </c>
      <c r="J92" s="4">
        <v>8</v>
      </c>
      <c r="K92" s="4">
        <v>67.36</v>
      </c>
    </row>
    <row r="93" spans="1:24" hidden="1">
      <c r="A93" s="2" t="s">
        <v>182</v>
      </c>
      <c r="B93" s="3" t="s">
        <v>9047</v>
      </c>
      <c r="C93" s="76" t="s">
        <v>42</v>
      </c>
      <c r="D93" s="76"/>
      <c r="E93" s="1" t="s">
        <v>9068</v>
      </c>
      <c r="F93" s="2" t="s">
        <v>307</v>
      </c>
      <c r="G93" s="2" t="s">
        <v>308</v>
      </c>
      <c r="H93" s="2" t="s">
        <v>304</v>
      </c>
      <c r="I93" s="2" t="s">
        <v>305</v>
      </c>
      <c r="J93" s="4">
        <v>4</v>
      </c>
      <c r="K93" s="4">
        <v>33.68</v>
      </c>
    </row>
    <row r="94" spans="1:24" hidden="1">
      <c r="A94" s="2" t="s">
        <v>182</v>
      </c>
      <c r="B94" s="3" t="s">
        <v>9047</v>
      </c>
      <c r="C94" s="76" t="s">
        <v>42</v>
      </c>
      <c r="D94" s="76"/>
      <c r="E94" s="1" t="s">
        <v>3193</v>
      </c>
      <c r="F94" s="2" t="s">
        <v>288</v>
      </c>
      <c r="G94" s="2" t="s">
        <v>1928</v>
      </c>
      <c r="H94" s="2" t="s">
        <v>290</v>
      </c>
      <c r="I94" s="2" t="s">
        <v>291</v>
      </c>
      <c r="J94" s="4">
        <v>10</v>
      </c>
      <c r="K94" s="4">
        <v>84.2</v>
      </c>
    </row>
    <row r="95" spans="1:24" hidden="1">
      <c r="K95" s="5">
        <v>413.96</v>
      </c>
    </row>
    <row r="96" spans="1:24" hidden="1">
      <c r="A96" s="72" t="s">
        <v>309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</row>
    <row r="97" spans="1:11">
      <c r="A97" s="2" t="s">
        <v>40</v>
      </c>
      <c r="B97" s="3" t="s">
        <v>9064</v>
      </c>
      <c r="C97" s="76" t="s">
        <v>42</v>
      </c>
      <c r="D97" s="76"/>
      <c r="E97" s="1" t="s">
        <v>9070</v>
      </c>
      <c r="F97" s="2" t="s">
        <v>786</v>
      </c>
      <c r="G97" s="2" t="s">
        <v>787</v>
      </c>
      <c r="H97" s="2" t="s">
        <v>313</v>
      </c>
      <c r="I97" s="2" t="s">
        <v>314</v>
      </c>
      <c r="J97" s="4">
        <v>4</v>
      </c>
      <c r="K97" s="4">
        <v>40.880000000000003</v>
      </c>
    </row>
    <row r="98" spans="1:11">
      <c r="A98" s="2" t="s">
        <v>40</v>
      </c>
      <c r="B98" s="3" t="s">
        <v>9044</v>
      </c>
      <c r="C98" s="76" t="s">
        <v>42</v>
      </c>
      <c r="D98" s="76"/>
      <c r="E98" s="1" t="s">
        <v>9071</v>
      </c>
      <c r="F98" s="2" t="s">
        <v>387</v>
      </c>
      <c r="G98" s="2" t="s">
        <v>388</v>
      </c>
      <c r="H98" s="2" t="s">
        <v>313</v>
      </c>
      <c r="I98" s="2" t="s">
        <v>314</v>
      </c>
      <c r="J98" s="4">
        <v>10</v>
      </c>
      <c r="K98" s="4">
        <v>102.2</v>
      </c>
    </row>
    <row r="99" spans="1:11">
      <c r="A99" s="2" t="s">
        <v>40</v>
      </c>
      <c r="B99" s="3" t="s">
        <v>9013</v>
      </c>
      <c r="C99" s="76" t="s">
        <v>42</v>
      </c>
      <c r="D99" s="76"/>
      <c r="E99" s="1" t="s">
        <v>3297</v>
      </c>
      <c r="F99" s="2" t="s">
        <v>1247</v>
      </c>
      <c r="G99" s="2" t="s">
        <v>1248</v>
      </c>
      <c r="H99" s="2" t="s">
        <v>313</v>
      </c>
      <c r="I99" s="2" t="s">
        <v>314</v>
      </c>
      <c r="J99" s="4">
        <v>5</v>
      </c>
      <c r="K99" s="4">
        <v>51.1</v>
      </c>
    </row>
    <row r="100" spans="1:11">
      <c r="A100" s="2" t="s">
        <v>40</v>
      </c>
      <c r="B100" s="3" t="s">
        <v>9044</v>
      </c>
      <c r="C100" s="76" t="s">
        <v>42</v>
      </c>
      <c r="D100" s="76"/>
      <c r="E100" s="1" t="s">
        <v>9072</v>
      </c>
      <c r="F100" s="2" t="s">
        <v>816</v>
      </c>
      <c r="G100" s="2" t="s">
        <v>817</v>
      </c>
      <c r="H100" s="2" t="s">
        <v>313</v>
      </c>
      <c r="I100" s="2" t="s">
        <v>314</v>
      </c>
      <c r="J100" s="4">
        <v>5</v>
      </c>
      <c r="K100" s="4">
        <v>51.1</v>
      </c>
    </row>
    <row r="101" spans="1:11">
      <c r="A101" s="2" t="s">
        <v>40</v>
      </c>
      <c r="B101" s="3" t="s">
        <v>9013</v>
      </c>
      <c r="C101" s="76" t="s">
        <v>42</v>
      </c>
      <c r="D101" s="76"/>
      <c r="E101" s="1" t="s">
        <v>9073</v>
      </c>
      <c r="F101" s="2" t="s">
        <v>390</v>
      </c>
      <c r="G101" s="2" t="s">
        <v>391</v>
      </c>
      <c r="H101" s="2" t="s">
        <v>313</v>
      </c>
      <c r="I101" s="2" t="s">
        <v>314</v>
      </c>
      <c r="J101" s="4">
        <v>10</v>
      </c>
      <c r="K101" s="4">
        <v>102.2</v>
      </c>
    </row>
    <row r="102" spans="1:11">
      <c r="A102" s="2" t="s">
        <v>40</v>
      </c>
      <c r="B102" s="3" t="s">
        <v>9044</v>
      </c>
      <c r="C102" s="76" t="s">
        <v>42</v>
      </c>
      <c r="D102" s="76"/>
      <c r="E102" s="1" t="s">
        <v>9074</v>
      </c>
      <c r="F102" s="2" t="s">
        <v>1564</v>
      </c>
      <c r="G102" s="2" t="s">
        <v>1565</v>
      </c>
      <c r="H102" s="2" t="s">
        <v>313</v>
      </c>
      <c r="I102" s="2" t="s">
        <v>314</v>
      </c>
      <c r="J102" s="4">
        <v>30</v>
      </c>
      <c r="K102" s="4">
        <v>306.60000000000002</v>
      </c>
    </row>
    <row r="103" spans="1:11">
      <c r="A103" s="2" t="s">
        <v>40</v>
      </c>
      <c r="B103" s="3" t="s">
        <v>9064</v>
      </c>
      <c r="C103" s="76" t="s">
        <v>42</v>
      </c>
      <c r="D103" s="76"/>
      <c r="E103" s="1" t="s">
        <v>3292</v>
      </c>
      <c r="F103" s="2" t="s">
        <v>792</v>
      </c>
      <c r="G103" s="2" t="s">
        <v>793</v>
      </c>
      <c r="H103" s="2" t="s">
        <v>313</v>
      </c>
      <c r="I103" s="2" t="s">
        <v>314</v>
      </c>
      <c r="J103" s="4">
        <v>5</v>
      </c>
      <c r="K103" s="4">
        <v>51.1</v>
      </c>
    </row>
    <row r="104" spans="1:11">
      <c r="A104" s="2" t="s">
        <v>40</v>
      </c>
      <c r="B104" s="3" t="s">
        <v>9064</v>
      </c>
      <c r="C104" s="76" t="s">
        <v>42</v>
      </c>
      <c r="D104" s="76"/>
      <c r="E104" s="1" t="s">
        <v>9075</v>
      </c>
      <c r="F104" s="2" t="s">
        <v>411</v>
      </c>
      <c r="G104" s="2" t="s">
        <v>412</v>
      </c>
      <c r="H104" s="2" t="s">
        <v>313</v>
      </c>
      <c r="I104" s="2" t="s">
        <v>314</v>
      </c>
      <c r="J104" s="4">
        <v>20</v>
      </c>
      <c r="K104" s="4">
        <v>204.4</v>
      </c>
    </row>
    <row r="105" spans="1:11">
      <c r="A105" s="2" t="s">
        <v>40</v>
      </c>
      <c r="B105" s="3" t="s">
        <v>9044</v>
      </c>
      <c r="C105" s="76" t="s">
        <v>42</v>
      </c>
      <c r="D105" s="76"/>
      <c r="E105" s="1" t="s">
        <v>9076</v>
      </c>
      <c r="F105" s="2" t="s">
        <v>786</v>
      </c>
      <c r="G105" s="2" t="s">
        <v>787</v>
      </c>
      <c r="H105" s="2" t="s">
        <v>313</v>
      </c>
      <c r="I105" s="2" t="s">
        <v>314</v>
      </c>
      <c r="J105" s="4">
        <v>2</v>
      </c>
      <c r="K105" s="4">
        <v>20.440000000000001</v>
      </c>
    </row>
    <row r="106" spans="1:11">
      <c r="A106" s="2" t="s">
        <v>40</v>
      </c>
      <c r="B106" s="3" t="s">
        <v>9044</v>
      </c>
      <c r="C106" s="76" t="s">
        <v>42</v>
      </c>
      <c r="D106" s="76"/>
      <c r="E106" s="1" t="s">
        <v>9077</v>
      </c>
      <c r="F106" s="2" t="s">
        <v>1006</v>
      </c>
      <c r="G106" s="2" t="s">
        <v>1007</v>
      </c>
      <c r="H106" s="2" t="s">
        <v>313</v>
      </c>
      <c r="I106" s="2" t="s">
        <v>314</v>
      </c>
      <c r="J106" s="4">
        <v>10</v>
      </c>
      <c r="K106" s="4">
        <v>102.2</v>
      </c>
    </row>
    <row r="107" spans="1:11">
      <c r="A107" s="2" t="s">
        <v>40</v>
      </c>
      <c r="B107" s="3" t="s">
        <v>9019</v>
      </c>
      <c r="C107" s="76" t="s">
        <v>42</v>
      </c>
      <c r="D107" s="76"/>
      <c r="E107" s="1" t="s">
        <v>9078</v>
      </c>
      <c r="F107" s="2" t="s">
        <v>393</v>
      </c>
      <c r="G107" s="2" t="s">
        <v>394</v>
      </c>
      <c r="H107" s="2" t="s">
        <v>375</v>
      </c>
      <c r="I107" s="2" t="s">
        <v>376</v>
      </c>
      <c r="J107" s="4">
        <v>15</v>
      </c>
      <c r="K107" s="4">
        <v>153.30000000000001</v>
      </c>
    </row>
    <row r="108" spans="1:11">
      <c r="A108" s="2" t="s">
        <v>40</v>
      </c>
      <c r="B108" s="3" t="s">
        <v>9013</v>
      </c>
      <c r="C108" s="76" t="s">
        <v>42</v>
      </c>
      <c r="D108" s="76"/>
      <c r="E108" s="1" t="s">
        <v>9079</v>
      </c>
      <c r="F108" s="2" t="s">
        <v>2315</v>
      </c>
      <c r="G108" s="2" t="s">
        <v>2316</v>
      </c>
      <c r="H108" s="2" t="s">
        <v>313</v>
      </c>
      <c r="I108" s="2" t="s">
        <v>314</v>
      </c>
      <c r="J108" s="4">
        <v>10</v>
      </c>
      <c r="K108" s="4">
        <v>102.2</v>
      </c>
    </row>
    <row r="109" spans="1:11">
      <c r="A109" s="2" t="s">
        <v>40</v>
      </c>
      <c r="B109" s="3" t="s">
        <v>9013</v>
      </c>
      <c r="C109" s="76" t="s">
        <v>42</v>
      </c>
      <c r="D109" s="76"/>
      <c r="E109" s="1" t="s">
        <v>3301</v>
      </c>
      <c r="F109" s="2" t="s">
        <v>589</v>
      </c>
      <c r="G109" s="2" t="s">
        <v>590</v>
      </c>
      <c r="H109" s="2" t="s">
        <v>313</v>
      </c>
      <c r="I109" s="2" t="s">
        <v>314</v>
      </c>
      <c r="J109" s="4">
        <v>10</v>
      </c>
      <c r="K109" s="4">
        <v>102.2</v>
      </c>
    </row>
    <row r="110" spans="1:11">
      <c r="A110" s="2" t="s">
        <v>40</v>
      </c>
      <c r="B110" s="3" t="s">
        <v>9019</v>
      </c>
      <c r="C110" s="76" t="s">
        <v>42</v>
      </c>
      <c r="D110" s="76"/>
      <c r="E110" s="1" t="s">
        <v>9080</v>
      </c>
      <c r="F110" s="2" t="s">
        <v>1006</v>
      </c>
      <c r="G110" s="2" t="s">
        <v>1007</v>
      </c>
      <c r="H110" s="2" t="s">
        <v>313</v>
      </c>
      <c r="I110" s="2" t="s">
        <v>314</v>
      </c>
      <c r="J110" s="4">
        <v>20</v>
      </c>
      <c r="K110" s="4">
        <v>204.4</v>
      </c>
    </row>
    <row r="111" spans="1:11">
      <c r="A111" s="2" t="s">
        <v>40</v>
      </c>
      <c r="B111" s="3" t="s">
        <v>9019</v>
      </c>
      <c r="C111" s="76" t="s">
        <v>42</v>
      </c>
      <c r="D111" s="76"/>
      <c r="E111" s="1" t="s">
        <v>3341</v>
      </c>
      <c r="F111" s="2" t="s">
        <v>600</v>
      </c>
      <c r="G111" s="2" t="s">
        <v>601</v>
      </c>
      <c r="H111" s="2" t="s">
        <v>313</v>
      </c>
      <c r="I111" s="2" t="s">
        <v>314</v>
      </c>
      <c r="J111" s="4">
        <v>50</v>
      </c>
      <c r="K111" s="4">
        <v>511</v>
      </c>
    </row>
    <row r="112" spans="1:11">
      <c r="A112" s="2" t="s">
        <v>40</v>
      </c>
      <c r="B112" s="3" t="s">
        <v>9019</v>
      </c>
      <c r="C112" s="76" t="s">
        <v>42</v>
      </c>
      <c r="D112" s="76"/>
      <c r="E112" s="1" t="s">
        <v>9081</v>
      </c>
      <c r="F112" s="2" t="s">
        <v>311</v>
      </c>
      <c r="G112" s="2" t="s">
        <v>312</v>
      </c>
      <c r="H112" s="2" t="s">
        <v>313</v>
      </c>
      <c r="I112" s="2" t="s">
        <v>314</v>
      </c>
      <c r="J112" s="4">
        <v>60</v>
      </c>
      <c r="K112" s="4">
        <v>613.20000000000005</v>
      </c>
    </row>
    <row r="113" spans="1:11">
      <c r="A113" s="2" t="s">
        <v>40</v>
      </c>
      <c r="B113" s="3" t="s">
        <v>9019</v>
      </c>
      <c r="C113" s="76" t="s">
        <v>42</v>
      </c>
      <c r="D113" s="76"/>
      <c r="E113" s="1" t="s">
        <v>3283</v>
      </c>
      <c r="F113" s="2" t="s">
        <v>760</v>
      </c>
      <c r="G113" s="2" t="s">
        <v>761</v>
      </c>
      <c r="H113" s="2" t="s">
        <v>313</v>
      </c>
      <c r="I113" s="2" t="s">
        <v>314</v>
      </c>
      <c r="J113" s="4">
        <v>10</v>
      </c>
      <c r="K113" s="4">
        <v>102.2</v>
      </c>
    </row>
    <row r="114" spans="1:11">
      <c r="A114" s="2" t="s">
        <v>40</v>
      </c>
      <c r="B114" s="3" t="s">
        <v>9019</v>
      </c>
      <c r="C114" s="76" t="s">
        <v>42</v>
      </c>
      <c r="D114" s="76"/>
      <c r="E114" s="1" t="s">
        <v>9082</v>
      </c>
      <c r="F114" s="2" t="s">
        <v>584</v>
      </c>
      <c r="G114" s="2" t="s">
        <v>585</v>
      </c>
      <c r="H114" s="2" t="s">
        <v>586</v>
      </c>
      <c r="I114" s="2" t="s">
        <v>587</v>
      </c>
      <c r="J114" s="4">
        <v>10</v>
      </c>
      <c r="K114" s="4">
        <v>102.2</v>
      </c>
    </row>
    <row r="115" spans="1:11">
      <c r="A115" s="2" t="s">
        <v>40</v>
      </c>
      <c r="B115" s="3" t="s">
        <v>9064</v>
      </c>
      <c r="C115" s="76" t="s">
        <v>42</v>
      </c>
      <c r="D115" s="76"/>
      <c r="E115" s="1" t="s">
        <v>9083</v>
      </c>
      <c r="F115" s="2" t="s">
        <v>1436</v>
      </c>
      <c r="G115" s="2" t="s">
        <v>1437</v>
      </c>
      <c r="H115" s="2" t="s">
        <v>313</v>
      </c>
      <c r="I115" s="2" t="s">
        <v>314</v>
      </c>
      <c r="J115" s="4">
        <v>15</v>
      </c>
      <c r="K115" s="4">
        <v>153.30000000000001</v>
      </c>
    </row>
    <row r="116" spans="1:11">
      <c r="A116" s="2" t="s">
        <v>40</v>
      </c>
      <c r="B116" s="3" t="s">
        <v>9013</v>
      </c>
      <c r="C116" s="76" t="s">
        <v>42</v>
      </c>
      <c r="D116" s="76"/>
      <c r="E116" s="1" t="s">
        <v>9084</v>
      </c>
      <c r="F116" s="2" t="s">
        <v>1231</v>
      </c>
      <c r="G116" s="2" t="s">
        <v>1232</v>
      </c>
      <c r="H116" s="2" t="s">
        <v>375</v>
      </c>
      <c r="I116" s="2" t="s">
        <v>376</v>
      </c>
      <c r="J116" s="4">
        <v>10</v>
      </c>
      <c r="K116" s="4">
        <v>102.2</v>
      </c>
    </row>
    <row r="117" spans="1:11">
      <c r="A117" s="2" t="s">
        <v>40</v>
      </c>
      <c r="B117" s="3" t="s">
        <v>9013</v>
      </c>
      <c r="C117" s="76" t="s">
        <v>42</v>
      </c>
      <c r="D117" s="76"/>
      <c r="E117" s="1" t="s">
        <v>9085</v>
      </c>
      <c r="F117" s="2" t="s">
        <v>331</v>
      </c>
      <c r="G117" s="2" t="s">
        <v>332</v>
      </c>
      <c r="H117" s="2" t="s">
        <v>313</v>
      </c>
      <c r="I117" s="2" t="s">
        <v>314</v>
      </c>
      <c r="J117" s="4">
        <v>7</v>
      </c>
      <c r="K117" s="4">
        <v>71.540000000000006</v>
      </c>
    </row>
    <row r="118" spans="1:11">
      <c r="A118" s="2" t="s">
        <v>40</v>
      </c>
      <c r="B118" s="3" t="s">
        <v>9013</v>
      </c>
      <c r="C118" s="76" t="s">
        <v>42</v>
      </c>
      <c r="D118" s="76"/>
      <c r="E118" s="1" t="s">
        <v>9086</v>
      </c>
      <c r="F118" s="2" t="s">
        <v>381</v>
      </c>
      <c r="G118" s="2" t="s">
        <v>382</v>
      </c>
      <c r="H118" s="2" t="s">
        <v>313</v>
      </c>
      <c r="I118" s="2" t="s">
        <v>314</v>
      </c>
      <c r="J118" s="4">
        <v>10</v>
      </c>
      <c r="K118" s="4">
        <v>102.2</v>
      </c>
    </row>
    <row r="119" spans="1:11">
      <c r="A119" s="2" t="s">
        <v>40</v>
      </c>
      <c r="B119" s="3" t="s">
        <v>9013</v>
      </c>
      <c r="C119" s="76" t="s">
        <v>42</v>
      </c>
      <c r="D119" s="76"/>
      <c r="E119" s="1" t="s">
        <v>9087</v>
      </c>
      <c r="F119" s="2" t="s">
        <v>399</v>
      </c>
      <c r="G119" s="2" t="s">
        <v>400</v>
      </c>
      <c r="H119" s="2" t="s">
        <v>401</v>
      </c>
      <c r="I119" s="2" t="s">
        <v>402</v>
      </c>
      <c r="J119" s="4">
        <v>6</v>
      </c>
      <c r="K119" s="4">
        <v>61.32</v>
      </c>
    </row>
    <row r="120" spans="1:11" hidden="1">
      <c r="A120" s="2" t="s">
        <v>48</v>
      </c>
      <c r="B120" s="3" t="s">
        <v>9053</v>
      </c>
      <c r="C120" s="76" t="s">
        <v>42</v>
      </c>
      <c r="D120" s="76"/>
      <c r="E120" s="1" t="s">
        <v>3199</v>
      </c>
      <c r="F120" s="2" t="s">
        <v>760</v>
      </c>
      <c r="G120" s="2" t="s">
        <v>761</v>
      </c>
      <c r="H120" s="2" t="s">
        <v>313</v>
      </c>
      <c r="I120" s="2" t="s">
        <v>314</v>
      </c>
      <c r="J120" s="4">
        <v>2</v>
      </c>
      <c r="K120" s="4">
        <v>24.74</v>
      </c>
    </row>
    <row r="121" spans="1:11" hidden="1">
      <c r="A121" s="2" t="s">
        <v>48</v>
      </c>
      <c r="B121" s="3" t="s">
        <v>9053</v>
      </c>
      <c r="C121" s="76" t="s">
        <v>42</v>
      </c>
      <c r="D121" s="76"/>
      <c r="E121" s="1" t="s">
        <v>9088</v>
      </c>
      <c r="F121" s="2" t="s">
        <v>393</v>
      </c>
      <c r="G121" s="2" t="s">
        <v>394</v>
      </c>
      <c r="H121" s="2" t="s">
        <v>375</v>
      </c>
      <c r="I121" s="2" t="s">
        <v>376</v>
      </c>
      <c r="J121" s="4">
        <v>5</v>
      </c>
      <c r="K121" s="4">
        <v>57.6</v>
      </c>
    </row>
    <row r="122" spans="1:11" hidden="1">
      <c r="A122" s="2" t="s">
        <v>48</v>
      </c>
      <c r="B122" s="3" t="s">
        <v>9047</v>
      </c>
      <c r="C122" s="76" t="s">
        <v>42</v>
      </c>
      <c r="D122" s="76"/>
      <c r="E122" s="1" t="s">
        <v>9089</v>
      </c>
      <c r="F122" s="2" t="s">
        <v>1199</v>
      </c>
      <c r="G122" s="2" t="s">
        <v>1200</v>
      </c>
      <c r="H122" s="2" t="s">
        <v>367</v>
      </c>
      <c r="I122" s="2" t="s">
        <v>368</v>
      </c>
      <c r="J122" s="4">
        <v>10</v>
      </c>
      <c r="K122" s="4">
        <v>115.2</v>
      </c>
    </row>
    <row r="123" spans="1:11" hidden="1">
      <c r="A123" s="2" t="s">
        <v>48</v>
      </c>
      <c r="B123" s="3" t="s">
        <v>9053</v>
      </c>
      <c r="C123" s="76" t="s">
        <v>42</v>
      </c>
      <c r="D123" s="76"/>
      <c r="E123" s="1" t="s">
        <v>9090</v>
      </c>
      <c r="F123" s="2" t="s">
        <v>995</v>
      </c>
      <c r="G123" s="2" t="s">
        <v>996</v>
      </c>
      <c r="H123" s="2" t="s">
        <v>313</v>
      </c>
      <c r="I123" s="2" t="s">
        <v>314</v>
      </c>
      <c r="J123" s="4">
        <v>10</v>
      </c>
      <c r="K123" s="4">
        <v>123.7</v>
      </c>
    </row>
    <row r="124" spans="1:11" hidden="1">
      <c r="A124" s="2" t="s">
        <v>48</v>
      </c>
      <c r="B124" s="3" t="s">
        <v>9064</v>
      </c>
      <c r="C124" s="76" t="s">
        <v>42</v>
      </c>
      <c r="D124" s="76"/>
      <c r="E124" s="1" t="s">
        <v>9091</v>
      </c>
      <c r="F124" s="2" t="s">
        <v>1199</v>
      </c>
      <c r="G124" s="2" t="s">
        <v>1200</v>
      </c>
      <c r="H124" s="2" t="s">
        <v>367</v>
      </c>
      <c r="I124" s="2" t="s">
        <v>368</v>
      </c>
      <c r="J124" s="4">
        <v>5</v>
      </c>
      <c r="K124" s="4">
        <v>57.6</v>
      </c>
    </row>
    <row r="125" spans="1:11" hidden="1">
      <c r="A125" s="2" t="s">
        <v>48</v>
      </c>
      <c r="B125" s="3" t="s">
        <v>9053</v>
      </c>
      <c r="C125" s="76" t="s">
        <v>42</v>
      </c>
      <c r="D125" s="76"/>
      <c r="E125" s="1" t="s">
        <v>9092</v>
      </c>
      <c r="F125" s="2" t="s">
        <v>408</v>
      </c>
      <c r="G125" s="2" t="s">
        <v>409</v>
      </c>
      <c r="H125" s="2" t="s">
        <v>313</v>
      </c>
      <c r="I125" s="2" t="s">
        <v>314</v>
      </c>
      <c r="J125" s="4">
        <v>10</v>
      </c>
      <c r="K125" s="4">
        <v>115.2</v>
      </c>
    </row>
    <row r="126" spans="1:11" hidden="1">
      <c r="A126" s="2" t="s">
        <v>48</v>
      </c>
      <c r="B126" s="3" t="s">
        <v>9053</v>
      </c>
      <c r="C126" s="76" t="s">
        <v>42</v>
      </c>
      <c r="D126" s="76"/>
      <c r="E126" s="1" t="s">
        <v>9093</v>
      </c>
      <c r="F126" s="2" t="s">
        <v>773</v>
      </c>
      <c r="G126" s="2" t="s">
        <v>774</v>
      </c>
      <c r="H126" s="2" t="s">
        <v>313</v>
      </c>
      <c r="I126" s="2" t="s">
        <v>314</v>
      </c>
      <c r="J126" s="4">
        <v>2</v>
      </c>
      <c r="K126" s="4">
        <v>23.04</v>
      </c>
    </row>
    <row r="127" spans="1:11" hidden="1">
      <c r="A127" s="2" t="s">
        <v>48</v>
      </c>
      <c r="B127" s="3" t="s">
        <v>9013</v>
      </c>
      <c r="C127" s="76" t="s">
        <v>42</v>
      </c>
      <c r="D127" s="76"/>
      <c r="E127" s="1" t="s">
        <v>9073</v>
      </c>
      <c r="F127" s="2" t="s">
        <v>390</v>
      </c>
      <c r="G127" s="2" t="s">
        <v>391</v>
      </c>
      <c r="H127" s="2" t="s">
        <v>313</v>
      </c>
      <c r="I127" s="2" t="s">
        <v>314</v>
      </c>
      <c r="J127" s="4">
        <v>2</v>
      </c>
      <c r="K127" s="4">
        <v>23.04</v>
      </c>
    </row>
    <row r="128" spans="1:11" hidden="1">
      <c r="A128" s="2" t="s">
        <v>48</v>
      </c>
      <c r="B128" s="3" t="s">
        <v>9044</v>
      </c>
      <c r="C128" s="76" t="s">
        <v>42</v>
      </c>
      <c r="D128" s="76"/>
      <c r="E128" s="1" t="s">
        <v>9076</v>
      </c>
      <c r="F128" s="2" t="s">
        <v>786</v>
      </c>
      <c r="G128" s="2" t="s">
        <v>787</v>
      </c>
      <c r="H128" s="2" t="s">
        <v>313</v>
      </c>
      <c r="I128" s="2" t="s">
        <v>314</v>
      </c>
      <c r="J128" s="4">
        <v>5</v>
      </c>
      <c r="K128" s="4">
        <v>57.6</v>
      </c>
    </row>
    <row r="129" spans="1:24" hidden="1">
      <c r="A129" s="2" t="s">
        <v>48</v>
      </c>
      <c r="B129" s="3" t="s">
        <v>9013</v>
      </c>
      <c r="C129" s="76" t="s">
        <v>42</v>
      </c>
      <c r="D129" s="76"/>
      <c r="E129" s="1" t="s">
        <v>9094</v>
      </c>
      <c r="F129" s="2" t="s">
        <v>346</v>
      </c>
      <c r="G129" s="2" t="s">
        <v>347</v>
      </c>
      <c r="H129" s="2" t="s">
        <v>313</v>
      </c>
      <c r="I129" s="2" t="s">
        <v>314</v>
      </c>
      <c r="J129" s="4">
        <v>20</v>
      </c>
      <c r="K129" s="4">
        <v>230.4</v>
      </c>
    </row>
    <row r="130" spans="1:24" hidden="1">
      <c r="A130" s="2" t="s">
        <v>48</v>
      </c>
      <c r="B130" s="3" t="s">
        <v>9019</v>
      </c>
      <c r="C130" s="76" t="s">
        <v>42</v>
      </c>
      <c r="D130" s="76"/>
      <c r="E130" s="1" t="s">
        <v>3270</v>
      </c>
      <c r="F130" s="2" t="s">
        <v>325</v>
      </c>
      <c r="G130" s="2" t="s">
        <v>326</v>
      </c>
      <c r="H130" s="2" t="s">
        <v>313</v>
      </c>
      <c r="I130" s="2" t="s">
        <v>314</v>
      </c>
      <c r="J130" s="4">
        <v>10</v>
      </c>
      <c r="K130" s="4">
        <v>123.7</v>
      </c>
    </row>
    <row r="131" spans="1:24" hidden="1">
      <c r="A131" s="2" t="s">
        <v>48</v>
      </c>
      <c r="B131" s="3" t="s">
        <v>9013</v>
      </c>
      <c r="C131" s="76" t="s">
        <v>42</v>
      </c>
      <c r="D131" s="76"/>
      <c r="E131" s="1" t="s">
        <v>9085</v>
      </c>
      <c r="F131" s="2" t="s">
        <v>331</v>
      </c>
      <c r="G131" s="2" t="s">
        <v>332</v>
      </c>
      <c r="H131" s="2" t="s">
        <v>313</v>
      </c>
      <c r="I131" s="2" t="s">
        <v>314</v>
      </c>
      <c r="J131" s="4">
        <v>2</v>
      </c>
      <c r="K131" s="4">
        <v>23.04</v>
      </c>
    </row>
    <row r="132" spans="1:24" hidden="1">
      <c r="A132" s="2" t="s">
        <v>48</v>
      </c>
      <c r="B132" s="3" t="s">
        <v>9013</v>
      </c>
      <c r="C132" s="76" t="s">
        <v>42</v>
      </c>
      <c r="D132" s="76"/>
      <c r="E132" s="1" t="s">
        <v>9084</v>
      </c>
      <c r="F132" s="2" t="s">
        <v>1231</v>
      </c>
      <c r="G132" s="2" t="s">
        <v>1232</v>
      </c>
      <c r="H132" s="2" t="s">
        <v>375</v>
      </c>
      <c r="I132" s="2" t="s">
        <v>376</v>
      </c>
      <c r="J132" s="4">
        <v>2</v>
      </c>
      <c r="K132" s="4">
        <v>23.04</v>
      </c>
    </row>
    <row r="133" spans="1:24" hidden="1">
      <c r="A133" s="2" t="s">
        <v>48</v>
      </c>
      <c r="B133" s="3" t="s">
        <v>9013</v>
      </c>
      <c r="C133" s="76" t="s">
        <v>42</v>
      </c>
      <c r="D133" s="76"/>
      <c r="E133" s="1" t="s">
        <v>9095</v>
      </c>
      <c r="F133" s="2" t="s">
        <v>378</v>
      </c>
      <c r="G133" s="2" t="s">
        <v>379</v>
      </c>
      <c r="H133" s="2" t="s">
        <v>313</v>
      </c>
      <c r="I133" s="2" t="s">
        <v>314</v>
      </c>
      <c r="J133" s="4">
        <v>2</v>
      </c>
      <c r="K133" s="4">
        <v>23.04</v>
      </c>
    </row>
    <row r="134" spans="1:24" hidden="1">
      <c r="A134" s="2" t="s">
        <v>48</v>
      </c>
      <c r="B134" s="3" t="s">
        <v>9047</v>
      </c>
      <c r="C134" s="76" t="s">
        <v>42</v>
      </c>
      <c r="D134" s="76"/>
      <c r="E134" s="1" t="s">
        <v>3224</v>
      </c>
      <c r="F134" s="2" t="s">
        <v>378</v>
      </c>
      <c r="G134" s="2" t="s">
        <v>379</v>
      </c>
      <c r="H134" s="2" t="s">
        <v>313</v>
      </c>
      <c r="I134" s="2" t="s">
        <v>314</v>
      </c>
      <c r="J134" s="4">
        <v>5</v>
      </c>
      <c r="K134" s="4">
        <v>57.6</v>
      </c>
    </row>
    <row r="135" spans="1:24" hidden="1">
      <c r="A135" s="2" t="s">
        <v>48</v>
      </c>
      <c r="B135" s="3" t="s">
        <v>9044</v>
      </c>
      <c r="C135" s="76" t="s">
        <v>42</v>
      </c>
      <c r="D135" s="76"/>
      <c r="E135" s="1" t="s">
        <v>9096</v>
      </c>
      <c r="F135" s="2" t="s">
        <v>578</v>
      </c>
      <c r="G135" s="2" t="s">
        <v>579</v>
      </c>
      <c r="H135" s="2" t="s">
        <v>313</v>
      </c>
      <c r="I135" s="2" t="s">
        <v>314</v>
      </c>
      <c r="J135" s="4">
        <v>2</v>
      </c>
      <c r="K135" s="4">
        <v>23.04</v>
      </c>
    </row>
    <row r="136" spans="1:24" hidden="1">
      <c r="A136" s="2" t="s">
        <v>48</v>
      </c>
      <c r="B136" s="3" t="s">
        <v>9044</v>
      </c>
      <c r="C136" s="76" t="s">
        <v>42</v>
      </c>
      <c r="D136" s="76"/>
      <c r="E136" s="1" t="s">
        <v>9074</v>
      </c>
      <c r="F136" s="2" t="s">
        <v>1564</v>
      </c>
      <c r="G136" s="2" t="s">
        <v>1565</v>
      </c>
      <c r="H136" s="2" t="s">
        <v>313</v>
      </c>
      <c r="I136" s="2" t="s">
        <v>314</v>
      </c>
      <c r="J136" s="4">
        <v>5</v>
      </c>
      <c r="K136" s="4">
        <v>57.6</v>
      </c>
    </row>
    <row r="137" spans="1:24" hidden="1">
      <c r="A137" s="2" t="s">
        <v>48</v>
      </c>
      <c r="B137" s="3" t="s">
        <v>9047</v>
      </c>
      <c r="C137" s="76" t="s">
        <v>42</v>
      </c>
      <c r="D137" s="76"/>
      <c r="E137" s="1" t="s">
        <v>9097</v>
      </c>
      <c r="F137" s="2" t="s">
        <v>396</v>
      </c>
      <c r="G137" s="2" t="s">
        <v>397</v>
      </c>
      <c r="H137" s="2" t="s">
        <v>313</v>
      </c>
      <c r="I137" s="2" t="s">
        <v>314</v>
      </c>
      <c r="J137" s="4">
        <v>10</v>
      </c>
      <c r="K137" s="4">
        <v>123.7</v>
      </c>
    </row>
    <row r="138" spans="1:24" hidden="1">
      <c r="K138" s="5">
        <v>4696.3599999999997</v>
      </c>
    </row>
    <row r="139" spans="1:24" hidden="1">
      <c r="A139" s="72" t="s">
        <v>435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</row>
    <row r="140" spans="1:24" hidden="1">
      <c r="A140" s="2" t="s">
        <v>48</v>
      </c>
      <c r="B140" s="3" t="s">
        <v>9019</v>
      </c>
      <c r="C140" s="76" t="s">
        <v>42</v>
      </c>
      <c r="D140" s="76"/>
      <c r="E140" s="1" t="s">
        <v>9098</v>
      </c>
      <c r="F140" s="2" t="s">
        <v>1268</v>
      </c>
      <c r="G140" s="2" t="s">
        <v>1269</v>
      </c>
      <c r="H140" s="2" t="s">
        <v>1270</v>
      </c>
      <c r="I140" s="2" t="s">
        <v>1271</v>
      </c>
      <c r="J140" s="4">
        <v>3</v>
      </c>
      <c r="K140" s="4">
        <v>37.11</v>
      </c>
    </row>
    <row r="141" spans="1:24" ht="24" hidden="1">
      <c r="A141" s="2" t="s">
        <v>182</v>
      </c>
      <c r="B141" s="3" t="s">
        <v>9019</v>
      </c>
      <c r="C141" s="76" t="s">
        <v>42</v>
      </c>
      <c r="D141" s="76"/>
      <c r="E141" s="1" t="s">
        <v>9099</v>
      </c>
      <c r="F141" s="2" t="s">
        <v>437</v>
      </c>
      <c r="G141" s="2" t="s">
        <v>438</v>
      </c>
      <c r="H141" s="2" t="s">
        <v>439</v>
      </c>
      <c r="I141" s="2" t="s">
        <v>440</v>
      </c>
      <c r="J141" s="4">
        <v>1</v>
      </c>
      <c r="K141" s="4">
        <v>9.44</v>
      </c>
    </row>
    <row r="142" spans="1:24" hidden="1">
      <c r="K142" s="5">
        <v>46.55</v>
      </c>
    </row>
    <row r="143" spans="1:24" hidden="1">
      <c r="A143" s="72" t="s">
        <v>444</v>
      </c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</row>
    <row r="144" spans="1:24">
      <c r="A144" s="2" t="s">
        <v>40</v>
      </c>
      <c r="B144" s="3" t="s">
        <v>9053</v>
      </c>
      <c r="C144" s="76" t="s">
        <v>42</v>
      </c>
      <c r="D144" s="76"/>
      <c r="E144" s="1" t="s">
        <v>9100</v>
      </c>
      <c r="F144" s="2" t="s">
        <v>3966</v>
      </c>
      <c r="G144" s="2" t="s">
        <v>3967</v>
      </c>
      <c r="H144" s="2" t="s">
        <v>463</v>
      </c>
      <c r="I144" s="2" t="s">
        <v>464</v>
      </c>
      <c r="J144" s="4">
        <v>10</v>
      </c>
      <c r="K144" s="4">
        <v>102.2</v>
      </c>
    </row>
    <row r="145" spans="1:11">
      <c r="A145" s="2" t="s">
        <v>40</v>
      </c>
      <c r="B145" s="3" t="s">
        <v>9064</v>
      </c>
      <c r="C145" s="76" t="s">
        <v>42</v>
      </c>
      <c r="D145" s="76"/>
      <c r="E145" s="1" t="s">
        <v>9101</v>
      </c>
      <c r="F145" s="2" t="s">
        <v>9102</v>
      </c>
      <c r="G145" s="2" t="s">
        <v>9103</v>
      </c>
      <c r="H145" s="2" t="s">
        <v>4166</v>
      </c>
      <c r="I145" s="2" t="s">
        <v>4167</v>
      </c>
      <c r="J145" s="4">
        <v>40</v>
      </c>
      <c r="K145" s="4">
        <v>408.8</v>
      </c>
    </row>
    <row r="146" spans="1:11">
      <c r="A146" s="2" t="s">
        <v>40</v>
      </c>
      <c r="B146" s="3" t="s">
        <v>9064</v>
      </c>
      <c r="C146" s="76" t="s">
        <v>42</v>
      </c>
      <c r="D146" s="76"/>
      <c r="E146" s="1" t="s">
        <v>3291</v>
      </c>
      <c r="F146" s="2" t="s">
        <v>2494</v>
      </c>
      <c r="G146" s="2" t="s">
        <v>2495</v>
      </c>
      <c r="H146" s="2" t="s">
        <v>851</v>
      </c>
      <c r="I146" s="2" t="s">
        <v>852</v>
      </c>
      <c r="J146" s="4">
        <v>10</v>
      </c>
      <c r="K146" s="4">
        <v>102.2</v>
      </c>
    </row>
    <row r="147" spans="1:11">
      <c r="A147" s="2" t="s">
        <v>40</v>
      </c>
      <c r="B147" s="3" t="s">
        <v>9053</v>
      </c>
      <c r="C147" s="76" t="s">
        <v>42</v>
      </c>
      <c r="D147" s="76"/>
      <c r="E147" s="1" t="s">
        <v>3201</v>
      </c>
      <c r="F147" s="2" t="s">
        <v>1484</v>
      </c>
      <c r="G147" s="2" t="s">
        <v>1485</v>
      </c>
      <c r="H147" s="2" t="s">
        <v>837</v>
      </c>
      <c r="I147" s="2" t="s">
        <v>838</v>
      </c>
      <c r="J147" s="4">
        <v>15</v>
      </c>
      <c r="K147" s="4">
        <v>153.30000000000001</v>
      </c>
    </row>
    <row r="148" spans="1:11">
      <c r="A148" s="2" t="s">
        <v>40</v>
      </c>
      <c r="B148" s="3" t="s">
        <v>9053</v>
      </c>
      <c r="C148" s="76" t="s">
        <v>42</v>
      </c>
      <c r="D148" s="76"/>
      <c r="E148" s="1" t="s">
        <v>9104</v>
      </c>
      <c r="F148" s="2" t="s">
        <v>4514</v>
      </c>
      <c r="G148" s="2" t="s">
        <v>4515</v>
      </c>
      <c r="H148" s="2" t="s">
        <v>4516</v>
      </c>
      <c r="I148" s="2" t="s">
        <v>4517</v>
      </c>
      <c r="J148" s="4">
        <v>30</v>
      </c>
      <c r="K148" s="4">
        <v>306.60000000000002</v>
      </c>
    </row>
    <row r="149" spans="1:11">
      <c r="A149" s="2" t="s">
        <v>40</v>
      </c>
      <c r="B149" s="3" t="s">
        <v>9053</v>
      </c>
      <c r="C149" s="76" t="s">
        <v>42</v>
      </c>
      <c r="D149" s="76"/>
      <c r="E149" s="1" t="s">
        <v>9105</v>
      </c>
      <c r="F149" s="2" t="s">
        <v>466</v>
      </c>
      <c r="G149" s="2" t="s">
        <v>467</v>
      </c>
      <c r="H149" s="2" t="s">
        <v>468</v>
      </c>
      <c r="I149" s="2" t="s">
        <v>469</v>
      </c>
      <c r="J149" s="4">
        <v>15</v>
      </c>
      <c r="K149" s="4">
        <v>153.30000000000001</v>
      </c>
    </row>
    <row r="150" spans="1:11">
      <c r="A150" s="2" t="s">
        <v>40</v>
      </c>
      <c r="B150" s="3" t="s">
        <v>9053</v>
      </c>
      <c r="C150" s="76" t="s">
        <v>42</v>
      </c>
      <c r="D150" s="76"/>
      <c r="E150" s="1" t="s">
        <v>9106</v>
      </c>
      <c r="F150" s="2" t="s">
        <v>3787</v>
      </c>
      <c r="G150" s="2" t="s">
        <v>3788</v>
      </c>
      <c r="H150" s="2" t="s">
        <v>468</v>
      </c>
      <c r="I150" s="2" t="s">
        <v>469</v>
      </c>
      <c r="J150" s="4">
        <v>20</v>
      </c>
      <c r="K150" s="4">
        <v>204.4</v>
      </c>
    </row>
    <row r="151" spans="1:11">
      <c r="A151" s="2" t="s">
        <v>40</v>
      </c>
      <c r="B151" s="3" t="s">
        <v>9044</v>
      </c>
      <c r="C151" s="76" t="s">
        <v>42</v>
      </c>
      <c r="D151" s="76"/>
      <c r="E151" s="1" t="s">
        <v>9107</v>
      </c>
      <c r="F151" s="2" t="s">
        <v>7527</v>
      </c>
      <c r="G151" s="2" t="s">
        <v>5332</v>
      </c>
      <c r="H151" s="2" t="s">
        <v>867</v>
      </c>
      <c r="I151" s="2" t="s">
        <v>868</v>
      </c>
      <c r="J151" s="4">
        <v>10</v>
      </c>
      <c r="K151" s="4">
        <v>102.2</v>
      </c>
    </row>
    <row r="152" spans="1:11">
      <c r="A152" s="2" t="s">
        <v>40</v>
      </c>
      <c r="B152" s="3" t="s">
        <v>9064</v>
      </c>
      <c r="C152" s="76" t="s">
        <v>42</v>
      </c>
      <c r="D152" s="76"/>
      <c r="E152" s="1" t="s">
        <v>9108</v>
      </c>
      <c r="F152" s="2" t="s">
        <v>451</v>
      </c>
      <c r="G152" s="2" t="s">
        <v>452</v>
      </c>
      <c r="H152" s="2" t="s">
        <v>453</v>
      </c>
      <c r="I152" s="2" t="s">
        <v>454</v>
      </c>
      <c r="J152" s="4">
        <v>2</v>
      </c>
      <c r="K152" s="4">
        <v>20.440000000000001</v>
      </c>
    </row>
    <row r="153" spans="1:11">
      <c r="A153" s="2" t="s">
        <v>40</v>
      </c>
      <c r="B153" s="3" t="s">
        <v>9019</v>
      </c>
      <c r="C153" s="76" t="s">
        <v>42</v>
      </c>
      <c r="D153" s="76"/>
      <c r="E153" s="1" t="s">
        <v>3333</v>
      </c>
      <c r="F153" s="2" t="s">
        <v>1481</v>
      </c>
      <c r="G153" s="2" t="s">
        <v>1482</v>
      </c>
      <c r="H153" s="2" t="s">
        <v>872</v>
      </c>
      <c r="I153" s="2" t="s">
        <v>873</v>
      </c>
      <c r="J153" s="4">
        <v>200</v>
      </c>
      <c r="K153" s="4">
        <v>2044</v>
      </c>
    </row>
    <row r="154" spans="1:11">
      <c r="A154" s="2" t="s">
        <v>40</v>
      </c>
      <c r="B154" s="3" t="s">
        <v>9044</v>
      </c>
      <c r="C154" s="76" t="s">
        <v>42</v>
      </c>
      <c r="D154" s="76"/>
      <c r="E154" s="1" t="s">
        <v>9109</v>
      </c>
      <c r="F154" s="2" t="s">
        <v>3791</v>
      </c>
      <c r="G154" s="2" t="s">
        <v>3792</v>
      </c>
      <c r="H154" s="2" t="s">
        <v>3793</v>
      </c>
      <c r="I154" s="2" t="s">
        <v>3794</v>
      </c>
      <c r="J154" s="4">
        <v>10</v>
      </c>
      <c r="K154" s="4">
        <v>102.2</v>
      </c>
    </row>
    <row r="155" spans="1:11">
      <c r="A155" s="2" t="s">
        <v>40</v>
      </c>
      <c r="B155" s="3" t="s">
        <v>9044</v>
      </c>
      <c r="C155" s="76" t="s">
        <v>42</v>
      </c>
      <c r="D155" s="76"/>
      <c r="E155" s="1" t="s">
        <v>3284</v>
      </c>
      <c r="F155" s="2" t="s">
        <v>9110</v>
      </c>
      <c r="G155" s="2" t="s">
        <v>9111</v>
      </c>
      <c r="H155" s="2" t="s">
        <v>2352</v>
      </c>
      <c r="I155" s="2" t="s">
        <v>3772</v>
      </c>
      <c r="J155" s="4">
        <v>25</v>
      </c>
      <c r="K155" s="4">
        <v>255.5</v>
      </c>
    </row>
    <row r="156" spans="1:11">
      <c r="A156" s="2" t="s">
        <v>40</v>
      </c>
      <c r="B156" s="3" t="s">
        <v>9064</v>
      </c>
      <c r="C156" s="76" t="s">
        <v>42</v>
      </c>
      <c r="D156" s="76"/>
      <c r="E156" s="1" t="s">
        <v>9112</v>
      </c>
      <c r="F156" s="2" t="s">
        <v>5673</v>
      </c>
      <c r="G156" s="2" t="s">
        <v>5674</v>
      </c>
      <c r="H156" s="2" t="s">
        <v>867</v>
      </c>
      <c r="I156" s="2" t="s">
        <v>868</v>
      </c>
      <c r="J156" s="4">
        <v>10</v>
      </c>
      <c r="K156" s="4">
        <v>102.2</v>
      </c>
    </row>
    <row r="157" spans="1:11">
      <c r="A157" s="2" t="s">
        <v>40</v>
      </c>
      <c r="B157" s="3" t="s">
        <v>9064</v>
      </c>
      <c r="C157" s="76" t="s">
        <v>42</v>
      </c>
      <c r="D157" s="76"/>
      <c r="E157" s="1" t="s">
        <v>9113</v>
      </c>
      <c r="F157" s="2" t="s">
        <v>1277</v>
      </c>
      <c r="G157" s="2" t="s">
        <v>1278</v>
      </c>
      <c r="H157" s="2" t="s">
        <v>851</v>
      </c>
      <c r="I157" s="2" t="s">
        <v>852</v>
      </c>
      <c r="J157" s="4">
        <v>10</v>
      </c>
      <c r="K157" s="4">
        <v>102.2</v>
      </c>
    </row>
    <row r="158" spans="1:11">
      <c r="A158" s="2" t="s">
        <v>40</v>
      </c>
      <c r="B158" s="3" t="s">
        <v>9064</v>
      </c>
      <c r="C158" s="76" t="s">
        <v>42</v>
      </c>
      <c r="D158" s="76"/>
      <c r="E158" s="1" t="s">
        <v>9114</v>
      </c>
      <c r="F158" s="2" t="s">
        <v>8789</v>
      </c>
      <c r="G158" s="2" t="s">
        <v>8790</v>
      </c>
      <c r="H158" s="2" t="s">
        <v>2352</v>
      </c>
      <c r="I158" s="2" t="s">
        <v>3772</v>
      </c>
      <c r="J158" s="4">
        <v>20</v>
      </c>
      <c r="K158" s="4">
        <v>204.4</v>
      </c>
    </row>
    <row r="159" spans="1:11">
      <c r="A159" s="2" t="s">
        <v>40</v>
      </c>
      <c r="B159" s="3" t="s">
        <v>9053</v>
      </c>
      <c r="C159" s="76" t="s">
        <v>42</v>
      </c>
      <c r="D159" s="76"/>
      <c r="E159" s="1" t="s">
        <v>9115</v>
      </c>
      <c r="F159" s="2" t="s">
        <v>1652</v>
      </c>
      <c r="G159" s="2" t="s">
        <v>1653</v>
      </c>
      <c r="H159" s="2" t="s">
        <v>1654</v>
      </c>
      <c r="I159" s="2" t="s">
        <v>1655</v>
      </c>
      <c r="J159" s="4">
        <v>30</v>
      </c>
      <c r="K159" s="4">
        <v>306.60000000000002</v>
      </c>
    </row>
    <row r="160" spans="1:11">
      <c r="A160" s="2" t="s">
        <v>40</v>
      </c>
      <c r="B160" s="3" t="s">
        <v>9044</v>
      </c>
      <c r="C160" s="76" t="s">
        <v>42</v>
      </c>
      <c r="D160" s="76"/>
      <c r="E160" s="1" t="s">
        <v>3282</v>
      </c>
      <c r="F160" s="2" t="s">
        <v>854</v>
      </c>
      <c r="G160" s="2" t="s">
        <v>855</v>
      </c>
      <c r="H160" s="2" t="s">
        <v>856</v>
      </c>
      <c r="I160" s="2" t="s">
        <v>857</v>
      </c>
      <c r="J160" s="4">
        <v>30</v>
      </c>
      <c r="K160" s="4">
        <v>306.60000000000002</v>
      </c>
    </row>
    <row r="161" spans="1:11" hidden="1">
      <c r="A161" s="2" t="s">
        <v>48</v>
      </c>
      <c r="B161" s="3" t="s">
        <v>9053</v>
      </c>
      <c r="C161" s="76" t="s">
        <v>42</v>
      </c>
      <c r="D161" s="76"/>
      <c r="E161" s="1" t="s">
        <v>9115</v>
      </c>
      <c r="F161" s="2" t="s">
        <v>1652</v>
      </c>
      <c r="G161" s="2" t="s">
        <v>1653</v>
      </c>
      <c r="H161" s="2" t="s">
        <v>1654</v>
      </c>
      <c r="I161" s="2" t="s">
        <v>1655</v>
      </c>
      <c r="J161" s="4">
        <v>10</v>
      </c>
      <c r="K161" s="4">
        <v>123.7</v>
      </c>
    </row>
    <row r="162" spans="1:11" hidden="1">
      <c r="A162" s="2" t="s">
        <v>48</v>
      </c>
      <c r="B162" s="3" t="s">
        <v>9044</v>
      </c>
      <c r="C162" s="76" t="s">
        <v>42</v>
      </c>
      <c r="D162" s="76"/>
      <c r="E162" s="1" t="s">
        <v>9107</v>
      </c>
      <c r="F162" s="2" t="s">
        <v>7527</v>
      </c>
      <c r="G162" s="2" t="s">
        <v>5332</v>
      </c>
      <c r="H162" s="2" t="s">
        <v>867</v>
      </c>
      <c r="I162" s="2" t="s">
        <v>868</v>
      </c>
      <c r="J162" s="4">
        <v>3</v>
      </c>
      <c r="K162" s="4">
        <v>37.11</v>
      </c>
    </row>
    <row r="163" spans="1:11" hidden="1">
      <c r="A163" s="2" t="s">
        <v>48</v>
      </c>
      <c r="B163" s="3" t="s">
        <v>9053</v>
      </c>
      <c r="C163" s="76" t="s">
        <v>42</v>
      </c>
      <c r="D163" s="76"/>
      <c r="E163" s="1" t="s">
        <v>9100</v>
      </c>
      <c r="F163" s="2" t="s">
        <v>3966</v>
      </c>
      <c r="G163" s="2" t="s">
        <v>3967</v>
      </c>
      <c r="H163" s="2" t="s">
        <v>463</v>
      </c>
      <c r="I163" s="2" t="s">
        <v>464</v>
      </c>
      <c r="J163" s="4">
        <v>10</v>
      </c>
      <c r="K163" s="4">
        <v>123.7</v>
      </c>
    </row>
    <row r="164" spans="1:11" hidden="1">
      <c r="A164" s="2" t="s">
        <v>48</v>
      </c>
      <c r="B164" s="3" t="s">
        <v>9019</v>
      </c>
      <c r="C164" s="76" t="s">
        <v>42</v>
      </c>
      <c r="D164" s="76"/>
      <c r="E164" s="1" t="s">
        <v>3333</v>
      </c>
      <c r="F164" s="2" t="s">
        <v>1481</v>
      </c>
      <c r="G164" s="2" t="s">
        <v>1482</v>
      </c>
      <c r="H164" s="2" t="s">
        <v>872</v>
      </c>
      <c r="I164" s="2" t="s">
        <v>873</v>
      </c>
      <c r="J164" s="4">
        <v>30</v>
      </c>
      <c r="K164" s="4">
        <v>371.1</v>
      </c>
    </row>
    <row r="165" spans="1:11" hidden="1">
      <c r="A165" s="2" t="s">
        <v>48</v>
      </c>
      <c r="B165" s="3" t="s">
        <v>9064</v>
      </c>
      <c r="C165" s="76" t="s">
        <v>42</v>
      </c>
      <c r="D165" s="76"/>
      <c r="E165" s="1" t="s">
        <v>9112</v>
      </c>
      <c r="F165" s="2" t="s">
        <v>5673</v>
      </c>
      <c r="G165" s="2" t="s">
        <v>5674</v>
      </c>
      <c r="H165" s="2" t="s">
        <v>867</v>
      </c>
      <c r="I165" s="2" t="s">
        <v>868</v>
      </c>
      <c r="J165" s="4">
        <v>10</v>
      </c>
      <c r="K165" s="4">
        <v>123.7</v>
      </c>
    </row>
    <row r="166" spans="1:11" hidden="1">
      <c r="A166" s="2" t="s">
        <v>48</v>
      </c>
      <c r="B166" s="3" t="s">
        <v>9064</v>
      </c>
      <c r="C166" s="76" t="s">
        <v>42</v>
      </c>
      <c r="D166" s="76"/>
      <c r="E166" s="1" t="s">
        <v>9114</v>
      </c>
      <c r="F166" s="2" t="s">
        <v>8789</v>
      </c>
      <c r="G166" s="2" t="s">
        <v>8790</v>
      </c>
      <c r="H166" s="2" t="s">
        <v>2352</v>
      </c>
      <c r="I166" s="2" t="s">
        <v>3772</v>
      </c>
      <c r="J166" s="4">
        <v>3</v>
      </c>
      <c r="K166" s="4">
        <v>37.11</v>
      </c>
    </row>
    <row r="167" spans="1:11" hidden="1">
      <c r="A167" s="2" t="s">
        <v>48</v>
      </c>
      <c r="B167" s="3" t="s">
        <v>9064</v>
      </c>
      <c r="C167" s="76" t="s">
        <v>42</v>
      </c>
      <c r="D167" s="76"/>
      <c r="E167" s="1" t="s">
        <v>3291</v>
      </c>
      <c r="F167" s="2" t="s">
        <v>2494</v>
      </c>
      <c r="G167" s="2" t="s">
        <v>2495</v>
      </c>
      <c r="H167" s="2" t="s">
        <v>851</v>
      </c>
      <c r="I167" s="2" t="s">
        <v>852</v>
      </c>
      <c r="J167" s="4">
        <v>8</v>
      </c>
      <c r="K167" s="4">
        <v>98.96</v>
      </c>
    </row>
    <row r="168" spans="1:11" hidden="1">
      <c r="A168" s="2" t="s">
        <v>48</v>
      </c>
      <c r="B168" s="3" t="s">
        <v>9053</v>
      </c>
      <c r="C168" s="76" t="s">
        <v>42</v>
      </c>
      <c r="D168" s="76"/>
      <c r="E168" s="1" t="s">
        <v>9104</v>
      </c>
      <c r="F168" s="2" t="s">
        <v>4514</v>
      </c>
      <c r="G168" s="2" t="s">
        <v>4515</v>
      </c>
      <c r="H168" s="2" t="s">
        <v>4516</v>
      </c>
      <c r="I168" s="2" t="s">
        <v>4517</v>
      </c>
      <c r="J168" s="4">
        <v>5</v>
      </c>
      <c r="K168" s="4">
        <v>61.85</v>
      </c>
    </row>
    <row r="169" spans="1:11" hidden="1">
      <c r="A169" s="2" t="s">
        <v>48</v>
      </c>
      <c r="B169" s="3" t="s">
        <v>9013</v>
      </c>
      <c r="C169" s="76" t="s">
        <v>42</v>
      </c>
      <c r="D169" s="76"/>
      <c r="E169" s="1" t="s">
        <v>9116</v>
      </c>
      <c r="F169" s="2" t="s">
        <v>446</v>
      </c>
      <c r="G169" s="2" t="s">
        <v>447</v>
      </c>
      <c r="H169" s="2" t="s">
        <v>448</v>
      </c>
      <c r="I169" s="2" t="s">
        <v>449</v>
      </c>
      <c r="J169" s="4">
        <v>20</v>
      </c>
      <c r="K169" s="4">
        <v>247.4</v>
      </c>
    </row>
    <row r="170" spans="1:11" hidden="1">
      <c r="K170" s="5">
        <f>SUM(K144:K169)</f>
        <v>6201.7699999999995</v>
      </c>
    </row>
    <row r="171" spans="1:11" hidden="1">
      <c r="K171" s="5">
        <v>17726.259999999998</v>
      </c>
    </row>
  </sheetData>
  <autoFilter ref="A1:X171" xr:uid="{FF0FB030-1966-8E48-8225-4594BB814215}">
    <filterColumn colId="0">
      <filters>
        <filter val="Dorzol 20mg/ml kapi za oči 5ml"/>
      </filters>
    </filterColumn>
    <filterColumn colId="2" showButton="0"/>
  </autoFilter>
  <mergeCells count="160"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65:D165"/>
    <mergeCell ref="C154:D154"/>
    <mergeCell ref="C155:D155"/>
    <mergeCell ref="C156:D156"/>
    <mergeCell ref="C157:D157"/>
    <mergeCell ref="C158:D158"/>
    <mergeCell ref="C159:D159"/>
    <mergeCell ref="C148:D148"/>
    <mergeCell ref="C149:D149"/>
    <mergeCell ref="C150:D150"/>
    <mergeCell ref="C151:D151"/>
    <mergeCell ref="C152:D152"/>
    <mergeCell ref="C153:D153"/>
    <mergeCell ref="C141:D141"/>
    <mergeCell ref="A143:X143"/>
    <mergeCell ref="C144:D144"/>
    <mergeCell ref="C145:D145"/>
    <mergeCell ref="C146:D146"/>
    <mergeCell ref="C147:D147"/>
    <mergeCell ref="C134:D134"/>
    <mergeCell ref="C135:D135"/>
    <mergeCell ref="C136:D136"/>
    <mergeCell ref="C137:D137"/>
    <mergeCell ref="A139:X139"/>
    <mergeCell ref="C140:D140"/>
    <mergeCell ref="C128:D128"/>
    <mergeCell ref="C129:D129"/>
    <mergeCell ref="C130:D130"/>
    <mergeCell ref="C131:D131"/>
    <mergeCell ref="C132:D132"/>
    <mergeCell ref="C133:D133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1:D91"/>
    <mergeCell ref="C92:D92"/>
    <mergeCell ref="C93:D93"/>
    <mergeCell ref="C94:D94"/>
    <mergeCell ref="A96:X96"/>
    <mergeCell ref="C97:D97"/>
    <mergeCell ref="C84:D84"/>
    <mergeCell ref="C85:D85"/>
    <mergeCell ref="C86:D86"/>
    <mergeCell ref="A88:X88"/>
    <mergeCell ref="C89:D89"/>
    <mergeCell ref="C90:D90"/>
    <mergeCell ref="C78:D78"/>
    <mergeCell ref="C79:D79"/>
    <mergeCell ref="C80:D80"/>
    <mergeCell ref="C81:D81"/>
    <mergeCell ref="C82:D82"/>
    <mergeCell ref="C83:D83"/>
    <mergeCell ref="C71:D71"/>
    <mergeCell ref="A73:X73"/>
    <mergeCell ref="C74:D74"/>
    <mergeCell ref="C75:D75"/>
    <mergeCell ref="C76:D76"/>
    <mergeCell ref="C77:D77"/>
    <mergeCell ref="C64:D64"/>
    <mergeCell ref="C65:D65"/>
    <mergeCell ref="C66:D66"/>
    <mergeCell ref="C67:D67"/>
    <mergeCell ref="A69:X69"/>
    <mergeCell ref="C70:D70"/>
    <mergeCell ref="C58:D58"/>
    <mergeCell ref="C59:D59"/>
    <mergeCell ref="C60:D60"/>
    <mergeCell ref="C61:D61"/>
    <mergeCell ref="C62:D62"/>
    <mergeCell ref="C63:D63"/>
    <mergeCell ref="C52:D52"/>
    <mergeCell ref="C53:D53"/>
    <mergeCell ref="C54:D54"/>
    <mergeCell ref="C55:D55"/>
    <mergeCell ref="C56:D56"/>
    <mergeCell ref="C57:D57"/>
    <mergeCell ref="C45:D45"/>
    <mergeCell ref="C46:D46"/>
    <mergeCell ref="C47:D47"/>
    <mergeCell ref="C48:D48"/>
    <mergeCell ref="C49:D49"/>
    <mergeCell ref="A51:X51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8:D18"/>
    <mergeCell ref="C19:D19"/>
    <mergeCell ref="C20:D20"/>
    <mergeCell ref="C7:D7"/>
    <mergeCell ref="A9:X9"/>
    <mergeCell ref="C10:D10"/>
    <mergeCell ref="C11:D11"/>
    <mergeCell ref="A13:X13"/>
    <mergeCell ref="C14:D14"/>
    <mergeCell ref="C1:D1"/>
    <mergeCell ref="A2:X2"/>
    <mergeCell ref="C3:D3"/>
    <mergeCell ref="C4:D4"/>
    <mergeCell ref="C5:D5"/>
    <mergeCell ref="C6:D6"/>
    <mergeCell ref="C15:D15"/>
    <mergeCell ref="C16:D16"/>
    <mergeCell ref="C17:D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2B6C-A581-BB47-A430-2EAC386CE50C}">
  <sheetPr filterMode="1"/>
  <dimension ref="A1:Y155"/>
  <sheetViews>
    <sheetView workbookViewId="0"/>
    <sheetView workbookViewId="1"/>
  </sheetViews>
  <sheetFormatPr defaultColWidth="8.85546875" defaultRowHeight="12.95"/>
  <cols>
    <col min="1" max="1" width="36.42578125" customWidth="1"/>
    <col min="2" max="2" width="8.42578125" customWidth="1"/>
    <col min="3" max="3" width="4" customWidth="1"/>
    <col min="4" max="4" width="3.140625" customWidth="1"/>
    <col min="5" max="5" width="7" customWidth="1"/>
    <col min="6" max="6" width="40.42578125" customWidth="1"/>
    <col min="7" max="7" width="22.7109375" customWidth="1"/>
    <col min="8" max="8" width="10.42578125" customWidth="1"/>
    <col min="9" max="9" width="18.7109375" customWidth="1"/>
    <col min="10" max="10" width="5.140625" customWidth="1"/>
    <col min="11" max="11" width="1.85546875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75" t="s">
        <v>37</v>
      </c>
      <c r="K1" s="75"/>
      <c r="L1" s="6" t="s">
        <v>38</v>
      </c>
    </row>
    <row r="2" spans="1:25" hidden="1">
      <c r="A2" s="72" t="s">
        <v>2352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 hidden="1">
      <c r="L3" s="5">
        <v>562.1</v>
      </c>
    </row>
    <row r="4" spans="1:25" hidden="1">
      <c r="A4" s="72" t="s">
        <v>39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</row>
    <row r="5" spans="1:25" hidden="1">
      <c r="A5" s="2" t="s">
        <v>40</v>
      </c>
      <c r="B5" s="3" t="s">
        <v>9117</v>
      </c>
      <c r="C5" s="76" t="s">
        <v>42</v>
      </c>
      <c r="D5" s="76"/>
      <c r="E5" s="1" t="s">
        <v>9118</v>
      </c>
      <c r="F5" s="2" t="s">
        <v>890</v>
      </c>
      <c r="G5" s="2" t="s">
        <v>891</v>
      </c>
      <c r="H5" s="2" t="s">
        <v>46</v>
      </c>
      <c r="I5" s="2" t="s">
        <v>47</v>
      </c>
      <c r="J5" s="80">
        <v>3</v>
      </c>
      <c r="K5" s="80"/>
      <c r="L5" s="4">
        <v>30.66</v>
      </c>
    </row>
    <row r="6" spans="1:25" hidden="1">
      <c r="A6" s="2" t="s">
        <v>40</v>
      </c>
      <c r="B6" s="3" t="s">
        <v>9117</v>
      </c>
      <c r="C6" s="76" t="s">
        <v>42</v>
      </c>
      <c r="D6" s="76"/>
      <c r="E6" s="1" t="s">
        <v>9119</v>
      </c>
      <c r="F6" s="2" t="s">
        <v>1875</v>
      </c>
      <c r="G6" s="2" t="s">
        <v>1876</v>
      </c>
      <c r="H6" s="2" t="s">
        <v>46</v>
      </c>
      <c r="I6" s="2" t="s">
        <v>47</v>
      </c>
      <c r="J6" s="80">
        <v>2</v>
      </c>
      <c r="K6" s="80"/>
      <c r="L6" s="4">
        <v>20.440000000000001</v>
      </c>
    </row>
    <row r="7" spans="1:25">
      <c r="A7" s="2" t="s">
        <v>48</v>
      </c>
      <c r="B7" s="3" t="s">
        <v>9117</v>
      </c>
      <c r="C7" s="76" t="s">
        <v>42</v>
      </c>
      <c r="D7" s="76"/>
      <c r="E7" s="1" t="s">
        <v>9119</v>
      </c>
      <c r="F7" s="2" t="s">
        <v>1875</v>
      </c>
      <c r="G7" s="2" t="s">
        <v>1876</v>
      </c>
      <c r="H7" s="2" t="s">
        <v>46</v>
      </c>
      <c r="I7" s="2" t="s">
        <v>47</v>
      </c>
      <c r="J7" s="80">
        <v>5</v>
      </c>
      <c r="K7" s="80"/>
      <c r="L7" s="4">
        <v>61.85</v>
      </c>
    </row>
    <row r="8" spans="1:25">
      <c r="A8" s="2" t="s">
        <v>48</v>
      </c>
      <c r="B8" s="3" t="s">
        <v>9117</v>
      </c>
      <c r="C8" s="76" t="s">
        <v>42</v>
      </c>
      <c r="D8" s="76"/>
      <c r="E8" s="1" t="s">
        <v>9118</v>
      </c>
      <c r="F8" s="2" t="s">
        <v>890</v>
      </c>
      <c r="G8" s="2" t="s">
        <v>891</v>
      </c>
      <c r="H8" s="2" t="s">
        <v>46</v>
      </c>
      <c r="I8" s="2" t="s">
        <v>47</v>
      </c>
      <c r="J8" s="80">
        <v>5</v>
      </c>
      <c r="K8" s="80"/>
      <c r="L8" s="4">
        <v>61.85</v>
      </c>
    </row>
    <row r="9" spans="1:25">
      <c r="A9" s="2" t="s">
        <v>48</v>
      </c>
      <c r="B9" s="3" t="s">
        <v>9117</v>
      </c>
      <c r="C9" s="76" t="s">
        <v>42</v>
      </c>
      <c r="D9" s="76"/>
      <c r="E9" s="1" t="s">
        <v>9120</v>
      </c>
      <c r="F9" s="2" t="s">
        <v>44</v>
      </c>
      <c r="G9" s="2" t="s">
        <v>45</v>
      </c>
      <c r="H9" s="2" t="s">
        <v>46</v>
      </c>
      <c r="I9" s="2" t="s">
        <v>47</v>
      </c>
      <c r="J9" s="80">
        <v>2</v>
      </c>
      <c r="K9" s="80"/>
      <c r="L9" s="4">
        <v>24.74</v>
      </c>
    </row>
    <row r="10" spans="1:25" hidden="1">
      <c r="L10" s="5">
        <v>199.54</v>
      </c>
    </row>
    <row r="11" spans="1:25" hidden="1">
      <c r="A11" s="72" t="s">
        <v>54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</row>
    <row r="12" spans="1:25">
      <c r="A12" s="2" t="s">
        <v>48</v>
      </c>
      <c r="B12" s="3" t="s">
        <v>9121</v>
      </c>
      <c r="C12" s="76" t="s">
        <v>42</v>
      </c>
      <c r="D12" s="76"/>
      <c r="E12" s="1" t="s">
        <v>3366</v>
      </c>
      <c r="F12" s="2" t="s">
        <v>4042</v>
      </c>
      <c r="G12" s="2" t="s">
        <v>58</v>
      </c>
      <c r="H12" s="2" t="s">
        <v>59</v>
      </c>
      <c r="I12" s="2" t="s">
        <v>60</v>
      </c>
      <c r="J12" s="80">
        <v>20</v>
      </c>
      <c r="K12" s="80"/>
      <c r="L12" s="4">
        <v>230.4</v>
      </c>
    </row>
    <row r="13" spans="1:25" hidden="1">
      <c r="L13" s="5">
        <v>230.4</v>
      </c>
    </row>
    <row r="14" spans="1:25" hidden="1">
      <c r="A14" s="72" t="s">
        <v>67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</row>
    <row r="15" spans="1:25" hidden="1">
      <c r="A15" s="2" t="s">
        <v>40</v>
      </c>
      <c r="B15" s="3" t="s">
        <v>9121</v>
      </c>
      <c r="C15" s="76" t="s">
        <v>42</v>
      </c>
      <c r="D15" s="76"/>
      <c r="E15" s="1" t="s">
        <v>3428</v>
      </c>
      <c r="F15" s="2" t="s">
        <v>894</v>
      </c>
      <c r="G15" s="2" t="s">
        <v>895</v>
      </c>
      <c r="H15" s="2" t="s">
        <v>82</v>
      </c>
      <c r="I15" s="2" t="s">
        <v>83</v>
      </c>
      <c r="J15" s="80">
        <v>20</v>
      </c>
      <c r="K15" s="80"/>
      <c r="L15" s="4">
        <v>204.4</v>
      </c>
    </row>
    <row r="16" spans="1:25" hidden="1">
      <c r="A16" s="2" t="s">
        <v>40</v>
      </c>
      <c r="B16" s="3" t="s">
        <v>9121</v>
      </c>
      <c r="C16" s="76" t="s">
        <v>42</v>
      </c>
      <c r="D16" s="76"/>
      <c r="E16" s="1" t="s">
        <v>3363</v>
      </c>
      <c r="F16" s="2" t="s">
        <v>909</v>
      </c>
      <c r="G16" s="2" t="s">
        <v>910</v>
      </c>
      <c r="H16" s="2" t="s">
        <v>82</v>
      </c>
      <c r="I16" s="2" t="s">
        <v>83</v>
      </c>
      <c r="J16" s="80">
        <v>5</v>
      </c>
      <c r="K16" s="80"/>
      <c r="L16" s="4">
        <v>51.1</v>
      </c>
    </row>
    <row r="17" spans="1:12" hidden="1">
      <c r="A17" s="2" t="s">
        <v>40</v>
      </c>
      <c r="B17" s="3" t="s">
        <v>9121</v>
      </c>
      <c r="C17" s="76" t="s">
        <v>42</v>
      </c>
      <c r="D17" s="76"/>
      <c r="E17" s="1" t="s">
        <v>9122</v>
      </c>
      <c r="F17" s="2" t="s">
        <v>1071</v>
      </c>
      <c r="G17" s="2" t="s">
        <v>1072</v>
      </c>
      <c r="H17" s="2" t="s">
        <v>82</v>
      </c>
      <c r="I17" s="2" t="s">
        <v>83</v>
      </c>
      <c r="J17" s="80">
        <v>5</v>
      </c>
      <c r="K17" s="80"/>
      <c r="L17" s="4">
        <v>51.1</v>
      </c>
    </row>
    <row r="18" spans="1:12" hidden="1">
      <c r="A18" s="2" t="s">
        <v>40</v>
      </c>
      <c r="B18" s="3" t="s">
        <v>9121</v>
      </c>
      <c r="C18" s="76" t="s">
        <v>42</v>
      </c>
      <c r="D18" s="76"/>
      <c r="E18" s="1" t="s">
        <v>9123</v>
      </c>
      <c r="F18" s="2" t="s">
        <v>685</v>
      </c>
      <c r="G18" s="2" t="s">
        <v>686</v>
      </c>
      <c r="H18" s="2" t="s">
        <v>439</v>
      </c>
      <c r="I18" s="2" t="s">
        <v>440</v>
      </c>
      <c r="J18" s="80">
        <v>2</v>
      </c>
      <c r="K18" s="80"/>
      <c r="L18" s="4">
        <v>20.440000000000001</v>
      </c>
    </row>
    <row r="19" spans="1:12" hidden="1">
      <c r="A19" s="2" t="s">
        <v>40</v>
      </c>
      <c r="B19" s="3" t="s">
        <v>9121</v>
      </c>
      <c r="C19" s="76" t="s">
        <v>42</v>
      </c>
      <c r="D19" s="76"/>
      <c r="E19" s="1" t="s">
        <v>9124</v>
      </c>
      <c r="F19" s="2" t="s">
        <v>630</v>
      </c>
      <c r="G19" s="2" t="s">
        <v>631</v>
      </c>
      <c r="H19" s="2" t="s">
        <v>82</v>
      </c>
      <c r="I19" s="2" t="s">
        <v>83</v>
      </c>
      <c r="J19" s="80">
        <v>5</v>
      </c>
      <c r="K19" s="80"/>
      <c r="L19" s="4">
        <v>51.1</v>
      </c>
    </row>
    <row r="20" spans="1:12" hidden="1">
      <c r="A20" s="2" t="s">
        <v>40</v>
      </c>
      <c r="B20" s="3" t="s">
        <v>9121</v>
      </c>
      <c r="C20" s="76" t="s">
        <v>42</v>
      </c>
      <c r="D20" s="76"/>
      <c r="E20" s="1" t="s">
        <v>9125</v>
      </c>
      <c r="F20" s="2" t="s">
        <v>70</v>
      </c>
      <c r="G20" s="2" t="s">
        <v>71</v>
      </c>
      <c r="H20" s="2" t="s">
        <v>72</v>
      </c>
      <c r="I20" s="2" t="s">
        <v>73</v>
      </c>
      <c r="J20" s="80">
        <v>5</v>
      </c>
      <c r="K20" s="80"/>
      <c r="L20" s="4">
        <v>51.1</v>
      </c>
    </row>
    <row r="21" spans="1:12" hidden="1">
      <c r="A21" s="2" t="s">
        <v>40</v>
      </c>
      <c r="B21" s="3" t="s">
        <v>9121</v>
      </c>
      <c r="C21" s="76" t="s">
        <v>42</v>
      </c>
      <c r="D21" s="76"/>
      <c r="E21" s="1" t="s">
        <v>9126</v>
      </c>
      <c r="F21" s="2" t="s">
        <v>528</v>
      </c>
      <c r="G21" s="2" t="s">
        <v>529</v>
      </c>
      <c r="H21" s="2" t="s">
        <v>93</v>
      </c>
      <c r="I21" s="2" t="s">
        <v>94</v>
      </c>
      <c r="J21" s="80">
        <v>2</v>
      </c>
      <c r="K21" s="80"/>
      <c r="L21" s="4">
        <v>20.440000000000001</v>
      </c>
    </row>
    <row r="22" spans="1:12" hidden="1">
      <c r="A22" s="2" t="s">
        <v>40</v>
      </c>
      <c r="B22" s="3" t="s">
        <v>9121</v>
      </c>
      <c r="C22" s="76" t="s">
        <v>42</v>
      </c>
      <c r="D22" s="76"/>
      <c r="E22" s="1" t="s">
        <v>9127</v>
      </c>
      <c r="F22" s="2" t="s">
        <v>2509</v>
      </c>
      <c r="G22" s="2" t="s">
        <v>2510</v>
      </c>
      <c r="H22" s="2" t="s">
        <v>119</v>
      </c>
      <c r="I22" s="2" t="s">
        <v>120</v>
      </c>
      <c r="J22" s="80">
        <v>5</v>
      </c>
      <c r="K22" s="80"/>
      <c r="L22" s="4">
        <v>51.1</v>
      </c>
    </row>
    <row r="23" spans="1:12" hidden="1">
      <c r="A23" s="2" t="s">
        <v>40</v>
      </c>
      <c r="B23" s="3" t="s">
        <v>9121</v>
      </c>
      <c r="C23" s="76" t="s">
        <v>42</v>
      </c>
      <c r="D23" s="76"/>
      <c r="E23" s="1" t="s">
        <v>3429</v>
      </c>
      <c r="F23" s="2" t="s">
        <v>2790</v>
      </c>
      <c r="G23" s="2" t="s">
        <v>2791</v>
      </c>
      <c r="H23" s="2" t="s">
        <v>82</v>
      </c>
      <c r="I23" s="2" t="s">
        <v>83</v>
      </c>
      <c r="J23" s="80">
        <v>3</v>
      </c>
      <c r="K23" s="80"/>
      <c r="L23" s="4">
        <v>30.66</v>
      </c>
    </row>
    <row r="24" spans="1:12" hidden="1">
      <c r="A24" s="2" t="s">
        <v>40</v>
      </c>
      <c r="B24" s="3" t="s">
        <v>9121</v>
      </c>
      <c r="C24" s="76" t="s">
        <v>42</v>
      </c>
      <c r="D24" s="76"/>
      <c r="E24" s="1" t="s">
        <v>9128</v>
      </c>
      <c r="F24" s="2" t="s">
        <v>663</v>
      </c>
      <c r="G24" s="2" t="s">
        <v>664</v>
      </c>
      <c r="H24" s="2" t="s">
        <v>82</v>
      </c>
      <c r="I24" s="2" t="s">
        <v>83</v>
      </c>
      <c r="J24" s="80">
        <v>2</v>
      </c>
      <c r="K24" s="80"/>
      <c r="L24" s="4">
        <v>20.440000000000001</v>
      </c>
    </row>
    <row r="25" spans="1:12" hidden="1">
      <c r="A25" s="2" t="s">
        <v>40</v>
      </c>
      <c r="B25" s="3" t="s">
        <v>9121</v>
      </c>
      <c r="C25" s="76" t="s">
        <v>42</v>
      </c>
      <c r="D25" s="76"/>
      <c r="E25" s="1" t="s">
        <v>3455</v>
      </c>
      <c r="F25" s="2" t="s">
        <v>117</v>
      </c>
      <c r="G25" s="2" t="s">
        <v>118</v>
      </c>
      <c r="H25" s="2" t="s">
        <v>119</v>
      </c>
      <c r="I25" s="2" t="s">
        <v>120</v>
      </c>
      <c r="J25" s="80">
        <v>10</v>
      </c>
      <c r="K25" s="80"/>
      <c r="L25" s="4">
        <v>102.2</v>
      </c>
    </row>
    <row r="26" spans="1:12" ht="24" hidden="1">
      <c r="A26" s="2" t="s">
        <v>40</v>
      </c>
      <c r="B26" s="3" t="s">
        <v>9121</v>
      </c>
      <c r="C26" s="76" t="s">
        <v>42</v>
      </c>
      <c r="D26" s="76"/>
      <c r="E26" s="1" t="s">
        <v>9129</v>
      </c>
      <c r="F26" s="2" t="s">
        <v>922</v>
      </c>
      <c r="G26" s="2" t="s">
        <v>923</v>
      </c>
      <c r="H26" s="2" t="s">
        <v>82</v>
      </c>
      <c r="I26" s="2" t="s">
        <v>83</v>
      </c>
      <c r="J26" s="80">
        <v>2</v>
      </c>
      <c r="K26" s="80"/>
      <c r="L26" s="4">
        <v>20.440000000000001</v>
      </c>
    </row>
    <row r="27" spans="1:12">
      <c r="A27" s="2" t="s">
        <v>48</v>
      </c>
      <c r="B27" s="3" t="s">
        <v>9121</v>
      </c>
      <c r="C27" s="76" t="s">
        <v>42</v>
      </c>
      <c r="D27" s="76"/>
      <c r="E27" s="1" t="s">
        <v>9128</v>
      </c>
      <c r="F27" s="2" t="s">
        <v>663</v>
      </c>
      <c r="G27" s="2" t="s">
        <v>664</v>
      </c>
      <c r="H27" s="2" t="s">
        <v>82</v>
      </c>
      <c r="I27" s="2" t="s">
        <v>83</v>
      </c>
      <c r="J27" s="80">
        <v>3</v>
      </c>
      <c r="K27" s="80"/>
      <c r="L27" s="4">
        <v>37.11</v>
      </c>
    </row>
    <row r="28" spans="1:12">
      <c r="A28" s="2" t="s">
        <v>48</v>
      </c>
      <c r="B28" s="3" t="s">
        <v>9121</v>
      </c>
      <c r="C28" s="76" t="s">
        <v>42</v>
      </c>
      <c r="D28" s="76"/>
      <c r="E28" s="1" t="s">
        <v>3377</v>
      </c>
      <c r="F28" s="2" t="s">
        <v>663</v>
      </c>
      <c r="G28" s="2" t="s">
        <v>664</v>
      </c>
      <c r="H28" s="2" t="s">
        <v>82</v>
      </c>
      <c r="I28" s="2" t="s">
        <v>83</v>
      </c>
      <c r="J28" s="80">
        <v>12</v>
      </c>
      <c r="K28" s="80"/>
      <c r="L28" s="4">
        <v>138.24</v>
      </c>
    </row>
    <row r="29" spans="1:12">
      <c r="A29" s="2" t="s">
        <v>48</v>
      </c>
      <c r="B29" s="3" t="s">
        <v>9117</v>
      </c>
      <c r="C29" s="76" t="s">
        <v>42</v>
      </c>
      <c r="D29" s="76"/>
      <c r="E29" s="1" t="s">
        <v>3436</v>
      </c>
      <c r="F29" s="2" t="s">
        <v>1129</v>
      </c>
      <c r="G29" s="2" t="s">
        <v>1130</v>
      </c>
      <c r="H29" s="2" t="s">
        <v>93</v>
      </c>
      <c r="I29" s="2" t="s">
        <v>94</v>
      </c>
      <c r="J29" s="80">
        <v>4</v>
      </c>
      <c r="K29" s="80"/>
      <c r="L29" s="4">
        <v>49.48</v>
      </c>
    </row>
    <row r="30" spans="1:12">
      <c r="A30" s="2" t="s">
        <v>48</v>
      </c>
      <c r="B30" s="3" t="s">
        <v>9121</v>
      </c>
      <c r="C30" s="76" t="s">
        <v>42</v>
      </c>
      <c r="D30" s="76"/>
      <c r="E30" s="1" t="s">
        <v>9130</v>
      </c>
      <c r="F30" s="2" t="s">
        <v>2790</v>
      </c>
      <c r="G30" s="2" t="s">
        <v>2791</v>
      </c>
      <c r="H30" s="2" t="s">
        <v>82</v>
      </c>
      <c r="I30" s="2" t="s">
        <v>83</v>
      </c>
      <c r="J30" s="80">
        <v>10</v>
      </c>
      <c r="K30" s="80"/>
      <c r="L30" s="4">
        <v>115.2</v>
      </c>
    </row>
    <row r="31" spans="1:12">
      <c r="A31" s="2" t="s">
        <v>48</v>
      </c>
      <c r="B31" s="3" t="s">
        <v>9121</v>
      </c>
      <c r="C31" s="76" t="s">
        <v>42</v>
      </c>
      <c r="D31" s="76"/>
      <c r="E31" s="1" t="s">
        <v>3455</v>
      </c>
      <c r="F31" s="2" t="s">
        <v>117</v>
      </c>
      <c r="G31" s="2" t="s">
        <v>118</v>
      </c>
      <c r="H31" s="2" t="s">
        <v>119</v>
      </c>
      <c r="I31" s="2" t="s">
        <v>120</v>
      </c>
      <c r="J31" s="80">
        <v>20</v>
      </c>
      <c r="K31" s="80"/>
      <c r="L31" s="4">
        <v>247.4</v>
      </c>
    </row>
    <row r="32" spans="1:12">
      <c r="A32" s="2" t="s">
        <v>48</v>
      </c>
      <c r="B32" s="3" t="s">
        <v>9121</v>
      </c>
      <c r="C32" s="76" t="s">
        <v>42</v>
      </c>
      <c r="D32" s="76"/>
      <c r="E32" s="1" t="s">
        <v>9131</v>
      </c>
      <c r="F32" s="2" t="s">
        <v>1101</v>
      </c>
      <c r="G32" s="2" t="s">
        <v>1102</v>
      </c>
      <c r="H32" s="2" t="s">
        <v>82</v>
      </c>
      <c r="I32" s="2" t="s">
        <v>83</v>
      </c>
      <c r="J32" s="80">
        <v>4</v>
      </c>
      <c r="K32" s="80"/>
      <c r="L32" s="4">
        <v>49.48</v>
      </c>
    </row>
    <row r="33" spans="1:25">
      <c r="A33" s="2" t="s">
        <v>48</v>
      </c>
      <c r="B33" s="3" t="s">
        <v>9121</v>
      </c>
      <c r="C33" s="76" t="s">
        <v>42</v>
      </c>
      <c r="D33" s="76"/>
      <c r="E33" s="1" t="s">
        <v>3376</v>
      </c>
      <c r="F33" s="2" t="s">
        <v>522</v>
      </c>
      <c r="G33" s="2" t="s">
        <v>523</v>
      </c>
      <c r="H33" s="2" t="s">
        <v>93</v>
      </c>
      <c r="I33" s="2" t="s">
        <v>94</v>
      </c>
      <c r="J33" s="80">
        <v>2</v>
      </c>
      <c r="K33" s="80"/>
      <c r="L33" s="4">
        <v>23.04</v>
      </c>
    </row>
    <row r="34" spans="1:25">
      <c r="A34" s="2" t="s">
        <v>48</v>
      </c>
      <c r="B34" s="3" t="s">
        <v>9121</v>
      </c>
      <c r="C34" s="76" t="s">
        <v>42</v>
      </c>
      <c r="D34" s="76"/>
      <c r="E34" s="1" t="s">
        <v>9132</v>
      </c>
      <c r="F34" s="2" t="s">
        <v>505</v>
      </c>
      <c r="G34" s="2" t="s">
        <v>506</v>
      </c>
      <c r="H34" s="2" t="s">
        <v>93</v>
      </c>
      <c r="I34" s="2" t="s">
        <v>94</v>
      </c>
      <c r="J34" s="80">
        <v>4</v>
      </c>
      <c r="K34" s="80"/>
      <c r="L34" s="4">
        <v>49.48</v>
      </c>
    </row>
    <row r="35" spans="1:25">
      <c r="A35" s="2" t="s">
        <v>48</v>
      </c>
      <c r="B35" s="3" t="s">
        <v>9121</v>
      </c>
      <c r="C35" s="76" t="s">
        <v>42</v>
      </c>
      <c r="D35" s="76"/>
      <c r="E35" s="1" t="s">
        <v>9133</v>
      </c>
      <c r="F35" s="2" t="s">
        <v>1126</v>
      </c>
      <c r="G35" s="2" t="s">
        <v>1127</v>
      </c>
      <c r="H35" s="2" t="s">
        <v>82</v>
      </c>
      <c r="I35" s="2" t="s">
        <v>83</v>
      </c>
      <c r="J35" s="80">
        <v>3</v>
      </c>
      <c r="K35" s="80"/>
      <c r="L35" s="4">
        <v>34.56</v>
      </c>
    </row>
    <row r="36" spans="1:25">
      <c r="A36" s="2" t="s">
        <v>48</v>
      </c>
      <c r="B36" s="3" t="s">
        <v>9121</v>
      </c>
      <c r="C36" s="76" t="s">
        <v>42</v>
      </c>
      <c r="D36" s="76"/>
      <c r="E36" s="1" t="s">
        <v>9122</v>
      </c>
      <c r="F36" s="2" t="s">
        <v>1071</v>
      </c>
      <c r="G36" s="2" t="s">
        <v>1072</v>
      </c>
      <c r="H36" s="2" t="s">
        <v>82</v>
      </c>
      <c r="I36" s="2" t="s">
        <v>83</v>
      </c>
      <c r="J36" s="80">
        <v>10</v>
      </c>
      <c r="K36" s="80"/>
      <c r="L36" s="4">
        <v>123.7</v>
      </c>
    </row>
    <row r="37" spans="1:25">
      <c r="A37" s="2" t="s">
        <v>48</v>
      </c>
      <c r="B37" s="3" t="s">
        <v>9121</v>
      </c>
      <c r="C37" s="76" t="s">
        <v>42</v>
      </c>
      <c r="D37" s="76"/>
      <c r="E37" s="1" t="s">
        <v>9134</v>
      </c>
      <c r="F37" s="2" t="s">
        <v>1901</v>
      </c>
      <c r="G37" s="2" t="s">
        <v>1902</v>
      </c>
      <c r="H37" s="2" t="s">
        <v>77</v>
      </c>
      <c r="I37" s="2" t="s">
        <v>78</v>
      </c>
      <c r="J37" s="80">
        <v>20</v>
      </c>
      <c r="K37" s="80"/>
      <c r="L37" s="4">
        <v>247.4</v>
      </c>
    </row>
    <row r="38" spans="1:25">
      <c r="A38" s="2" t="s">
        <v>48</v>
      </c>
      <c r="B38" s="3" t="s">
        <v>9121</v>
      </c>
      <c r="C38" s="76" t="s">
        <v>42</v>
      </c>
      <c r="D38" s="76"/>
      <c r="E38" s="1" t="s">
        <v>3378</v>
      </c>
      <c r="F38" s="2" t="s">
        <v>2174</v>
      </c>
      <c r="G38" s="2" t="s">
        <v>2175</v>
      </c>
      <c r="H38" s="2" t="s">
        <v>82</v>
      </c>
      <c r="I38" s="2" t="s">
        <v>83</v>
      </c>
      <c r="J38" s="80">
        <v>20</v>
      </c>
      <c r="K38" s="80"/>
      <c r="L38" s="4">
        <v>230.4</v>
      </c>
    </row>
    <row r="39" spans="1:25">
      <c r="A39" s="2" t="s">
        <v>48</v>
      </c>
      <c r="B39" s="3" t="s">
        <v>9121</v>
      </c>
      <c r="C39" s="76" t="s">
        <v>42</v>
      </c>
      <c r="D39" s="76"/>
      <c r="E39" s="1" t="s">
        <v>3428</v>
      </c>
      <c r="F39" s="2" t="s">
        <v>894</v>
      </c>
      <c r="G39" s="2" t="s">
        <v>895</v>
      </c>
      <c r="H39" s="2" t="s">
        <v>82</v>
      </c>
      <c r="I39" s="2" t="s">
        <v>83</v>
      </c>
      <c r="J39" s="80">
        <v>30</v>
      </c>
      <c r="K39" s="80"/>
      <c r="L39" s="4">
        <v>371.1</v>
      </c>
    </row>
    <row r="40" spans="1:25">
      <c r="A40" s="2" t="s">
        <v>48</v>
      </c>
      <c r="B40" s="3" t="s">
        <v>9121</v>
      </c>
      <c r="C40" s="76" t="s">
        <v>42</v>
      </c>
      <c r="D40" s="76"/>
      <c r="E40" s="1" t="s">
        <v>3383</v>
      </c>
      <c r="F40" s="2" t="s">
        <v>489</v>
      </c>
      <c r="G40" s="2" t="s">
        <v>490</v>
      </c>
      <c r="H40" s="2" t="s">
        <v>72</v>
      </c>
      <c r="I40" s="2" t="s">
        <v>73</v>
      </c>
      <c r="J40" s="80">
        <v>10</v>
      </c>
      <c r="K40" s="80"/>
      <c r="L40" s="4">
        <v>123.7</v>
      </c>
    </row>
    <row r="41" spans="1:25">
      <c r="A41" s="2" t="s">
        <v>48</v>
      </c>
      <c r="B41" s="3" t="s">
        <v>9121</v>
      </c>
      <c r="C41" s="76" t="s">
        <v>42</v>
      </c>
      <c r="D41" s="76"/>
      <c r="E41" s="1" t="s">
        <v>9135</v>
      </c>
      <c r="F41" s="2" t="s">
        <v>480</v>
      </c>
      <c r="G41" s="2" t="s">
        <v>481</v>
      </c>
      <c r="H41" s="2" t="s">
        <v>82</v>
      </c>
      <c r="I41" s="2" t="s">
        <v>83</v>
      </c>
      <c r="J41" s="80">
        <v>10</v>
      </c>
      <c r="K41" s="80"/>
      <c r="L41" s="4">
        <v>123.7</v>
      </c>
    </row>
    <row r="42" spans="1:25">
      <c r="A42" s="2" t="s">
        <v>48</v>
      </c>
      <c r="B42" s="3" t="s">
        <v>9121</v>
      </c>
      <c r="C42" s="76" t="s">
        <v>42</v>
      </c>
      <c r="D42" s="76"/>
      <c r="E42" s="1" t="s">
        <v>9136</v>
      </c>
      <c r="F42" s="2" t="s">
        <v>483</v>
      </c>
      <c r="G42" s="2" t="s">
        <v>484</v>
      </c>
      <c r="H42" s="2" t="s">
        <v>127</v>
      </c>
      <c r="I42" s="2" t="s">
        <v>128</v>
      </c>
      <c r="J42" s="80">
        <v>10</v>
      </c>
      <c r="K42" s="80"/>
      <c r="L42" s="4">
        <v>123.7</v>
      </c>
    </row>
    <row r="43" spans="1:25" hidden="1">
      <c r="A43" s="2" t="s">
        <v>182</v>
      </c>
      <c r="B43" s="3" t="s">
        <v>9121</v>
      </c>
      <c r="C43" s="76" t="s">
        <v>42</v>
      </c>
      <c r="D43" s="76"/>
      <c r="E43" s="1" t="s">
        <v>9135</v>
      </c>
      <c r="F43" s="2" t="s">
        <v>480</v>
      </c>
      <c r="G43" s="2" t="s">
        <v>481</v>
      </c>
      <c r="H43" s="2" t="s">
        <v>82</v>
      </c>
      <c r="I43" s="2" t="s">
        <v>83</v>
      </c>
      <c r="J43" s="80">
        <v>1</v>
      </c>
      <c r="K43" s="80"/>
      <c r="L43" s="4">
        <v>9.44</v>
      </c>
    </row>
    <row r="44" spans="1:25" hidden="1">
      <c r="A44" s="2" t="s">
        <v>182</v>
      </c>
      <c r="B44" s="3" t="s">
        <v>9121</v>
      </c>
      <c r="C44" s="76" t="s">
        <v>42</v>
      </c>
      <c r="D44" s="76"/>
      <c r="E44" s="1" t="s">
        <v>9137</v>
      </c>
      <c r="F44" s="2" t="s">
        <v>88</v>
      </c>
      <c r="G44" s="2" t="s">
        <v>89</v>
      </c>
      <c r="H44" s="2" t="s">
        <v>82</v>
      </c>
      <c r="I44" s="2" t="s">
        <v>83</v>
      </c>
      <c r="J44" s="80">
        <v>1</v>
      </c>
      <c r="K44" s="80"/>
      <c r="L44" s="4">
        <v>9.44</v>
      </c>
    </row>
    <row r="45" spans="1:25" hidden="1">
      <c r="A45" s="2" t="s">
        <v>205</v>
      </c>
      <c r="B45" s="3" t="s">
        <v>9121</v>
      </c>
      <c r="C45" s="76" t="s">
        <v>42</v>
      </c>
      <c r="D45" s="76"/>
      <c r="E45" s="1" t="s">
        <v>3452</v>
      </c>
      <c r="F45" s="2" t="s">
        <v>689</v>
      </c>
      <c r="G45" s="2" t="s">
        <v>690</v>
      </c>
      <c r="H45" s="2" t="s">
        <v>93</v>
      </c>
      <c r="I45" s="2" t="s">
        <v>94</v>
      </c>
      <c r="J45" s="80">
        <v>1</v>
      </c>
      <c r="K45" s="80"/>
      <c r="L45" s="4">
        <v>9.5500000000000007</v>
      </c>
    </row>
    <row r="46" spans="1:25" hidden="1">
      <c r="L46" s="5">
        <v>2790.64</v>
      </c>
    </row>
    <row r="47" spans="1:25" hidden="1">
      <c r="A47" s="72" t="s">
        <v>141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</row>
    <row r="48" spans="1:25" hidden="1">
      <c r="A48" s="2" t="s">
        <v>40</v>
      </c>
      <c r="B48" s="3" t="s">
        <v>9138</v>
      </c>
      <c r="C48" s="76" t="s">
        <v>42</v>
      </c>
      <c r="D48" s="76"/>
      <c r="E48" s="1" t="s">
        <v>3497</v>
      </c>
      <c r="F48" s="2" t="s">
        <v>5370</v>
      </c>
      <c r="G48" s="2" t="s">
        <v>5371</v>
      </c>
      <c r="H48" s="2" t="s">
        <v>150</v>
      </c>
      <c r="I48" s="2" t="s">
        <v>151</v>
      </c>
      <c r="J48" s="80">
        <v>4</v>
      </c>
      <c r="K48" s="80"/>
      <c r="L48" s="4">
        <v>40.880000000000003</v>
      </c>
    </row>
    <row r="49" spans="1:25" hidden="1">
      <c r="A49" s="2" t="s">
        <v>40</v>
      </c>
      <c r="B49" s="3" t="s">
        <v>9138</v>
      </c>
      <c r="C49" s="76" t="s">
        <v>42</v>
      </c>
      <c r="D49" s="76"/>
      <c r="E49" s="1" t="s">
        <v>3495</v>
      </c>
      <c r="F49" s="2" t="s">
        <v>1141</v>
      </c>
      <c r="G49" s="2" t="s">
        <v>1142</v>
      </c>
      <c r="H49" s="2" t="s">
        <v>167</v>
      </c>
      <c r="I49" s="2" t="s">
        <v>168</v>
      </c>
      <c r="J49" s="80">
        <v>5</v>
      </c>
      <c r="K49" s="80"/>
      <c r="L49" s="4">
        <v>51.1</v>
      </c>
    </row>
    <row r="50" spans="1:25">
      <c r="A50" s="2" t="s">
        <v>48</v>
      </c>
      <c r="B50" s="3" t="s">
        <v>9138</v>
      </c>
      <c r="C50" s="76" t="s">
        <v>42</v>
      </c>
      <c r="D50" s="76"/>
      <c r="E50" s="1" t="s">
        <v>3497</v>
      </c>
      <c r="F50" s="2" t="s">
        <v>5370</v>
      </c>
      <c r="G50" s="2" t="s">
        <v>5371</v>
      </c>
      <c r="H50" s="2" t="s">
        <v>150</v>
      </c>
      <c r="I50" s="2" t="s">
        <v>151</v>
      </c>
      <c r="J50" s="80">
        <v>10</v>
      </c>
      <c r="K50" s="80"/>
      <c r="L50" s="4">
        <v>115.2</v>
      </c>
    </row>
    <row r="51" spans="1:25">
      <c r="A51" s="2" t="s">
        <v>48</v>
      </c>
      <c r="B51" s="3" t="s">
        <v>9139</v>
      </c>
      <c r="C51" s="76" t="s">
        <v>42</v>
      </c>
      <c r="D51" s="76"/>
      <c r="E51" s="1" t="s">
        <v>3337</v>
      </c>
      <c r="F51" s="2" t="s">
        <v>158</v>
      </c>
      <c r="G51" s="2" t="s">
        <v>159</v>
      </c>
      <c r="H51" s="2" t="s">
        <v>160</v>
      </c>
      <c r="I51" s="2" t="s">
        <v>161</v>
      </c>
      <c r="J51" s="80">
        <v>10</v>
      </c>
      <c r="K51" s="80"/>
      <c r="L51" s="4">
        <v>115.2</v>
      </c>
    </row>
    <row r="52" spans="1:25">
      <c r="A52" s="2" t="s">
        <v>48</v>
      </c>
      <c r="B52" s="3" t="s">
        <v>9138</v>
      </c>
      <c r="C52" s="76" t="s">
        <v>42</v>
      </c>
      <c r="D52" s="76"/>
      <c r="E52" s="1" t="s">
        <v>9140</v>
      </c>
      <c r="F52" s="2" t="s">
        <v>1148</v>
      </c>
      <c r="G52" s="2" t="s">
        <v>1149</v>
      </c>
      <c r="H52" s="2" t="s">
        <v>155</v>
      </c>
      <c r="I52" s="2" t="s">
        <v>156</v>
      </c>
      <c r="J52" s="80">
        <v>5</v>
      </c>
      <c r="K52" s="80"/>
      <c r="L52" s="4">
        <v>61.85</v>
      </c>
    </row>
    <row r="53" spans="1:25">
      <c r="A53" s="2" t="s">
        <v>48</v>
      </c>
      <c r="B53" s="3" t="s">
        <v>9139</v>
      </c>
      <c r="C53" s="76" t="s">
        <v>42</v>
      </c>
      <c r="D53" s="76"/>
      <c r="E53" s="1" t="s">
        <v>3326</v>
      </c>
      <c r="F53" s="2" t="s">
        <v>541</v>
      </c>
      <c r="G53" s="2" t="s">
        <v>542</v>
      </c>
      <c r="H53" s="2" t="s">
        <v>150</v>
      </c>
      <c r="I53" s="2" t="s">
        <v>151</v>
      </c>
      <c r="J53" s="80">
        <v>25</v>
      </c>
      <c r="K53" s="80"/>
      <c r="L53" s="4">
        <v>288</v>
      </c>
    </row>
    <row r="54" spans="1:25">
      <c r="A54" s="2" t="s">
        <v>48</v>
      </c>
      <c r="B54" s="3" t="s">
        <v>9138</v>
      </c>
      <c r="C54" s="76" t="s">
        <v>42</v>
      </c>
      <c r="D54" s="76"/>
      <c r="E54" s="1" t="s">
        <v>9141</v>
      </c>
      <c r="F54" s="2" t="s">
        <v>170</v>
      </c>
      <c r="G54" s="2" t="s">
        <v>171</v>
      </c>
      <c r="H54" s="2" t="s">
        <v>150</v>
      </c>
      <c r="I54" s="2" t="s">
        <v>151</v>
      </c>
      <c r="J54" s="80">
        <v>13</v>
      </c>
      <c r="K54" s="80"/>
      <c r="L54" s="4">
        <v>149.76</v>
      </c>
    </row>
    <row r="55" spans="1:25">
      <c r="A55" s="2" t="s">
        <v>48</v>
      </c>
      <c r="B55" s="3" t="s">
        <v>9138</v>
      </c>
      <c r="C55" s="76" t="s">
        <v>42</v>
      </c>
      <c r="D55" s="76"/>
      <c r="E55" s="1" t="s">
        <v>9142</v>
      </c>
      <c r="F55" s="2" t="s">
        <v>532</v>
      </c>
      <c r="G55" s="2" t="s">
        <v>533</v>
      </c>
      <c r="H55" s="2" t="s">
        <v>534</v>
      </c>
      <c r="I55" s="2" t="s">
        <v>535</v>
      </c>
      <c r="J55" s="80">
        <v>5</v>
      </c>
      <c r="K55" s="80"/>
      <c r="L55" s="4">
        <v>57.6</v>
      </c>
    </row>
    <row r="56" spans="1:25" hidden="1">
      <c r="A56" s="2" t="s">
        <v>182</v>
      </c>
      <c r="B56" s="3" t="s">
        <v>9138</v>
      </c>
      <c r="C56" s="76" t="s">
        <v>42</v>
      </c>
      <c r="D56" s="76"/>
      <c r="E56" s="1" t="s">
        <v>3499</v>
      </c>
      <c r="F56" s="2" t="s">
        <v>175</v>
      </c>
      <c r="G56" s="2" t="s">
        <v>2616</v>
      </c>
      <c r="H56" s="2" t="s">
        <v>177</v>
      </c>
      <c r="I56" s="2" t="s">
        <v>178</v>
      </c>
      <c r="J56" s="80">
        <v>2</v>
      </c>
      <c r="K56" s="80"/>
      <c r="L56" s="4">
        <v>16.84</v>
      </c>
    </row>
    <row r="57" spans="1:25" hidden="1">
      <c r="A57" s="2" t="s">
        <v>182</v>
      </c>
      <c r="B57" s="3" t="s">
        <v>9138</v>
      </c>
      <c r="C57" s="76" t="s">
        <v>42</v>
      </c>
      <c r="D57" s="76"/>
      <c r="E57" s="1" t="s">
        <v>9143</v>
      </c>
      <c r="F57" s="2" t="s">
        <v>936</v>
      </c>
      <c r="G57" s="2" t="s">
        <v>937</v>
      </c>
      <c r="H57" s="2" t="s">
        <v>150</v>
      </c>
      <c r="I57" s="2" t="s">
        <v>151</v>
      </c>
      <c r="J57" s="80">
        <v>1</v>
      </c>
      <c r="K57" s="80"/>
      <c r="L57" s="4">
        <v>9.44</v>
      </c>
    </row>
    <row r="58" spans="1:25" hidden="1">
      <c r="A58" s="2" t="s">
        <v>182</v>
      </c>
      <c r="B58" s="3" t="s">
        <v>9139</v>
      </c>
      <c r="C58" s="76" t="s">
        <v>42</v>
      </c>
      <c r="D58" s="76"/>
      <c r="E58" s="1" t="s">
        <v>3326</v>
      </c>
      <c r="F58" s="2" t="s">
        <v>541</v>
      </c>
      <c r="G58" s="2" t="s">
        <v>542</v>
      </c>
      <c r="H58" s="2" t="s">
        <v>150</v>
      </c>
      <c r="I58" s="2" t="s">
        <v>151</v>
      </c>
      <c r="J58" s="80">
        <v>2</v>
      </c>
      <c r="K58" s="80"/>
      <c r="L58" s="4">
        <v>16.84</v>
      </c>
    </row>
    <row r="59" spans="1:25" hidden="1">
      <c r="L59" s="5">
        <v>922.71</v>
      </c>
    </row>
    <row r="60" spans="1:25" hidden="1">
      <c r="A60" s="72" t="s">
        <v>183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 spans="1:25" hidden="1">
      <c r="A61" s="2" t="s">
        <v>40</v>
      </c>
      <c r="B61" s="3" t="s">
        <v>9138</v>
      </c>
      <c r="C61" s="76" t="s">
        <v>42</v>
      </c>
      <c r="D61" s="76"/>
      <c r="E61" s="1" t="s">
        <v>9144</v>
      </c>
      <c r="F61" s="2" t="s">
        <v>702</v>
      </c>
      <c r="G61" s="2" t="s">
        <v>703</v>
      </c>
      <c r="H61" s="2" t="s">
        <v>187</v>
      </c>
      <c r="I61" s="2" t="s">
        <v>188</v>
      </c>
      <c r="J61" s="80">
        <v>2</v>
      </c>
      <c r="K61" s="80"/>
      <c r="L61" s="4">
        <v>20.440000000000001</v>
      </c>
    </row>
    <row r="62" spans="1:25" hidden="1">
      <c r="L62" s="5">
        <v>20.440000000000001</v>
      </c>
    </row>
    <row r="63" spans="1:25" hidden="1">
      <c r="A63" s="72" t="s">
        <v>189</v>
      </c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</row>
    <row r="64" spans="1:25" hidden="1">
      <c r="A64" s="2" t="s">
        <v>40</v>
      </c>
      <c r="B64" s="3" t="s">
        <v>9117</v>
      </c>
      <c r="C64" s="76" t="s">
        <v>42</v>
      </c>
      <c r="D64" s="76"/>
      <c r="E64" s="1" t="s">
        <v>9145</v>
      </c>
      <c r="F64" s="2" t="s">
        <v>1168</v>
      </c>
      <c r="G64" s="2" t="s">
        <v>1169</v>
      </c>
      <c r="H64" s="2" t="s">
        <v>712</v>
      </c>
      <c r="I64" s="2" t="s">
        <v>713</v>
      </c>
      <c r="J64" s="80">
        <v>2</v>
      </c>
      <c r="K64" s="80"/>
      <c r="L64" s="4">
        <v>20.440000000000001</v>
      </c>
    </row>
    <row r="65" spans="1:25" hidden="1">
      <c r="A65" s="2" t="s">
        <v>40</v>
      </c>
      <c r="B65" s="3" t="s">
        <v>9117</v>
      </c>
      <c r="C65" s="76" t="s">
        <v>42</v>
      </c>
      <c r="D65" s="76"/>
      <c r="E65" s="1" t="s">
        <v>9146</v>
      </c>
      <c r="F65" s="2" t="s">
        <v>191</v>
      </c>
      <c r="G65" s="2" t="s">
        <v>192</v>
      </c>
      <c r="H65" s="2" t="s">
        <v>193</v>
      </c>
      <c r="I65" s="2" t="s">
        <v>194</v>
      </c>
      <c r="J65" s="80">
        <v>3</v>
      </c>
      <c r="K65" s="80"/>
      <c r="L65" s="4">
        <v>30.66</v>
      </c>
    </row>
    <row r="66" spans="1:25" hidden="1">
      <c r="A66" s="2" t="s">
        <v>40</v>
      </c>
      <c r="B66" s="3" t="s">
        <v>9117</v>
      </c>
      <c r="C66" s="76" t="s">
        <v>42</v>
      </c>
      <c r="D66" s="76"/>
      <c r="E66" s="1" t="s">
        <v>9147</v>
      </c>
      <c r="F66" s="2" t="s">
        <v>710</v>
      </c>
      <c r="G66" s="2" t="s">
        <v>711</v>
      </c>
      <c r="H66" s="2" t="s">
        <v>712</v>
      </c>
      <c r="I66" s="2" t="s">
        <v>713</v>
      </c>
      <c r="J66" s="80">
        <v>5</v>
      </c>
      <c r="K66" s="80"/>
      <c r="L66" s="4">
        <v>51.1</v>
      </c>
    </row>
    <row r="67" spans="1:25">
      <c r="A67" s="2" t="s">
        <v>48</v>
      </c>
      <c r="B67" s="3" t="s">
        <v>9117</v>
      </c>
      <c r="C67" s="76" t="s">
        <v>42</v>
      </c>
      <c r="D67" s="76"/>
      <c r="E67" s="1" t="s">
        <v>9147</v>
      </c>
      <c r="F67" s="2" t="s">
        <v>710</v>
      </c>
      <c r="G67" s="2" t="s">
        <v>711</v>
      </c>
      <c r="H67" s="2" t="s">
        <v>712</v>
      </c>
      <c r="I67" s="2" t="s">
        <v>713</v>
      </c>
      <c r="J67" s="80">
        <v>5</v>
      </c>
      <c r="K67" s="80"/>
      <c r="L67" s="4">
        <v>61.85</v>
      </c>
    </row>
    <row r="68" spans="1:25">
      <c r="A68" s="2" t="s">
        <v>48</v>
      </c>
      <c r="B68" s="3" t="s">
        <v>9117</v>
      </c>
      <c r="C68" s="76" t="s">
        <v>42</v>
      </c>
      <c r="D68" s="76"/>
      <c r="E68" s="1" t="s">
        <v>3349</v>
      </c>
      <c r="F68" s="2" t="s">
        <v>729</v>
      </c>
      <c r="G68" s="2" t="s">
        <v>730</v>
      </c>
      <c r="H68" s="2" t="s">
        <v>726</v>
      </c>
      <c r="I68" s="2" t="s">
        <v>727</v>
      </c>
      <c r="J68" s="80">
        <v>3</v>
      </c>
      <c r="K68" s="80"/>
      <c r="L68" s="4">
        <v>37.11</v>
      </c>
    </row>
    <row r="69" spans="1:25" hidden="1">
      <c r="A69" s="2" t="s">
        <v>182</v>
      </c>
      <c r="B69" s="3" t="s">
        <v>9117</v>
      </c>
      <c r="C69" s="76" t="s">
        <v>42</v>
      </c>
      <c r="D69" s="76"/>
      <c r="E69" s="1" t="s">
        <v>9146</v>
      </c>
      <c r="F69" s="2" t="s">
        <v>191</v>
      </c>
      <c r="G69" s="2" t="s">
        <v>192</v>
      </c>
      <c r="H69" s="2" t="s">
        <v>193</v>
      </c>
      <c r="I69" s="2" t="s">
        <v>194</v>
      </c>
      <c r="J69" s="80">
        <v>1</v>
      </c>
      <c r="K69" s="80"/>
      <c r="L69" s="4">
        <v>9.44</v>
      </c>
    </row>
    <row r="70" spans="1:25" hidden="1">
      <c r="A70" s="2" t="s">
        <v>182</v>
      </c>
      <c r="B70" s="3" t="s">
        <v>9117</v>
      </c>
      <c r="C70" s="76" t="s">
        <v>42</v>
      </c>
      <c r="D70" s="76"/>
      <c r="E70" s="1" t="s">
        <v>9148</v>
      </c>
      <c r="F70" s="2" t="s">
        <v>1161</v>
      </c>
      <c r="G70" s="2" t="s">
        <v>1162</v>
      </c>
      <c r="H70" s="2" t="s">
        <v>210</v>
      </c>
      <c r="I70" s="2" t="s">
        <v>211</v>
      </c>
      <c r="J70" s="80">
        <v>2</v>
      </c>
      <c r="K70" s="80"/>
      <c r="L70" s="4">
        <v>18.88</v>
      </c>
    </row>
    <row r="71" spans="1:25" hidden="1">
      <c r="A71" s="2" t="s">
        <v>205</v>
      </c>
      <c r="B71" s="3" t="s">
        <v>9117</v>
      </c>
      <c r="C71" s="76" t="s">
        <v>42</v>
      </c>
      <c r="D71" s="76"/>
      <c r="E71" s="1" t="s">
        <v>9146</v>
      </c>
      <c r="F71" s="2" t="s">
        <v>191</v>
      </c>
      <c r="G71" s="2" t="s">
        <v>192</v>
      </c>
      <c r="H71" s="2" t="s">
        <v>193</v>
      </c>
      <c r="I71" s="2" t="s">
        <v>194</v>
      </c>
      <c r="J71" s="80">
        <v>3</v>
      </c>
      <c r="K71" s="80"/>
      <c r="L71" s="4">
        <v>28.65</v>
      </c>
    </row>
    <row r="72" spans="1:25" hidden="1">
      <c r="L72" s="5">
        <v>258.13</v>
      </c>
    </row>
    <row r="73" spans="1:25" hidden="1">
      <c r="A73" s="72" t="s">
        <v>212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</row>
    <row r="74" spans="1:25" hidden="1">
      <c r="A74" s="2" t="s">
        <v>40</v>
      </c>
      <c r="B74" s="3" t="s">
        <v>9139</v>
      </c>
      <c r="C74" s="76" t="s">
        <v>42</v>
      </c>
      <c r="D74" s="76"/>
      <c r="E74" s="1" t="s">
        <v>9149</v>
      </c>
      <c r="F74" s="2" t="s">
        <v>9150</v>
      </c>
      <c r="G74" s="2" t="s">
        <v>9151</v>
      </c>
      <c r="H74" s="2" t="s">
        <v>216</v>
      </c>
      <c r="I74" s="2" t="s">
        <v>217</v>
      </c>
      <c r="J74" s="80">
        <v>3</v>
      </c>
      <c r="K74" s="80"/>
      <c r="L74" s="4">
        <v>30.66</v>
      </c>
    </row>
    <row r="75" spans="1:25" hidden="1">
      <c r="A75" s="2" t="s">
        <v>40</v>
      </c>
      <c r="B75" s="3" t="s">
        <v>9139</v>
      </c>
      <c r="C75" s="76" t="s">
        <v>42</v>
      </c>
      <c r="D75" s="76"/>
      <c r="E75" s="1" t="s">
        <v>9152</v>
      </c>
      <c r="F75" s="2" t="s">
        <v>971</v>
      </c>
      <c r="G75" s="2" t="s">
        <v>972</v>
      </c>
      <c r="H75" s="2" t="s">
        <v>216</v>
      </c>
      <c r="I75" s="2" t="s">
        <v>217</v>
      </c>
      <c r="J75" s="80">
        <v>4</v>
      </c>
      <c r="K75" s="80"/>
      <c r="L75" s="4">
        <v>40.880000000000003</v>
      </c>
    </row>
    <row r="76" spans="1:25" hidden="1">
      <c r="A76" s="2" t="s">
        <v>40</v>
      </c>
      <c r="B76" s="3" t="s">
        <v>9139</v>
      </c>
      <c r="C76" s="76" t="s">
        <v>42</v>
      </c>
      <c r="D76" s="76"/>
      <c r="E76" s="1" t="s">
        <v>9153</v>
      </c>
      <c r="F76" s="2" t="s">
        <v>9154</v>
      </c>
      <c r="G76" s="2" t="s">
        <v>2393</v>
      </c>
      <c r="H76" s="2" t="s">
        <v>232</v>
      </c>
      <c r="I76" s="2" t="s">
        <v>233</v>
      </c>
      <c r="J76" s="80">
        <v>4</v>
      </c>
      <c r="K76" s="80"/>
      <c r="L76" s="4">
        <v>40.880000000000003</v>
      </c>
    </row>
    <row r="77" spans="1:25" hidden="1">
      <c r="A77" s="2" t="s">
        <v>40</v>
      </c>
      <c r="B77" s="3" t="s">
        <v>9139</v>
      </c>
      <c r="C77" s="76" t="s">
        <v>42</v>
      </c>
      <c r="D77" s="76"/>
      <c r="E77" s="1" t="s">
        <v>9155</v>
      </c>
      <c r="F77" s="2" t="s">
        <v>263</v>
      </c>
      <c r="G77" s="2" t="s">
        <v>264</v>
      </c>
      <c r="H77" s="2" t="s">
        <v>216</v>
      </c>
      <c r="I77" s="2" t="s">
        <v>217</v>
      </c>
      <c r="J77" s="80">
        <v>2</v>
      </c>
      <c r="K77" s="80"/>
      <c r="L77" s="4">
        <v>20.440000000000001</v>
      </c>
    </row>
    <row r="78" spans="1:25">
      <c r="A78" s="2" t="s">
        <v>48</v>
      </c>
      <c r="B78" s="3" t="s">
        <v>9139</v>
      </c>
      <c r="C78" s="76" t="s">
        <v>42</v>
      </c>
      <c r="D78" s="76"/>
      <c r="E78" s="1" t="s">
        <v>9156</v>
      </c>
      <c r="F78" s="2" t="s">
        <v>238</v>
      </c>
      <c r="G78" s="2" t="s">
        <v>239</v>
      </c>
      <c r="H78" s="2" t="s">
        <v>216</v>
      </c>
      <c r="I78" s="2" t="s">
        <v>217</v>
      </c>
      <c r="J78" s="80">
        <v>3</v>
      </c>
      <c r="K78" s="80"/>
      <c r="L78" s="4">
        <v>37.11</v>
      </c>
    </row>
    <row r="79" spans="1:25">
      <c r="A79" s="2" t="s">
        <v>48</v>
      </c>
      <c r="B79" s="3" t="s">
        <v>9139</v>
      </c>
      <c r="C79" s="76" t="s">
        <v>42</v>
      </c>
      <c r="D79" s="76"/>
      <c r="E79" s="1" t="s">
        <v>9157</v>
      </c>
      <c r="F79" s="2" t="s">
        <v>266</v>
      </c>
      <c r="G79" s="2" t="s">
        <v>267</v>
      </c>
      <c r="H79" s="2" t="s">
        <v>216</v>
      </c>
      <c r="I79" s="2" t="s">
        <v>217</v>
      </c>
      <c r="J79" s="80">
        <v>5</v>
      </c>
      <c r="K79" s="80"/>
      <c r="L79" s="4">
        <v>61.85</v>
      </c>
    </row>
    <row r="80" spans="1:25">
      <c r="A80" s="2" t="s">
        <v>48</v>
      </c>
      <c r="B80" s="3" t="s">
        <v>9139</v>
      </c>
      <c r="C80" s="76" t="s">
        <v>42</v>
      </c>
      <c r="D80" s="76"/>
      <c r="E80" s="1" t="s">
        <v>9149</v>
      </c>
      <c r="F80" s="2" t="s">
        <v>9150</v>
      </c>
      <c r="G80" s="2" t="s">
        <v>9151</v>
      </c>
      <c r="H80" s="2" t="s">
        <v>216</v>
      </c>
      <c r="I80" s="2" t="s">
        <v>217</v>
      </c>
      <c r="J80" s="80">
        <v>5</v>
      </c>
      <c r="K80" s="80"/>
      <c r="L80" s="4">
        <v>61.85</v>
      </c>
    </row>
    <row r="81" spans="1:25">
      <c r="A81" s="2" t="s">
        <v>48</v>
      </c>
      <c r="B81" s="3" t="s">
        <v>9139</v>
      </c>
      <c r="C81" s="76" t="s">
        <v>42</v>
      </c>
      <c r="D81" s="76"/>
      <c r="E81" s="1" t="s">
        <v>9155</v>
      </c>
      <c r="F81" s="2" t="s">
        <v>263</v>
      </c>
      <c r="G81" s="2" t="s">
        <v>264</v>
      </c>
      <c r="H81" s="2" t="s">
        <v>216</v>
      </c>
      <c r="I81" s="2" t="s">
        <v>217</v>
      </c>
      <c r="J81" s="80">
        <v>10</v>
      </c>
      <c r="K81" s="80"/>
      <c r="L81" s="4">
        <v>123.7</v>
      </c>
    </row>
    <row r="82" spans="1:25">
      <c r="A82" s="2" t="s">
        <v>48</v>
      </c>
      <c r="B82" s="3" t="s">
        <v>9139</v>
      </c>
      <c r="C82" s="76" t="s">
        <v>42</v>
      </c>
      <c r="D82" s="76"/>
      <c r="E82" s="1" t="s">
        <v>9152</v>
      </c>
      <c r="F82" s="2" t="s">
        <v>971</v>
      </c>
      <c r="G82" s="2" t="s">
        <v>972</v>
      </c>
      <c r="H82" s="2" t="s">
        <v>216</v>
      </c>
      <c r="I82" s="2" t="s">
        <v>217</v>
      </c>
      <c r="J82" s="80">
        <v>2</v>
      </c>
      <c r="K82" s="80"/>
      <c r="L82" s="4">
        <v>24.74</v>
      </c>
    </row>
    <row r="83" spans="1:25" hidden="1">
      <c r="A83" s="2" t="s">
        <v>182</v>
      </c>
      <c r="B83" s="3" t="s">
        <v>9139</v>
      </c>
      <c r="C83" s="76" t="s">
        <v>42</v>
      </c>
      <c r="D83" s="76"/>
      <c r="E83" s="1" t="s">
        <v>9156</v>
      </c>
      <c r="F83" s="2" t="s">
        <v>238</v>
      </c>
      <c r="G83" s="2" t="s">
        <v>239</v>
      </c>
      <c r="H83" s="2" t="s">
        <v>216</v>
      </c>
      <c r="I83" s="2" t="s">
        <v>217</v>
      </c>
      <c r="J83" s="80">
        <v>3</v>
      </c>
      <c r="K83" s="80"/>
      <c r="L83" s="4">
        <v>28.32</v>
      </c>
    </row>
    <row r="84" spans="1:25" hidden="1">
      <c r="A84" s="2" t="s">
        <v>205</v>
      </c>
      <c r="B84" s="3" t="s">
        <v>9139</v>
      </c>
      <c r="C84" s="76" t="s">
        <v>42</v>
      </c>
      <c r="D84" s="76"/>
      <c r="E84" s="1" t="s">
        <v>9155</v>
      </c>
      <c r="F84" s="2" t="s">
        <v>263</v>
      </c>
      <c r="G84" s="2" t="s">
        <v>264</v>
      </c>
      <c r="H84" s="2" t="s">
        <v>216</v>
      </c>
      <c r="I84" s="2" t="s">
        <v>217</v>
      </c>
      <c r="J84" s="80">
        <v>2</v>
      </c>
      <c r="K84" s="80"/>
      <c r="L84" s="4">
        <v>19.100000000000001</v>
      </c>
    </row>
    <row r="85" spans="1:25" hidden="1">
      <c r="A85" s="2" t="s">
        <v>205</v>
      </c>
      <c r="B85" s="3" t="s">
        <v>9139</v>
      </c>
      <c r="C85" s="76" t="s">
        <v>42</v>
      </c>
      <c r="D85" s="76"/>
      <c r="E85" s="1" t="s">
        <v>9156</v>
      </c>
      <c r="F85" s="2" t="s">
        <v>238</v>
      </c>
      <c r="G85" s="2" t="s">
        <v>239</v>
      </c>
      <c r="H85" s="2" t="s">
        <v>216</v>
      </c>
      <c r="I85" s="2" t="s">
        <v>217</v>
      </c>
      <c r="J85" s="80">
        <v>3</v>
      </c>
      <c r="K85" s="80"/>
      <c r="L85" s="4">
        <v>28.65</v>
      </c>
    </row>
    <row r="86" spans="1:25" hidden="1">
      <c r="L86" s="5">
        <v>518.17999999999995</v>
      </c>
    </row>
    <row r="87" spans="1:25" hidden="1">
      <c r="A87" s="72" t="s">
        <v>286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</row>
    <row r="88" spans="1:25">
      <c r="A88" s="2" t="s">
        <v>48</v>
      </c>
      <c r="B88" s="3" t="s">
        <v>9139</v>
      </c>
      <c r="C88" s="76" t="s">
        <v>42</v>
      </c>
      <c r="D88" s="76"/>
      <c r="E88" s="1" t="s">
        <v>9158</v>
      </c>
      <c r="F88" s="2" t="s">
        <v>288</v>
      </c>
      <c r="G88" s="2" t="s">
        <v>1928</v>
      </c>
      <c r="H88" s="2" t="s">
        <v>290</v>
      </c>
      <c r="I88" s="2" t="s">
        <v>291</v>
      </c>
      <c r="J88" s="80">
        <v>10</v>
      </c>
      <c r="K88" s="80"/>
      <c r="L88" s="4">
        <v>123.7</v>
      </c>
    </row>
    <row r="89" spans="1:25" hidden="1">
      <c r="A89" s="2" t="s">
        <v>182</v>
      </c>
      <c r="B89" s="3" t="s">
        <v>9139</v>
      </c>
      <c r="C89" s="76" t="s">
        <v>42</v>
      </c>
      <c r="D89" s="76"/>
      <c r="E89" s="1" t="s">
        <v>9158</v>
      </c>
      <c r="F89" s="2" t="s">
        <v>288</v>
      </c>
      <c r="G89" s="2" t="s">
        <v>1928</v>
      </c>
      <c r="H89" s="2" t="s">
        <v>290</v>
      </c>
      <c r="I89" s="2" t="s">
        <v>291</v>
      </c>
      <c r="J89" s="80">
        <v>10</v>
      </c>
      <c r="K89" s="80"/>
      <c r="L89" s="4">
        <v>84.2</v>
      </c>
    </row>
    <row r="90" spans="1:25" hidden="1">
      <c r="L90" s="5">
        <v>207.9</v>
      </c>
    </row>
    <row r="91" spans="1:25" hidden="1">
      <c r="A91" s="72" t="s">
        <v>309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</row>
    <row r="92" spans="1:25" hidden="1">
      <c r="A92" s="2" t="s">
        <v>40</v>
      </c>
      <c r="B92" s="3" t="s">
        <v>9121</v>
      </c>
      <c r="C92" s="76" t="s">
        <v>42</v>
      </c>
      <c r="D92" s="76"/>
      <c r="E92" s="1" t="s">
        <v>9159</v>
      </c>
      <c r="F92" s="2" t="s">
        <v>1218</v>
      </c>
      <c r="G92" s="2" t="s">
        <v>1219</v>
      </c>
      <c r="H92" s="2" t="s">
        <v>367</v>
      </c>
      <c r="I92" s="2" t="s">
        <v>368</v>
      </c>
      <c r="J92" s="80">
        <v>5</v>
      </c>
      <c r="K92" s="80"/>
      <c r="L92" s="4">
        <v>51.1</v>
      </c>
    </row>
    <row r="93" spans="1:25" hidden="1">
      <c r="A93" s="2" t="s">
        <v>40</v>
      </c>
      <c r="B93" s="3" t="s">
        <v>9139</v>
      </c>
      <c r="C93" s="76" t="s">
        <v>42</v>
      </c>
      <c r="D93" s="76"/>
      <c r="E93" s="1" t="s">
        <v>9160</v>
      </c>
      <c r="F93" s="2" t="s">
        <v>408</v>
      </c>
      <c r="G93" s="2" t="s">
        <v>409</v>
      </c>
      <c r="H93" s="2" t="s">
        <v>313</v>
      </c>
      <c r="I93" s="2" t="s">
        <v>314</v>
      </c>
      <c r="J93" s="80">
        <v>10</v>
      </c>
      <c r="K93" s="80"/>
      <c r="L93" s="4">
        <v>102.2</v>
      </c>
    </row>
    <row r="94" spans="1:25" hidden="1">
      <c r="A94" s="2" t="s">
        <v>40</v>
      </c>
      <c r="B94" s="3" t="s">
        <v>9139</v>
      </c>
      <c r="C94" s="76" t="s">
        <v>42</v>
      </c>
      <c r="D94" s="76"/>
      <c r="E94" s="1" t="s">
        <v>9161</v>
      </c>
      <c r="F94" s="2" t="s">
        <v>1240</v>
      </c>
      <c r="G94" s="2" t="s">
        <v>1241</v>
      </c>
      <c r="H94" s="2" t="s">
        <v>313</v>
      </c>
      <c r="I94" s="2" t="s">
        <v>314</v>
      </c>
      <c r="J94" s="80">
        <v>6</v>
      </c>
      <c r="K94" s="80"/>
      <c r="L94" s="4">
        <v>61.32</v>
      </c>
    </row>
    <row r="95" spans="1:25" hidden="1">
      <c r="A95" s="2" t="s">
        <v>40</v>
      </c>
      <c r="B95" s="3" t="s">
        <v>9139</v>
      </c>
      <c r="C95" s="76" t="s">
        <v>42</v>
      </c>
      <c r="D95" s="76"/>
      <c r="E95" s="1" t="s">
        <v>9162</v>
      </c>
      <c r="F95" s="2" t="s">
        <v>373</v>
      </c>
      <c r="G95" s="2" t="s">
        <v>374</v>
      </c>
      <c r="H95" s="2" t="s">
        <v>375</v>
      </c>
      <c r="I95" s="2" t="s">
        <v>376</v>
      </c>
      <c r="J95" s="80">
        <v>20</v>
      </c>
      <c r="K95" s="80"/>
      <c r="L95" s="4">
        <v>204.4</v>
      </c>
    </row>
    <row r="96" spans="1:25" hidden="1">
      <c r="A96" s="2" t="s">
        <v>40</v>
      </c>
      <c r="B96" s="3" t="s">
        <v>9139</v>
      </c>
      <c r="C96" s="76" t="s">
        <v>42</v>
      </c>
      <c r="D96" s="76"/>
      <c r="E96" s="1" t="s">
        <v>3424</v>
      </c>
      <c r="F96" s="2" t="s">
        <v>1429</v>
      </c>
      <c r="G96" s="2" t="s">
        <v>1430</v>
      </c>
      <c r="H96" s="2" t="s">
        <v>367</v>
      </c>
      <c r="I96" s="2" t="s">
        <v>368</v>
      </c>
      <c r="J96" s="80">
        <v>5</v>
      </c>
      <c r="K96" s="80"/>
      <c r="L96" s="4">
        <v>51.1</v>
      </c>
    </row>
    <row r="97" spans="1:12" hidden="1">
      <c r="A97" s="2" t="s">
        <v>40</v>
      </c>
      <c r="B97" s="3" t="s">
        <v>9117</v>
      </c>
      <c r="C97" s="76" t="s">
        <v>42</v>
      </c>
      <c r="D97" s="76"/>
      <c r="E97" s="1" t="s">
        <v>9163</v>
      </c>
      <c r="F97" s="2" t="s">
        <v>799</v>
      </c>
      <c r="G97" s="2" t="s">
        <v>5911</v>
      </c>
      <c r="H97" s="2" t="s">
        <v>313</v>
      </c>
      <c r="I97" s="2" t="s">
        <v>314</v>
      </c>
      <c r="J97" s="80">
        <v>40</v>
      </c>
      <c r="K97" s="80"/>
      <c r="L97" s="4">
        <v>408.8</v>
      </c>
    </row>
    <row r="98" spans="1:12" hidden="1">
      <c r="A98" s="2" t="s">
        <v>40</v>
      </c>
      <c r="B98" s="3" t="s">
        <v>9121</v>
      </c>
      <c r="C98" s="76" t="s">
        <v>42</v>
      </c>
      <c r="D98" s="76"/>
      <c r="E98" s="1" t="s">
        <v>3360</v>
      </c>
      <c r="F98" s="2" t="s">
        <v>581</v>
      </c>
      <c r="G98" s="2" t="s">
        <v>582</v>
      </c>
      <c r="H98" s="2" t="s">
        <v>313</v>
      </c>
      <c r="I98" s="2" t="s">
        <v>314</v>
      </c>
      <c r="J98" s="80">
        <v>20</v>
      </c>
      <c r="K98" s="80"/>
      <c r="L98" s="4">
        <v>204.4</v>
      </c>
    </row>
    <row r="99" spans="1:12" hidden="1">
      <c r="A99" s="2" t="s">
        <v>40</v>
      </c>
      <c r="B99" s="3" t="s">
        <v>9121</v>
      </c>
      <c r="C99" s="76" t="s">
        <v>42</v>
      </c>
      <c r="D99" s="76"/>
      <c r="E99" s="1" t="s">
        <v>9164</v>
      </c>
      <c r="F99" s="2" t="s">
        <v>1452</v>
      </c>
      <c r="G99" s="2" t="s">
        <v>1453</v>
      </c>
      <c r="H99" s="2" t="s">
        <v>313</v>
      </c>
      <c r="I99" s="2" t="s">
        <v>314</v>
      </c>
      <c r="J99" s="80">
        <v>50</v>
      </c>
      <c r="K99" s="80"/>
      <c r="L99" s="4">
        <v>511</v>
      </c>
    </row>
    <row r="100" spans="1:12" hidden="1">
      <c r="A100" s="2" t="s">
        <v>40</v>
      </c>
      <c r="B100" s="3" t="s">
        <v>9121</v>
      </c>
      <c r="C100" s="76" t="s">
        <v>42</v>
      </c>
      <c r="D100" s="76"/>
      <c r="E100" s="1" t="s">
        <v>3361</v>
      </c>
      <c r="F100" s="2" t="s">
        <v>3003</v>
      </c>
      <c r="G100" s="2" t="s">
        <v>3004</v>
      </c>
      <c r="H100" s="2" t="s">
        <v>313</v>
      </c>
      <c r="I100" s="2" t="s">
        <v>314</v>
      </c>
      <c r="J100" s="80">
        <v>10</v>
      </c>
      <c r="K100" s="80"/>
      <c r="L100" s="4">
        <v>102.2</v>
      </c>
    </row>
    <row r="101" spans="1:12" hidden="1">
      <c r="A101" s="2" t="s">
        <v>40</v>
      </c>
      <c r="B101" s="3" t="s">
        <v>9138</v>
      </c>
      <c r="C101" s="76" t="s">
        <v>42</v>
      </c>
      <c r="D101" s="76"/>
      <c r="E101" s="1" t="s">
        <v>9165</v>
      </c>
      <c r="F101" s="2" t="s">
        <v>789</v>
      </c>
      <c r="G101" s="2" t="s">
        <v>790</v>
      </c>
      <c r="H101" s="2" t="s">
        <v>313</v>
      </c>
      <c r="I101" s="2" t="s">
        <v>314</v>
      </c>
      <c r="J101" s="80">
        <v>20</v>
      </c>
      <c r="K101" s="80"/>
      <c r="L101" s="4">
        <v>204.4</v>
      </c>
    </row>
    <row r="102" spans="1:12" hidden="1">
      <c r="A102" s="2" t="s">
        <v>40</v>
      </c>
      <c r="B102" s="3" t="s">
        <v>9117</v>
      </c>
      <c r="C102" s="76" t="s">
        <v>42</v>
      </c>
      <c r="D102" s="76"/>
      <c r="E102" s="1" t="s">
        <v>9166</v>
      </c>
      <c r="F102" s="2" t="s">
        <v>2117</v>
      </c>
      <c r="G102" s="2" t="s">
        <v>2118</v>
      </c>
      <c r="H102" s="2" t="s">
        <v>313</v>
      </c>
      <c r="I102" s="2" t="s">
        <v>314</v>
      </c>
      <c r="J102" s="80">
        <v>10</v>
      </c>
      <c r="K102" s="80"/>
      <c r="L102" s="4">
        <v>102.2</v>
      </c>
    </row>
    <row r="103" spans="1:12" hidden="1">
      <c r="A103" s="2" t="s">
        <v>40</v>
      </c>
      <c r="B103" s="3" t="s">
        <v>9121</v>
      </c>
      <c r="C103" s="76" t="s">
        <v>42</v>
      </c>
      <c r="D103" s="76"/>
      <c r="E103" s="1" t="s">
        <v>9167</v>
      </c>
      <c r="F103" s="2" t="s">
        <v>1214</v>
      </c>
      <c r="G103" s="2" t="s">
        <v>1215</v>
      </c>
      <c r="H103" s="2" t="s">
        <v>313</v>
      </c>
      <c r="I103" s="2" t="s">
        <v>314</v>
      </c>
      <c r="J103" s="80">
        <v>10</v>
      </c>
      <c r="K103" s="80"/>
      <c r="L103" s="4">
        <v>102.2</v>
      </c>
    </row>
    <row r="104" spans="1:12" hidden="1">
      <c r="A104" s="2" t="s">
        <v>40</v>
      </c>
      <c r="B104" s="3" t="s">
        <v>9138</v>
      </c>
      <c r="C104" s="76" t="s">
        <v>42</v>
      </c>
      <c r="D104" s="76"/>
      <c r="E104" s="1" t="s">
        <v>9168</v>
      </c>
      <c r="F104" s="2" t="s">
        <v>3330</v>
      </c>
      <c r="G104" s="2" t="s">
        <v>3331</v>
      </c>
      <c r="H104" s="2" t="s">
        <v>586</v>
      </c>
      <c r="I104" s="2" t="s">
        <v>587</v>
      </c>
      <c r="J104" s="80">
        <v>8</v>
      </c>
      <c r="K104" s="80"/>
      <c r="L104" s="4">
        <v>81.760000000000005</v>
      </c>
    </row>
    <row r="105" spans="1:12" hidden="1">
      <c r="A105" s="2" t="s">
        <v>40</v>
      </c>
      <c r="B105" s="3" t="s">
        <v>9139</v>
      </c>
      <c r="C105" s="76" t="s">
        <v>42</v>
      </c>
      <c r="D105" s="76"/>
      <c r="E105" s="1" t="s">
        <v>3408</v>
      </c>
      <c r="F105" s="2" t="s">
        <v>1790</v>
      </c>
      <c r="G105" s="2" t="s">
        <v>1791</v>
      </c>
      <c r="H105" s="2" t="s">
        <v>313</v>
      </c>
      <c r="I105" s="2" t="s">
        <v>314</v>
      </c>
      <c r="J105" s="80">
        <v>9</v>
      </c>
      <c r="K105" s="80"/>
      <c r="L105" s="4">
        <v>91.98</v>
      </c>
    </row>
    <row r="106" spans="1:12" hidden="1">
      <c r="A106" s="2" t="s">
        <v>40</v>
      </c>
      <c r="B106" s="3" t="s">
        <v>9121</v>
      </c>
      <c r="C106" s="76" t="s">
        <v>42</v>
      </c>
      <c r="D106" s="76"/>
      <c r="E106" s="1" t="s">
        <v>9169</v>
      </c>
      <c r="F106" s="2" t="s">
        <v>1028</v>
      </c>
      <c r="G106" s="2" t="s">
        <v>1029</v>
      </c>
      <c r="H106" s="2" t="s">
        <v>1030</v>
      </c>
      <c r="I106" s="2" t="s">
        <v>1031</v>
      </c>
      <c r="J106" s="80">
        <v>5</v>
      </c>
      <c r="K106" s="80"/>
      <c r="L106" s="4">
        <v>51.1</v>
      </c>
    </row>
    <row r="107" spans="1:12" hidden="1">
      <c r="A107" s="2" t="s">
        <v>40</v>
      </c>
      <c r="B107" s="3" t="s">
        <v>9121</v>
      </c>
      <c r="C107" s="76" t="s">
        <v>42</v>
      </c>
      <c r="D107" s="76"/>
      <c r="E107" s="1" t="s">
        <v>9170</v>
      </c>
      <c r="F107" s="2" t="s">
        <v>420</v>
      </c>
      <c r="G107" s="2" t="s">
        <v>421</v>
      </c>
      <c r="H107" s="2" t="s">
        <v>313</v>
      </c>
      <c r="I107" s="2" t="s">
        <v>314</v>
      </c>
      <c r="J107" s="80">
        <v>10</v>
      </c>
      <c r="K107" s="80"/>
      <c r="L107" s="4">
        <v>102.2</v>
      </c>
    </row>
    <row r="108" spans="1:12" hidden="1">
      <c r="A108" s="2" t="s">
        <v>40</v>
      </c>
      <c r="B108" s="3" t="s">
        <v>9139</v>
      </c>
      <c r="C108" s="76" t="s">
        <v>42</v>
      </c>
      <c r="D108" s="76"/>
      <c r="E108" s="1" t="s">
        <v>9171</v>
      </c>
      <c r="F108" s="2" t="s">
        <v>998</v>
      </c>
      <c r="G108" s="2" t="s">
        <v>999</v>
      </c>
      <c r="H108" s="2" t="s">
        <v>313</v>
      </c>
      <c r="I108" s="2" t="s">
        <v>314</v>
      </c>
      <c r="J108" s="80">
        <v>10</v>
      </c>
      <c r="K108" s="80"/>
      <c r="L108" s="4">
        <v>102.2</v>
      </c>
    </row>
    <row r="109" spans="1:12" hidden="1">
      <c r="A109" s="2" t="s">
        <v>40</v>
      </c>
      <c r="B109" s="3" t="s">
        <v>9139</v>
      </c>
      <c r="C109" s="76" t="s">
        <v>42</v>
      </c>
      <c r="D109" s="76"/>
      <c r="E109" s="1" t="s">
        <v>3427</v>
      </c>
      <c r="F109" s="2" t="s">
        <v>399</v>
      </c>
      <c r="G109" s="2" t="s">
        <v>400</v>
      </c>
      <c r="H109" s="2" t="s">
        <v>401</v>
      </c>
      <c r="I109" s="2" t="s">
        <v>402</v>
      </c>
      <c r="J109" s="80">
        <v>5</v>
      </c>
      <c r="K109" s="80"/>
      <c r="L109" s="4">
        <v>51.1</v>
      </c>
    </row>
    <row r="110" spans="1:12" hidden="1">
      <c r="A110" s="2" t="s">
        <v>40</v>
      </c>
      <c r="B110" s="3" t="s">
        <v>9121</v>
      </c>
      <c r="C110" s="76" t="s">
        <v>42</v>
      </c>
      <c r="D110" s="76"/>
      <c r="E110" s="1" t="s">
        <v>9172</v>
      </c>
      <c r="F110" s="2" t="s">
        <v>319</v>
      </c>
      <c r="G110" s="2" t="s">
        <v>320</v>
      </c>
      <c r="H110" s="2" t="s">
        <v>313</v>
      </c>
      <c r="I110" s="2" t="s">
        <v>314</v>
      </c>
      <c r="J110" s="80">
        <v>20</v>
      </c>
      <c r="K110" s="80"/>
      <c r="L110" s="4">
        <v>204.4</v>
      </c>
    </row>
    <row r="111" spans="1:12" hidden="1">
      <c r="A111" s="2" t="s">
        <v>40</v>
      </c>
      <c r="B111" s="3" t="s">
        <v>9121</v>
      </c>
      <c r="C111" s="76" t="s">
        <v>42</v>
      </c>
      <c r="D111" s="76"/>
      <c r="E111" s="1" t="s">
        <v>9173</v>
      </c>
      <c r="F111" s="2" t="s">
        <v>417</v>
      </c>
      <c r="G111" s="2" t="s">
        <v>418</v>
      </c>
      <c r="H111" s="2" t="s">
        <v>313</v>
      </c>
      <c r="I111" s="2" t="s">
        <v>314</v>
      </c>
      <c r="J111" s="80">
        <v>10</v>
      </c>
      <c r="K111" s="80"/>
      <c r="L111" s="4">
        <v>102.2</v>
      </c>
    </row>
    <row r="112" spans="1:12">
      <c r="A112" s="2" t="s">
        <v>48</v>
      </c>
      <c r="B112" s="3" t="s">
        <v>9138</v>
      </c>
      <c r="C112" s="76" t="s">
        <v>42</v>
      </c>
      <c r="D112" s="76"/>
      <c r="E112" s="1" t="s">
        <v>3489</v>
      </c>
      <c r="F112" s="2" t="s">
        <v>1247</v>
      </c>
      <c r="G112" s="2" t="s">
        <v>1248</v>
      </c>
      <c r="H112" s="2" t="s">
        <v>313</v>
      </c>
      <c r="I112" s="2" t="s">
        <v>314</v>
      </c>
      <c r="J112" s="80">
        <v>3</v>
      </c>
      <c r="K112" s="80"/>
      <c r="L112" s="4">
        <v>34.56</v>
      </c>
    </row>
    <row r="113" spans="1:25">
      <c r="A113" s="2" t="s">
        <v>48</v>
      </c>
      <c r="B113" s="3" t="s">
        <v>9121</v>
      </c>
      <c r="C113" s="76" t="s">
        <v>42</v>
      </c>
      <c r="D113" s="76"/>
      <c r="E113" s="1" t="s">
        <v>9174</v>
      </c>
      <c r="F113" s="2" t="s">
        <v>5428</v>
      </c>
      <c r="G113" s="2" t="s">
        <v>5429</v>
      </c>
      <c r="H113" s="2" t="s">
        <v>119</v>
      </c>
      <c r="I113" s="2" t="s">
        <v>120</v>
      </c>
      <c r="J113" s="80">
        <v>2</v>
      </c>
      <c r="K113" s="80"/>
      <c r="L113" s="4">
        <v>24.74</v>
      </c>
    </row>
    <row r="114" spans="1:25">
      <c r="A114" s="2" t="s">
        <v>48</v>
      </c>
      <c r="B114" s="3" t="s">
        <v>9121</v>
      </c>
      <c r="C114" s="76" t="s">
        <v>42</v>
      </c>
      <c r="D114" s="76"/>
      <c r="E114" s="1" t="s">
        <v>9170</v>
      </c>
      <c r="F114" s="2" t="s">
        <v>420</v>
      </c>
      <c r="G114" s="2" t="s">
        <v>421</v>
      </c>
      <c r="H114" s="2" t="s">
        <v>313</v>
      </c>
      <c r="I114" s="2" t="s">
        <v>314</v>
      </c>
      <c r="J114" s="80">
        <v>1</v>
      </c>
      <c r="K114" s="80"/>
      <c r="L114" s="4">
        <v>11.52</v>
      </c>
    </row>
    <row r="115" spans="1:25">
      <c r="A115" s="2" t="s">
        <v>48</v>
      </c>
      <c r="B115" s="3" t="s">
        <v>9121</v>
      </c>
      <c r="C115" s="76" t="s">
        <v>42</v>
      </c>
      <c r="D115" s="76"/>
      <c r="E115" s="1" t="s">
        <v>9159</v>
      </c>
      <c r="F115" s="2" t="s">
        <v>1218</v>
      </c>
      <c r="G115" s="2" t="s">
        <v>1219</v>
      </c>
      <c r="H115" s="2" t="s">
        <v>367</v>
      </c>
      <c r="I115" s="2" t="s">
        <v>368</v>
      </c>
      <c r="J115" s="80">
        <v>2</v>
      </c>
      <c r="K115" s="80"/>
      <c r="L115" s="4">
        <v>23.04</v>
      </c>
    </row>
    <row r="116" spans="1:25">
      <c r="A116" s="2" t="s">
        <v>48</v>
      </c>
      <c r="B116" s="3" t="s">
        <v>9121</v>
      </c>
      <c r="C116" s="76" t="s">
        <v>42</v>
      </c>
      <c r="D116" s="76"/>
      <c r="E116" s="1" t="s">
        <v>9175</v>
      </c>
      <c r="F116" s="2" t="s">
        <v>1577</v>
      </c>
      <c r="G116" s="2" t="s">
        <v>1578</v>
      </c>
      <c r="H116" s="2" t="s">
        <v>313</v>
      </c>
      <c r="I116" s="2" t="s">
        <v>314</v>
      </c>
      <c r="J116" s="80">
        <v>3</v>
      </c>
      <c r="K116" s="80"/>
      <c r="L116" s="4">
        <v>34.56</v>
      </c>
    </row>
    <row r="117" spans="1:25">
      <c r="A117" s="2" t="s">
        <v>48</v>
      </c>
      <c r="B117" s="3" t="s">
        <v>9121</v>
      </c>
      <c r="C117" s="76" t="s">
        <v>42</v>
      </c>
      <c r="D117" s="76"/>
      <c r="E117" s="1" t="s">
        <v>9164</v>
      </c>
      <c r="F117" s="2" t="s">
        <v>1452</v>
      </c>
      <c r="G117" s="2" t="s">
        <v>1453</v>
      </c>
      <c r="H117" s="2" t="s">
        <v>313</v>
      </c>
      <c r="I117" s="2" t="s">
        <v>314</v>
      </c>
      <c r="J117" s="80">
        <v>10</v>
      </c>
      <c r="K117" s="80"/>
      <c r="L117" s="4">
        <v>123.7</v>
      </c>
    </row>
    <row r="118" spans="1:25">
      <c r="A118" s="2" t="s">
        <v>48</v>
      </c>
      <c r="B118" s="3" t="s">
        <v>9117</v>
      </c>
      <c r="C118" s="76" t="s">
        <v>42</v>
      </c>
      <c r="D118" s="76"/>
      <c r="E118" s="1" t="s">
        <v>9163</v>
      </c>
      <c r="F118" s="2" t="s">
        <v>799</v>
      </c>
      <c r="G118" s="2" t="s">
        <v>5911</v>
      </c>
      <c r="H118" s="2" t="s">
        <v>313</v>
      </c>
      <c r="I118" s="2" t="s">
        <v>314</v>
      </c>
      <c r="J118" s="80">
        <v>10</v>
      </c>
      <c r="K118" s="80"/>
      <c r="L118" s="4">
        <v>115.2</v>
      </c>
    </row>
    <row r="119" spans="1:25">
      <c r="A119" s="2" t="s">
        <v>48</v>
      </c>
      <c r="B119" s="3" t="s">
        <v>9138</v>
      </c>
      <c r="C119" s="76" t="s">
        <v>42</v>
      </c>
      <c r="D119" s="76"/>
      <c r="E119" s="1" t="s">
        <v>9168</v>
      </c>
      <c r="F119" s="2" t="s">
        <v>3330</v>
      </c>
      <c r="G119" s="2" t="s">
        <v>3331</v>
      </c>
      <c r="H119" s="2" t="s">
        <v>586</v>
      </c>
      <c r="I119" s="2" t="s">
        <v>587</v>
      </c>
      <c r="J119" s="80">
        <v>4</v>
      </c>
      <c r="K119" s="80"/>
      <c r="L119" s="4">
        <v>46.08</v>
      </c>
    </row>
    <row r="120" spans="1:25" hidden="1">
      <c r="L120" s="5">
        <v>3305.66</v>
      </c>
    </row>
    <row r="121" spans="1:25" hidden="1">
      <c r="A121" s="72" t="s">
        <v>429</v>
      </c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</row>
    <row r="122" spans="1:25" hidden="1">
      <c r="A122" s="2" t="s">
        <v>40</v>
      </c>
      <c r="B122" s="3" t="s">
        <v>9117</v>
      </c>
      <c r="C122" s="76" t="s">
        <v>42</v>
      </c>
      <c r="D122" s="76"/>
      <c r="E122" s="1" t="s">
        <v>3389</v>
      </c>
      <c r="F122" s="2" t="s">
        <v>1250</v>
      </c>
      <c r="G122" s="2" t="s">
        <v>1251</v>
      </c>
      <c r="H122" s="2" t="s">
        <v>1252</v>
      </c>
      <c r="I122" s="2" t="s">
        <v>1253</v>
      </c>
      <c r="J122" s="80">
        <v>3</v>
      </c>
      <c r="K122" s="80"/>
      <c r="L122" s="4">
        <v>30.66</v>
      </c>
    </row>
    <row r="123" spans="1:25">
      <c r="A123" s="2" t="s">
        <v>48</v>
      </c>
      <c r="B123" s="3" t="s">
        <v>9117</v>
      </c>
      <c r="C123" s="76" t="s">
        <v>42</v>
      </c>
      <c r="D123" s="76"/>
      <c r="E123" s="1" t="s">
        <v>3389</v>
      </c>
      <c r="F123" s="2" t="s">
        <v>1250</v>
      </c>
      <c r="G123" s="2" t="s">
        <v>1251</v>
      </c>
      <c r="H123" s="2" t="s">
        <v>1252</v>
      </c>
      <c r="I123" s="2" t="s">
        <v>1253</v>
      </c>
      <c r="J123" s="80">
        <v>20</v>
      </c>
      <c r="K123" s="80"/>
      <c r="L123" s="4">
        <v>230.4</v>
      </c>
    </row>
    <row r="124" spans="1:25">
      <c r="A124" s="2" t="s">
        <v>48</v>
      </c>
      <c r="B124" s="3" t="s">
        <v>9139</v>
      </c>
      <c r="C124" s="76" t="s">
        <v>42</v>
      </c>
      <c r="D124" s="76"/>
      <c r="E124" s="1" t="s">
        <v>3336</v>
      </c>
      <c r="F124" s="2" t="s">
        <v>1043</v>
      </c>
      <c r="G124" s="2" t="s">
        <v>1044</v>
      </c>
      <c r="H124" s="2" t="s">
        <v>433</v>
      </c>
      <c r="I124" s="2" t="s">
        <v>434</v>
      </c>
      <c r="J124" s="80">
        <v>6</v>
      </c>
      <c r="K124" s="80"/>
      <c r="L124" s="4">
        <v>69.12</v>
      </c>
    </row>
    <row r="125" spans="1:25">
      <c r="A125" s="2" t="s">
        <v>48</v>
      </c>
      <c r="B125" s="3" t="s">
        <v>9139</v>
      </c>
      <c r="C125" s="76" t="s">
        <v>42</v>
      </c>
      <c r="D125" s="76"/>
      <c r="E125" s="1" t="s">
        <v>9176</v>
      </c>
      <c r="F125" s="2" t="s">
        <v>2573</v>
      </c>
      <c r="G125" s="2" t="s">
        <v>2574</v>
      </c>
      <c r="H125" s="2" t="s">
        <v>433</v>
      </c>
      <c r="I125" s="2" t="s">
        <v>434</v>
      </c>
      <c r="J125" s="80">
        <v>10</v>
      </c>
      <c r="K125" s="80"/>
      <c r="L125" s="4">
        <v>115.2</v>
      </c>
    </row>
    <row r="126" spans="1:25" hidden="1">
      <c r="L126" s="5">
        <v>445.38</v>
      </c>
    </row>
    <row r="127" spans="1:25" hidden="1">
      <c r="A127" s="72" t="s">
        <v>435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</row>
    <row r="128" spans="1:25">
      <c r="A128" s="2" t="s">
        <v>48</v>
      </c>
      <c r="B128" s="3" t="s">
        <v>9121</v>
      </c>
      <c r="C128" s="76" t="s">
        <v>42</v>
      </c>
      <c r="D128" s="76"/>
      <c r="E128" s="1" t="s">
        <v>9177</v>
      </c>
      <c r="F128" s="2" t="s">
        <v>825</v>
      </c>
      <c r="G128" s="2" t="s">
        <v>826</v>
      </c>
      <c r="H128" s="2" t="s">
        <v>439</v>
      </c>
      <c r="I128" s="2" t="s">
        <v>440</v>
      </c>
      <c r="J128" s="80">
        <v>5</v>
      </c>
      <c r="K128" s="80"/>
      <c r="L128" s="4">
        <v>61.85</v>
      </c>
    </row>
    <row r="129" spans="1:25" hidden="1">
      <c r="L129" s="5">
        <v>61.85</v>
      </c>
    </row>
    <row r="130" spans="1:25" hidden="1">
      <c r="A130" s="72" t="s">
        <v>444</v>
      </c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</row>
    <row r="131" spans="1:25" hidden="1">
      <c r="A131" s="2" t="s">
        <v>40</v>
      </c>
      <c r="B131" s="3" t="s">
        <v>9121</v>
      </c>
      <c r="C131" s="76" t="s">
        <v>42</v>
      </c>
      <c r="D131" s="76"/>
      <c r="E131" s="1" t="s">
        <v>3431</v>
      </c>
      <c r="F131" s="2" t="s">
        <v>3054</v>
      </c>
      <c r="G131" s="2" t="s">
        <v>3055</v>
      </c>
      <c r="H131" s="2" t="s">
        <v>867</v>
      </c>
      <c r="I131" s="2" t="s">
        <v>868</v>
      </c>
      <c r="J131" s="80">
        <v>2</v>
      </c>
      <c r="K131" s="80"/>
      <c r="L131" s="4">
        <v>20.440000000000001</v>
      </c>
    </row>
    <row r="132" spans="1:25" hidden="1">
      <c r="A132" s="2" t="s">
        <v>40</v>
      </c>
      <c r="B132" s="3" t="s">
        <v>9121</v>
      </c>
      <c r="C132" s="76" t="s">
        <v>42</v>
      </c>
      <c r="D132" s="76"/>
      <c r="E132" s="1" t="s">
        <v>3430</v>
      </c>
      <c r="F132" s="2" t="s">
        <v>3526</v>
      </c>
      <c r="G132" s="2" t="s">
        <v>3527</v>
      </c>
      <c r="H132" s="2" t="s">
        <v>468</v>
      </c>
      <c r="I132" s="2" t="s">
        <v>469</v>
      </c>
      <c r="J132" s="80">
        <v>20</v>
      </c>
      <c r="K132" s="80"/>
      <c r="L132" s="4">
        <v>204.4</v>
      </c>
    </row>
    <row r="133" spans="1:25" hidden="1">
      <c r="A133" s="2" t="s">
        <v>40</v>
      </c>
      <c r="B133" s="3" t="s">
        <v>9138</v>
      </c>
      <c r="C133" s="76" t="s">
        <v>42</v>
      </c>
      <c r="D133" s="76"/>
      <c r="E133" s="1" t="s">
        <v>3483</v>
      </c>
      <c r="F133" s="2" t="s">
        <v>8577</v>
      </c>
      <c r="G133" s="2" t="s">
        <v>8578</v>
      </c>
      <c r="H133" s="2" t="s">
        <v>872</v>
      </c>
      <c r="I133" s="2" t="s">
        <v>873</v>
      </c>
      <c r="J133" s="80">
        <v>2</v>
      </c>
      <c r="K133" s="80"/>
      <c r="L133" s="4">
        <v>20.440000000000001</v>
      </c>
    </row>
    <row r="134" spans="1:25" hidden="1">
      <c r="A134" s="2" t="s">
        <v>40</v>
      </c>
      <c r="B134" s="3" t="s">
        <v>9138</v>
      </c>
      <c r="C134" s="76" t="s">
        <v>42</v>
      </c>
      <c r="D134" s="76"/>
      <c r="E134" s="1" t="s">
        <v>9178</v>
      </c>
      <c r="F134" s="2" t="s">
        <v>1487</v>
      </c>
      <c r="G134" s="2" t="s">
        <v>1488</v>
      </c>
      <c r="H134" s="2" t="s">
        <v>448</v>
      </c>
      <c r="I134" s="2" t="s">
        <v>449</v>
      </c>
      <c r="J134" s="80">
        <v>40</v>
      </c>
      <c r="K134" s="80"/>
      <c r="L134" s="4">
        <v>408.8</v>
      </c>
    </row>
    <row r="135" spans="1:25" hidden="1">
      <c r="A135" s="2" t="s">
        <v>40</v>
      </c>
      <c r="B135" s="3" t="s">
        <v>9121</v>
      </c>
      <c r="C135" s="76" t="s">
        <v>42</v>
      </c>
      <c r="D135" s="76"/>
      <c r="E135" s="1" t="s">
        <v>9179</v>
      </c>
      <c r="F135" s="2" t="s">
        <v>4266</v>
      </c>
      <c r="G135" s="2" t="s">
        <v>4267</v>
      </c>
      <c r="H135" s="2" t="s">
        <v>837</v>
      </c>
      <c r="I135" s="2" t="s">
        <v>838</v>
      </c>
      <c r="J135" s="80">
        <v>40</v>
      </c>
      <c r="K135" s="80"/>
      <c r="L135" s="4">
        <v>408.8</v>
      </c>
    </row>
    <row r="136" spans="1:25" hidden="1">
      <c r="A136" s="2" t="s">
        <v>40</v>
      </c>
      <c r="B136" s="3" t="s">
        <v>9138</v>
      </c>
      <c r="C136" s="76" t="s">
        <v>42</v>
      </c>
      <c r="D136" s="76"/>
      <c r="E136" s="1" t="s">
        <v>3487</v>
      </c>
      <c r="F136" s="2" t="s">
        <v>9180</v>
      </c>
      <c r="G136" s="2" t="s">
        <v>9181</v>
      </c>
      <c r="H136" s="2" t="s">
        <v>872</v>
      </c>
      <c r="I136" s="2" t="s">
        <v>873</v>
      </c>
      <c r="J136" s="80">
        <v>8</v>
      </c>
      <c r="K136" s="80"/>
      <c r="L136" s="4">
        <v>81.760000000000005</v>
      </c>
    </row>
    <row r="137" spans="1:25" hidden="1">
      <c r="A137" s="2" t="s">
        <v>40</v>
      </c>
      <c r="B137" s="3" t="s">
        <v>9121</v>
      </c>
      <c r="C137" s="76" t="s">
        <v>42</v>
      </c>
      <c r="D137" s="76"/>
      <c r="E137" s="1" t="s">
        <v>3433</v>
      </c>
      <c r="F137" s="2" t="s">
        <v>456</v>
      </c>
      <c r="G137" s="2" t="s">
        <v>457</v>
      </c>
      <c r="H137" s="2" t="s">
        <v>458</v>
      </c>
      <c r="I137" s="2" t="s">
        <v>459</v>
      </c>
      <c r="J137" s="80">
        <v>5</v>
      </c>
      <c r="K137" s="80"/>
      <c r="L137" s="4">
        <v>51.1</v>
      </c>
    </row>
    <row r="138" spans="1:25" hidden="1">
      <c r="A138" s="2" t="s">
        <v>40</v>
      </c>
      <c r="B138" s="3" t="s">
        <v>9138</v>
      </c>
      <c r="C138" s="76" t="s">
        <v>42</v>
      </c>
      <c r="D138" s="76"/>
      <c r="E138" s="1" t="s">
        <v>9182</v>
      </c>
      <c r="F138" s="2" t="s">
        <v>9183</v>
      </c>
      <c r="G138" s="2" t="s">
        <v>9184</v>
      </c>
      <c r="H138" s="2" t="s">
        <v>9185</v>
      </c>
      <c r="I138" s="2" t="s">
        <v>9186</v>
      </c>
      <c r="J138" s="80">
        <v>26</v>
      </c>
      <c r="K138" s="80"/>
      <c r="L138" s="4">
        <v>265.72000000000003</v>
      </c>
    </row>
    <row r="139" spans="1:25" ht="24" hidden="1">
      <c r="A139" s="2" t="s">
        <v>40</v>
      </c>
      <c r="B139" s="3" t="s">
        <v>9117</v>
      </c>
      <c r="C139" s="76" t="s">
        <v>42</v>
      </c>
      <c r="D139" s="76"/>
      <c r="E139" s="1" t="s">
        <v>9187</v>
      </c>
      <c r="F139" s="2" t="s">
        <v>7308</v>
      </c>
      <c r="G139" s="2" t="s">
        <v>3451</v>
      </c>
      <c r="H139" s="2" t="s">
        <v>463</v>
      </c>
      <c r="I139" s="2" t="s">
        <v>464</v>
      </c>
      <c r="J139" s="80">
        <v>20</v>
      </c>
      <c r="K139" s="80"/>
      <c r="L139" s="4">
        <v>204.4</v>
      </c>
    </row>
    <row r="140" spans="1:25" hidden="1">
      <c r="A140" s="2" t="s">
        <v>40</v>
      </c>
      <c r="B140" s="3" t="s">
        <v>9117</v>
      </c>
      <c r="C140" s="76" t="s">
        <v>42</v>
      </c>
      <c r="D140" s="76"/>
      <c r="E140" s="1" t="s">
        <v>9188</v>
      </c>
      <c r="F140" s="2" t="s">
        <v>3523</v>
      </c>
      <c r="G140" s="2" t="s">
        <v>3524</v>
      </c>
      <c r="H140" s="2" t="s">
        <v>1646</v>
      </c>
      <c r="I140" s="2" t="s">
        <v>1647</v>
      </c>
      <c r="J140" s="80">
        <v>6</v>
      </c>
      <c r="K140" s="80"/>
      <c r="L140" s="4">
        <v>61.32</v>
      </c>
    </row>
    <row r="141" spans="1:25" hidden="1">
      <c r="A141" s="2" t="s">
        <v>40</v>
      </c>
      <c r="B141" s="3" t="s">
        <v>9139</v>
      </c>
      <c r="C141" s="76" t="s">
        <v>42</v>
      </c>
      <c r="D141" s="76"/>
      <c r="E141" s="1" t="s">
        <v>3440</v>
      </c>
      <c r="F141" s="2" t="s">
        <v>2264</v>
      </c>
      <c r="G141" s="2" t="s">
        <v>2265</v>
      </c>
      <c r="H141" s="2" t="s">
        <v>851</v>
      </c>
      <c r="I141" s="2" t="s">
        <v>852</v>
      </c>
      <c r="J141" s="80">
        <v>2</v>
      </c>
      <c r="K141" s="80"/>
      <c r="L141" s="4">
        <v>20.440000000000001</v>
      </c>
    </row>
    <row r="142" spans="1:25" hidden="1">
      <c r="A142" s="2" t="s">
        <v>40</v>
      </c>
      <c r="B142" s="3" t="s">
        <v>9138</v>
      </c>
      <c r="C142" s="76" t="s">
        <v>42</v>
      </c>
      <c r="D142" s="76"/>
      <c r="E142" s="1" t="s">
        <v>9189</v>
      </c>
      <c r="F142" s="2" t="s">
        <v>1359</v>
      </c>
      <c r="G142" s="2" t="s">
        <v>1360</v>
      </c>
      <c r="H142" s="2" t="s">
        <v>1361</v>
      </c>
      <c r="I142" s="2" t="s">
        <v>1362</v>
      </c>
      <c r="J142" s="80">
        <v>20</v>
      </c>
      <c r="K142" s="80"/>
      <c r="L142" s="4">
        <v>204.4</v>
      </c>
    </row>
    <row r="143" spans="1:25" hidden="1">
      <c r="A143" s="2" t="s">
        <v>40</v>
      </c>
      <c r="B143" s="3" t="s">
        <v>9117</v>
      </c>
      <c r="C143" s="76" t="s">
        <v>42</v>
      </c>
      <c r="D143" s="76"/>
      <c r="E143" s="1" t="s">
        <v>9190</v>
      </c>
      <c r="F143" s="2" t="s">
        <v>9191</v>
      </c>
      <c r="G143" s="2" t="s">
        <v>9192</v>
      </c>
      <c r="H143" s="2" t="s">
        <v>872</v>
      </c>
      <c r="I143" s="2" t="s">
        <v>873</v>
      </c>
      <c r="J143" s="80">
        <v>35</v>
      </c>
      <c r="K143" s="80"/>
      <c r="L143" s="4">
        <v>357.7</v>
      </c>
    </row>
    <row r="144" spans="1:25" hidden="1">
      <c r="A144" s="2" t="s">
        <v>40</v>
      </c>
      <c r="B144" s="3" t="s">
        <v>9117</v>
      </c>
      <c r="C144" s="76" t="s">
        <v>42</v>
      </c>
      <c r="D144" s="76"/>
      <c r="E144" s="1" t="s">
        <v>9193</v>
      </c>
      <c r="F144" s="2" t="s">
        <v>3803</v>
      </c>
      <c r="G144" s="2" t="s">
        <v>3804</v>
      </c>
      <c r="H144" s="2" t="s">
        <v>468</v>
      </c>
      <c r="I144" s="2" t="s">
        <v>469</v>
      </c>
      <c r="J144" s="80">
        <v>40</v>
      </c>
      <c r="K144" s="80"/>
      <c r="L144" s="4">
        <v>408.8</v>
      </c>
    </row>
    <row r="145" spans="1:12" hidden="1">
      <c r="A145" s="2" t="s">
        <v>40</v>
      </c>
      <c r="B145" s="3" t="s">
        <v>9117</v>
      </c>
      <c r="C145" s="76" t="s">
        <v>42</v>
      </c>
      <c r="D145" s="76"/>
      <c r="E145" s="1" t="s">
        <v>9194</v>
      </c>
      <c r="F145" s="2" t="s">
        <v>9195</v>
      </c>
      <c r="G145" s="2" t="s">
        <v>9196</v>
      </c>
      <c r="H145" s="2" t="s">
        <v>468</v>
      </c>
      <c r="I145" s="2" t="s">
        <v>469</v>
      </c>
      <c r="J145" s="80">
        <v>20</v>
      </c>
      <c r="K145" s="80"/>
      <c r="L145" s="4">
        <v>204.4</v>
      </c>
    </row>
    <row r="146" spans="1:12" hidden="1">
      <c r="A146" s="2" t="s">
        <v>40</v>
      </c>
      <c r="B146" s="3" t="s">
        <v>9138</v>
      </c>
      <c r="C146" s="76" t="s">
        <v>42</v>
      </c>
      <c r="D146" s="76"/>
      <c r="E146" s="1" t="s">
        <v>9197</v>
      </c>
      <c r="F146" s="2" t="s">
        <v>466</v>
      </c>
      <c r="G146" s="2" t="s">
        <v>467</v>
      </c>
      <c r="H146" s="2" t="s">
        <v>468</v>
      </c>
      <c r="I146" s="2" t="s">
        <v>469</v>
      </c>
      <c r="J146" s="80">
        <v>10</v>
      </c>
      <c r="K146" s="80"/>
      <c r="L146" s="4">
        <v>102.2</v>
      </c>
    </row>
    <row r="147" spans="1:12" hidden="1">
      <c r="A147" s="2" t="s">
        <v>40</v>
      </c>
      <c r="B147" s="3" t="s">
        <v>9117</v>
      </c>
      <c r="C147" s="76" t="s">
        <v>42</v>
      </c>
      <c r="D147" s="76"/>
      <c r="E147" s="1" t="s">
        <v>9198</v>
      </c>
      <c r="F147" s="2" t="s">
        <v>1639</v>
      </c>
      <c r="G147" s="2" t="s">
        <v>1640</v>
      </c>
      <c r="H147" s="2" t="s">
        <v>468</v>
      </c>
      <c r="I147" s="2" t="s">
        <v>469</v>
      </c>
      <c r="J147" s="80">
        <v>20</v>
      </c>
      <c r="K147" s="80"/>
      <c r="L147" s="4">
        <v>204.4</v>
      </c>
    </row>
    <row r="148" spans="1:12" hidden="1">
      <c r="A148" s="2" t="s">
        <v>40</v>
      </c>
      <c r="B148" s="3" t="s">
        <v>9117</v>
      </c>
      <c r="C148" s="76" t="s">
        <v>42</v>
      </c>
      <c r="D148" s="76"/>
      <c r="E148" s="1" t="s">
        <v>9199</v>
      </c>
      <c r="F148" s="2" t="s">
        <v>1644</v>
      </c>
      <c r="G148" s="2" t="s">
        <v>1645</v>
      </c>
      <c r="H148" s="2" t="s">
        <v>1646</v>
      </c>
      <c r="I148" s="2" t="s">
        <v>1647</v>
      </c>
      <c r="J148" s="80">
        <v>20</v>
      </c>
      <c r="K148" s="80"/>
      <c r="L148" s="4">
        <v>204.4</v>
      </c>
    </row>
    <row r="149" spans="1:12" hidden="1">
      <c r="A149" s="2" t="s">
        <v>40</v>
      </c>
      <c r="B149" s="3" t="s">
        <v>9138</v>
      </c>
      <c r="C149" s="76" t="s">
        <v>42</v>
      </c>
      <c r="D149" s="76"/>
      <c r="E149" s="1" t="s">
        <v>9200</v>
      </c>
      <c r="F149" s="2" t="s">
        <v>4434</v>
      </c>
      <c r="G149" s="2" t="s">
        <v>4435</v>
      </c>
      <c r="H149" s="2" t="s">
        <v>468</v>
      </c>
      <c r="I149" s="2" t="s">
        <v>469</v>
      </c>
      <c r="J149" s="80">
        <v>15</v>
      </c>
      <c r="K149" s="80"/>
      <c r="L149" s="4">
        <v>153.30000000000001</v>
      </c>
    </row>
    <row r="150" spans="1:12">
      <c r="A150" s="2" t="s">
        <v>48</v>
      </c>
      <c r="B150" s="3" t="s">
        <v>9117</v>
      </c>
      <c r="C150" s="76" t="s">
        <v>42</v>
      </c>
      <c r="D150" s="76"/>
      <c r="E150" s="1" t="s">
        <v>9201</v>
      </c>
      <c r="F150" s="2" t="s">
        <v>6689</v>
      </c>
      <c r="G150" s="2" t="s">
        <v>6690</v>
      </c>
      <c r="H150" s="2" t="s">
        <v>6691</v>
      </c>
      <c r="I150" s="2" t="s">
        <v>6692</v>
      </c>
      <c r="J150" s="80">
        <v>5</v>
      </c>
      <c r="K150" s="80"/>
      <c r="L150" s="4">
        <v>61.85</v>
      </c>
    </row>
    <row r="151" spans="1:12">
      <c r="A151" s="2" t="s">
        <v>48</v>
      </c>
      <c r="B151" s="3" t="s">
        <v>9139</v>
      </c>
      <c r="C151" s="76" t="s">
        <v>42</v>
      </c>
      <c r="D151" s="76"/>
      <c r="E151" s="1" t="s">
        <v>3440</v>
      </c>
      <c r="F151" s="2" t="s">
        <v>2264</v>
      </c>
      <c r="G151" s="2" t="s">
        <v>2265</v>
      </c>
      <c r="H151" s="2" t="s">
        <v>851</v>
      </c>
      <c r="I151" s="2" t="s">
        <v>852</v>
      </c>
      <c r="J151" s="80">
        <v>1</v>
      </c>
      <c r="K151" s="80"/>
      <c r="L151" s="4">
        <v>12.37</v>
      </c>
    </row>
    <row r="152" spans="1:12">
      <c r="A152" s="2" t="s">
        <v>48</v>
      </c>
      <c r="B152" s="3" t="s">
        <v>9121</v>
      </c>
      <c r="C152" s="76" t="s">
        <v>42</v>
      </c>
      <c r="D152" s="76"/>
      <c r="E152" s="1" t="s">
        <v>3430</v>
      </c>
      <c r="F152" s="2" t="s">
        <v>3526</v>
      </c>
      <c r="G152" s="2" t="s">
        <v>3527</v>
      </c>
      <c r="H152" s="2" t="s">
        <v>468</v>
      </c>
      <c r="I152" s="2" t="s">
        <v>469</v>
      </c>
      <c r="J152" s="80">
        <v>10</v>
      </c>
      <c r="K152" s="80"/>
      <c r="L152" s="4">
        <v>123.7</v>
      </c>
    </row>
    <row r="153" spans="1:12">
      <c r="A153" s="2" t="s">
        <v>48</v>
      </c>
      <c r="B153" s="3" t="s">
        <v>9138</v>
      </c>
      <c r="C153" s="76" t="s">
        <v>42</v>
      </c>
      <c r="D153" s="76"/>
      <c r="E153" s="1" t="s">
        <v>9197</v>
      </c>
      <c r="F153" s="2" t="s">
        <v>466</v>
      </c>
      <c r="G153" s="2" t="s">
        <v>467</v>
      </c>
      <c r="H153" s="2" t="s">
        <v>468</v>
      </c>
      <c r="I153" s="2" t="s">
        <v>469</v>
      </c>
      <c r="J153" s="80">
        <v>4</v>
      </c>
      <c r="K153" s="80"/>
      <c r="L153" s="4">
        <v>49.48</v>
      </c>
    </row>
    <row r="154" spans="1:12" hidden="1">
      <c r="L154" s="5">
        <f>SUM(L131:L153)</f>
        <v>3834.6200000000003</v>
      </c>
    </row>
    <row r="155" spans="1:12" hidden="1">
      <c r="L155" s="5">
        <v>12795.45</v>
      </c>
    </row>
  </sheetData>
  <autoFilter ref="A1:Y155" xr:uid="{B36A2B6C-A581-BB47-A430-2EAC386CE50C}">
    <filterColumn colId="0">
      <filters>
        <filter val="Glaumax 20mg/ml+5mg/ml kapi za oči 5ml"/>
      </filters>
    </filterColumn>
    <filterColumn colId="2" showButton="0"/>
    <filterColumn colId="9" showButton="0"/>
  </autoFilter>
  <mergeCells count="269">
    <mergeCell ref="C6:D6"/>
    <mergeCell ref="J6:K6"/>
    <mergeCell ref="C7:D7"/>
    <mergeCell ref="J7:K7"/>
    <mergeCell ref="C8:D8"/>
    <mergeCell ref="J8:K8"/>
    <mergeCell ref="C1:D1"/>
    <mergeCell ref="J1:K1"/>
    <mergeCell ref="A2:Y2"/>
    <mergeCell ref="A4:Y4"/>
    <mergeCell ref="C5:D5"/>
    <mergeCell ref="J5:K5"/>
    <mergeCell ref="C15:D15"/>
    <mergeCell ref="J15:K15"/>
    <mergeCell ref="C16:D16"/>
    <mergeCell ref="J16:K16"/>
    <mergeCell ref="C17:D17"/>
    <mergeCell ref="J17:K17"/>
    <mergeCell ref="C9:D9"/>
    <mergeCell ref="J9:K9"/>
    <mergeCell ref="A11:Y11"/>
    <mergeCell ref="C12:D12"/>
    <mergeCell ref="J12:K12"/>
    <mergeCell ref="A14:Y14"/>
    <mergeCell ref="C21:D21"/>
    <mergeCell ref="J21:K21"/>
    <mergeCell ref="C22:D22"/>
    <mergeCell ref="J22:K22"/>
    <mergeCell ref="C23:D23"/>
    <mergeCell ref="J23:K23"/>
    <mergeCell ref="C18:D18"/>
    <mergeCell ref="J18:K18"/>
    <mergeCell ref="C19:D19"/>
    <mergeCell ref="J19:K19"/>
    <mergeCell ref="C20:D20"/>
    <mergeCell ref="J20:K20"/>
    <mergeCell ref="C27:D27"/>
    <mergeCell ref="J27:K27"/>
    <mergeCell ref="C28:D28"/>
    <mergeCell ref="J28:K28"/>
    <mergeCell ref="C29:D29"/>
    <mergeCell ref="J29:K29"/>
    <mergeCell ref="C24:D24"/>
    <mergeCell ref="J24:K24"/>
    <mergeCell ref="C25:D25"/>
    <mergeCell ref="J25:K25"/>
    <mergeCell ref="C26:D26"/>
    <mergeCell ref="J26:K26"/>
    <mergeCell ref="C33:D33"/>
    <mergeCell ref="J33:K33"/>
    <mergeCell ref="C34:D34"/>
    <mergeCell ref="J34:K34"/>
    <mergeCell ref="C35:D35"/>
    <mergeCell ref="J35:K35"/>
    <mergeCell ref="C30:D30"/>
    <mergeCell ref="J30:K30"/>
    <mergeCell ref="C31:D31"/>
    <mergeCell ref="J31:K31"/>
    <mergeCell ref="C32:D32"/>
    <mergeCell ref="J32:K32"/>
    <mergeCell ref="C39:D39"/>
    <mergeCell ref="J39:K39"/>
    <mergeCell ref="C40:D40"/>
    <mergeCell ref="J40:K40"/>
    <mergeCell ref="C41:D41"/>
    <mergeCell ref="J41:K41"/>
    <mergeCell ref="C36:D36"/>
    <mergeCell ref="J36:K36"/>
    <mergeCell ref="C37:D37"/>
    <mergeCell ref="J37:K37"/>
    <mergeCell ref="C38:D38"/>
    <mergeCell ref="J38:K38"/>
    <mergeCell ref="C45:D45"/>
    <mergeCell ref="J45:K45"/>
    <mergeCell ref="A47:Y47"/>
    <mergeCell ref="C48:D48"/>
    <mergeCell ref="J48:K48"/>
    <mergeCell ref="C49:D49"/>
    <mergeCell ref="J49:K49"/>
    <mergeCell ref="C42:D42"/>
    <mergeCell ref="J42:K42"/>
    <mergeCell ref="C43:D43"/>
    <mergeCell ref="J43:K43"/>
    <mergeCell ref="C44:D44"/>
    <mergeCell ref="J44:K44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A60:Y60"/>
    <mergeCell ref="C61:D61"/>
    <mergeCell ref="J61:K61"/>
    <mergeCell ref="A63:Y63"/>
    <mergeCell ref="C64:D64"/>
    <mergeCell ref="J64:K64"/>
    <mergeCell ref="C56:D56"/>
    <mergeCell ref="J56:K56"/>
    <mergeCell ref="C57:D57"/>
    <mergeCell ref="J57:K57"/>
    <mergeCell ref="C58:D58"/>
    <mergeCell ref="J58:K58"/>
    <mergeCell ref="C68:D68"/>
    <mergeCell ref="J68:K68"/>
    <mergeCell ref="C69:D69"/>
    <mergeCell ref="J69:K69"/>
    <mergeCell ref="C70:D70"/>
    <mergeCell ref="J70:K70"/>
    <mergeCell ref="C65:D65"/>
    <mergeCell ref="J65:K65"/>
    <mergeCell ref="C66:D66"/>
    <mergeCell ref="J66:K66"/>
    <mergeCell ref="C67:D67"/>
    <mergeCell ref="J67:K67"/>
    <mergeCell ref="C76:D76"/>
    <mergeCell ref="J76:K76"/>
    <mergeCell ref="C77:D77"/>
    <mergeCell ref="J77:K77"/>
    <mergeCell ref="C78:D78"/>
    <mergeCell ref="J78:K78"/>
    <mergeCell ref="C71:D71"/>
    <mergeCell ref="J71:K71"/>
    <mergeCell ref="A73:Y73"/>
    <mergeCell ref="C74:D74"/>
    <mergeCell ref="J74:K74"/>
    <mergeCell ref="C75:D75"/>
    <mergeCell ref="J75:K75"/>
    <mergeCell ref="C82:D82"/>
    <mergeCell ref="J82:K82"/>
    <mergeCell ref="C83:D83"/>
    <mergeCell ref="J83:K83"/>
    <mergeCell ref="C84:D84"/>
    <mergeCell ref="J84:K84"/>
    <mergeCell ref="C79:D79"/>
    <mergeCell ref="J79:K79"/>
    <mergeCell ref="C80:D80"/>
    <mergeCell ref="J80:K80"/>
    <mergeCell ref="C81:D81"/>
    <mergeCell ref="J81:K81"/>
    <mergeCell ref="A91:Y91"/>
    <mergeCell ref="C92:D92"/>
    <mergeCell ref="J92:K92"/>
    <mergeCell ref="C93:D93"/>
    <mergeCell ref="J93:K93"/>
    <mergeCell ref="C94:D94"/>
    <mergeCell ref="J94:K94"/>
    <mergeCell ref="C85:D85"/>
    <mergeCell ref="J85:K85"/>
    <mergeCell ref="A87:Y87"/>
    <mergeCell ref="C88:D88"/>
    <mergeCell ref="J88:K88"/>
    <mergeCell ref="C89:D89"/>
    <mergeCell ref="J89:K89"/>
    <mergeCell ref="C98:D98"/>
    <mergeCell ref="J98:K98"/>
    <mergeCell ref="C99:D99"/>
    <mergeCell ref="J99:K99"/>
    <mergeCell ref="C100:D100"/>
    <mergeCell ref="J100:K100"/>
    <mergeCell ref="C95:D95"/>
    <mergeCell ref="J95:K95"/>
    <mergeCell ref="C96:D96"/>
    <mergeCell ref="J96:K96"/>
    <mergeCell ref="C97:D97"/>
    <mergeCell ref="J97:K97"/>
    <mergeCell ref="C104:D104"/>
    <mergeCell ref="J104:K104"/>
    <mergeCell ref="C105:D105"/>
    <mergeCell ref="J105:K105"/>
    <mergeCell ref="C106:D106"/>
    <mergeCell ref="J106:K106"/>
    <mergeCell ref="C101:D101"/>
    <mergeCell ref="J101:K101"/>
    <mergeCell ref="C102:D102"/>
    <mergeCell ref="J102:K102"/>
    <mergeCell ref="C103:D103"/>
    <mergeCell ref="J103:K103"/>
    <mergeCell ref="C110:D110"/>
    <mergeCell ref="J110:K110"/>
    <mergeCell ref="C111:D111"/>
    <mergeCell ref="J111:K111"/>
    <mergeCell ref="C112:D112"/>
    <mergeCell ref="J112:K112"/>
    <mergeCell ref="C107:D107"/>
    <mergeCell ref="J107:K107"/>
    <mergeCell ref="C108:D108"/>
    <mergeCell ref="J108:K108"/>
    <mergeCell ref="C109:D109"/>
    <mergeCell ref="J109:K109"/>
    <mergeCell ref="C116:D116"/>
    <mergeCell ref="J116:K116"/>
    <mergeCell ref="C117:D117"/>
    <mergeCell ref="J117:K117"/>
    <mergeCell ref="C118:D118"/>
    <mergeCell ref="J118:K118"/>
    <mergeCell ref="C113:D113"/>
    <mergeCell ref="J113:K113"/>
    <mergeCell ref="C114:D114"/>
    <mergeCell ref="J114:K114"/>
    <mergeCell ref="C115:D115"/>
    <mergeCell ref="J115:K115"/>
    <mergeCell ref="C124:D124"/>
    <mergeCell ref="J124:K124"/>
    <mergeCell ref="C125:D125"/>
    <mergeCell ref="J125:K125"/>
    <mergeCell ref="A127:Y127"/>
    <mergeCell ref="C128:D128"/>
    <mergeCell ref="J128:K128"/>
    <mergeCell ref="C119:D119"/>
    <mergeCell ref="J119:K119"/>
    <mergeCell ref="A121:Y121"/>
    <mergeCell ref="C122:D122"/>
    <mergeCell ref="J122:K122"/>
    <mergeCell ref="C123:D123"/>
    <mergeCell ref="J123:K123"/>
    <mergeCell ref="C134:D134"/>
    <mergeCell ref="J134:K134"/>
    <mergeCell ref="C135:D135"/>
    <mergeCell ref="J135:K135"/>
    <mergeCell ref="C136:D136"/>
    <mergeCell ref="J136:K136"/>
    <mergeCell ref="A130:Y130"/>
    <mergeCell ref="C131:D131"/>
    <mergeCell ref="J131:K131"/>
    <mergeCell ref="C132:D132"/>
    <mergeCell ref="J132:K132"/>
    <mergeCell ref="C133:D133"/>
    <mergeCell ref="J133:K133"/>
    <mergeCell ref="C140:D140"/>
    <mergeCell ref="J140:K140"/>
    <mergeCell ref="C141:D141"/>
    <mergeCell ref="J141:K141"/>
    <mergeCell ref="C142:D142"/>
    <mergeCell ref="J142:K142"/>
    <mergeCell ref="C137:D137"/>
    <mergeCell ref="J137:K137"/>
    <mergeCell ref="C138:D138"/>
    <mergeCell ref="J138:K138"/>
    <mergeCell ref="C139:D139"/>
    <mergeCell ref="J139:K139"/>
    <mergeCell ref="C146:D146"/>
    <mergeCell ref="J146:K146"/>
    <mergeCell ref="C147:D147"/>
    <mergeCell ref="J147:K147"/>
    <mergeCell ref="C148:D148"/>
    <mergeCell ref="J148:K148"/>
    <mergeCell ref="C143:D143"/>
    <mergeCell ref="J143:K143"/>
    <mergeCell ref="C144:D144"/>
    <mergeCell ref="J144:K144"/>
    <mergeCell ref="C145:D145"/>
    <mergeCell ref="J145:K145"/>
    <mergeCell ref="C152:D152"/>
    <mergeCell ref="J152:K152"/>
    <mergeCell ref="C153:D153"/>
    <mergeCell ref="J153:K153"/>
    <mergeCell ref="C149:D149"/>
    <mergeCell ref="J149:K149"/>
    <mergeCell ref="C150:D150"/>
    <mergeCell ref="J150:K150"/>
    <mergeCell ref="C151:D151"/>
    <mergeCell ref="J151:K15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020F-BC0A-9A44-B1F9-22EF1E8949C9}">
  <dimension ref="A1:X160"/>
  <sheetViews>
    <sheetView workbookViewId="0"/>
    <sheetView workbookViewId="1"/>
  </sheetViews>
  <sheetFormatPr defaultColWidth="8.85546875" defaultRowHeight="12.95"/>
  <cols>
    <col min="1" max="1" width="40.42578125" customWidth="1"/>
    <col min="2" max="2" width="9.140625" customWidth="1"/>
    <col min="3" max="3" width="6.28515625" customWidth="1"/>
    <col min="4" max="4" width="7" customWidth="1"/>
    <col min="5" max="5" width="43.42578125" customWidth="1"/>
    <col min="6" max="6" width="37.42578125" customWidth="1"/>
    <col min="7" max="7" width="8.7109375" customWidth="1"/>
    <col min="8" max="8" width="27" customWidth="1"/>
    <col min="9" max="9" width="5.140625" customWidth="1"/>
    <col min="10" max="10" width="1.85546875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75" t="s">
        <v>37</v>
      </c>
      <c r="J1" s="75"/>
      <c r="K1" s="6" t="s">
        <v>38</v>
      </c>
    </row>
    <row r="2" spans="1:24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9202</v>
      </c>
      <c r="C3" s="1" t="s">
        <v>42</v>
      </c>
      <c r="D3" s="1" t="s">
        <v>9203</v>
      </c>
      <c r="E3" s="2" t="s">
        <v>108</v>
      </c>
      <c r="F3" s="2" t="s">
        <v>109</v>
      </c>
      <c r="G3" s="2" t="s">
        <v>72</v>
      </c>
      <c r="H3" s="2" t="s">
        <v>73</v>
      </c>
      <c r="I3" s="80">
        <v>5</v>
      </c>
      <c r="J3" s="80"/>
      <c r="K3" s="4">
        <v>51.1</v>
      </c>
    </row>
    <row r="4" spans="1:24">
      <c r="A4" s="2" t="s">
        <v>40</v>
      </c>
      <c r="B4" s="3" t="s">
        <v>9202</v>
      </c>
      <c r="C4" s="1" t="s">
        <v>42</v>
      </c>
      <c r="D4" s="1" t="s">
        <v>9204</v>
      </c>
      <c r="E4" s="2" t="s">
        <v>136</v>
      </c>
      <c r="F4" s="2" t="s">
        <v>137</v>
      </c>
      <c r="G4" s="2" t="s">
        <v>72</v>
      </c>
      <c r="H4" s="2" t="s">
        <v>73</v>
      </c>
      <c r="I4" s="80">
        <v>5</v>
      </c>
      <c r="J4" s="80"/>
      <c r="K4" s="4">
        <v>51.1</v>
      </c>
    </row>
    <row r="5" spans="1:24">
      <c r="A5" s="2" t="s">
        <v>40</v>
      </c>
      <c r="B5" s="3" t="s">
        <v>9202</v>
      </c>
      <c r="C5" s="1" t="s">
        <v>42</v>
      </c>
      <c r="D5" s="1" t="s">
        <v>9205</v>
      </c>
      <c r="E5" s="2" t="s">
        <v>630</v>
      </c>
      <c r="F5" s="2" t="s">
        <v>631</v>
      </c>
      <c r="G5" s="2" t="s">
        <v>82</v>
      </c>
      <c r="H5" s="2" t="s">
        <v>83</v>
      </c>
      <c r="I5" s="80">
        <v>5</v>
      </c>
      <c r="J5" s="80"/>
      <c r="K5" s="4">
        <v>51.1</v>
      </c>
    </row>
    <row r="6" spans="1:24">
      <c r="A6" s="2" t="s">
        <v>40</v>
      </c>
      <c r="B6" s="3" t="s">
        <v>9202</v>
      </c>
      <c r="C6" s="1" t="s">
        <v>42</v>
      </c>
      <c r="D6" s="1" t="s">
        <v>9206</v>
      </c>
      <c r="E6" s="2" t="s">
        <v>133</v>
      </c>
      <c r="F6" s="2" t="s">
        <v>134</v>
      </c>
      <c r="G6" s="2" t="s">
        <v>119</v>
      </c>
      <c r="H6" s="2" t="s">
        <v>120</v>
      </c>
      <c r="I6" s="80">
        <v>5</v>
      </c>
      <c r="J6" s="80"/>
      <c r="K6" s="4">
        <v>51.1</v>
      </c>
    </row>
    <row r="7" spans="1:24">
      <c r="A7" s="2" t="s">
        <v>40</v>
      </c>
      <c r="B7" s="3" t="s">
        <v>9202</v>
      </c>
      <c r="C7" s="1" t="s">
        <v>42</v>
      </c>
      <c r="D7" s="1" t="s">
        <v>9207</v>
      </c>
      <c r="E7" s="2" t="s">
        <v>5714</v>
      </c>
      <c r="F7" s="2" t="s">
        <v>5715</v>
      </c>
      <c r="G7" s="2" t="s">
        <v>82</v>
      </c>
      <c r="H7" s="2" t="s">
        <v>83</v>
      </c>
      <c r="I7" s="80">
        <v>3</v>
      </c>
      <c r="J7" s="80"/>
      <c r="K7" s="4">
        <v>30.66</v>
      </c>
    </row>
    <row r="8" spans="1:24">
      <c r="A8" s="2" t="s">
        <v>40</v>
      </c>
      <c r="B8" s="3" t="s">
        <v>9202</v>
      </c>
      <c r="C8" s="1" t="s">
        <v>42</v>
      </c>
      <c r="D8" s="1" t="s">
        <v>9208</v>
      </c>
      <c r="E8" s="2" t="s">
        <v>1955</v>
      </c>
      <c r="F8" s="2" t="s">
        <v>1956</v>
      </c>
      <c r="G8" s="2" t="s">
        <v>82</v>
      </c>
      <c r="H8" s="2" t="s">
        <v>83</v>
      </c>
      <c r="I8" s="80">
        <v>3</v>
      </c>
      <c r="J8" s="80"/>
      <c r="K8" s="4">
        <v>30.66</v>
      </c>
    </row>
    <row r="9" spans="1:24">
      <c r="A9" s="2" t="s">
        <v>40</v>
      </c>
      <c r="B9" s="3" t="s">
        <v>9202</v>
      </c>
      <c r="C9" s="1" t="s">
        <v>42</v>
      </c>
      <c r="D9" s="1" t="s">
        <v>9209</v>
      </c>
      <c r="E9" s="2" t="s">
        <v>522</v>
      </c>
      <c r="F9" s="2" t="s">
        <v>523</v>
      </c>
      <c r="G9" s="2" t="s">
        <v>93</v>
      </c>
      <c r="H9" s="2" t="s">
        <v>94</v>
      </c>
      <c r="I9" s="80">
        <v>1</v>
      </c>
      <c r="J9" s="80"/>
      <c r="K9" s="4">
        <v>10.220000000000001</v>
      </c>
    </row>
    <row r="10" spans="1:24">
      <c r="A10" s="2" t="s">
        <v>40</v>
      </c>
      <c r="B10" s="3" t="s">
        <v>9202</v>
      </c>
      <c r="C10" s="1" t="s">
        <v>42</v>
      </c>
      <c r="D10" s="1" t="s">
        <v>9210</v>
      </c>
      <c r="E10" s="2" t="s">
        <v>3067</v>
      </c>
      <c r="F10" s="2" t="s">
        <v>3068</v>
      </c>
      <c r="G10" s="2" t="s">
        <v>82</v>
      </c>
      <c r="H10" s="2" t="s">
        <v>83</v>
      </c>
      <c r="I10" s="80">
        <v>2</v>
      </c>
      <c r="J10" s="80"/>
      <c r="K10" s="4">
        <v>20.440000000000001</v>
      </c>
    </row>
    <row r="11" spans="1:24">
      <c r="A11" s="2" t="s">
        <v>40</v>
      </c>
      <c r="B11" s="3" t="s">
        <v>9202</v>
      </c>
      <c r="C11" s="1" t="s">
        <v>42</v>
      </c>
      <c r="D11" s="1" t="s">
        <v>3576</v>
      </c>
      <c r="E11" s="2" t="s">
        <v>75</v>
      </c>
      <c r="F11" s="2" t="s">
        <v>76</v>
      </c>
      <c r="G11" s="2" t="s">
        <v>77</v>
      </c>
      <c r="H11" s="2" t="s">
        <v>78</v>
      </c>
      <c r="I11" s="80">
        <v>5</v>
      </c>
      <c r="J11" s="80"/>
      <c r="K11" s="4">
        <v>51.1</v>
      </c>
    </row>
    <row r="12" spans="1:24">
      <c r="A12" s="2" t="s">
        <v>40</v>
      </c>
      <c r="B12" s="3" t="s">
        <v>9202</v>
      </c>
      <c r="C12" s="1" t="s">
        <v>42</v>
      </c>
      <c r="D12" s="1" t="s">
        <v>9211</v>
      </c>
      <c r="E12" s="2" t="s">
        <v>1512</v>
      </c>
      <c r="F12" s="2" t="s">
        <v>1513</v>
      </c>
      <c r="G12" s="2" t="s">
        <v>82</v>
      </c>
      <c r="H12" s="2" t="s">
        <v>83</v>
      </c>
      <c r="I12" s="80">
        <v>3</v>
      </c>
      <c r="J12" s="80"/>
      <c r="K12" s="4">
        <v>30.66</v>
      </c>
    </row>
    <row r="13" spans="1:24">
      <c r="A13" s="2" t="s">
        <v>40</v>
      </c>
      <c r="B13" s="3" t="s">
        <v>9202</v>
      </c>
      <c r="C13" s="1" t="s">
        <v>42</v>
      </c>
      <c r="D13" s="1" t="s">
        <v>9212</v>
      </c>
      <c r="E13" s="2" t="s">
        <v>650</v>
      </c>
      <c r="F13" s="2" t="s">
        <v>651</v>
      </c>
      <c r="G13" s="2" t="s">
        <v>72</v>
      </c>
      <c r="H13" s="2" t="s">
        <v>73</v>
      </c>
      <c r="I13" s="80">
        <v>30</v>
      </c>
      <c r="J13" s="80"/>
      <c r="K13" s="4">
        <v>306.60000000000002</v>
      </c>
    </row>
    <row r="14" spans="1:24">
      <c r="A14" s="2" t="s">
        <v>40</v>
      </c>
      <c r="B14" s="3" t="s">
        <v>9202</v>
      </c>
      <c r="C14" s="1" t="s">
        <v>42</v>
      </c>
      <c r="D14" s="1" t="s">
        <v>9213</v>
      </c>
      <c r="E14" s="2" t="s">
        <v>660</v>
      </c>
      <c r="F14" s="2" t="s">
        <v>7663</v>
      </c>
      <c r="G14" s="2" t="s">
        <v>77</v>
      </c>
      <c r="H14" s="2" t="s">
        <v>78</v>
      </c>
      <c r="I14" s="80">
        <v>10</v>
      </c>
      <c r="J14" s="80"/>
      <c r="K14" s="4">
        <v>102.2</v>
      </c>
    </row>
    <row r="15" spans="1:24">
      <c r="A15" s="2" t="s">
        <v>48</v>
      </c>
      <c r="B15" s="3" t="s">
        <v>9202</v>
      </c>
      <c r="C15" s="1" t="s">
        <v>42</v>
      </c>
      <c r="D15" s="1" t="s">
        <v>9214</v>
      </c>
      <c r="E15" s="2" t="s">
        <v>496</v>
      </c>
      <c r="F15" s="2" t="s">
        <v>497</v>
      </c>
      <c r="G15" s="2" t="s">
        <v>498</v>
      </c>
      <c r="H15" s="2" t="s">
        <v>499</v>
      </c>
      <c r="I15" s="80">
        <v>20</v>
      </c>
      <c r="J15" s="80"/>
      <c r="K15" s="4">
        <v>230.4</v>
      </c>
    </row>
    <row r="16" spans="1:24">
      <c r="A16" s="2" t="s">
        <v>48</v>
      </c>
      <c r="B16" s="3" t="s">
        <v>9202</v>
      </c>
      <c r="C16" s="1" t="s">
        <v>42</v>
      </c>
      <c r="D16" s="1" t="s">
        <v>9215</v>
      </c>
      <c r="E16" s="2" t="s">
        <v>480</v>
      </c>
      <c r="F16" s="2" t="s">
        <v>481</v>
      </c>
      <c r="G16" s="2" t="s">
        <v>82</v>
      </c>
      <c r="H16" s="2" t="s">
        <v>83</v>
      </c>
      <c r="I16" s="80">
        <v>10</v>
      </c>
      <c r="J16" s="80"/>
      <c r="K16" s="4">
        <v>123.7</v>
      </c>
    </row>
    <row r="17" spans="1:24">
      <c r="A17" s="2" t="s">
        <v>48</v>
      </c>
      <c r="B17" s="3" t="s">
        <v>9202</v>
      </c>
      <c r="C17" s="1" t="s">
        <v>42</v>
      </c>
      <c r="D17" s="1" t="s">
        <v>9216</v>
      </c>
      <c r="E17" s="2" t="s">
        <v>133</v>
      </c>
      <c r="F17" s="2" t="s">
        <v>134</v>
      </c>
      <c r="G17" s="2" t="s">
        <v>119</v>
      </c>
      <c r="H17" s="2" t="s">
        <v>120</v>
      </c>
      <c r="I17" s="80">
        <v>5</v>
      </c>
      <c r="J17" s="80"/>
      <c r="K17" s="4">
        <v>57.6</v>
      </c>
    </row>
    <row r="18" spans="1:24">
      <c r="A18" s="2" t="s">
        <v>48</v>
      </c>
      <c r="B18" s="3" t="s">
        <v>9202</v>
      </c>
      <c r="C18" s="1" t="s">
        <v>42</v>
      </c>
      <c r="D18" s="1" t="s">
        <v>9212</v>
      </c>
      <c r="E18" s="2" t="s">
        <v>650</v>
      </c>
      <c r="F18" s="2" t="s">
        <v>651</v>
      </c>
      <c r="G18" s="2" t="s">
        <v>72</v>
      </c>
      <c r="H18" s="2" t="s">
        <v>73</v>
      </c>
      <c r="I18" s="80">
        <v>20</v>
      </c>
      <c r="J18" s="80"/>
      <c r="K18" s="4">
        <v>247.4</v>
      </c>
    </row>
    <row r="19" spans="1:24">
      <c r="A19" s="2" t="s">
        <v>48</v>
      </c>
      <c r="B19" s="3" t="s">
        <v>9202</v>
      </c>
      <c r="C19" s="1" t="s">
        <v>42</v>
      </c>
      <c r="D19" s="1" t="s">
        <v>9205</v>
      </c>
      <c r="E19" s="2" t="s">
        <v>630</v>
      </c>
      <c r="F19" s="2" t="s">
        <v>631</v>
      </c>
      <c r="G19" s="2" t="s">
        <v>82</v>
      </c>
      <c r="H19" s="2" t="s">
        <v>83</v>
      </c>
      <c r="I19" s="80">
        <v>10</v>
      </c>
      <c r="J19" s="80"/>
      <c r="K19" s="4">
        <v>123.7</v>
      </c>
    </row>
    <row r="20" spans="1:24">
      <c r="A20" s="2" t="s">
        <v>48</v>
      </c>
      <c r="B20" s="3" t="s">
        <v>9202</v>
      </c>
      <c r="C20" s="1" t="s">
        <v>42</v>
      </c>
      <c r="D20" s="1" t="s">
        <v>3545</v>
      </c>
      <c r="E20" s="2" t="s">
        <v>486</v>
      </c>
      <c r="F20" s="2" t="s">
        <v>487</v>
      </c>
      <c r="G20" s="2" t="s">
        <v>102</v>
      </c>
      <c r="H20" s="2" t="s">
        <v>103</v>
      </c>
      <c r="I20" s="80">
        <v>10</v>
      </c>
      <c r="J20" s="80"/>
      <c r="K20" s="4">
        <v>123.7</v>
      </c>
    </row>
    <row r="21" spans="1:24">
      <c r="A21" s="2" t="s">
        <v>48</v>
      </c>
      <c r="B21" s="3" t="s">
        <v>9202</v>
      </c>
      <c r="C21" s="1" t="s">
        <v>42</v>
      </c>
      <c r="D21" s="1" t="s">
        <v>9217</v>
      </c>
      <c r="E21" s="2" t="s">
        <v>1512</v>
      </c>
      <c r="F21" s="2" t="s">
        <v>1513</v>
      </c>
      <c r="G21" s="2" t="s">
        <v>82</v>
      </c>
      <c r="H21" s="2" t="s">
        <v>83</v>
      </c>
      <c r="I21" s="80">
        <v>5</v>
      </c>
      <c r="J21" s="80"/>
      <c r="K21" s="4">
        <v>57.6</v>
      </c>
    </row>
    <row r="22" spans="1:24">
      <c r="A22" s="2" t="s">
        <v>48</v>
      </c>
      <c r="B22" s="3" t="s">
        <v>9202</v>
      </c>
      <c r="C22" s="1" t="s">
        <v>42</v>
      </c>
      <c r="D22" s="1" t="s">
        <v>3597</v>
      </c>
      <c r="E22" s="2" t="s">
        <v>1076</v>
      </c>
      <c r="F22" s="2" t="s">
        <v>1077</v>
      </c>
      <c r="G22" s="2" t="s">
        <v>1078</v>
      </c>
      <c r="H22" s="2" t="s">
        <v>1079</v>
      </c>
      <c r="I22" s="80">
        <v>5</v>
      </c>
      <c r="J22" s="80"/>
      <c r="K22" s="4">
        <v>57.6</v>
      </c>
    </row>
    <row r="23" spans="1:24">
      <c r="A23" s="2" t="s">
        <v>48</v>
      </c>
      <c r="B23" s="3" t="s">
        <v>9202</v>
      </c>
      <c r="C23" s="1" t="s">
        <v>42</v>
      </c>
      <c r="D23" s="1" t="s">
        <v>9218</v>
      </c>
      <c r="E23" s="2" t="s">
        <v>1113</v>
      </c>
      <c r="F23" s="2" t="s">
        <v>1114</v>
      </c>
      <c r="G23" s="2" t="s">
        <v>93</v>
      </c>
      <c r="H23" s="2" t="s">
        <v>94</v>
      </c>
      <c r="I23" s="80">
        <v>5</v>
      </c>
      <c r="J23" s="80"/>
      <c r="K23" s="4">
        <v>57.6</v>
      </c>
    </row>
    <row r="24" spans="1:24">
      <c r="A24" s="2" t="s">
        <v>48</v>
      </c>
      <c r="B24" s="3" t="s">
        <v>9219</v>
      </c>
      <c r="C24" s="1" t="s">
        <v>42</v>
      </c>
      <c r="D24" s="1" t="s">
        <v>9220</v>
      </c>
      <c r="E24" s="2" t="s">
        <v>6495</v>
      </c>
      <c r="F24" s="2" t="s">
        <v>6496</v>
      </c>
      <c r="G24" s="2" t="s">
        <v>102</v>
      </c>
      <c r="H24" s="2" t="s">
        <v>103</v>
      </c>
      <c r="I24" s="80">
        <v>10</v>
      </c>
      <c r="J24" s="80"/>
      <c r="K24" s="4">
        <v>115.2</v>
      </c>
    </row>
    <row r="25" spans="1:24">
      <c r="A25" s="2" t="s">
        <v>48</v>
      </c>
      <c r="B25" s="3" t="s">
        <v>9202</v>
      </c>
      <c r="C25" s="1" t="s">
        <v>42</v>
      </c>
      <c r="D25" s="1" t="s">
        <v>3564</v>
      </c>
      <c r="E25" s="2" t="s">
        <v>1110</v>
      </c>
      <c r="F25" s="2" t="s">
        <v>1111</v>
      </c>
      <c r="G25" s="2" t="s">
        <v>93</v>
      </c>
      <c r="H25" s="2" t="s">
        <v>94</v>
      </c>
      <c r="I25" s="80">
        <v>2</v>
      </c>
      <c r="J25" s="80"/>
      <c r="K25" s="4">
        <v>24.74</v>
      </c>
    </row>
    <row r="26" spans="1:24">
      <c r="A26" s="2" t="s">
        <v>48</v>
      </c>
      <c r="B26" s="3" t="s">
        <v>9202</v>
      </c>
      <c r="C26" s="1" t="s">
        <v>42</v>
      </c>
      <c r="D26" s="1" t="s">
        <v>3574</v>
      </c>
      <c r="E26" s="2" t="s">
        <v>136</v>
      </c>
      <c r="F26" s="2" t="s">
        <v>137</v>
      </c>
      <c r="G26" s="2" t="s">
        <v>72</v>
      </c>
      <c r="H26" s="2" t="s">
        <v>73</v>
      </c>
      <c r="I26" s="80">
        <v>3</v>
      </c>
      <c r="J26" s="80"/>
      <c r="K26" s="4">
        <v>34.56</v>
      </c>
    </row>
    <row r="27" spans="1:24">
      <c r="A27" s="2" t="s">
        <v>48</v>
      </c>
      <c r="B27" s="3" t="s">
        <v>9202</v>
      </c>
      <c r="C27" s="1" t="s">
        <v>42</v>
      </c>
      <c r="D27" s="1" t="s">
        <v>9221</v>
      </c>
      <c r="E27" s="2" t="s">
        <v>108</v>
      </c>
      <c r="F27" s="2" t="s">
        <v>109</v>
      </c>
      <c r="G27" s="2" t="s">
        <v>72</v>
      </c>
      <c r="H27" s="2" t="s">
        <v>73</v>
      </c>
      <c r="I27" s="80">
        <v>3</v>
      </c>
      <c r="J27" s="80"/>
      <c r="K27" s="4">
        <v>34.56</v>
      </c>
    </row>
    <row r="28" spans="1:24">
      <c r="A28" s="2" t="s">
        <v>48</v>
      </c>
      <c r="B28" s="3" t="s">
        <v>9202</v>
      </c>
      <c r="C28" s="1" t="s">
        <v>42</v>
      </c>
      <c r="D28" s="1" t="s">
        <v>9222</v>
      </c>
      <c r="E28" s="2" t="s">
        <v>139</v>
      </c>
      <c r="F28" s="2" t="s">
        <v>140</v>
      </c>
      <c r="G28" s="2" t="s">
        <v>72</v>
      </c>
      <c r="H28" s="2" t="s">
        <v>73</v>
      </c>
      <c r="I28" s="80">
        <v>5</v>
      </c>
      <c r="J28" s="80"/>
      <c r="K28" s="4">
        <v>57.6</v>
      </c>
    </row>
    <row r="29" spans="1:24">
      <c r="A29" s="2" t="s">
        <v>48</v>
      </c>
      <c r="B29" s="3" t="s">
        <v>9202</v>
      </c>
      <c r="C29" s="1" t="s">
        <v>42</v>
      </c>
      <c r="D29" s="1" t="s">
        <v>9223</v>
      </c>
      <c r="E29" s="2" t="s">
        <v>6888</v>
      </c>
      <c r="F29" s="2" t="s">
        <v>6889</v>
      </c>
      <c r="G29" s="2" t="s">
        <v>6890</v>
      </c>
      <c r="H29" s="2" t="s">
        <v>6891</v>
      </c>
      <c r="I29" s="80">
        <v>5</v>
      </c>
      <c r="J29" s="80"/>
      <c r="K29" s="4">
        <v>61.85</v>
      </c>
    </row>
    <row r="30" spans="1:24">
      <c r="A30" s="2" t="s">
        <v>182</v>
      </c>
      <c r="B30" s="3" t="s">
        <v>9202</v>
      </c>
      <c r="C30" s="1" t="s">
        <v>42</v>
      </c>
      <c r="D30" s="1" t="s">
        <v>9224</v>
      </c>
      <c r="E30" s="2" t="s">
        <v>100</v>
      </c>
      <c r="F30" s="2" t="s">
        <v>101</v>
      </c>
      <c r="G30" s="2" t="s">
        <v>102</v>
      </c>
      <c r="H30" s="2" t="s">
        <v>103</v>
      </c>
      <c r="I30" s="80">
        <v>2</v>
      </c>
      <c r="J30" s="80"/>
      <c r="K30" s="4">
        <v>16.760000000000002</v>
      </c>
    </row>
    <row r="31" spans="1:24">
      <c r="K31" s="5">
        <f>SUM(K3:K30)</f>
        <v>2211.5100000000002</v>
      </c>
    </row>
    <row r="32" spans="1:24">
      <c r="A32" s="72" t="s">
        <v>141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</row>
    <row r="33" spans="1:24">
      <c r="A33" s="2" t="s">
        <v>40</v>
      </c>
      <c r="B33" s="3" t="s">
        <v>9225</v>
      </c>
      <c r="C33" s="1" t="s">
        <v>42</v>
      </c>
      <c r="D33" s="1" t="s">
        <v>9226</v>
      </c>
      <c r="E33" s="2" t="s">
        <v>538</v>
      </c>
      <c r="F33" s="2" t="s">
        <v>539</v>
      </c>
      <c r="G33" s="2" t="s">
        <v>150</v>
      </c>
      <c r="H33" s="2" t="s">
        <v>151</v>
      </c>
      <c r="I33" s="80">
        <v>2</v>
      </c>
      <c r="J33" s="80"/>
      <c r="K33" s="4">
        <v>20.440000000000001</v>
      </c>
    </row>
    <row r="34" spans="1:24">
      <c r="A34" s="2" t="s">
        <v>40</v>
      </c>
      <c r="B34" s="3" t="s">
        <v>9227</v>
      </c>
      <c r="C34" s="1" t="s">
        <v>42</v>
      </c>
      <c r="D34" s="1" t="s">
        <v>9228</v>
      </c>
      <c r="E34" s="2" t="s">
        <v>1397</v>
      </c>
      <c r="F34" s="2" t="s">
        <v>1398</v>
      </c>
      <c r="G34" s="2" t="s">
        <v>942</v>
      </c>
      <c r="H34" s="2" t="s">
        <v>943</v>
      </c>
      <c r="I34" s="80">
        <v>2</v>
      </c>
      <c r="J34" s="80"/>
      <c r="K34" s="4">
        <v>20.440000000000001</v>
      </c>
    </row>
    <row r="35" spans="1:24">
      <c r="A35" s="2" t="s">
        <v>40</v>
      </c>
      <c r="B35" s="3" t="s">
        <v>9227</v>
      </c>
      <c r="C35" s="1" t="s">
        <v>42</v>
      </c>
      <c r="D35" s="1" t="s">
        <v>9229</v>
      </c>
      <c r="E35" s="2" t="s">
        <v>954</v>
      </c>
      <c r="F35" s="2" t="s">
        <v>955</v>
      </c>
      <c r="G35" s="2" t="s">
        <v>150</v>
      </c>
      <c r="H35" s="2" t="s">
        <v>151</v>
      </c>
      <c r="I35" s="80">
        <v>2</v>
      </c>
      <c r="J35" s="80"/>
      <c r="K35" s="4">
        <v>20.440000000000001</v>
      </c>
    </row>
    <row r="36" spans="1:24">
      <c r="A36" s="2" t="s">
        <v>40</v>
      </c>
      <c r="B36" s="3" t="s">
        <v>9227</v>
      </c>
      <c r="C36" s="1" t="s">
        <v>42</v>
      </c>
      <c r="D36" s="1" t="s">
        <v>3552</v>
      </c>
      <c r="E36" s="2" t="s">
        <v>1141</v>
      </c>
      <c r="F36" s="2" t="s">
        <v>1142</v>
      </c>
      <c r="G36" s="2" t="s">
        <v>167</v>
      </c>
      <c r="H36" s="2" t="s">
        <v>168</v>
      </c>
      <c r="I36" s="80">
        <v>2</v>
      </c>
      <c r="J36" s="80"/>
      <c r="K36" s="4">
        <v>20.440000000000001</v>
      </c>
    </row>
    <row r="37" spans="1:24">
      <c r="A37" s="2" t="s">
        <v>48</v>
      </c>
      <c r="B37" s="3" t="s">
        <v>9227</v>
      </c>
      <c r="C37" s="1" t="s">
        <v>42</v>
      </c>
      <c r="D37" s="1" t="s">
        <v>3630</v>
      </c>
      <c r="E37" s="2" t="s">
        <v>153</v>
      </c>
      <c r="F37" s="2" t="s">
        <v>154</v>
      </c>
      <c r="G37" s="2" t="s">
        <v>155</v>
      </c>
      <c r="H37" s="2" t="s">
        <v>156</v>
      </c>
      <c r="I37" s="80">
        <v>10</v>
      </c>
      <c r="J37" s="80"/>
      <c r="K37" s="4">
        <v>115.2</v>
      </c>
    </row>
    <row r="38" spans="1:24">
      <c r="A38" s="2" t="s">
        <v>48</v>
      </c>
      <c r="B38" s="3" t="s">
        <v>9227</v>
      </c>
      <c r="C38" s="1" t="s">
        <v>42</v>
      </c>
      <c r="D38" s="1" t="s">
        <v>9230</v>
      </c>
      <c r="E38" s="2" t="s">
        <v>544</v>
      </c>
      <c r="F38" s="2" t="s">
        <v>545</v>
      </c>
      <c r="G38" s="2" t="s">
        <v>155</v>
      </c>
      <c r="H38" s="2" t="s">
        <v>156</v>
      </c>
      <c r="I38" s="80">
        <v>5</v>
      </c>
      <c r="J38" s="80"/>
      <c r="K38" s="4">
        <v>61.85</v>
      </c>
    </row>
    <row r="39" spans="1:24">
      <c r="A39" s="2" t="s">
        <v>48</v>
      </c>
      <c r="B39" s="3" t="s">
        <v>9227</v>
      </c>
      <c r="C39" s="1" t="s">
        <v>42</v>
      </c>
      <c r="D39" s="1" t="s">
        <v>9231</v>
      </c>
      <c r="E39" s="2" t="s">
        <v>954</v>
      </c>
      <c r="F39" s="2" t="s">
        <v>955</v>
      </c>
      <c r="G39" s="2" t="s">
        <v>150</v>
      </c>
      <c r="H39" s="2" t="s">
        <v>151</v>
      </c>
      <c r="I39" s="80">
        <v>5</v>
      </c>
      <c r="J39" s="80"/>
      <c r="K39" s="4">
        <v>57.6</v>
      </c>
    </row>
    <row r="40" spans="1:24">
      <c r="A40" s="2" t="s">
        <v>48</v>
      </c>
      <c r="B40" s="3" t="s">
        <v>9225</v>
      </c>
      <c r="C40" s="1" t="s">
        <v>42</v>
      </c>
      <c r="D40" s="1" t="s">
        <v>9232</v>
      </c>
      <c r="E40" s="2" t="s">
        <v>148</v>
      </c>
      <c r="F40" s="2" t="s">
        <v>149</v>
      </c>
      <c r="G40" s="2" t="s">
        <v>150</v>
      </c>
      <c r="H40" s="2" t="s">
        <v>151</v>
      </c>
      <c r="I40" s="80">
        <v>20</v>
      </c>
      <c r="J40" s="80"/>
      <c r="K40" s="4">
        <v>230.4</v>
      </c>
    </row>
    <row r="41" spans="1:24">
      <c r="A41" s="2" t="s">
        <v>48</v>
      </c>
      <c r="B41" s="3" t="s">
        <v>9227</v>
      </c>
      <c r="C41" s="1" t="s">
        <v>42</v>
      </c>
      <c r="D41" s="1" t="s">
        <v>3548</v>
      </c>
      <c r="E41" s="2" t="s">
        <v>544</v>
      </c>
      <c r="F41" s="2" t="s">
        <v>545</v>
      </c>
      <c r="G41" s="2" t="s">
        <v>155</v>
      </c>
      <c r="H41" s="2" t="s">
        <v>156</v>
      </c>
      <c r="I41" s="80">
        <v>15</v>
      </c>
      <c r="J41" s="80"/>
      <c r="K41" s="4">
        <v>172.8</v>
      </c>
    </row>
    <row r="42" spans="1:24">
      <c r="A42" s="2" t="s">
        <v>182</v>
      </c>
      <c r="B42" s="3" t="s">
        <v>9227</v>
      </c>
      <c r="C42" s="1" t="s">
        <v>42</v>
      </c>
      <c r="D42" s="1" t="s">
        <v>9233</v>
      </c>
      <c r="E42" s="2" t="s">
        <v>957</v>
      </c>
      <c r="F42" s="2" t="s">
        <v>958</v>
      </c>
      <c r="G42" s="2" t="s">
        <v>150</v>
      </c>
      <c r="H42" s="2" t="s">
        <v>151</v>
      </c>
      <c r="I42" s="80">
        <v>1</v>
      </c>
      <c r="J42" s="80"/>
      <c r="K42" s="4">
        <v>8.42</v>
      </c>
    </row>
    <row r="43" spans="1:24">
      <c r="K43" s="5">
        <v>728.03</v>
      </c>
    </row>
    <row r="44" spans="1:24">
      <c r="A44" s="72" t="s">
        <v>189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</row>
    <row r="45" spans="1:24">
      <c r="A45" s="2" t="s">
        <v>40</v>
      </c>
      <c r="B45" s="3" t="s">
        <v>9219</v>
      </c>
      <c r="C45" s="1" t="s">
        <v>42</v>
      </c>
      <c r="D45" s="1" t="s">
        <v>9234</v>
      </c>
      <c r="E45" s="2" t="s">
        <v>6132</v>
      </c>
      <c r="F45" s="2" t="s">
        <v>6133</v>
      </c>
      <c r="G45" s="2" t="s">
        <v>193</v>
      </c>
      <c r="H45" s="2" t="s">
        <v>194</v>
      </c>
      <c r="I45" s="80">
        <v>3</v>
      </c>
      <c r="J45" s="80"/>
      <c r="K45" s="4">
        <v>30.66</v>
      </c>
    </row>
    <row r="46" spans="1:24">
      <c r="A46" s="2" t="s">
        <v>48</v>
      </c>
      <c r="B46" s="3" t="s">
        <v>9219</v>
      </c>
      <c r="C46" s="1" t="s">
        <v>42</v>
      </c>
      <c r="D46" s="1" t="s">
        <v>9235</v>
      </c>
      <c r="E46" s="2" t="s">
        <v>191</v>
      </c>
      <c r="F46" s="2" t="s">
        <v>192</v>
      </c>
      <c r="G46" s="2" t="s">
        <v>193</v>
      </c>
      <c r="H46" s="2" t="s">
        <v>194</v>
      </c>
      <c r="I46" s="80">
        <v>5</v>
      </c>
      <c r="J46" s="80"/>
      <c r="K46" s="4">
        <v>61.85</v>
      </c>
    </row>
    <row r="47" spans="1:24">
      <c r="A47" s="2" t="s">
        <v>48</v>
      </c>
      <c r="B47" s="3" t="s">
        <v>9219</v>
      </c>
      <c r="C47" s="1" t="s">
        <v>42</v>
      </c>
      <c r="D47" s="1" t="s">
        <v>9234</v>
      </c>
      <c r="E47" s="2" t="s">
        <v>6132</v>
      </c>
      <c r="F47" s="2" t="s">
        <v>6133</v>
      </c>
      <c r="G47" s="2" t="s">
        <v>193</v>
      </c>
      <c r="H47" s="2" t="s">
        <v>194</v>
      </c>
      <c r="I47" s="80">
        <v>5</v>
      </c>
      <c r="J47" s="80"/>
      <c r="K47" s="4">
        <v>61.85</v>
      </c>
    </row>
    <row r="48" spans="1:24">
      <c r="K48" s="5">
        <v>154.36000000000001</v>
      </c>
    </row>
    <row r="49" spans="1:24">
      <c r="A49" s="72" t="s">
        <v>212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</row>
    <row r="50" spans="1:24">
      <c r="A50" s="2" t="s">
        <v>40</v>
      </c>
      <c r="B50" s="3" t="s">
        <v>9225</v>
      </c>
      <c r="C50" s="1" t="s">
        <v>42</v>
      </c>
      <c r="D50" s="1" t="s">
        <v>9236</v>
      </c>
      <c r="E50" s="2" t="s">
        <v>263</v>
      </c>
      <c r="F50" s="2" t="s">
        <v>264</v>
      </c>
      <c r="G50" s="2" t="s">
        <v>216</v>
      </c>
      <c r="H50" s="2" t="s">
        <v>217</v>
      </c>
      <c r="I50" s="80">
        <v>2</v>
      </c>
      <c r="J50" s="80"/>
      <c r="K50" s="4">
        <v>20.440000000000001</v>
      </c>
    </row>
    <row r="51" spans="1:24">
      <c r="A51" s="2" t="s">
        <v>40</v>
      </c>
      <c r="B51" s="3" t="s">
        <v>9225</v>
      </c>
      <c r="C51" s="1" t="s">
        <v>42</v>
      </c>
      <c r="D51" s="1" t="s">
        <v>9237</v>
      </c>
      <c r="E51" s="2" t="s">
        <v>227</v>
      </c>
      <c r="F51" s="2" t="s">
        <v>228</v>
      </c>
      <c r="G51" s="2" t="s">
        <v>216</v>
      </c>
      <c r="H51" s="2" t="s">
        <v>217</v>
      </c>
      <c r="I51" s="80">
        <v>10</v>
      </c>
      <c r="J51" s="80"/>
      <c r="K51" s="4">
        <v>102.2</v>
      </c>
    </row>
    <row r="52" spans="1:24">
      <c r="A52" s="2" t="s">
        <v>40</v>
      </c>
      <c r="B52" s="3" t="s">
        <v>9238</v>
      </c>
      <c r="C52" s="1" t="s">
        <v>42</v>
      </c>
      <c r="D52" s="1" t="s">
        <v>9239</v>
      </c>
      <c r="E52" s="2" t="s">
        <v>249</v>
      </c>
      <c r="F52" s="2" t="s">
        <v>250</v>
      </c>
      <c r="G52" s="2" t="s">
        <v>251</v>
      </c>
      <c r="H52" s="2" t="s">
        <v>252</v>
      </c>
      <c r="I52" s="80">
        <v>10</v>
      </c>
      <c r="J52" s="80"/>
      <c r="K52" s="4">
        <v>102.2</v>
      </c>
    </row>
    <row r="53" spans="1:24">
      <c r="A53" s="2" t="s">
        <v>40</v>
      </c>
      <c r="B53" s="3" t="s">
        <v>9225</v>
      </c>
      <c r="C53" s="1" t="s">
        <v>42</v>
      </c>
      <c r="D53" s="1" t="s">
        <v>9240</v>
      </c>
      <c r="E53" s="2" t="s">
        <v>235</v>
      </c>
      <c r="F53" s="2" t="s">
        <v>236</v>
      </c>
      <c r="G53" s="2" t="s">
        <v>216</v>
      </c>
      <c r="H53" s="2" t="s">
        <v>217</v>
      </c>
      <c r="I53" s="80">
        <v>5</v>
      </c>
      <c r="J53" s="80"/>
      <c r="K53" s="4">
        <v>51.1</v>
      </c>
    </row>
    <row r="54" spans="1:24">
      <c r="A54" s="2" t="s">
        <v>40</v>
      </c>
      <c r="B54" s="3" t="s">
        <v>9225</v>
      </c>
      <c r="C54" s="1" t="s">
        <v>42</v>
      </c>
      <c r="D54" s="1" t="s">
        <v>9241</v>
      </c>
      <c r="E54" s="2" t="s">
        <v>284</v>
      </c>
      <c r="F54" s="2" t="s">
        <v>285</v>
      </c>
      <c r="G54" s="2" t="s">
        <v>216</v>
      </c>
      <c r="H54" s="2" t="s">
        <v>217</v>
      </c>
      <c r="I54" s="80">
        <v>1</v>
      </c>
      <c r="J54" s="80"/>
      <c r="K54" s="4">
        <v>10.220000000000001</v>
      </c>
    </row>
    <row r="55" spans="1:24">
      <c r="A55" s="2" t="s">
        <v>40</v>
      </c>
      <c r="B55" s="3" t="s">
        <v>9225</v>
      </c>
      <c r="C55" s="1" t="s">
        <v>42</v>
      </c>
      <c r="D55" s="1" t="s">
        <v>9242</v>
      </c>
      <c r="E55" s="2" t="s">
        <v>238</v>
      </c>
      <c r="F55" s="2" t="s">
        <v>239</v>
      </c>
      <c r="G55" s="2" t="s">
        <v>216</v>
      </c>
      <c r="H55" s="2" t="s">
        <v>217</v>
      </c>
      <c r="I55" s="80">
        <v>5</v>
      </c>
      <c r="J55" s="80"/>
      <c r="K55" s="4">
        <v>51.1</v>
      </c>
    </row>
    <row r="56" spans="1:24">
      <c r="A56" s="2" t="s">
        <v>40</v>
      </c>
      <c r="B56" s="3" t="s">
        <v>9225</v>
      </c>
      <c r="C56" s="1" t="s">
        <v>42</v>
      </c>
      <c r="D56" s="1" t="s">
        <v>9243</v>
      </c>
      <c r="E56" s="2" t="s">
        <v>738</v>
      </c>
      <c r="F56" s="2" t="s">
        <v>739</v>
      </c>
      <c r="G56" s="2" t="s">
        <v>251</v>
      </c>
      <c r="H56" s="2" t="s">
        <v>252</v>
      </c>
      <c r="I56" s="80">
        <v>10</v>
      </c>
      <c r="J56" s="80"/>
      <c r="K56" s="4">
        <v>102.2</v>
      </c>
    </row>
    <row r="57" spans="1:24">
      <c r="A57" s="2" t="s">
        <v>40</v>
      </c>
      <c r="B57" s="3" t="s">
        <v>9225</v>
      </c>
      <c r="C57" s="1" t="s">
        <v>42</v>
      </c>
      <c r="D57" s="1" t="s">
        <v>9244</v>
      </c>
      <c r="E57" s="2" t="s">
        <v>272</v>
      </c>
      <c r="F57" s="2" t="s">
        <v>273</v>
      </c>
      <c r="G57" s="2" t="s">
        <v>216</v>
      </c>
      <c r="H57" s="2" t="s">
        <v>217</v>
      </c>
      <c r="I57" s="80">
        <v>2</v>
      </c>
      <c r="J57" s="80"/>
      <c r="K57" s="4">
        <v>20.440000000000001</v>
      </c>
    </row>
    <row r="58" spans="1:24">
      <c r="A58" s="2" t="s">
        <v>40</v>
      </c>
      <c r="B58" s="3" t="s">
        <v>9225</v>
      </c>
      <c r="C58" s="1" t="s">
        <v>42</v>
      </c>
      <c r="D58" s="1" t="s">
        <v>3476</v>
      </c>
      <c r="E58" s="2" t="s">
        <v>9245</v>
      </c>
      <c r="F58" s="2" t="s">
        <v>972</v>
      </c>
      <c r="G58" s="2" t="s">
        <v>216</v>
      </c>
      <c r="H58" s="2" t="s">
        <v>217</v>
      </c>
      <c r="I58" s="80">
        <v>3</v>
      </c>
      <c r="J58" s="80"/>
      <c r="K58" s="4">
        <v>30.66</v>
      </c>
    </row>
    <row r="59" spans="1:24">
      <c r="A59" s="2" t="s">
        <v>48</v>
      </c>
      <c r="B59" s="3" t="s">
        <v>9238</v>
      </c>
      <c r="C59" s="1" t="s">
        <v>42</v>
      </c>
      <c r="D59" s="1" t="s">
        <v>9239</v>
      </c>
      <c r="E59" s="2" t="s">
        <v>249</v>
      </c>
      <c r="F59" s="2" t="s">
        <v>250</v>
      </c>
      <c r="G59" s="2" t="s">
        <v>251</v>
      </c>
      <c r="H59" s="2" t="s">
        <v>252</v>
      </c>
      <c r="I59" s="80">
        <v>10</v>
      </c>
      <c r="J59" s="80"/>
      <c r="K59" s="4">
        <v>123.7</v>
      </c>
    </row>
    <row r="60" spans="1:24">
      <c r="A60" s="2" t="s">
        <v>48</v>
      </c>
      <c r="B60" s="3" t="s">
        <v>9225</v>
      </c>
      <c r="C60" s="1" t="s">
        <v>42</v>
      </c>
      <c r="D60" s="1" t="s">
        <v>9243</v>
      </c>
      <c r="E60" s="2" t="s">
        <v>738</v>
      </c>
      <c r="F60" s="2" t="s">
        <v>739</v>
      </c>
      <c r="G60" s="2" t="s">
        <v>251</v>
      </c>
      <c r="H60" s="2" t="s">
        <v>252</v>
      </c>
      <c r="I60" s="80">
        <v>5</v>
      </c>
      <c r="J60" s="80"/>
      <c r="K60" s="4">
        <v>61.85</v>
      </c>
    </row>
    <row r="61" spans="1:24">
      <c r="A61" s="2" t="s">
        <v>48</v>
      </c>
      <c r="B61" s="3" t="s">
        <v>9225</v>
      </c>
      <c r="C61" s="1" t="s">
        <v>42</v>
      </c>
      <c r="D61" s="1" t="s">
        <v>9240</v>
      </c>
      <c r="E61" s="2" t="s">
        <v>235</v>
      </c>
      <c r="F61" s="2" t="s">
        <v>236</v>
      </c>
      <c r="G61" s="2" t="s">
        <v>216</v>
      </c>
      <c r="H61" s="2" t="s">
        <v>217</v>
      </c>
      <c r="I61" s="80">
        <v>5</v>
      </c>
      <c r="J61" s="80"/>
      <c r="K61" s="4">
        <v>61.85</v>
      </c>
    </row>
    <row r="62" spans="1:24">
      <c r="A62" s="2" t="s">
        <v>48</v>
      </c>
      <c r="B62" s="3" t="s">
        <v>9225</v>
      </c>
      <c r="C62" s="1" t="s">
        <v>42</v>
      </c>
      <c r="D62" s="1" t="s">
        <v>9246</v>
      </c>
      <c r="E62" s="2" t="s">
        <v>224</v>
      </c>
      <c r="F62" s="2" t="s">
        <v>225</v>
      </c>
      <c r="G62" s="2" t="s">
        <v>216</v>
      </c>
      <c r="H62" s="2" t="s">
        <v>217</v>
      </c>
      <c r="I62" s="80">
        <v>5</v>
      </c>
      <c r="J62" s="80"/>
      <c r="K62" s="4">
        <v>61.85</v>
      </c>
    </row>
    <row r="63" spans="1:24">
      <c r="A63" s="2" t="s">
        <v>48</v>
      </c>
      <c r="B63" s="3" t="s">
        <v>9225</v>
      </c>
      <c r="C63" s="1" t="s">
        <v>42</v>
      </c>
      <c r="D63" s="1" t="s">
        <v>9237</v>
      </c>
      <c r="E63" s="2" t="s">
        <v>227</v>
      </c>
      <c r="F63" s="2" t="s">
        <v>228</v>
      </c>
      <c r="G63" s="2" t="s">
        <v>216</v>
      </c>
      <c r="H63" s="2" t="s">
        <v>217</v>
      </c>
      <c r="I63" s="80">
        <v>20</v>
      </c>
      <c r="J63" s="80"/>
      <c r="K63" s="4">
        <v>247.4</v>
      </c>
    </row>
    <row r="64" spans="1:24">
      <c r="A64" s="2" t="s">
        <v>48</v>
      </c>
      <c r="B64" s="3" t="s">
        <v>9225</v>
      </c>
      <c r="C64" s="1" t="s">
        <v>42</v>
      </c>
      <c r="D64" s="1" t="s">
        <v>9247</v>
      </c>
      <c r="E64" s="2" t="s">
        <v>266</v>
      </c>
      <c r="F64" s="2" t="s">
        <v>267</v>
      </c>
      <c r="G64" s="2" t="s">
        <v>216</v>
      </c>
      <c r="H64" s="2" t="s">
        <v>217</v>
      </c>
      <c r="I64" s="80">
        <v>5</v>
      </c>
      <c r="J64" s="80"/>
      <c r="K64" s="4">
        <v>61.85</v>
      </c>
    </row>
    <row r="65" spans="1:24">
      <c r="A65" s="2" t="s">
        <v>48</v>
      </c>
      <c r="B65" s="3" t="s">
        <v>9225</v>
      </c>
      <c r="C65" s="1" t="s">
        <v>42</v>
      </c>
      <c r="D65" s="1" t="s">
        <v>9241</v>
      </c>
      <c r="E65" s="2" t="s">
        <v>284</v>
      </c>
      <c r="F65" s="2" t="s">
        <v>285</v>
      </c>
      <c r="G65" s="2" t="s">
        <v>216</v>
      </c>
      <c r="H65" s="2" t="s">
        <v>217</v>
      </c>
      <c r="I65" s="80">
        <v>4</v>
      </c>
      <c r="J65" s="80"/>
      <c r="K65" s="4">
        <v>49.48</v>
      </c>
    </row>
    <row r="66" spans="1:24">
      <c r="A66" s="2" t="s">
        <v>48</v>
      </c>
      <c r="B66" s="3" t="s">
        <v>9225</v>
      </c>
      <c r="C66" s="1" t="s">
        <v>42</v>
      </c>
      <c r="D66" s="1" t="s">
        <v>9236</v>
      </c>
      <c r="E66" s="2" t="s">
        <v>263</v>
      </c>
      <c r="F66" s="2" t="s">
        <v>264</v>
      </c>
      <c r="G66" s="2" t="s">
        <v>216</v>
      </c>
      <c r="H66" s="2" t="s">
        <v>217</v>
      </c>
      <c r="I66" s="80">
        <v>10</v>
      </c>
      <c r="J66" s="80"/>
      <c r="K66" s="4">
        <v>123.7</v>
      </c>
    </row>
    <row r="67" spans="1:24">
      <c r="A67" s="2" t="s">
        <v>48</v>
      </c>
      <c r="B67" s="3" t="s">
        <v>9225</v>
      </c>
      <c r="C67" s="1" t="s">
        <v>42</v>
      </c>
      <c r="D67" s="1" t="s">
        <v>9248</v>
      </c>
      <c r="E67" s="2" t="s">
        <v>1187</v>
      </c>
      <c r="F67" s="2" t="s">
        <v>1188</v>
      </c>
      <c r="G67" s="2" t="s">
        <v>216</v>
      </c>
      <c r="H67" s="2" t="s">
        <v>217</v>
      </c>
      <c r="I67" s="80">
        <v>5</v>
      </c>
      <c r="J67" s="80"/>
      <c r="K67" s="4">
        <v>61.85</v>
      </c>
    </row>
    <row r="68" spans="1:24">
      <c r="A68" s="2" t="s">
        <v>48</v>
      </c>
      <c r="B68" s="3" t="s">
        <v>9225</v>
      </c>
      <c r="C68" s="1" t="s">
        <v>42</v>
      </c>
      <c r="D68" s="1" t="s">
        <v>3476</v>
      </c>
      <c r="E68" s="2" t="s">
        <v>9245</v>
      </c>
      <c r="F68" s="2" t="s">
        <v>972</v>
      </c>
      <c r="G68" s="2" t="s">
        <v>216</v>
      </c>
      <c r="H68" s="2" t="s">
        <v>217</v>
      </c>
      <c r="I68" s="80">
        <v>3</v>
      </c>
      <c r="J68" s="80"/>
      <c r="K68" s="4">
        <v>37.11</v>
      </c>
    </row>
    <row r="69" spans="1:24">
      <c r="A69" s="2" t="s">
        <v>48</v>
      </c>
      <c r="B69" s="3" t="s">
        <v>9225</v>
      </c>
      <c r="C69" s="1" t="s">
        <v>42</v>
      </c>
      <c r="D69" s="1" t="s">
        <v>9249</v>
      </c>
      <c r="E69" s="2" t="s">
        <v>1306</v>
      </c>
      <c r="F69" s="2" t="s">
        <v>1307</v>
      </c>
      <c r="G69" s="2" t="s">
        <v>216</v>
      </c>
      <c r="H69" s="2" t="s">
        <v>217</v>
      </c>
      <c r="I69" s="80">
        <v>2</v>
      </c>
      <c r="J69" s="80"/>
      <c r="K69" s="4">
        <v>24.74</v>
      </c>
    </row>
    <row r="70" spans="1:24">
      <c r="A70" s="2" t="s">
        <v>48</v>
      </c>
      <c r="B70" s="3" t="s">
        <v>9225</v>
      </c>
      <c r="C70" s="1" t="s">
        <v>42</v>
      </c>
      <c r="D70" s="1" t="s">
        <v>9244</v>
      </c>
      <c r="E70" s="2" t="s">
        <v>272</v>
      </c>
      <c r="F70" s="2" t="s">
        <v>273</v>
      </c>
      <c r="G70" s="2" t="s">
        <v>216</v>
      </c>
      <c r="H70" s="2" t="s">
        <v>217</v>
      </c>
      <c r="I70" s="80">
        <v>10</v>
      </c>
      <c r="J70" s="80"/>
      <c r="K70" s="4">
        <v>123.7</v>
      </c>
    </row>
    <row r="71" spans="1:24">
      <c r="A71" s="2" t="s">
        <v>182</v>
      </c>
      <c r="B71" s="3" t="s">
        <v>9225</v>
      </c>
      <c r="C71" s="1" t="s">
        <v>42</v>
      </c>
      <c r="D71" s="1" t="s">
        <v>9250</v>
      </c>
      <c r="E71" s="2" t="s">
        <v>214</v>
      </c>
      <c r="F71" s="2" t="s">
        <v>215</v>
      </c>
      <c r="G71" s="2" t="s">
        <v>216</v>
      </c>
      <c r="H71" s="2" t="s">
        <v>217</v>
      </c>
      <c r="I71" s="80">
        <v>10</v>
      </c>
      <c r="J71" s="80"/>
      <c r="K71" s="4">
        <v>94.4</v>
      </c>
    </row>
    <row r="72" spans="1:24">
      <c r="A72" s="2" t="s">
        <v>182</v>
      </c>
      <c r="B72" s="3" t="s">
        <v>9225</v>
      </c>
      <c r="C72" s="1" t="s">
        <v>42</v>
      </c>
      <c r="D72" s="1" t="s">
        <v>9236</v>
      </c>
      <c r="E72" s="2" t="s">
        <v>263</v>
      </c>
      <c r="F72" s="2" t="s">
        <v>264</v>
      </c>
      <c r="G72" s="2" t="s">
        <v>216</v>
      </c>
      <c r="H72" s="2" t="s">
        <v>217</v>
      </c>
      <c r="I72" s="80">
        <v>7</v>
      </c>
      <c r="J72" s="80"/>
      <c r="K72" s="4">
        <v>66.08</v>
      </c>
    </row>
    <row r="73" spans="1:24">
      <c r="A73" s="2" t="s">
        <v>182</v>
      </c>
      <c r="B73" s="3" t="s">
        <v>9225</v>
      </c>
      <c r="C73" s="1" t="s">
        <v>42</v>
      </c>
      <c r="D73" s="1" t="s">
        <v>9249</v>
      </c>
      <c r="E73" s="2" t="s">
        <v>1306</v>
      </c>
      <c r="F73" s="2" t="s">
        <v>1307</v>
      </c>
      <c r="G73" s="2" t="s">
        <v>216</v>
      </c>
      <c r="H73" s="2" t="s">
        <v>217</v>
      </c>
      <c r="I73" s="80">
        <v>2</v>
      </c>
      <c r="J73" s="80"/>
      <c r="K73" s="4">
        <v>18.88</v>
      </c>
    </row>
    <row r="74" spans="1:24">
      <c r="A74" s="2" t="s">
        <v>182</v>
      </c>
      <c r="B74" s="3" t="s">
        <v>9225</v>
      </c>
      <c r="C74" s="1" t="s">
        <v>42</v>
      </c>
      <c r="D74" s="1" t="s">
        <v>9241</v>
      </c>
      <c r="E74" s="2" t="s">
        <v>284</v>
      </c>
      <c r="F74" s="2" t="s">
        <v>285</v>
      </c>
      <c r="G74" s="2" t="s">
        <v>216</v>
      </c>
      <c r="H74" s="2" t="s">
        <v>217</v>
      </c>
      <c r="I74" s="80">
        <v>2</v>
      </c>
      <c r="J74" s="80"/>
      <c r="K74" s="4">
        <v>18.88</v>
      </c>
    </row>
    <row r="75" spans="1:24">
      <c r="A75" s="2" t="s">
        <v>182</v>
      </c>
      <c r="B75" s="3" t="s">
        <v>9225</v>
      </c>
      <c r="C75" s="1" t="s">
        <v>42</v>
      </c>
      <c r="D75" s="1" t="s">
        <v>3512</v>
      </c>
      <c r="E75" s="2" t="s">
        <v>230</v>
      </c>
      <c r="F75" s="2" t="s">
        <v>231</v>
      </c>
      <c r="G75" s="2" t="s">
        <v>232</v>
      </c>
      <c r="H75" s="2" t="s">
        <v>233</v>
      </c>
      <c r="I75" s="80">
        <v>2</v>
      </c>
      <c r="J75" s="80"/>
      <c r="K75" s="4">
        <v>18.88</v>
      </c>
    </row>
    <row r="76" spans="1:24">
      <c r="A76" s="2" t="s">
        <v>182</v>
      </c>
      <c r="B76" s="3" t="s">
        <v>9225</v>
      </c>
      <c r="C76" s="1" t="s">
        <v>42</v>
      </c>
      <c r="D76" s="1" t="s">
        <v>9246</v>
      </c>
      <c r="E76" s="2" t="s">
        <v>224</v>
      </c>
      <c r="F76" s="2" t="s">
        <v>225</v>
      </c>
      <c r="G76" s="2" t="s">
        <v>216</v>
      </c>
      <c r="H76" s="2" t="s">
        <v>217</v>
      </c>
      <c r="I76" s="80">
        <v>5</v>
      </c>
      <c r="J76" s="80"/>
      <c r="K76" s="4">
        <v>47.2</v>
      </c>
    </row>
    <row r="77" spans="1:24">
      <c r="K77" s="5">
        <v>1793.96</v>
      </c>
    </row>
    <row r="78" spans="1:24">
      <c r="A78" s="72" t="s">
        <v>286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</row>
    <row r="79" spans="1:24">
      <c r="A79" s="2" t="s">
        <v>40</v>
      </c>
      <c r="B79" s="3" t="s">
        <v>9225</v>
      </c>
      <c r="C79" s="1" t="s">
        <v>42</v>
      </c>
      <c r="D79" s="1" t="s">
        <v>9251</v>
      </c>
      <c r="E79" s="2" t="s">
        <v>981</v>
      </c>
      <c r="F79" s="2" t="s">
        <v>982</v>
      </c>
      <c r="G79" s="2" t="s">
        <v>296</v>
      </c>
      <c r="H79" s="2" t="s">
        <v>297</v>
      </c>
      <c r="I79" s="80">
        <v>5</v>
      </c>
      <c r="J79" s="80"/>
      <c r="K79" s="4">
        <v>51.1</v>
      </c>
    </row>
    <row r="80" spans="1:24">
      <c r="A80" s="2" t="s">
        <v>40</v>
      </c>
      <c r="B80" s="3" t="s">
        <v>9225</v>
      </c>
      <c r="C80" s="1" t="s">
        <v>42</v>
      </c>
      <c r="D80" s="1" t="s">
        <v>3514</v>
      </c>
      <c r="E80" s="2" t="s">
        <v>4277</v>
      </c>
      <c r="F80" s="2" t="s">
        <v>4278</v>
      </c>
      <c r="G80" s="2" t="s">
        <v>468</v>
      </c>
      <c r="H80" s="2" t="s">
        <v>469</v>
      </c>
      <c r="I80" s="80">
        <v>20</v>
      </c>
      <c r="J80" s="80"/>
      <c r="K80" s="4">
        <v>204.4</v>
      </c>
    </row>
    <row r="81" spans="1:24">
      <c r="A81" s="2" t="s">
        <v>48</v>
      </c>
      <c r="B81" s="3" t="s">
        <v>9225</v>
      </c>
      <c r="C81" s="1" t="s">
        <v>42</v>
      </c>
      <c r="D81" s="1" t="s">
        <v>9252</v>
      </c>
      <c r="E81" s="2" t="s">
        <v>288</v>
      </c>
      <c r="F81" s="2" t="s">
        <v>1928</v>
      </c>
      <c r="G81" s="2" t="s">
        <v>290</v>
      </c>
      <c r="H81" s="2" t="s">
        <v>291</v>
      </c>
      <c r="I81" s="80">
        <v>10</v>
      </c>
      <c r="J81" s="80"/>
      <c r="K81" s="4">
        <v>123.7</v>
      </c>
    </row>
    <row r="82" spans="1:24">
      <c r="A82" s="2" t="s">
        <v>182</v>
      </c>
      <c r="B82" s="3" t="s">
        <v>9225</v>
      </c>
      <c r="C82" s="1" t="s">
        <v>42</v>
      </c>
      <c r="D82" s="1" t="s">
        <v>9253</v>
      </c>
      <c r="E82" s="2" t="s">
        <v>302</v>
      </c>
      <c r="F82" s="2" t="s">
        <v>303</v>
      </c>
      <c r="G82" s="2" t="s">
        <v>304</v>
      </c>
      <c r="H82" s="2" t="s">
        <v>305</v>
      </c>
      <c r="I82" s="80">
        <v>6</v>
      </c>
      <c r="J82" s="80"/>
      <c r="K82" s="4">
        <v>50.52</v>
      </c>
    </row>
    <row r="83" spans="1:24">
      <c r="A83" s="2" t="s">
        <v>182</v>
      </c>
      <c r="B83" s="3" t="s">
        <v>9225</v>
      </c>
      <c r="C83" s="1" t="s">
        <v>42</v>
      </c>
      <c r="D83" s="1" t="s">
        <v>9252</v>
      </c>
      <c r="E83" s="2" t="s">
        <v>288</v>
      </c>
      <c r="F83" s="2" t="s">
        <v>1928</v>
      </c>
      <c r="G83" s="2" t="s">
        <v>290</v>
      </c>
      <c r="H83" s="2" t="s">
        <v>291</v>
      </c>
      <c r="I83" s="80">
        <v>10</v>
      </c>
      <c r="J83" s="80"/>
      <c r="K83" s="4">
        <v>84.2</v>
      </c>
    </row>
    <row r="84" spans="1:24">
      <c r="K84" s="5">
        <v>513.91999999999996</v>
      </c>
    </row>
    <row r="85" spans="1:24">
      <c r="A85" s="72" t="s">
        <v>309</v>
      </c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</row>
    <row r="86" spans="1:24">
      <c r="A86" s="2" t="s">
        <v>40</v>
      </c>
      <c r="B86" s="3" t="s">
        <v>9238</v>
      </c>
      <c r="C86" s="1" t="s">
        <v>42</v>
      </c>
      <c r="D86" s="1" t="s">
        <v>9254</v>
      </c>
      <c r="E86" s="2" t="s">
        <v>1025</v>
      </c>
      <c r="F86" s="2" t="s">
        <v>1026</v>
      </c>
      <c r="G86" s="2" t="s">
        <v>313</v>
      </c>
      <c r="H86" s="2" t="s">
        <v>314</v>
      </c>
      <c r="I86" s="80">
        <v>10</v>
      </c>
      <c r="J86" s="80"/>
      <c r="K86" s="4">
        <v>102.2</v>
      </c>
    </row>
    <row r="87" spans="1:24">
      <c r="A87" s="2" t="s">
        <v>40</v>
      </c>
      <c r="B87" s="3" t="s">
        <v>9225</v>
      </c>
      <c r="C87" s="1" t="s">
        <v>42</v>
      </c>
      <c r="D87" s="1" t="s">
        <v>9255</v>
      </c>
      <c r="E87" s="2" t="s">
        <v>1584</v>
      </c>
      <c r="F87" s="2" t="s">
        <v>1585</v>
      </c>
      <c r="G87" s="2" t="s">
        <v>313</v>
      </c>
      <c r="H87" s="2" t="s">
        <v>314</v>
      </c>
      <c r="I87" s="80">
        <v>5</v>
      </c>
      <c r="J87" s="80"/>
      <c r="K87" s="4">
        <v>51.1</v>
      </c>
    </row>
    <row r="88" spans="1:24">
      <c r="A88" s="2" t="s">
        <v>40</v>
      </c>
      <c r="B88" s="3" t="s">
        <v>9238</v>
      </c>
      <c r="C88" s="1" t="s">
        <v>42</v>
      </c>
      <c r="D88" s="1" t="s">
        <v>3472</v>
      </c>
      <c r="E88" s="2" t="s">
        <v>594</v>
      </c>
      <c r="F88" s="2" t="s">
        <v>595</v>
      </c>
      <c r="G88" s="2" t="s">
        <v>313</v>
      </c>
      <c r="H88" s="2" t="s">
        <v>314</v>
      </c>
      <c r="I88" s="80">
        <v>10</v>
      </c>
      <c r="J88" s="80"/>
      <c r="K88" s="4">
        <v>102.2</v>
      </c>
    </row>
    <row r="89" spans="1:24">
      <c r="A89" s="2" t="s">
        <v>40</v>
      </c>
      <c r="B89" s="3" t="s">
        <v>9238</v>
      </c>
      <c r="C89" s="1" t="s">
        <v>42</v>
      </c>
      <c r="D89" s="1" t="s">
        <v>9256</v>
      </c>
      <c r="E89" s="2" t="s">
        <v>4600</v>
      </c>
      <c r="F89" s="2" t="s">
        <v>4601</v>
      </c>
      <c r="G89" s="2" t="s">
        <v>313</v>
      </c>
      <c r="H89" s="2" t="s">
        <v>314</v>
      </c>
      <c r="I89" s="80">
        <v>20</v>
      </c>
      <c r="J89" s="80"/>
      <c r="K89" s="4">
        <v>204.4</v>
      </c>
    </row>
    <row r="90" spans="1:24">
      <c r="A90" s="2" t="s">
        <v>40</v>
      </c>
      <c r="B90" s="3" t="s">
        <v>9238</v>
      </c>
      <c r="C90" s="1" t="s">
        <v>42</v>
      </c>
      <c r="D90" s="1" t="s">
        <v>3516</v>
      </c>
      <c r="E90" s="2" t="s">
        <v>396</v>
      </c>
      <c r="F90" s="2" t="s">
        <v>397</v>
      </c>
      <c r="G90" s="2" t="s">
        <v>313</v>
      </c>
      <c r="H90" s="2" t="s">
        <v>314</v>
      </c>
      <c r="I90" s="80">
        <v>10</v>
      </c>
      <c r="J90" s="80"/>
      <c r="K90" s="4">
        <v>102.2</v>
      </c>
    </row>
    <row r="91" spans="1:24">
      <c r="A91" s="2" t="s">
        <v>40</v>
      </c>
      <c r="B91" s="3" t="s">
        <v>9238</v>
      </c>
      <c r="C91" s="1" t="s">
        <v>42</v>
      </c>
      <c r="D91" s="1" t="s">
        <v>9257</v>
      </c>
      <c r="E91" s="2" t="s">
        <v>404</v>
      </c>
      <c r="F91" s="2" t="s">
        <v>405</v>
      </c>
      <c r="G91" s="2" t="s">
        <v>351</v>
      </c>
      <c r="H91" s="2" t="s">
        <v>352</v>
      </c>
      <c r="I91" s="80">
        <v>5</v>
      </c>
      <c r="J91" s="80"/>
      <c r="K91" s="4">
        <v>51.1</v>
      </c>
    </row>
    <row r="92" spans="1:24">
      <c r="A92" s="2" t="s">
        <v>40</v>
      </c>
      <c r="B92" s="3" t="s">
        <v>9225</v>
      </c>
      <c r="C92" s="1" t="s">
        <v>42</v>
      </c>
      <c r="D92" s="1" t="s">
        <v>9258</v>
      </c>
      <c r="E92" s="2" t="s">
        <v>6177</v>
      </c>
      <c r="F92" s="2" t="s">
        <v>6178</v>
      </c>
      <c r="G92" s="2" t="s">
        <v>375</v>
      </c>
      <c r="H92" s="2" t="s">
        <v>376</v>
      </c>
      <c r="I92" s="80">
        <v>14</v>
      </c>
      <c r="J92" s="80"/>
      <c r="K92" s="4">
        <v>143.08000000000001</v>
      </c>
    </row>
    <row r="93" spans="1:24">
      <c r="A93" s="2" t="s">
        <v>40</v>
      </c>
      <c r="B93" s="3" t="s">
        <v>9202</v>
      </c>
      <c r="C93" s="1" t="s">
        <v>42</v>
      </c>
      <c r="D93" s="1" t="s">
        <v>9259</v>
      </c>
      <c r="E93" s="2" t="s">
        <v>1021</v>
      </c>
      <c r="F93" s="2" t="s">
        <v>1022</v>
      </c>
      <c r="G93" s="2" t="s">
        <v>367</v>
      </c>
      <c r="H93" s="2" t="s">
        <v>368</v>
      </c>
      <c r="I93" s="80">
        <v>15</v>
      </c>
      <c r="J93" s="80"/>
      <c r="K93" s="4">
        <v>153.30000000000001</v>
      </c>
    </row>
    <row r="94" spans="1:24">
      <c r="A94" s="2" t="s">
        <v>40</v>
      </c>
      <c r="B94" s="3" t="s">
        <v>9202</v>
      </c>
      <c r="C94" s="1" t="s">
        <v>42</v>
      </c>
      <c r="D94" s="1" t="s">
        <v>9260</v>
      </c>
      <c r="E94" s="2" t="s">
        <v>1199</v>
      </c>
      <c r="F94" s="2" t="s">
        <v>1200</v>
      </c>
      <c r="G94" s="2" t="s">
        <v>367</v>
      </c>
      <c r="H94" s="2" t="s">
        <v>368</v>
      </c>
      <c r="I94" s="80">
        <v>10</v>
      </c>
      <c r="J94" s="80"/>
      <c r="K94" s="4">
        <v>102.2</v>
      </c>
    </row>
    <row r="95" spans="1:24">
      <c r="A95" s="2" t="s">
        <v>40</v>
      </c>
      <c r="B95" s="3" t="s">
        <v>9202</v>
      </c>
      <c r="C95" s="1" t="s">
        <v>42</v>
      </c>
      <c r="D95" s="1" t="s">
        <v>9261</v>
      </c>
      <c r="E95" s="2" t="s">
        <v>1002</v>
      </c>
      <c r="F95" s="2" t="s">
        <v>1003</v>
      </c>
      <c r="G95" s="2" t="s">
        <v>313</v>
      </c>
      <c r="H95" s="2" t="s">
        <v>314</v>
      </c>
      <c r="I95" s="80">
        <v>5</v>
      </c>
      <c r="J95" s="80"/>
      <c r="K95" s="4">
        <v>51.1</v>
      </c>
    </row>
    <row r="96" spans="1:24">
      <c r="A96" s="2" t="s">
        <v>40</v>
      </c>
      <c r="B96" s="3" t="s">
        <v>9219</v>
      </c>
      <c r="C96" s="1" t="s">
        <v>42</v>
      </c>
      <c r="D96" s="1" t="s">
        <v>3565</v>
      </c>
      <c r="E96" s="2" t="s">
        <v>341</v>
      </c>
      <c r="F96" s="2" t="s">
        <v>342</v>
      </c>
      <c r="G96" s="2" t="s">
        <v>343</v>
      </c>
      <c r="H96" s="2" t="s">
        <v>344</v>
      </c>
      <c r="I96" s="80">
        <v>20</v>
      </c>
      <c r="J96" s="80"/>
      <c r="K96" s="4">
        <v>204.4</v>
      </c>
    </row>
    <row r="97" spans="1:11">
      <c r="A97" s="2" t="s">
        <v>40</v>
      </c>
      <c r="B97" s="3" t="s">
        <v>9219</v>
      </c>
      <c r="C97" s="1" t="s">
        <v>42</v>
      </c>
      <c r="D97" s="1" t="s">
        <v>9262</v>
      </c>
      <c r="E97" s="2" t="s">
        <v>589</v>
      </c>
      <c r="F97" s="2" t="s">
        <v>590</v>
      </c>
      <c r="G97" s="2" t="s">
        <v>313</v>
      </c>
      <c r="H97" s="2" t="s">
        <v>314</v>
      </c>
      <c r="I97" s="80">
        <v>5</v>
      </c>
      <c r="J97" s="80"/>
      <c r="K97" s="4">
        <v>51.1</v>
      </c>
    </row>
    <row r="98" spans="1:11">
      <c r="A98" s="2" t="s">
        <v>40</v>
      </c>
      <c r="B98" s="3" t="s">
        <v>9219</v>
      </c>
      <c r="C98" s="1" t="s">
        <v>42</v>
      </c>
      <c r="D98" s="1" t="s">
        <v>3567</v>
      </c>
      <c r="E98" s="2" t="s">
        <v>760</v>
      </c>
      <c r="F98" s="2" t="s">
        <v>761</v>
      </c>
      <c r="G98" s="2" t="s">
        <v>313</v>
      </c>
      <c r="H98" s="2" t="s">
        <v>314</v>
      </c>
      <c r="I98" s="80">
        <v>10</v>
      </c>
      <c r="J98" s="80"/>
      <c r="K98" s="4">
        <v>102.2</v>
      </c>
    </row>
    <row r="99" spans="1:11">
      <c r="A99" s="2" t="s">
        <v>40</v>
      </c>
      <c r="B99" s="3" t="s">
        <v>9202</v>
      </c>
      <c r="C99" s="1" t="s">
        <v>42</v>
      </c>
      <c r="D99" s="1" t="s">
        <v>3575</v>
      </c>
      <c r="E99" s="2" t="s">
        <v>5785</v>
      </c>
      <c r="F99" s="2" t="s">
        <v>5786</v>
      </c>
      <c r="G99" s="2" t="s">
        <v>313</v>
      </c>
      <c r="H99" s="2" t="s">
        <v>314</v>
      </c>
      <c r="I99" s="80">
        <v>10</v>
      </c>
      <c r="J99" s="80"/>
      <c r="K99" s="4">
        <v>102.2</v>
      </c>
    </row>
    <row r="100" spans="1:11">
      <c r="A100" s="2" t="s">
        <v>40</v>
      </c>
      <c r="B100" s="3" t="s">
        <v>9227</v>
      </c>
      <c r="C100" s="1" t="s">
        <v>42</v>
      </c>
      <c r="D100" s="1" t="s">
        <v>9263</v>
      </c>
      <c r="E100" s="2" t="s">
        <v>1214</v>
      </c>
      <c r="F100" s="2" t="s">
        <v>1215</v>
      </c>
      <c r="G100" s="2" t="s">
        <v>313</v>
      </c>
      <c r="H100" s="2" t="s">
        <v>314</v>
      </c>
      <c r="I100" s="80">
        <v>10</v>
      </c>
      <c r="J100" s="80"/>
      <c r="K100" s="4">
        <v>102.2</v>
      </c>
    </row>
    <row r="101" spans="1:11">
      <c r="A101" s="2" t="s">
        <v>40</v>
      </c>
      <c r="B101" s="3" t="s">
        <v>9227</v>
      </c>
      <c r="C101" s="1" t="s">
        <v>42</v>
      </c>
      <c r="D101" s="1" t="s">
        <v>9264</v>
      </c>
      <c r="E101" s="2" t="s">
        <v>357</v>
      </c>
      <c r="F101" s="2" t="s">
        <v>358</v>
      </c>
      <c r="G101" s="2" t="s">
        <v>313</v>
      </c>
      <c r="H101" s="2" t="s">
        <v>314</v>
      </c>
      <c r="I101" s="80">
        <v>20</v>
      </c>
      <c r="J101" s="80"/>
      <c r="K101" s="4">
        <v>204.4</v>
      </c>
    </row>
    <row r="102" spans="1:11">
      <c r="A102" s="2" t="s">
        <v>40</v>
      </c>
      <c r="B102" s="3" t="s">
        <v>9227</v>
      </c>
      <c r="C102" s="1" t="s">
        <v>42</v>
      </c>
      <c r="D102" s="1" t="s">
        <v>9265</v>
      </c>
      <c r="E102" s="2" t="s">
        <v>1424</v>
      </c>
      <c r="F102" s="2" t="s">
        <v>1425</v>
      </c>
      <c r="G102" s="2" t="s">
        <v>313</v>
      </c>
      <c r="H102" s="2" t="s">
        <v>314</v>
      </c>
      <c r="I102" s="80">
        <v>20</v>
      </c>
      <c r="J102" s="80"/>
      <c r="K102" s="4">
        <v>204.4</v>
      </c>
    </row>
    <row r="103" spans="1:11">
      <c r="A103" s="2" t="s">
        <v>40</v>
      </c>
      <c r="B103" s="3" t="s">
        <v>9202</v>
      </c>
      <c r="C103" s="1" t="s">
        <v>42</v>
      </c>
      <c r="D103" s="1" t="s">
        <v>3604</v>
      </c>
      <c r="E103" s="2" t="s">
        <v>578</v>
      </c>
      <c r="F103" s="2" t="s">
        <v>579</v>
      </c>
      <c r="G103" s="2" t="s">
        <v>313</v>
      </c>
      <c r="H103" s="2" t="s">
        <v>314</v>
      </c>
      <c r="I103" s="80">
        <v>30</v>
      </c>
      <c r="J103" s="80"/>
      <c r="K103" s="4">
        <v>306.60000000000002</v>
      </c>
    </row>
    <row r="104" spans="1:11">
      <c r="A104" s="2" t="s">
        <v>40</v>
      </c>
      <c r="B104" s="3" t="s">
        <v>9227</v>
      </c>
      <c r="C104" s="1" t="s">
        <v>42</v>
      </c>
      <c r="D104" s="1" t="s">
        <v>9266</v>
      </c>
      <c r="E104" s="2" t="s">
        <v>1436</v>
      </c>
      <c r="F104" s="2" t="s">
        <v>1437</v>
      </c>
      <c r="G104" s="2" t="s">
        <v>313</v>
      </c>
      <c r="H104" s="2" t="s">
        <v>314</v>
      </c>
      <c r="I104" s="80">
        <v>10</v>
      </c>
      <c r="J104" s="80"/>
      <c r="K104" s="4">
        <v>102.2</v>
      </c>
    </row>
    <row r="105" spans="1:11">
      <c r="A105" s="2" t="s">
        <v>40</v>
      </c>
      <c r="B105" s="3" t="s">
        <v>9227</v>
      </c>
      <c r="C105" s="1" t="s">
        <v>42</v>
      </c>
      <c r="D105" s="1" t="s">
        <v>9267</v>
      </c>
      <c r="E105" s="2" t="s">
        <v>378</v>
      </c>
      <c r="F105" s="2" t="s">
        <v>379</v>
      </c>
      <c r="G105" s="2" t="s">
        <v>313</v>
      </c>
      <c r="H105" s="2" t="s">
        <v>314</v>
      </c>
      <c r="I105" s="80">
        <v>10</v>
      </c>
      <c r="J105" s="80"/>
      <c r="K105" s="4">
        <v>102.2</v>
      </c>
    </row>
    <row r="106" spans="1:11">
      <c r="A106" s="2" t="s">
        <v>40</v>
      </c>
      <c r="B106" s="3" t="s">
        <v>9219</v>
      </c>
      <c r="C106" s="1" t="s">
        <v>42</v>
      </c>
      <c r="D106" s="1" t="s">
        <v>9268</v>
      </c>
      <c r="E106" s="2" t="s">
        <v>597</v>
      </c>
      <c r="F106" s="2" t="s">
        <v>598</v>
      </c>
      <c r="G106" s="2" t="s">
        <v>313</v>
      </c>
      <c r="H106" s="2" t="s">
        <v>314</v>
      </c>
      <c r="I106" s="80">
        <v>20</v>
      </c>
      <c r="J106" s="80"/>
      <c r="K106" s="4">
        <v>204.4</v>
      </c>
    </row>
    <row r="107" spans="1:11">
      <c r="A107" s="2" t="s">
        <v>40</v>
      </c>
      <c r="B107" s="3" t="s">
        <v>9225</v>
      </c>
      <c r="C107" s="1" t="s">
        <v>42</v>
      </c>
      <c r="D107" s="1" t="s">
        <v>9269</v>
      </c>
      <c r="E107" s="2" t="s">
        <v>316</v>
      </c>
      <c r="F107" s="2" t="s">
        <v>317</v>
      </c>
      <c r="G107" s="2" t="s">
        <v>313</v>
      </c>
      <c r="H107" s="2" t="s">
        <v>314</v>
      </c>
      <c r="I107" s="80">
        <v>5</v>
      </c>
      <c r="J107" s="80"/>
      <c r="K107" s="4">
        <v>51.1</v>
      </c>
    </row>
    <row r="108" spans="1:11">
      <c r="A108" s="2" t="s">
        <v>40</v>
      </c>
      <c r="B108" s="3" t="s">
        <v>9225</v>
      </c>
      <c r="C108" s="1" t="s">
        <v>42</v>
      </c>
      <c r="D108" s="1" t="s">
        <v>9270</v>
      </c>
      <c r="E108" s="2" t="s">
        <v>816</v>
      </c>
      <c r="F108" s="2" t="s">
        <v>817</v>
      </c>
      <c r="G108" s="2" t="s">
        <v>313</v>
      </c>
      <c r="H108" s="2" t="s">
        <v>314</v>
      </c>
      <c r="I108" s="80">
        <v>10</v>
      </c>
      <c r="J108" s="80"/>
      <c r="K108" s="4">
        <v>102.2</v>
      </c>
    </row>
    <row r="109" spans="1:11">
      <c r="A109" s="2" t="s">
        <v>40</v>
      </c>
      <c r="B109" s="3" t="s">
        <v>9219</v>
      </c>
      <c r="C109" s="1" t="s">
        <v>42</v>
      </c>
      <c r="D109" s="1" t="s">
        <v>9271</v>
      </c>
      <c r="E109" s="2" t="s">
        <v>5404</v>
      </c>
      <c r="F109" s="2" t="s">
        <v>5405</v>
      </c>
      <c r="G109" s="2" t="s">
        <v>313</v>
      </c>
      <c r="H109" s="2" t="s">
        <v>314</v>
      </c>
      <c r="I109" s="80">
        <v>10</v>
      </c>
      <c r="J109" s="80"/>
      <c r="K109" s="4">
        <v>102.2</v>
      </c>
    </row>
    <row r="110" spans="1:11">
      <c r="A110" s="2" t="s">
        <v>40</v>
      </c>
      <c r="B110" s="3" t="s">
        <v>9219</v>
      </c>
      <c r="C110" s="1" t="s">
        <v>42</v>
      </c>
      <c r="D110" s="1" t="s">
        <v>9272</v>
      </c>
      <c r="E110" s="2" t="s">
        <v>567</v>
      </c>
      <c r="F110" s="2" t="s">
        <v>568</v>
      </c>
      <c r="G110" s="2" t="s">
        <v>367</v>
      </c>
      <c r="H110" s="2" t="s">
        <v>368</v>
      </c>
      <c r="I110" s="80">
        <v>15</v>
      </c>
      <c r="J110" s="80"/>
      <c r="K110" s="4">
        <v>153.30000000000001</v>
      </c>
    </row>
    <row r="111" spans="1:11">
      <c r="A111" s="2" t="s">
        <v>40</v>
      </c>
      <c r="B111" s="3" t="s">
        <v>9219</v>
      </c>
      <c r="C111" s="1" t="s">
        <v>42</v>
      </c>
      <c r="D111" s="1" t="s">
        <v>9273</v>
      </c>
      <c r="E111" s="2" t="s">
        <v>786</v>
      </c>
      <c r="F111" s="2" t="s">
        <v>787</v>
      </c>
      <c r="G111" s="2" t="s">
        <v>313</v>
      </c>
      <c r="H111" s="2" t="s">
        <v>314</v>
      </c>
      <c r="I111" s="80">
        <v>4</v>
      </c>
      <c r="J111" s="80"/>
      <c r="K111" s="4">
        <v>40.880000000000003</v>
      </c>
    </row>
    <row r="112" spans="1:11">
      <c r="A112" s="2" t="s">
        <v>48</v>
      </c>
      <c r="B112" s="3" t="s">
        <v>9202</v>
      </c>
      <c r="C112" s="1" t="s">
        <v>42</v>
      </c>
      <c r="D112" s="1" t="s">
        <v>9260</v>
      </c>
      <c r="E112" s="2" t="s">
        <v>1199</v>
      </c>
      <c r="F112" s="2" t="s">
        <v>1200</v>
      </c>
      <c r="G112" s="2" t="s">
        <v>367</v>
      </c>
      <c r="H112" s="2" t="s">
        <v>368</v>
      </c>
      <c r="I112" s="80">
        <v>20</v>
      </c>
      <c r="J112" s="80"/>
      <c r="K112" s="4">
        <v>230.4</v>
      </c>
    </row>
    <row r="113" spans="1:24">
      <c r="A113" s="2" t="s">
        <v>48</v>
      </c>
      <c r="B113" s="3" t="s">
        <v>9219</v>
      </c>
      <c r="C113" s="1" t="s">
        <v>42</v>
      </c>
      <c r="D113" s="1" t="s">
        <v>9273</v>
      </c>
      <c r="E113" s="2" t="s">
        <v>786</v>
      </c>
      <c r="F113" s="2" t="s">
        <v>787</v>
      </c>
      <c r="G113" s="2" t="s">
        <v>313</v>
      </c>
      <c r="H113" s="2" t="s">
        <v>314</v>
      </c>
      <c r="I113" s="80">
        <v>3</v>
      </c>
      <c r="J113" s="80"/>
      <c r="K113" s="4">
        <v>34.56</v>
      </c>
    </row>
    <row r="114" spans="1:24">
      <c r="A114" s="2" t="s">
        <v>48</v>
      </c>
      <c r="B114" s="3" t="s">
        <v>9202</v>
      </c>
      <c r="C114" s="1" t="s">
        <v>42</v>
      </c>
      <c r="D114" s="1" t="s">
        <v>3575</v>
      </c>
      <c r="E114" s="2" t="s">
        <v>5785</v>
      </c>
      <c r="F114" s="2" t="s">
        <v>5786</v>
      </c>
      <c r="G114" s="2" t="s">
        <v>313</v>
      </c>
      <c r="H114" s="2" t="s">
        <v>314</v>
      </c>
      <c r="I114" s="80">
        <v>3</v>
      </c>
      <c r="J114" s="80"/>
      <c r="K114" s="4">
        <v>34.56</v>
      </c>
    </row>
    <row r="115" spans="1:24">
      <c r="A115" s="2" t="s">
        <v>48</v>
      </c>
      <c r="B115" s="3" t="s">
        <v>9238</v>
      </c>
      <c r="C115" s="1" t="s">
        <v>42</v>
      </c>
      <c r="D115" s="1" t="s">
        <v>9257</v>
      </c>
      <c r="E115" s="2" t="s">
        <v>404</v>
      </c>
      <c r="F115" s="2" t="s">
        <v>405</v>
      </c>
      <c r="G115" s="2" t="s">
        <v>351</v>
      </c>
      <c r="H115" s="2" t="s">
        <v>352</v>
      </c>
      <c r="I115" s="80">
        <v>2</v>
      </c>
      <c r="J115" s="80"/>
      <c r="K115" s="4">
        <v>23.04</v>
      </c>
    </row>
    <row r="116" spans="1:24">
      <c r="A116" s="2" t="s">
        <v>48</v>
      </c>
      <c r="B116" s="3" t="s">
        <v>9219</v>
      </c>
      <c r="C116" s="1" t="s">
        <v>42</v>
      </c>
      <c r="D116" s="1" t="s">
        <v>9274</v>
      </c>
      <c r="E116" s="2" t="s">
        <v>581</v>
      </c>
      <c r="F116" s="2" t="s">
        <v>582</v>
      </c>
      <c r="G116" s="2" t="s">
        <v>313</v>
      </c>
      <c r="H116" s="2" t="s">
        <v>314</v>
      </c>
      <c r="I116" s="80">
        <v>10</v>
      </c>
      <c r="J116" s="80"/>
      <c r="K116" s="4">
        <v>115.2</v>
      </c>
    </row>
    <row r="117" spans="1:24">
      <c r="A117" s="2" t="s">
        <v>48</v>
      </c>
      <c r="B117" s="3" t="s">
        <v>9219</v>
      </c>
      <c r="C117" s="1" t="s">
        <v>42</v>
      </c>
      <c r="D117" s="1" t="s">
        <v>3567</v>
      </c>
      <c r="E117" s="2" t="s">
        <v>760</v>
      </c>
      <c r="F117" s="2" t="s">
        <v>761</v>
      </c>
      <c r="G117" s="2" t="s">
        <v>313</v>
      </c>
      <c r="H117" s="2" t="s">
        <v>314</v>
      </c>
      <c r="I117" s="80">
        <v>2</v>
      </c>
      <c r="J117" s="80"/>
      <c r="K117" s="4">
        <v>23.04</v>
      </c>
    </row>
    <row r="118" spans="1:24">
      <c r="A118" s="2" t="s">
        <v>48</v>
      </c>
      <c r="B118" s="3" t="s">
        <v>9225</v>
      </c>
      <c r="C118" s="1" t="s">
        <v>42</v>
      </c>
      <c r="D118" s="1" t="s">
        <v>9275</v>
      </c>
      <c r="E118" s="2" t="s">
        <v>773</v>
      </c>
      <c r="F118" s="2" t="s">
        <v>774</v>
      </c>
      <c r="G118" s="2" t="s">
        <v>313</v>
      </c>
      <c r="H118" s="2" t="s">
        <v>314</v>
      </c>
      <c r="I118" s="80">
        <v>3</v>
      </c>
      <c r="J118" s="80"/>
      <c r="K118" s="4">
        <v>34.56</v>
      </c>
    </row>
    <row r="119" spans="1:24">
      <c r="A119" s="2" t="s">
        <v>48</v>
      </c>
      <c r="B119" s="3" t="s">
        <v>9227</v>
      </c>
      <c r="C119" s="1" t="s">
        <v>42</v>
      </c>
      <c r="D119" s="1" t="s">
        <v>9265</v>
      </c>
      <c r="E119" s="2" t="s">
        <v>1424</v>
      </c>
      <c r="F119" s="2" t="s">
        <v>1425</v>
      </c>
      <c r="G119" s="2" t="s">
        <v>313</v>
      </c>
      <c r="H119" s="2" t="s">
        <v>314</v>
      </c>
      <c r="I119" s="80">
        <v>20</v>
      </c>
      <c r="J119" s="80"/>
      <c r="K119" s="4">
        <v>230.4</v>
      </c>
    </row>
    <row r="120" spans="1:24">
      <c r="K120" s="5">
        <v>3924.62</v>
      </c>
    </row>
    <row r="121" spans="1:24">
      <c r="A121" s="72" t="s">
        <v>429</v>
      </c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</row>
    <row r="122" spans="1:24">
      <c r="A122" s="2" t="s">
        <v>48</v>
      </c>
      <c r="B122" s="3" t="s">
        <v>9225</v>
      </c>
      <c r="C122" s="1" t="s">
        <v>42</v>
      </c>
      <c r="D122" s="1" t="s">
        <v>3478</v>
      </c>
      <c r="E122" s="2" t="s">
        <v>431</v>
      </c>
      <c r="F122" s="2" t="s">
        <v>432</v>
      </c>
      <c r="G122" s="2" t="s">
        <v>433</v>
      </c>
      <c r="H122" s="2" t="s">
        <v>434</v>
      </c>
      <c r="I122" s="80">
        <v>5</v>
      </c>
      <c r="J122" s="80"/>
      <c r="K122" s="4">
        <v>57.6</v>
      </c>
    </row>
    <row r="123" spans="1:24">
      <c r="A123" s="2" t="s">
        <v>48</v>
      </c>
      <c r="B123" s="3" t="s">
        <v>9225</v>
      </c>
      <c r="C123" s="1" t="s">
        <v>42</v>
      </c>
      <c r="D123" s="1" t="s">
        <v>3504</v>
      </c>
      <c r="E123" s="2" t="s">
        <v>1250</v>
      </c>
      <c r="F123" s="2" t="s">
        <v>1251</v>
      </c>
      <c r="G123" s="2" t="s">
        <v>1252</v>
      </c>
      <c r="H123" s="2" t="s">
        <v>1253</v>
      </c>
      <c r="I123" s="80">
        <v>10</v>
      </c>
      <c r="J123" s="80"/>
      <c r="K123" s="4">
        <v>115.2</v>
      </c>
    </row>
    <row r="124" spans="1:24">
      <c r="A124" s="2" t="s">
        <v>182</v>
      </c>
      <c r="B124" s="3" t="s">
        <v>9225</v>
      </c>
      <c r="C124" s="1" t="s">
        <v>42</v>
      </c>
      <c r="D124" s="1" t="s">
        <v>3504</v>
      </c>
      <c r="E124" s="2" t="s">
        <v>1250</v>
      </c>
      <c r="F124" s="2" t="s">
        <v>1251</v>
      </c>
      <c r="G124" s="2" t="s">
        <v>1252</v>
      </c>
      <c r="H124" s="2" t="s">
        <v>1253</v>
      </c>
      <c r="I124" s="80">
        <v>1</v>
      </c>
      <c r="J124" s="80"/>
      <c r="K124" s="4">
        <v>8.42</v>
      </c>
    </row>
    <row r="125" spans="1:24">
      <c r="K125" s="5">
        <v>181.22</v>
      </c>
    </row>
    <row r="126" spans="1:24">
      <c r="A126" s="72" t="s">
        <v>435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</row>
    <row r="127" spans="1:24">
      <c r="A127" s="2" t="s">
        <v>40</v>
      </c>
      <c r="B127" s="3" t="s">
        <v>9202</v>
      </c>
      <c r="C127" s="1" t="s">
        <v>42</v>
      </c>
      <c r="D127" s="1" t="s">
        <v>3560</v>
      </c>
      <c r="E127" s="2" t="s">
        <v>1462</v>
      </c>
      <c r="F127" s="2" t="s">
        <v>1463</v>
      </c>
      <c r="G127" s="2" t="s">
        <v>1270</v>
      </c>
      <c r="H127" s="2" t="s">
        <v>1271</v>
      </c>
      <c r="I127" s="80">
        <v>15</v>
      </c>
      <c r="J127" s="80"/>
      <c r="K127" s="4">
        <v>153.30000000000001</v>
      </c>
    </row>
    <row r="128" spans="1:24">
      <c r="A128" s="2" t="s">
        <v>40</v>
      </c>
      <c r="B128" s="3" t="s">
        <v>9202</v>
      </c>
      <c r="C128" s="1" t="s">
        <v>42</v>
      </c>
      <c r="D128" s="1" t="s">
        <v>9276</v>
      </c>
      <c r="E128" s="2" t="s">
        <v>7211</v>
      </c>
      <c r="F128" s="2" t="s">
        <v>7212</v>
      </c>
      <c r="G128" s="2" t="s">
        <v>439</v>
      </c>
      <c r="H128" s="2" t="s">
        <v>440</v>
      </c>
      <c r="I128" s="80">
        <v>2</v>
      </c>
      <c r="J128" s="80"/>
      <c r="K128" s="4">
        <v>20.440000000000001</v>
      </c>
    </row>
    <row r="129" spans="1:24">
      <c r="A129" s="2" t="s">
        <v>40</v>
      </c>
      <c r="B129" s="3" t="s">
        <v>9202</v>
      </c>
      <c r="C129" s="1" t="s">
        <v>42</v>
      </c>
      <c r="D129" s="1" t="s">
        <v>3621</v>
      </c>
      <c r="E129" s="2" t="s">
        <v>1268</v>
      </c>
      <c r="F129" s="2" t="s">
        <v>1269</v>
      </c>
      <c r="G129" s="2" t="s">
        <v>1270</v>
      </c>
      <c r="H129" s="2" t="s">
        <v>1271</v>
      </c>
      <c r="I129" s="80">
        <v>2</v>
      </c>
      <c r="J129" s="80"/>
      <c r="K129" s="4">
        <v>20.440000000000001</v>
      </c>
    </row>
    <row r="130" spans="1:24">
      <c r="A130" s="2" t="s">
        <v>48</v>
      </c>
      <c r="B130" s="3" t="s">
        <v>9202</v>
      </c>
      <c r="C130" s="1" t="s">
        <v>42</v>
      </c>
      <c r="D130" s="1" t="s">
        <v>3621</v>
      </c>
      <c r="E130" s="2" t="s">
        <v>1268</v>
      </c>
      <c r="F130" s="2" t="s">
        <v>1269</v>
      </c>
      <c r="G130" s="2" t="s">
        <v>1270</v>
      </c>
      <c r="H130" s="2" t="s">
        <v>1271</v>
      </c>
      <c r="I130" s="80">
        <v>2</v>
      </c>
      <c r="J130" s="80"/>
      <c r="K130" s="4">
        <v>24.74</v>
      </c>
    </row>
    <row r="131" spans="1:24">
      <c r="K131" s="5">
        <v>218.92</v>
      </c>
    </row>
    <row r="132" spans="1:24">
      <c r="A132" s="72" t="s">
        <v>444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</row>
    <row r="133" spans="1:24">
      <c r="A133" s="2" t="s">
        <v>40</v>
      </c>
      <c r="B133" s="3" t="s">
        <v>9238</v>
      </c>
      <c r="C133" s="1" t="s">
        <v>42</v>
      </c>
      <c r="D133" s="1" t="s">
        <v>9277</v>
      </c>
      <c r="E133" s="2" t="s">
        <v>3054</v>
      </c>
      <c r="F133" s="2" t="s">
        <v>3055</v>
      </c>
      <c r="G133" s="2" t="s">
        <v>867</v>
      </c>
      <c r="H133" s="2" t="s">
        <v>868</v>
      </c>
      <c r="I133" s="80">
        <v>2</v>
      </c>
      <c r="J133" s="80"/>
      <c r="K133" s="4">
        <v>20.440000000000001</v>
      </c>
    </row>
    <row r="134" spans="1:24">
      <c r="A134" s="2" t="s">
        <v>40</v>
      </c>
      <c r="B134" s="3" t="s">
        <v>9238</v>
      </c>
      <c r="C134" s="1" t="s">
        <v>42</v>
      </c>
      <c r="D134" s="1" t="s">
        <v>9278</v>
      </c>
      <c r="E134" s="2" t="s">
        <v>6203</v>
      </c>
      <c r="F134" s="2" t="s">
        <v>6204</v>
      </c>
      <c r="G134" s="2" t="s">
        <v>468</v>
      </c>
      <c r="H134" s="2" t="s">
        <v>469</v>
      </c>
      <c r="I134" s="80">
        <v>10</v>
      </c>
      <c r="J134" s="80"/>
      <c r="K134" s="4">
        <v>102.2</v>
      </c>
    </row>
    <row r="135" spans="1:24">
      <c r="A135" s="2" t="s">
        <v>40</v>
      </c>
      <c r="B135" s="3" t="s">
        <v>9227</v>
      </c>
      <c r="C135" s="1" t="s">
        <v>42</v>
      </c>
      <c r="D135" s="1" t="s">
        <v>9279</v>
      </c>
      <c r="E135" s="2" t="s">
        <v>3784</v>
      </c>
      <c r="F135" s="2" t="s">
        <v>3785</v>
      </c>
      <c r="G135" s="2" t="s">
        <v>468</v>
      </c>
      <c r="H135" s="2" t="s">
        <v>469</v>
      </c>
      <c r="I135" s="80">
        <v>25</v>
      </c>
      <c r="J135" s="80"/>
      <c r="K135" s="4">
        <v>255.5</v>
      </c>
    </row>
    <row r="136" spans="1:24">
      <c r="A136" s="2" t="s">
        <v>40</v>
      </c>
      <c r="B136" s="3" t="s">
        <v>9238</v>
      </c>
      <c r="C136" s="1" t="s">
        <v>42</v>
      </c>
      <c r="D136" s="1" t="s">
        <v>9280</v>
      </c>
      <c r="E136" s="2" t="s">
        <v>9281</v>
      </c>
      <c r="F136" s="2" t="s">
        <v>9282</v>
      </c>
      <c r="G136" s="2" t="s">
        <v>458</v>
      </c>
      <c r="H136" s="2" t="s">
        <v>459</v>
      </c>
      <c r="I136" s="80">
        <v>30</v>
      </c>
      <c r="J136" s="80"/>
      <c r="K136" s="4">
        <v>306.60000000000002</v>
      </c>
    </row>
    <row r="137" spans="1:24">
      <c r="A137" s="2" t="s">
        <v>40</v>
      </c>
      <c r="B137" s="3" t="s">
        <v>9238</v>
      </c>
      <c r="C137" s="1" t="s">
        <v>42</v>
      </c>
      <c r="D137" s="1" t="s">
        <v>9283</v>
      </c>
      <c r="E137" s="2" t="s">
        <v>2122</v>
      </c>
      <c r="F137" s="2" t="s">
        <v>8081</v>
      </c>
      <c r="G137" s="2" t="s">
        <v>468</v>
      </c>
      <c r="H137" s="2" t="s">
        <v>469</v>
      </c>
      <c r="I137" s="80">
        <v>30</v>
      </c>
      <c r="J137" s="80"/>
      <c r="K137" s="4">
        <v>306.60000000000002</v>
      </c>
    </row>
    <row r="138" spans="1:24">
      <c r="A138" s="2" t="s">
        <v>40</v>
      </c>
      <c r="B138" s="3" t="s">
        <v>9219</v>
      </c>
      <c r="C138" s="1" t="s">
        <v>42</v>
      </c>
      <c r="D138" s="1" t="s">
        <v>9284</v>
      </c>
      <c r="E138" s="2" t="s">
        <v>461</v>
      </c>
      <c r="F138" s="2" t="s">
        <v>462</v>
      </c>
      <c r="G138" s="2" t="s">
        <v>463</v>
      </c>
      <c r="H138" s="2" t="s">
        <v>464</v>
      </c>
      <c r="I138" s="80">
        <v>20</v>
      </c>
      <c r="J138" s="80"/>
      <c r="K138" s="4">
        <v>204.4</v>
      </c>
    </row>
    <row r="139" spans="1:24">
      <c r="A139" s="2" t="s">
        <v>40</v>
      </c>
      <c r="B139" s="3" t="s">
        <v>9219</v>
      </c>
      <c r="C139" s="1" t="s">
        <v>42</v>
      </c>
      <c r="D139" s="1" t="s">
        <v>9285</v>
      </c>
      <c r="E139" s="2" t="s">
        <v>8998</v>
      </c>
      <c r="F139" s="2" t="s">
        <v>8999</v>
      </c>
      <c r="G139" s="2" t="s">
        <v>6217</v>
      </c>
      <c r="H139" s="2" t="s">
        <v>838</v>
      </c>
      <c r="I139" s="80">
        <v>50</v>
      </c>
      <c r="J139" s="80"/>
      <c r="K139" s="4">
        <v>511</v>
      </c>
    </row>
    <row r="140" spans="1:24">
      <c r="A140" s="2" t="s">
        <v>40</v>
      </c>
      <c r="B140" s="3" t="s">
        <v>9219</v>
      </c>
      <c r="C140" s="1" t="s">
        <v>42</v>
      </c>
      <c r="D140" s="1" t="s">
        <v>9286</v>
      </c>
      <c r="E140" s="2" t="s">
        <v>7528</v>
      </c>
      <c r="F140" s="2" t="s">
        <v>7529</v>
      </c>
      <c r="G140" s="2" t="s">
        <v>4956</v>
      </c>
      <c r="H140" s="2" t="s">
        <v>4957</v>
      </c>
      <c r="I140" s="80">
        <v>15</v>
      </c>
      <c r="J140" s="80"/>
      <c r="K140" s="4">
        <v>153.30000000000001</v>
      </c>
    </row>
    <row r="141" spans="1:24">
      <c r="A141" s="2" t="s">
        <v>40</v>
      </c>
      <c r="B141" s="3" t="s">
        <v>9227</v>
      </c>
      <c r="C141" s="1" t="s">
        <v>42</v>
      </c>
      <c r="D141" s="1" t="s">
        <v>9287</v>
      </c>
      <c r="E141" s="2" t="s">
        <v>1473</v>
      </c>
      <c r="F141" s="2" t="s">
        <v>1474</v>
      </c>
      <c r="G141" s="2" t="s">
        <v>1475</v>
      </c>
      <c r="H141" s="2" t="s">
        <v>1476</v>
      </c>
      <c r="I141" s="80">
        <v>20</v>
      </c>
      <c r="J141" s="80"/>
      <c r="K141" s="4">
        <v>204.4</v>
      </c>
    </row>
    <row r="142" spans="1:24">
      <c r="A142" s="2" t="s">
        <v>40</v>
      </c>
      <c r="B142" s="3" t="s">
        <v>9202</v>
      </c>
      <c r="C142" s="1" t="s">
        <v>42</v>
      </c>
      <c r="D142" s="1" t="s">
        <v>9288</v>
      </c>
      <c r="E142" s="2" t="s">
        <v>1467</v>
      </c>
      <c r="F142" s="2" t="s">
        <v>1468</v>
      </c>
      <c r="G142" s="2" t="s">
        <v>851</v>
      </c>
      <c r="H142" s="2" t="s">
        <v>852</v>
      </c>
      <c r="I142" s="80">
        <v>10</v>
      </c>
      <c r="J142" s="80"/>
      <c r="K142" s="4">
        <v>102.2</v>
      </c>
    </row>
    <row r="143" spans="1:24">
      <c r="A143" s="2" t="s">
        <v>40</v>
      </c>
      <c r="B143" s="3" t="s">
        <v>9202</v>
      </c>
      <c r="C143" s="1" t="s">
        <v>42</v>
      </c>
      <c r="D143" s="1" t="s">
        <v>9289</v>
      </c>
      <c r="E143" s="2" t="s">
        <v>8581</v>
      </c>
      <c r="F143" s="2" t="s">
        <v>8582</v>
      </c>
      <c r="G143" s="2" t="s">
        <v>3793</v>
      </c>
      <c r="H143" s="2" t="s">
        <v>3794</v>
      </c>
      <c r="I143" s="80">
        <v>30</v>
      </c>
      <c r="J143" s="80"/>
      <c r="K143" s="4">
        <v>306.60000000000002</v>
      </c>
    </row>
    <row r="144" spans="1:24">
      <c r="A144" s="2" t="s">
        <v>40</v>
      </c>
      <c r="B144" s="3" t="s">
        <v>9225</v>
      </c>
      <c r="C144" s="1" t="s">
        <v>42</v>
      </c>
      <c r="D144" s="1" t="s">
        <v>9290</v>
      </c>
      <c r="E144" s="2" t="s">
        <v>6209</v>
      </c>
      <c r="F144" s="2" t="s">
        <v>6210</v>
      </c>
      <c r="G144" s="2" t="s">
        <v>468</v>
      </c>
      <c r="H144" s="2" t="s">
        <v>469</v>
      </c>
      <c r="I144" s="80">
        <v>20</v>
      </c>
      <c r="J144" s="80"/>
      <c r="K144" s="4">
        <v>204.4</v>
      </c>
    </row>
    <row r="145" spans="1:11">
      <c r="A145" s="2" t="s">
        <v>40</v>
      </c>
      <c r="B145" s="3" t="s">
        <v>9202</v>
      </c>
      <c r="C145" s="1" t="s">
        <v>42</v>
      </c>
      <c r="D145" s="1" t="s">
        <v>9291</v>
      </c>
      <c r="E145" s="2" t="s">
        <v>4290</v>
      </c>
      <c r="F145" s="2" t="s">
        <v>4291</v>
      </c>
      <c r="G145" s="2" t="s">
        <v>872</v>
      </c>
      <c r="H145" s="2" t="s">
        <v>873</v>
      </c>
      <c r="I145" s="80">
        <v>10</v>
      </c>
      <c r="J145" s="80"/>
      <c r="K145" s="4">
        <v>102.2</v>
      </c>
    </row>
    <row r="146" spans="1:11">
      <c r="A146" s="2" t="s">
        <v>40</v>
      </c>
      <c r="B146" s="3" t="s">
        <v>9219</v>
      </c>
      <c r="C146" s="1" t="s">
        <v>42</v>
      </c>
      <c r="D146" s="1" t="s">
        <v>9292</v>
      </c>
      <c r="E146" s="2" t="s">
        <v>7626</v>
      </c>
      <c r="F146" s="2" t="s">
        <v>4509</v>
      </c>
      <c r="G146" s="2" t="s">
        <v>468</v>
      </c>
      <c r="H146" s="2" t="s">
        <v>469</v>
      </c>
      <c r="I146" s="80">
        <v>24</v>
      </c>
      <c r="J146" s="80"/>
      <c r="K146" s="4">
        <v>245.28</v>
      </c>
    </row>
    <row r="147" spans="1:11">
      <c r="A147" s="2" t="s">
        <v>40</v>
      </c>
      <c r="B147" s="3" t="s">
        <v>9227</v>
      </c>
      <c r="C147" s="1" t="s">
        <v>42</v>
      </c>
      <c r="D147" s="1" t="s">
        <v>9293</v>
      </c>
      <c r="E147" s="2" t="s">
        <v>4266</v>
      </c>
      <c r="F147" s="2" t="s">
        <v>4267</v>
      </c>
      <c r="G147" s="2" t="s">
        <v>837</v>
      </c>
      <c r="H147" s="2" t="s">
        <v>838</v>
      </c>
      <c r="I147" s="80">
        <v>5</v>
      </c>
      <c r="J147" s="80"/>
      <c r="K147" s="4">
        <v>51.1</v>
      </c>
    </row>
    <row r="148" spans="1:11">
      <c r="A148" s="2" t="s">
        <v>40</v>
      </c>
      <c r="B148" s="3" t="s">
        <v>9202</v>
      </c>
      <c r="C148" s="1" t="s">
        <v>42</v>
      </c>
      <c r="D148" s="1" t="s">
        <v>9294</v>
      </c>
      <c r="E148" s="2" t="s">
        <v>9295</v>
      </c>
      <c r="F148" s="2" t="s">
        <v>9296</v>
      </c>
      <c r="G148" s="2" t="s">
        <v>9297</v>
      </c>
      <c r="H148" s="2" t="s">
        <v>9298</v>
      </c>
      <c r="I148" s="80">
        <v>30</v>
      </c>
      <c r="J148" s="80"/>
      <c r="K148" s="4">
        <v>306.60000000000002</v>
      </c>
    </row>
    <row r="149" spans="1:11">
      <c r="A149" s="2" t="s">
        <v>40</v>
      </c>
      <c r="B149" s="3" t="s">
        <v>9219</v>
      </c>
      <c r="C149" s="1" t="s">
        <v>42</v>
      </c>
      <c r="D149" s="1" t="s">
        <v>9299</v>
      </c>
      <c r="E149" s="2" t="s">
        <v>3526</v>
      </c>
      <c r="F149" s="2" t="s">
        <v>3527</v>
      </c>
      <c r="G149" s="2" t="s">
        <v>468</v>
      </c>
      <c r="H149" s="2" t="s">
        <v>469</v>
      </c>
      <c r="I149" s="80">
        <v>10</v>
      </c>
      <c r="J149" s="80"/>
      <c r="K149" s="4">
        <v>102.2</v>
      </c>
    </row>
    <row r="150" spans="1:11">
      <c r="A150" s="2" t="s">
        <v>40</v>
      </c>
      <c r="B150" s="3" t="s">
        <v>9202</v>
      </c>
      <c r="C150" s="1" t="s">
        <v>42</v>
      </c>
      <c r="D150" s="1" t="s">
        <v>3543</v>
      </c>
      <c r="E150" s="2" t="s">
        <v>3453</v>
      </c>
      <c r="F150" s="2" t="s">
        <v>3454</v>
      </c>
      <c r="G150" s="2" t="s">
        <v>1646</v>
      </c>
      <c r="H150" s="2" t="s">
        <v>1647</v>
      </c>
      <c r="I150" s="80">
        <v>20</v>
      </c>
      <c r="J150" s="80"/>
      <c r="K150" s="4">
        <v>204.4</v>
      </c>
    </row>
    <row r="151" spans="1:11">
      <c r="A151" s="2" t="s">
        <v>40</v>
      </c>
      <c r="B151" s="3" t="s">
        <v>9225</v>
      </c>
      <c r="C151" s="1" t="s">
        <v>42</v>
      </c>
      <c r="D151" s="1" t="s">
        <v>9300</v>
      </c>
      <c r="E151" s="2" t="s">
        <v>1662</v>
      </c>
      <c r="F151" s="2" t="s">
        <v>1663</v>
      </c>
      <c r="G151" s="2" t="s">
        <v>468</v>
      </c>
      <c r="H151" s="2" t="s">
        <v>469</v>
      </c>
      <c r="I151" s="80">
        <v>20</v>
      </c>
      <c r="J151" s="80"/>
      <c r="K151" s="4">
        <v>204.4</v>
      </c>
    </row>
    <row r="152" spans="1:11">
      <c r="A152" s="2" t="s">
        <v>40</v>
      </c>
      <c r="B152" s="3" t="s">
        <v>9238</v>
      </c>
      <c r="C152" s="1" t="s">
        <v>42</v>
      </c>
      <c r="D152" s="1" t="s">
        <v>9301</v>
      </c>
      <c r="E152" s="2" t="s">
        <v>9302</v>
      </c>
      <c r="F152" s="2" t="s">
        <v>9303</v>
      </c>
      <c r="G152" s="2" t="s">
        <v>6691</v>
      </c>
      <c r="H152" s="2" t="s">
        <v>6692</v>
      </c>
      <c r="I152" s="80">
        <v>10</v>
      </c>
      <c r="J152" s="80"/>
      <c r="K152" s="4">
        <v>102.2</v>
      </c>
    </row>
    <row r="153" spans="1:11">
      <c r="A153" s="2" t="s">
        <v>48</v>
      </c>
      <c r="B153" s="3" t="s">
        <v>9238</v>
      </c>
      <c r="C153" s="1" t="s">
        <v>42</v>
      </c>
      <c r="D153" s="1" t="s">
        <v>9301</v>
      </c>
      <c r="E153" s="2" t="s">
        <v>9302</v>
      </c>
      <c r="F153" s="2" t="s">
        <v>9303</v>
      </c>
      <c r="G153" s="2" t="s">
        <v>6691</v>
      </c>
      <c r="H153" s="2" t="s">
        <v>6692</v>
      </c>
      <c r="I153" s="80">
        <v>3</v>
      </c>
      <c r="J153" s="80"/>
      <c r="K153" s="4">
        <v>37.11</v>
      </c>
    </row>
    <row r="154" spans="1:11">
      <c r="A154" s="2" t="s">
        <v>48</v>
      </c>
      <c r="B154" s="3" t="s">
        <v>9225</v>
      </c>
      <c r="C154" s="1" t="s">
        <v>42</v>
      </c>
      <c r="D154" s="1" t="s">
        <v>9300</v>
      </c>
      <c r="E154" s="2" t="s">
        <v>1662</v>
      </c>
      <c r="F154" s="2" t="s">
        <v>1663</v>
      </c>
      <c r="G154" s="2" t="s">
        <v>468</v>
      </c>
      <c r="H154" s="2" t="s">
        <v>469</v>
      </c>
      <c r="I154" s="80">
        <v>5</v>
      </c>
      <c r="J154" s="80"/>
      <c r="K154" s="4">
        <v>61.85</v>
      </c>
    </row>
    <row r="155" spans="1:11">
      <c r="A155" s="2" t="s">
        <v>48</v>
      </c>
      <c r="B155" s="3" t="s">
        <v>9202</v>
      </c>
      <c r="C155" s="1" t="s">
        <v>42</v>
      </c>
      <c r="D155" s="1" t="s">
        <v>9291</v>
      </c>
      <c r="E155" s="2" t="s">
        <v>4290</v>
      </c>
      <c r="F155" s="2" t="s">
        <v>4291</v>
      </c>
      <c r="G155" s="2" t="s">
        <v>872</v>
      </c>
      <c r="H155" s="2" t="s">
        <v>873</v>
      </c>
      <c r="I155" s="80">
        <v>12</v>
      </c>
      <c r="J155" s="80"/>
      <c r="K155" s="4">
        <v>148.44</v>
      </c>
    </row>
    <row r="156" spans="1:11">
      <c r="A156" s="2" t="s">
        <v>48</v>
      </c>
      <c r="B156" s="3" t="s">
        <v>9227</v>
      </c>
      <c r="C156" s="1" t="s">
        <v>42</v>
      </c>
      <c r="D156" s="1" t="s">
        <v>9293</v>
      </c>
      <c r="E156" s="2" t="s">
        <v>4266</v>
      </c>
      <c r="F156" s="2" t="s">
        <v>4267</v>
      </c>
      <c r="G156" s="2" t="s">
        <v>837</v>
      </c>
      <c r="H156" s="2" t="s">
        <v>838</v>
      </c>
      <c r="I156" s="80">
        <v>2</v>
      </c>
      <c r="J156" s="80"/>
      <c r="K156" s="4">
        <v>24.74</v>
      </c>
    </row>
    <row r="157" spans="1:11">
      <c r="A157" s="2" t="s">
        <v>48</v>
      </c>
      <c r="B157" s="3" t="s">
        <v>9238</v>
      </c>
      <c r="C157" s="1" t="s">
        <v>42</v>
      </c>
      <c r="D157" s="1" t="s">
        <v>9278</v>
      </c>
      <c r="E157" s="2" t="s">
        <v>6203</v>
      </c>
      <c r="F157" s="2" t="s">
        <v>6204</v>
      </c>
      <c r="G157" s="2" t="s">
        <v>468</v>
      </c>
      <c r="H157" s="2" t="s">
        <v>469</v>
      </c>
      <c r="I157" s="80">
        <v>20</v>
      </c>
      <c r="J157" s="80"/>
      <c r="K157" s="4">
        <v>247.4</v>
      </c>
    </row>
    <row r="158" spans="1:11">
      <c r="A158" s="2" t="s">
        <v>48</v>
      </c>
      <c r="B158" s="3" t="s">
        <v>9219</v>
      </c>
      <c r="C158" s="1" t="s">
        <v>42</v>
      </c>
      <c r="D158" s="1" t="s">
        <v>9299</v>
      </c>
      <c r="E158" s="2" t="s">
        <v>3526</v>
      </c>
      <c r="F158" s="2" t="s">
        <v>3527</v>
      </c>
      <c r="G158" s="2" t="s">
        <v>468</v>
      </c>
      <c r="H158" s="2" t="s">
        <v>469</v>
      </c>
      <c r="I158" s="80">
        <v>6</v>
      </c>
      <c r="J158" s="80"/>
      <c r="K158" s="4">
        <v>74.22</v>
      </c>
    </row>
    <row r="159" spans="1:11">
      <c r="K159" s="5">
        <f>SUM(K133:K158)</f>
        <v>4589.7799999999988</v>
      </c>
    </row>
    <row r="160" spans="1:11">
      <c r="K160" s="5">
        <v>14474.58</v>
      </c>
    </row>
  </sheetData>
  <autoFilter ref="A1:X160" xr:uid="{04AB020F-BC0A-9A44-B1F9-22EF1E8949C9}">
    <filterColumn colId="8" showButton="0"/>
  </autoFilter>
  <mergeCells count="150">
    <mergeCell ref="I153:J153"/>
    <mergeCell ref="I154:J154"/>
    <mergeCell ref="I155:J155"/>
    <mergeCell ref="I156:J156"/>
    <mergeCell ref="I157:J157"/>
    <mergeCell ref="I158:J158"/>
    <mergeCell ref="I147:J147"/>
    <mergeCell ref="I148:J148"/>
    <mergeCell ref="I149:J149"/>
    <mergeCell ref="I150:J150"/>
    <mergeCell ref="I151:J151"/>
    <mergeCell ref="I152:J152"/>
    <mergeCell ref="I141:J141"/>
    <mergeCell ref="I142:J142"/>
    <mergeCell ref="I143:J143"/>
    <mergeCell ref="I144:J144"/>
    <mergeCell ref="I145:J145"/>
    <mergeCell ref="I146:J146"/>
    <mergeCell ref="I135:J135"/>
    <mergeCell ref="I136:J136"/>
    <mergeCell ref="I137:J137"/>
    <mergeCell ref="I138:J138"/>
    <mergeCell ref="I139:J139"/>
    <mergeCell ref="I140:J140"/>
    <mergeCell ref="I128:J128"/>
    <mergeCell ref="I129:J129"/>
    <mergeCell ref="I130:J130"/>
    <mergeCell ref="A132:X132"/>
    <mergeCell ref="I133:J133"/>
    <mergeCell ref="I134:J134"/>
    <mergeCell ref="A121:X121"/>
    <mergeCell ref="I122:J122"/>
    <mergeCell ref="I123:J123"/>
    <mergeCell ref="I124:J124"/>
    <mergeCell ref="A126:X126"/>
    <mergeCell ref="I127:J127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3:J83"/>
    <mergeCell ref="A85:X85"/>
    <mergeCell ref="I86:J86"/>
    <mergeCell ref="I87:J87"/>
    <mergeCell ref="I88:J88"/>
    <mergeCell ref="I89:J89"/>
    <mergeCell ref="I76:J76"/>
    <mergeCell ref="A78:X78"/>
    <mergeCell ref="I79:J79"/>
    <mergeCell ref="I80:J80"/>
    <mergeCell ref="I81:J81"/>
    <mergeCell ref="I82:J82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45:J45"/>
    <mergeCell ref="I46:J46"/>
    <mergeCell ref="I47:J47"/>
    <mergeCell ref="A49:X49"/>
    <mergeCell ref="I50:J50"/>
    <mergeCell ref="I51:J51"/>
    <mergeCell ref="I38:J38"/>
    <mergeCell ref="I39:J39"/>
    <mergeCell ref="I40:J40"/>
    <mergeCell ref="I41:J41"/>
    <mergeCell ref="I42:J42"/>
    <mergeCell ref="A44:X44"/>
    <mergeCell ref="A32:X32"/>
    <mergeCell ref="I33:J33"/>
    <mergeCell ref="I34:J34"/>
    <mergeCell ref="I35:J35"/>
    <mergeCell ref="I36:J36"/>
    <mergeCell ref="I37:J37"/>
    <mergeCell ref="I25:J25"/>
    <mergeCell ref="I26:J26"/>
    <mergeCell ref="I27:J27"/>
    <mergeCell ref="I28:J28"/>
    <mergeCell ref="I29:J29"/>
    <mergeCell ref="I30:J30"/>
    <mergeCell ref="I19:J19"/>
    <mergeCell ref="I20:J20"/>
    <mergeCell ref="I21:J21"/>
    <mergeCell ref="I22:J22"/>
    <mergeCell ref="I23:J23"/>
    <mergeCell ref="I24:J24"/>
    <mergeCell ref="I16:J16"/>
    <mergeCell ref="I17:J17"/>
    <mergeCell ref="I18:J18"/>
    <mergeCell ref="I7:J7"/>
    <mergeCell ref="I8:J8"/>
    <mergeCell ref="I9:J9"/>
    <mergeCell ref="I10:J10"/>
    <mergeCell ref="I11:J11"/>
    <mergeCell ref="I12:J12"/>
    <mergeCell ref="I1:J1"/>
    <mergeCell ref="A2:X2"/>
    <mergeCell ref="I3:J3"/>
    <mergeCell ref="I4:J4"/>
    <mergeCell ref="I5:J5"/>
    <mergeCell ref="I6:J6"/>
    <mergeCell ref="I13:J13"/>
    <mergeCell ref="I14:J14"/>
    <mergeCell ref="I15:J1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9141-C727-BC4C-A4F2-81D5881D50C9}">
  <dimension ref="A1:Z161"/>
  <sheetViews>
    <sheetView workbookViewId="0"/>
    <sheetView workbookViewId="1"/>
  </sheetViews>
  <sheetFormatPr defaultColWidth="8.85546875" defaultRowHeight="12.95"/>
  <cols>
    <col min="1" max="1" width="33.7109375" customWidth="1"/>
    <col min="2" max="2" width="10.7109375" customWidth="1"/>
    <col min="3" max="3" width="4" customWidth="1"/>
    <col min="4" max="4" width="3.140625" customWidth="1"/>
    <col min="5" max="5" width="7" customWidth="1"/>
    <col min="6" max="6" width="44.42578125" customWidth="1"/>
    <col min="7" max="7" width="28.7109375" customWidth="1"/>
    <col min="8" max="8" width="3" customWidth="1"/>
    <col min="9" max="9" width="3.140625" customWidth="1"/>
    <col min="10" max="10" width="18.7109375" customWidth="1"/>
    <col min="11" max="11" width="5.140625" customWidth="1"/>
    <col min="12" max="12" width="1.85546875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ht="24">
      <c r="A1" s="31" t="s">
        <v>29</v>
      </c>
      <c r="B1" s="31" t="s">
        <v>30</v>
      </c>
      <c r="C1" s="77" t="s">
        <v>31</v>
      </c>
      <c r="D1" s="77"/>
      <c r="E1" s="31" t="s">
        <v>32</v>
      </c>
      <c r="F1" s="31" t="s">
        <v>33</v>
      </c>
      <c r="G1" s="31" t="s">
        <v>34</v>
      </c>
      <c r="H1" s="77" t="s">
        <v>35</v>
      </c>
      <c r="I1" s="77"/>
      <c r="J1" s="31" t="s">
        <v>36</v>
      </c>
      <c r="K1" s="77" t="s">
        <v>37</v>
      </c>
      <c r="L1" s="77"/>
      <c r="M1" s="31" t="s">
        <v>38</v>
      </c>
    </row>
    <row r="2" spans="1:26">
      <c r="A2" s="73" t="s">
        <v>39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6">
      <c r="A3" s="30" t="s">
        <v>40</v>
      </c>
      <c r="B3" s="32" t="s">
        <v>9304</v>
      </c>
      <c r="C3" s="77" t="s">
        <v>42</v>
      </c>
      <c r="D3" s="77"/>
      <c r="E3" s="31" t="s">
        <v>9305</v>
      </c>
      <c r="F3" s="30" t="s">
        <v>44</v>
      </c>
      <c r="G3" s="30" t="s">
        <v>45</v>
      </c>
      <c r="H3" s="78" t="s">
        <v>46</v>
      </c>
      <c r="I3" s="78"/>
      <c r="J3" s="30" t="s">
        <v>47</v>
      </c>
      <c r="K3" s="81">
        <v>2</v>
      </c>
      <c r="L3" s="81"/>
      <c r="M3" s="33">
        <v>20.440000000000001</v>
      </c>
    </row>
    <row r="4" spans="1:26">
      <c r="A4" s="30" t="s">
        <v>40</v>
      </c>
      <c r="B4" s="32" t="s">
        <v>9304</v>
      </c>
      <c r="C4" s="77" t="s">
        <v>42</v>
      </c>
      <c r="D4" s="77"/>
      <c r="E4" s="31" t="s">
        <v>9306</v>
      </c>
      <c r="F4" s="30" t="s">
        <v>890</v>
      </c>
      <c r="G4" s="30" t="s">
        <v>891</v>
      </c>
      <c r="H4" s="78" t="s">
        <v>46</v>
      </c>
      <c r="I4" s="78"/>
      <c r="J4" s="30" t="s">
        <v>47</v>
      </c>
      <c r="K4" s="81">
        <v>2</v>
      </c>
      <c r="L4" s="81"/>
      <c r="M4" s="33">
        <v>20.440000000000001</v>
      </c>
    </row>
    <row r="5" spans="1:26">
      <c r="A5" s="30" t="s">
        <v>48</v>
      </c>
      <c r="B5" s="32" t="s">
        <v>9304</v>
      </c>
      <c r="C5" s="77" t="s">
        <v>42</v>
      </c>
      <c r="D5" s="77"/>
      <c r="E5" s="31" t="s">
        <v>9307</v>
      </c>
      <c r="F5" s="30" t="s">
        <v>885</v>
      </c>
      <c r="G5" s="30" t="s">
        <v>886</v>
      </c>
      <c r="H5" s="78" t="s">
        <v>622</v>
      </c>
      <c r="I5" s="78"/>
      <c r="J5" s="30" t="s">
        <v>623</v>
      </c>
      <c r="K5" s="81">
        <v>10</v>
      </c>
      <c r="L5" s="81"/>
      <c r="M5" s="33">
        <v>123.7</v>
      </c>
    </row>
    <row r="6" spans="1:26">
      <c r="A6" s="30" t="s">
        <v>48</v>
      </c>
      <c r="B6" s="32" t="s">
        <v>9308</v>
      </c>
      <c r="C6" s="77" t="s">
        <v>42</v>
      </c>
      <c r="D6" s="77"/>
      <c r="E6" s="31" t="s">
        <v>9309</v>
      </c>
      <c r="F6" s="30" t="s">
        <v>9310</v>
      </c>
      <c r="G6" s="30" t="s">
        <v>9311</v>
      </c>
      <c r="H6" s="78" t="s">
        <v>46</v>
      </c>
      <c r="I6" s="78"/>
      <c r="J6" s="30" t="s">
        <v>47</v>
      </c>
      <c r="K6" s="81">
        <v>5</v>
      </c>
      <c r="L6" s="81"/>
      <c r="M6" s="33">
        <v>61.85</v>
      </c>
    </row>
    <row r="7" spans="1:26">
      <c r="A7" s="30" t="s">
        <v>48</v>
      </c>
      <c r="B7" s="32" t="s">
        <v>9304</v>
      </c>
      <c r="C7" s="77" t="s">
        <v>42</v>
      </c>
      <c r="D7" s="77"/>
      <c r="E7" s="31" t="s">
        <v>9306</v>
      </c>
      <c r="F7" s="30" t="s">
        <v>890</v>
      </c>
      <c r="G7" s="30" t="s">
        <v>891</v>
      </c>
      <c r="H7" s="78" t="s">
        <v>46</v>
      </c>
      <c r="I7" s="78"/>
      <c r="J7" s="30" t="s">
        <v>47</v>
      </c>
      <c r="K7" s="81">
        <v>3</v>
      </c>
      <c r="L7" s="81"/>
      <c r="M7" s="33">
        <v>37.11</v>
      </c>
    </row>
    <row r="8" spans="1:26">
      <c r="A8" s="30" t="s">
        <v>48</v>
      </c>
      <c r="B8" s="32" t="s">
        <v>9304</v>
      </c>
      <c r="C8" s="77" t="s">
        <v>42</v>
      </c>
      <c r="D8" s="77"/>
      <c r="E8" s="31" t="s">
        <v>9305</v>
      </c>
      <c r="F8" s="30" t="s">
        <v>44</v>
      </c>
      <c r="G8" s="30" t="s">
        <v>45</v>
      </c>
      <c r="H8" s="78" t="s">
        <v>46</v>
      </c>
      <c r="I8" s="78"/>
      <c r="J8" s="30" t="s">
        <v>47</v>
      </c>
      <c r="K8" s="81">
        <v>2</v>
      </c>
      <c r="L8" s="81"/>
      <c r="M8" s="33">
        <v>24.74</v>
      </c>
    </row>
    <row r="9" spans="1:26">
      <c r="M9" s="34">
        <v>288.27999999999997</v>
      </c>
    </row>
    <row r="10" spans="1:26">
      <c r="A10" s="73" t="s">
        <v>54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spans="1:26">
      <c r="A11" s="30" t="s">
        <v>40</v>
      </c>
      <c r="B11" s="32" t="s">
        <v>9312</v>
      </c>
      <c r="C11" s="77" t="s">
        <v>42</v>
      </c>
      <c r="D11" s="77"/>
      <c r="E11" s="31" t="s">
        <v>3805</v>
      </c>
      <c r="F11" s="30" t="s">
        <v>57</v>
      </c>
      <c r="G11" s="30" t="s">
        <v>58</v>
      </c>
      <c r="H11" s="78" t="s">
        <v>59</v>
      </c>
      <c r="I11" s="78"/>
      <c r="J11" s="30" t="s">
        <v>60</v>
      </c>
      <c r="K11" s="81">
        <v>10</v>
      </c>
      <c r="L11" s="81"/>
      <c r="M11" s="33">
        <v>102.2</v>
      </c>
    </row>
    <row r="12" spans="1:26">
      <c r="A12" s="30" t="s">
        <v>48</v>
      </c>
      <c r="B12" s="32" t="s">
        <v>9312</v>
      </c>
      <c r="C12" s="77" t="s">
        <v>42</v>
      </c>
      <c r="D12" s="77"/>
      <c r="E12" s="31" t="s">
        <v>3762</v>
      </c>
      <c r="F12" s="30" t="s">
        <v>57</v>
      </c>
      <c r="G12" s="30" t="s">
        <v>58</v>
      </c>
      <c r="H12" s="78" t="s">
        <v>59</v>
      </c>
      <c r="I12" s="78"/>
      <c r="J12" s="30" t="s">
        <v>60</v>
      </c>
      <c r="K12" s="81">
        <v>10</v>
      </c>
      <c r="L12" s="81"/>
      <c r="M12" s="33">
        <v>115.2</v>
      </c>
    </row>
    <row r="13" spans="1:26">
      <c r="M13" s="34">
        <v>217.4</v>
      </c>
    </row>
    <row r="14" spans="1:26">
      <c r="A14" s="73" t="s">
        <v>67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spans="1:26">
      <c r="A15" s="30" t="s">
        <v>40</v>
      </c>
      <c r="B15" s="32" t="s">
        <v>9312</v>
      </c>
      <c r="C15" s="77" t="s">
        <v>42</v>
      </c>
      <c r="D15" s="77"/>
      <c r="E15" s="31" t="s">
        <v>9313</v>
      </c>
      <c r="F15" s="30" t="s">
        <v>673</v>
      </c>
      <c r="G15" s="30" t="s">
        <v>674</v>
      </c>
      <c r="H15" s="78" t="s">
        <v>675</v>
      </c>
      <c r="I15" s="78"/>
      <c r="J15" s="30" t="s">
        <v>676</v>
      </c>
      <c r="K15" s="81">
        <v>4</v>
      </c>
      <c r="L15" s="81"/>
      <c r="M15" s="33">
        <v>40.880000000000003</v>
      </c>
    </row>
    <row r="16" spans="1:26">
      <c r="A16" s="30" t="s">
        <v>40</v>
      </c>
      <c r="B16" s="32" t="s">
        <v>9312</v>
      </c>
      <c r="C16" s="77" t="s">
        <v>42</v>
      </c>
      <c r="D16" s="77"/>
      <c r="E16" s="31" t="s">
        <v>3763</v>
      </c>
      <c r="F16" s="30" t="s">
        <v>1512</v>
      </c>
      <c r="G16" s="30" t="s">
        <v>1513</v>
      </c>
      <c r="H16" s="78" t="s">
        <v>82</v>
      </c>
      <c r="I16" s="78"/>
      <c r="J16" s="30" t="s">
        <v>83</v>
      </c>
      <c r="K16" s="81">
        <v>2</v>
      </c>
      <c r="L16" s="81"/>
      <c r="M16" s="33">
        <v>20.440000000000001</v>
      </c>
    </row>
    <row r="17" spans="1:13">
      <c r="A17" s="30" t="s">
        <v>40</v>
      </c>
      <c r="B17" s="32" t="s">
        <v>9312</v>
      </c>
      <c r="C17" s="77" t="s">
        <v>42</v>
      </c>
      <c r="D17" s="77"/>
      <c r="E17" s="31" t="s">
        <v>3657</v>
      </c>
      <c r="F17" s="30" t="s">
        <v>509</v>
      </c>
      <c r="G17" s="30" t="s">
        <v>510</v>
      </c>
      <c r="H17" s="78" t="s">
        <v>82</v>
      </c>
      <c r="I17" s="78"/>
      <c r="J17" s="30" t="s">
        <v>83</v>
      </c>
      <c r="K17" s="81">
        <v>5</v>
      </c>
      <c r="L17" s="81"/>
      <c r="M17" s="33">
        <v>51.1</v>
      </c>
    </row>
    <row r="18" spans="1:13">
      <c r="A18" s="30" t="s">
        <v>40</v>
      </c>
      <c r="B18" s="32" t="s">
        <v>9312</v>
      </c>
      <c r="C18" s="77" t="s">
        <v>42</v>
      </c>
      <c r="D18" s="77"/>
      <c r="E18" s="31" t="s">
        <v>9314</v>
      </c>
      <c r="F18" s="30" t="s">
        <v>117</v>
      </c>
      <c r="G18" s="30" t="s">
        <v>118</v>
      </c>
      <c r="H18" s="78" t="s">
        <v>119</v>
      </c>
      <c r="I18" s="78"/>
      <c r="J18" s="30" t="s">
        <v>120</v>
      </c>
      <c r="K18" s="81">
        <v>3</v>
      </c>
      <c r="L18" s="81"/>
      <c r="M18" s="33">
        <v>30.66</v>
      </c>
    </row>
    <row r="19" spans="1:13">
      <c r="A19" s="30" t="s">
        <v>40</v>
      </c>
      <c r="B19" s="32" t="s">
        <v>9312</v>
      </c>
      <c r="C19" s="77" t="s">
        <v>42</v>
      </c>
      <c r="D19" s="77"/>
      <c r="E19" s="31" t="s">
        <v>9315</v>
      </c>
      <c r="F19" s="30" t="s">
        <v>1101</v>
      </c>
      <c r="G19" s="30" t="s">
        <v>1102</v>
      </c>
      <c r="H19" s="78" t="s">
        <v>82</v>
      </c>
      <c r="I19" s="78"/>
      <c r="J19" s="30" t="s">
        <v>83</v>
      </c>
      <c r="K19" s="81">
        <v>3</v>
      </c>
      <c r="L19" s="81"/>
      <c r="M19" s="33">
        <v>30.66</v>
      </c>
    </row>
    <row r="20" spans="1:13">
      <c r="A20" s="30" t="s">
        <v>40</v>
      </c>
      <c r="B20" s="32" t="s">
        <v>9312</v>
      </c>
      <c r="C20" s="77" t="s">
        <v>42</v>
      </c>
      <c r="D20" s="77"/>
      <c r="E20" s="31" t="s">
        <v>9316</v>
      </c>
      <c r="F20" s="30" t="s">
        <v>88</v>
      </c>
      <c r="G20" s="30" t="s">
        <v>89</v>
      </c>
      <c r="H20" s="78" t="s">
        <v>82</v>
      </c>
      <c r="I20" s="78"/>
      <c r="J20" s="30" t="s">
        <v>83</v>
      </c>
      <c r="K20" s="81">
        <v>5</v>
      </c>
      <c r="L20" s="81"/>
      <c r="M20" s="33">
        <v>51.1</v>
      </c>
    </row>
    <row r="21" spans="1:13">
      <c r="A21" s="30" t="s">
        <v>40</v>
      </c>
      <c r="B21" s="32" t="s">
        <v>9312</v>
      </c>
      <c r="C21" s="77" t="s">
        <v>42</v>
      </c>
      <c r="D21" s="77"/>
      <c r="E21" s="31" t="s">
        <v>3653</v>
      </c>
      <c r="F21" s="30" t="s">
        <v>1121</v>
      </c>
      <c r="G21" s="30" t="s">
        <v>1122</v>
      </c>
      <c r="H21" s="78" t="s">
        <v>82</v>
      </c>
      <c r="I21" s="78"/>
      <c r="J21" s="30" t="s">
        <v>83</v>
      </c>
      <c r="K21" s="81">
        <v>2</v>
      </c>
      <c r="L21" s="81"/>
      <c r="M21" s="33">
        <v>20.440000000000001</v>
      </c>
    </row>
    <row r="22" spans="1:13">
      <c r="A22" s="30" t="s">
        <v>40</v>
      </c>
      <c r="B22" s="32" t="s">
        <v>9312</v>
      </c>
      <c r="C22" s="77" t="s">
        <v>42</v>
      </c>
      <c r="D22" s="77"/>
      <c r="E22" s="31" t="s">
        <v>3650</v>
      </c>
      <c r="F22" s="30" t="s">
        <v>679</v>
      </c>
      <c r="G22" s="30" t="s">
        <v>680</v>
      </c>
      <c r="H22" s="78" t="s">
        <v>82</v>
      </c>
      <c r="I22" s="78"/>
      <c r="J22" s="30" t="s">
        <v>83</v>
      </c>
      <c r="K22" s="81">
        <v>5</v>
      </c>
      <c r="L22" s="81"/>
      <c r="M22" s="33">
        <v>51.1</v>
      </c>
    </row>
    <row r="23" spans="1:13">
      <c r="A23" s="30" t="s">
        <v>40</v>
      </c>
      <c r="B23" s="32" t="s">
        <v>9312</v>
      </c>
      <c r="C23" s="77" t="s">
        <v>42</v>
      </c>
      <c r="D23" s="77"/>
      <c r="E23" s="31" t="s">
        <v>3735</v>
      </c>
      <c r="F23" s="30" t="s">
        <v>2358</v>
      </c>
      <c r="G23" s="30" t="s">
        <v>2359</v>
      </c>
      <c r="H23" s="78" t="s">
        <v>82</v>
      </c>
      <c r="I23" s="78"/>
      <c r="J23" s="30" t="s">
        <v>83</v>
      </c>
      <c r="K23" s="81">
        <v>1</v>
      </c>
      <c r="L23" s="81"/>
      <c r="M23" s="33">
        <v>10.220000000000001</v>
      </c>
    </row>
    <row r="24" spans="1:13">
      <c r="A24" s="30" t="s">
        <v>40</v>
      </c>
      <c r="B24" s="32" t="s">
        <v>9312</v>
      </c>
      <c r="C24" s="77" t="s">
        <v>42</v>
      </c>
      <c r="D24" s="77"/>
      <c r="E24" s="31" t="s">
        <v>9317</v>
      </c>
      <c r="F24" s="30" t="s">
        <v>486</v>
      </c>
      <c r="G24" s="30" t="s">
        <v>487</v>
      </c>
      <c r="H24" s="78" t="s">
        <v>102</v>
      </c>
      <c r="I24" s="78"/>
      <c r="J24" s="30" t="s">
        <v>103</v>
      </c>
      <c r="K24" s="81">
        <v>10</v>
      </c>
      <c r="L24" s="81"/>
      <c r="M24" s="33">
        <v>102.2</v>
      </c>
    </row>
    <row r="25" spans="1:13">
      <c r="A25" s="30" t="s">
        <v>48</v>
      </c>
      <c r="B25" s="32" t="s">
        <v>9312</v>
      </c>
      <c r="C25" s="77" t="s">
        <v>42</v>
      </c>
      <c r="D25" s="77"/>
      <c r="E25" s="31" t="s">
        <v>3660</v>
      </c>
      <c r="F25" s="30" t="s">
        <v>528</v>
      </c>
      <c r="G25" s="30" t="s">
        <v>529</v>
      </c>
      <c r="H25" s="78" t="s">
        <v>93</v>
      </c>
      <c r="I25" s="78"/>
      <c r="J25" s="30" t="s">
        <v>94</v>
      </c>
      <c r="K25" s="81">
        <v>10</v>
      </c>
      <c r="L25" s="81"/>
      <c r="M25" s="33">
        <v>123.7</v>
      </c>
    </row>
    <row r="26" spans="1:13">
      <c r="A26" s="30" t="s">
        <v>48</v>
      </c>
      <c r="B26" s="32" t="s">
        <v>9312</v>
      </c>
      <c r="C26" s="77" t="s">
        <v>42</v>
      </c>
      <c r="D26" s="77"/>
      <c r="E26" s="31" t="s">
        <v>9318</v>
      </c>
      <c r="F26" s="30" t="s">
        <v>483</v>
      </c>
      <c r="G26" s="30" t="s">
        <v>484</v>
      </c>
      <c r="H26" s="78" t="s">
        <v>127</v>
      </c>
      <c r="I26" s="78"/>
      <c r="J26" s="30" t="s">
        <v>128</v>
      </c>
      <c r="K26" s="81">
        <v>10</v>
      </c>
      <c r="L26" s="81"/>
      <c r="M26" s="33">
        <v>123.7</v>
      </c>
    </row>
    <row r="27" spans="1:13">
      <c r="A27" s="30" t="s">
        <v>48</v>
      </c>
      <c r="B27" s="32" t="s">
        <v>9312</v>
      </c>
      <c r="C27" s="77" t="s">
        <v>42</v>
      </c>
      <c r="D27" s="77"/>
      <c r="E27" s="31" t="s">
        <v>9319</v>
      </c>
      <c r="F27" s="30" t="s">
        <v>512</v>
      </c>
      <c r="G27" s="30" t="s">
        <v>513</v>
      </c>
      <c r="H27" s="78" t="s">
        <v>514</v>
      </c>
      <c r="I27" s="78"/>
      <c r="J27" s="30" t="s">
        <v>515</v>
      </c>
      <c r="K27" s="81">
        <v>20</v>
      </c>
      <c r="L27" s="81"/>
      <c r="M27" s="33">
        <v>247.4</v>
      </c>
    </row>
    <row r="28" spans="1:13">
      <c r="A28" s="30" t="s">
        <v>48</v>
      </c>
      <c r="B28" s="32" t="s">
        <v>9312</v>
      </c>
      <c r="C28" s="77" t="s">
        <v>42</v>
      </c>
      <c r="D28" s="77"/>
      <c r="E28" s="31" t="s">
        <v>9320</v>
      </c>
      <c r="F28" s="30" t="s">
        <v>522</v>
      </c>
      <c r="G28" s="30" t="s">
        <v>523</v>
      </c>
      <c r="H28" s="78" t="s">
        <v>93</v>
      </c>
      <c r="I28" s="78"/>
      <c r="J28" s="30" t="s">
        <v>94</v>
      </c>
      <c r="K28" s="81">
        <v>3</v>
      </c>
      <c r="L28" s="81"/>
      <c r="M28" s="33">
        <v>34.56</v>
      </c>
    </row>
    <row r="29" spans="1:13">
      <c r="A29" s="30" t="s">
        <v>48</v>
      </c>
      <c r="B29" s="32" t="s">
        <v>9312</v>
      </c>
      <c r="C29" s="77" t="s">
        <v>42</v>
      </c>
      <c r="D29" s="77"/>
      <c r="E29" s="31" t="s">
        <v>3661</v>
      </c>
      <c r="F29" s="30" t="s">
        <v>689</v>
      </c>
      <c r="G29" s="30" t="s">
        <v>690</v>
      </c>
      <c r="H29" s="78" t="s">
        <v>93</v>
      </c>
      <c r="I29" s="78"/>
      <c r="J29" s="30" t="s">
        <v>94</v>
      </c>
      <c r="K29" s="81">
        <v>10</v>
      </c>
      <c r="L29" s="81"/>
      <c r="M29" s="33">
        <v>123.7</v>
      </c>
    </row>
    <row r="30" spans="1:13">
      <c r="A30" s="30" t="s">
        <v>48</v>
      </c>
      <c r="B30" s="32" t="s">
        <v>9312</v>
      </c>
      <c r="C30" s="77" t="s">
        <v>42</v>
      </c>
      <c r="D30" s="77"/>
      <c r="E30" s="31" t="s">
        <v>9321</v>
      </c>
      <c r="F30" s="30" t="s">
        <v>525</v>
      </c>
      <c r="G30" s="30" t="s">
        <v>526</v>
      </c>
      <c r="H30" s="78" t="s">
        <v>82</v>
      </c>
      <c r="I30" s="78"/>
      <c r="J30" s="30" t="s">
        <v>83</v>
      </c>
      <c r="K30" s="81">
        <v>10</v>
      </c>
      <c r="L30" s="81"/>
      <c r="M30" s="33">
        <v>123.7</v>
      </c>
    </row>
    <row r="31" spans="1:13">
      <c r="A31" s="30" t="s">
        <v>48</v>
      </c>
      <c r="B31" s="32" t="s">
        <v>9312</v>
      </c>
      <c r="C31" s="77" t="s">
        <v>42</v>
      </c>
      <c r="D31" s="77"/>
      <c r="E31" s="31" t="s">
        <v>9322</v>
      </c>
      <c r="F31" s="30" t="s">
        <v>932</v>
      </c>
      <c r="G31" s="30" t="s">
        <v>933</v>
      </c>
      <c r="H31" s="78" t="s">
        <v>82</v>
      </c>
      <c r="I31" s="78"/>
      <c r="J31" s="30" t="s">
        <v>83</v>
      </c>
      <c r="K31" s="81">
        <v>5</v>
      </c>
      <c r="L31" s="81"/>
      <c r="M31" s="33">
        <v>61.85</v>
      </c>
    </row>
    <row r="32" spans="1:13">
      <c r="A32" s="30" t="s">
        <v>48</v>
      </c>
      <c r="B32" s="32" t="s">
        <v>9312</v>
      </c>
      <c r="C32" s="77" t="s">
        <v>42</v>
      </c>
      <c r="D32" s="77"/>
      <c r="E32" s="31" t="s">
        <v>9323</v>
      </c>
      <c r="F32" s="30" t="s">
        <v>1285</v>
      </c>
      <c r="G32" s="30" t="s">
        <v>1286</v>
      </c>
      <c r="H32" s="78" t="s">
        <v>82</v>
      </c>
      <c r="I32" s="78"/>
      <c r="J32" s="30" t="s">
        <v>83</v>
      </c>
      <c r="K32" s="81">
        <v>20</v>
      </c>
      <c r="L32" s="81"/>
      <c r="M32" s="33">
        <v>230.4</v>
      </c>
    </row>
    <row r="33" spans="1:26">
      <c r="A33" s="30" t="s">
        <v>48</v>
      </c>
      <c r="B33" s="32" t="s">
        <v>9312</v>
      </c>
      <c r="C33" s="77" t="s">
        <v>42</v>
      </c>
      <c r="D33" s="77"/>
      <c r="E33" s="31" t="s">
        <v>9324</v>
      </c>
      <c r="F33" s="30" t="s">
        <v>1113</v>
      </c>
      <c r="G33" s="30" t="s">
        <v>1114</v>
      </c>
      <c r="H33" s="78" t="s">
        <v>93</v>
      </c>
      <c r="I33" s="78"/>
      <c r="J33" s="30" t="s">
        <v>94</v>
      </c>
      <c r="K33" s="81">
        <v>10</v>
      </c>
      <c r="L33" s="81"/>
      <c r="M33" s="33">
        <v>115.2</v>
      </c>
    </row>
    <row r="34" spans="1:26">
      <c r="A34" s="30" t="s">
        <v>48</v>
      </c>
      <c r="B34" s="32" t="s">
        <v>9312</v>
      </c>
      <c r="C34" s="77" t="s">
        <v>42</v>
      </c>
      <c r="D34" s="77"/>
      <c r="E34" s="31" t="s">
        <v>9325</v>
      </c>
      <c r="F34" s="30" t="s">
        <v>70</v>
      </c>
      <c r="G34" s="30" t="s">
        <v>71</v>
      </c>
      <c r="H34" s="78" t="s">
        <v>72</v>
      </c>
      <c r="I34" s="78"/>
      <c r="J34" s="30" t="s">
        <v>73</v>
      </c>
      <c r="K34" s="81">
        <v>10</v>
      </c>
      <c r="L34" s="81"/>
      <c r="M34" s="33">
        <v>123.7</v>
      </c>
    </row>
    <row r="35" spans="1:26">
      <c r="A35" s="30" t="s">
        <v>48</v>
      </c>
      <c r="B35" s="32" t="s">
        <v>9312</v>
      </c>
      <c r="C35" s="77" t="s">
        <v>42</v>
      </c>
      <c r="D35" s="77"/>
      <c r="E35" s="31" t="s">
        <v>3735</v>
      </c>
      <c r="F35" s="30" t="s">
        <v>2358</v>
      </c>
      <c r="G35" s="30" t="s">
        <v>2359</v>
      </c>
      <c r="H35" s="78" t="s">
        <v>82</v>
      </c>
      <c r="I35" s="78"/>
      <c r="J35" s="30" t="s">
        <v>83</v>
      </c>
      <c r="K35" s="81">
        <v>2</v>
      </c>
      <c r="L35" s="81"/>
      <c r="M35" s="33">
        <v>24.74</v>
      </c>
    </row>
    <row r="36" spans="1:26">
      <c r="A36" s="30" t="s">
        <v>48</v>
      </c>
      <c r="B36" s="32" t="s">
        <v>9312</v>
      </c>
      <c r="C36" s="77" t="s">
        <v>42</v>
      </c>
      <c r="D36" s="77"/>
      <c r="E36" s="31" t="s">
        <v>9313</v>
      </c>
      <c r="F36" s="30" t="s">
        <v>673</v>
      </c>
      <c r="G36" s="30" t="s">
        <v>674</v>
      </c>
      <c r="H36" s="78" t="s">
        <v>675</v>
      </c>
      <c r="I36" s="78"/>
      <c r="J36" s="30" t="s">
        <v>676</v>
      </c>
      <c r="K36" s="81">
        <v>4</v>
      </c>
      <c r="L36" s="81"/>
      <c r="M36" s="33">
        <v>46.08</v>
      </c>
    </row>
    <row r="37" spans="1:26">
      <c r="A37" s="30" t="s">
        <v>48</v>
      </c>
      <c r="B37" s="32" t="s">
        <v>9312</v>
      </c>
      <c r="C37" s="77" t="s">
        <v>42</v>
      </c>
      <c r="D37" s="77"/>
      <c r="E37" s="31" t="s">
        <v>9326</v>
      </c>
      <c r="F37" s="30" t="s">
        <v>663</v>
      </c>
      <c r="G37" s="30" t="s">
        <v>664</v>
      </c>
      <c r="H37" s="78" t="s">
        <v>82</v>
      </c>
      <c r="I37" s="78"/>
      <c r="J37" s="30" t="s">
        <v>83</v>
      </c>
      <c r="K37" s="81">
        <v>15</v>
      </c>
      <c r="L37" s="81"/>
      <c r="M37" s="33">
        <v>172.8</v>
      </c>
    </row>
    <row r="38" spans="1:26">
      <c r="A38" s="30" t="s">
        <v>48</v>
      </c>
      <c r="B38" s="32" t="s">
        <v>9312</v>
      </c>
      <c r="C38" s="77" t="s">
        <v>42</v>
      </c>
      <c r="D38" s="77"/>
      <c r="E38" s="31" t="s">
        <v>9327</v>
      </c>
      <c r="F38" s="30" t="s">
        <v>9033</v>
      </c>
      <c r="G38" s="30" t="s">
        <v>9034</v>
      </c>
      <c r="H38" s="78" t="s">
        <v>119</v>
      </c>
      <c r="I38" s="78"/>
      <c r="J38" s="30" t="s">
        <v>120</v>
      </c>
      <c r="K38" s="81">
        <v>10</v>
      </c>
      <c r="L38" s="81"/>
      <c r="M38" s="33">
        <v>115.2</v>
      </c>
    </row>
    <row r="39" spans="1:26">
      <c r="A39" s="30" t="s">
        <v>48</v>
      </c>
      <c r="B39" s="32" t="s">
        <v>9312</v>
      </c>
      <c r="C39" s="77" t="s">
        <v>42</v>
      </c>
      <c r="D39" s="77"/>
      <c r="E39" s="31" t="s">
        <v>9328</v>
      </c>
      <c r="F39" s="30" t="s">
        <v>9033</v>
      </c>
      <c r="G39" s="30" t="s">
        <v>9034</v>
      </c>
      <c r="H39" s="78" t="s">
        <v>119</v>
      </c>
      <c r="I39" s="78"/>
      <c r="J39" s="30" t="s">
        <v>120</v>
      </c>
      <c r="K39" s="81">
        <v>3</v>
      </c>
      <c r="L39" s="81"/>
      <c r="M39" s="33">
        <v>37.11</v>
      </c>
    </row>
    <row r="40" spans="1:26">
      <c r="A40" s="30" t="s">
        <v>48</v>
      </c>
      <c r="B40" s="32" t="s">
        <v>9312</v>
      </c>
      <c r="C40" s="77" t="s">
        <v>42</v>
      </c>
      <c r="D40" s="77"/>
      <c r="E40" s="31" t="s">
        <v>9329</v>
      </c>
      <c r="F40" s="30" t="s">
        <v>1110</v>
      </c>
      <c r="G40" s="30" t="s">
        <v>1111</v>
      </c>
      <c r="H40" s="78" t="s">
        <v>93</v>
      </c>
      <c r="I40" s="78"/>
      <c r="J40" s="30" t="s">
        <v>94</v>
      </c>
      <c r="K40" s="81">
        <v>1</v>
      </c>
      <c r="L40" s="81"/>
      <c r="M40" s="33">
        <v>12.37</v>
      </c>
    </row>
    <row r="41" spans="1:26">
      <c r="A41" s="30" t="s">
        <v>48</v>
      </c>
      <c r="B41" s="32" t="s">
        <v>9312</v>
      </c>
      <c r="C41" s="77" t="s">
        <v>42</v>
      </c>
      <c r="D41" s="77"/>
      <c r="E41" s="31" t="s">
        <v>9330</v>
      </c>
      <c r="F41" s="30" t="s">
        <v>646</v>
      </c>
      <c r="G41" s="30" t="s">
        <v>647</v>
      </c>
      <c r="H41" s="78" t="s">
        <v>82</v>
      </c>
      <c r="I41" s="78"/>
      <c r="J41" s="30" t="s">
        <v>83</v>
      </c>
      <c r="K41" s="81">
        <v>10</v>
      </c>
      <c r="L41" s="81"/>
      <c r="M41" s="33">
        <v>123.7</v>
      </c>
    </row>
    <row r="42" spans="1:26">
      <c r="A42" s="30" t="s">
        <v>48</v>
      </c>
      <c r="B42" s="32" t="s">
        <v>9312</v>
      </c>
      <c r="C42" s="77" t="s">
        <v>42</v>
      </c>
      <c r="D42" s="77"/>
      <c r="E42" s="31" t="s">
        <v>9331</v>
      </c>
      <c r="F42" s="30" t="s">
        <v>505</v>
      </c>
      <c r="G42" s="30" t="s">
        <v>506</v>
      </c>
      <c r="H42" s="78" t="s">
        <v>93</v>
      </c>
      <c r="I42" s="78"/>
      <c r="J42" s="30" t="s">
        <v>94</v>
      </c>
      <c r="K42" s="81">
        <v>7</v>
      </c>
      <c r="L42" s="81"/>
      <c r="M42" s="33">
        <v>80.64</v>
      </c>
    </row>
    <row r="43" spans="1:26">
      <c r="A43" s="30" t="s">
        <v>48</v>
      </c>
      <c r="B43" s="32" t="s">
        <v>9312</v>
      </c>
      <c r="C43" s="77" t="s">
        <v>42</v>
      </c>
      <c r="D43" s="77"/>
      <c r="E43" s="31" t="s">
        <v>9332</v>
      </c>
      <c r="F43" s="30" t="s">
        <v>4537</v>
      </c>
      <c r="G43" s="30" t="s">
        <v>4538</v>
      </c>
      <c r="H43" s="78" t="s">
        <v>498</v>
      </c>
      <c r="I43" s="78"/>
      <c r="J43" s="30" t="s">
        <v>499</v>
      </c>
      <c r="K43" s="81">
        <v>5</v>
      </c>
      <c r="L43" s="81"/>
      <c r="M43" s="33">
        <v>61.85</v>
      </c>
    </row>
    <row r="44" spans="1:26">
      <c r="M44" s="34">
        <v>2391.1999999999998</v>
      </c>
    </row>
    <row r="45" spans="1:26">
      <c r="A45" s="73" t="s">
        <v>141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>
      <c r="A46" s="30" t="s">
        <v>40</v>
      </c>
      <c r="B46" s="32" t="s">
        <v>9308</v>
      </c>
      <c r="C46" s="77" t="s">
        <v>42</v>
      </c>
      <c r="D46" s="77"/>
      <c r="E46" s="31" t="s">
        <v>9333</v>
      </c>
      <c r="F46" s="30" t="s">
        <v>170</v>
      </c>
      <c r="G46" s="30" t="s">
        <v>171</v>
      </c>
      <c r="H46" s="78" t="s">
        <v>150</v>
      </c>
      <c r="I46" s="78"/>
      <c r="J46" s="30" t="s">
        <v>151</v>
      </c>
      <c r="K46" s="81">
        <v>2</v>
      </c>
      <c r="L46" s="81"/>
      <c r="M46" s="33">
        <v>20.440000000000001</v>
      </c>
    </row>
    <row r="47" spans="1:26">
      <c r="A47" s="30" t="s">
        <v>48</v>
      </c>
      <c r="B47" s="32" t="s">
        <v>9308</v>
      </c>
      <c r="C47" s="77" t="s">
        <v>42</v>
      </c>
      <c r="D47" s="77"/>
      <c r="E47" s="31" t="s">
        <v>9334</v>
      </c>
      <c r="F47" s="30" t="s">
        <v>936</v>
      </c>
      <c r="G47" s="30" t="s">
        <v>937</v>
      </c>
      <c r="H47" s="78" t="s">
        <v>150</v>
      </c>
      <c r="I47" s="78"/>
      <c r="J47" s="30" t="s">
        <v>151</v>
      </c>
      <c r="K47" s="81">
        <v>3</v>
      </c>
      <c r="L47" s="81"/>
      <c r="M47" s="33">
        <v>37.11</v>
      </c>
    </row>
    <row r="48" spans="1:26">
      <c r="A48" s="30" t="s">
        <v>48</v>
      </c>
      <c r="B48" s="32" t="s">
        <v>9308</v>
      </c>
      <c r="C48" s="77" t="s">
        <v>42</v>
      </c>
      <c r="D48" s="77"/>
      <c r="E48" s="31" t="s">
        <v>9335</v>
      </c>
      <c r="F48" s="30" t="s">
        <v>538</v>
      </c>
      <c r="G48" s="30" t="s">
        <v>539</v>
      </c>
      <c r="H48" s="78" t="s">
        <v>150</v>
      </c>
      <c r="I48" s="78"/>
      <c r="J48" s="30" t="s">
        <v>151</v>
      </c>
      <c r="K48" s="81">
        <v>10</v>
      </c>
      <c r="L48" s="81"/>
      <c r="M48" s="33">
        <v>115.2</v>
      </c>
    </row>
    <row r="49" spans="1:26">
      <c r="A49" s="30" t="s">
        <v>48</v>
      </c>
      <c r="B49" s="32" t="s">
        <v>9308</v>
      </c>
      <c r="C49" s="77" t="s">
        <v>42</v>
      </c>
      <c r="D49" s="77"/>
      <c r="E49" s="31" t="s">
        <v>9336</v>
      </c>
      <c r="F49" s="30" t="s">
        <v>936</v>
      </c>
      <c r="G49" s="30" t="s">
        <v>937</v>
      </c>
      <c r="H49" s="78" t="s">
        <v>150</v>
      </c>
      <c r="I49" s="78"/>
      <c r="J49" s="30" t="s">
        <v>151</v>
      </c>
      <c r="K49" s="81">
        <v>10</v>
      </c>
      <c r="L49" s="81"/>
      <c r="M49" s="33">
        <v>115.2</v>
      </c>
    </row>
    <row r="50" spans="1:26">
      <c r="A50" s="30" t="s">
        <v>48</v>
      </c>
      <c r="B50" s="32" t="s">
        <v>9337</v>
      </c>
      <c r="C50" s="77" t="s">
        <v>42</v>
      </c>
      <c r="D50" s="77"/>
      <c r="E50" s="31" t="s">
        <v>9338</v>
      </c>
      <c r="F50" s="30" t="s">
        <v>165</v>
      </c>
      <c r="G50" s="30" t="s">
        <v>166</v>
      </c>
      <c r="H50" s="78" t="s">
        <v>167</v>
      </c>
      <c r="I50" s="78"/>
      <c r="J50" s="30" t="s">
        <v>168</v>
      </c>
      <c r="K50" s="81">
        <v>1</v>
      </c>
      <c r="L50" s="81"/>
      <c r="M50" s="33">
        <v>12.37</v>
      </c>
    </row>
    <row r="51" spans="1:26">
      <c r="A51" s="30" t="s">
        <v>48</v>
      </c>
      <c r="B51" s="32" t="s">
        <v>9308</v>
      </c>
      <c r="C51" s="77" t="s">
        <v>42</v>
      </c>
      <c r="D51" s="77"/>
      <c r="E51" s="31" t="s">
        <v>3605</v>
      </c>
      <c r="F51" s="30" t="s">
        <v>170</v>
      </c>
      <c r="G51" s="30" t="s">
        <v>171</v>
      </c>
      <c r="H51" s="78" t="s">
        <v>150</v>
      </c>
      <c r="I51" s="78"/>
      <c r="J51" s="30" t="s">
        <v>151</v>
      </c>
      <c r="K51" s="81">
        <v>10</v>
      </c>
      <c r="L51" s="81"/>
      <c r="M51" s="33">
        <v>115.2</v>
      </c>
    </row>
    <row r="52" spans="1:26">
      <c r="A52" s="30" t="s">
        <v>48</v>
      </c>
      <c r="B52" s="32" t="s">
        <v>9337</v>
      </c>
      <c r="C52" s="77" t="s">
        <v>42</v>
      </c>
      <c r="D52" s="77"/>
      <c r="E52" s="31" t="s">
        <v>9339</v>
      </c>
      <c r="F52" s="30" t="s">
        <v>175</v>
      </c>
      <c r="G52" s="30" t="s">
        <v>2616</v>
      </c>
      <c r="H52" s="78" t="s">
        <v>177</v>
      </c>
      <c r="I52" s="78"/>
      <c r="J52" s="30" t="s">
        <v>178</v>
      </c>
      <c r="K52" s="81">
        <v>4</v>
      </c>
      <c r="L52" s="81"/>
      <c r="M52" s="33">
        <v>49.48</v>
      </c>
    </row>
    <row r="53" spans="1:26">
      <c r="A53" s="30" t="s">
        <v>48</v>
      </c>
      <c r="B53" s="32" t="s">
        <v>9337</v>
      </c>
      <c r="C53" s="77" t="s">
        <v>42</v>
      </c>
      <c r="D53" s="77"/>
      <c r="E53" s="31" t="s">
        <v>9340</v>
      </c>
      <c r="F53" s="30" t="s">
        <v>957</v>
      </c>
      <c r="G53" s="30" t="s">
        <v>958</v>
      </c>
      <c r="H53" s="78" t="s">
        <v>150</v>
      </c>
      <c r="I53" s="78"/>
      <c r="J53" s="30" t="s">
        <v>151</v>
      </c>
      <c r="K53" s="81">
        <v>5</v>
      </c>
      <c r="L53" s="81"/>
      <c r="M53" s="33">
        <v>57.6</v>
      </c>
    </row>
    <row r="54" spans="1:26">
      <c r="A54" s="30" t="s">
        <v>48</v>
      </c>
      <c r="B54" s="32" t="s">
        <v>9337</v>
      </c>
      <c r="C54" s="77" t="s">
        <v>42</v>
      </c>
      <c r="D54" s="77"/>
      <c r="E54" s="31" t="s">
        <v>9341</v>
      </c>
      <c r="F54" s="30" t="s">
        <v>148</v>
      </c>
      <c r="G54" s="30" t="s">
        <v>149</v>
      </c>
      <c r="H54" s="78" t="s">
        <v>150</v>
      </c>
      <c r="I54" s="78"/>
      <c r="J54" s="30" t="s">
        <v>151</v>
      </c>
      <c r="K54" s="81">
        <v>10</v>
      </c>
      <c r="L54" s="81"/>
      <c r="M54" s="33">
        <v>115.2</v>
      </c>
    </row>
    <row r="55" spans="1:26">
      <c r="A55" s="30" t="s">
        <v>48</v>
      </c>
      <c r="B55" s="32" t="s">
        <v>9337</v>
      </c>
      <c r="C55" s="77" t="s">
        <v>42</v>
      </c>
      <c r="D55" s="77"/>
      <c r="E55" s="31" t="s">
        <v>3672</v>
      </c>
      <c r="F55" s="30" t="s">
        <v>165</v>
      </c>
      <c r="G55" s="30" t="s">
        <v>166</v>
      </c>
      <c r="H55" s="78" t="s">
        <v>167</v>
      </c>
      <c r="I55" s="78"/>
      <c r="J55" s="30" t="s">
        <v>168</v>
      </c>
      <c r="K55" s="81">
        <v>5</v>
      </c>
      <c r="L55" s="81"/>
      <c r="M55" s="33">
        <v>57.6</v>
      </c>
    </row>
    <row r="56" spans="1:26">
      <c r="A56" s="30" t="s">
        <v>48</v>
      </c>
      <c r="B56" s="32" t="s">
        <v>9337</v>
      </c>
      <c r="C56" s="77" t="s">
        <v>42</v>
      </c>
      <c r="D56" s="77"/>
      <c r="E56" s="31" t="s">
        <v>3681</v>
      </c>
      <c r="F56" s="30" t="s">
        <v>541</v>
      </c>
      <c r="G56" s="30" t="s">
        <v>542</v>
      </c>
      <c r="H56" s="78" t="s">
        <v>150</v>
      </c>
      <c r="I56" s="78"/>
      <c r="J56" s="30" t="s">
        <v>151</v>
      </c>
      <c r="K56" s="81">
        <v>10</v>
      </c>
      <c r="L56" s="81"/>
      <c r="M56" s="33">
        <v>115.2</v>
      </c>
    </row>
    <row r="57" spans="1:26">
      <c r="A57" s="30" t="s">
        <v>182</v>
      </c>
      <c r="B57" s="32" t="s">
        <v>9337</v>
      </c>
      <c r="C57" s="77" t="s">
        <v>42</v>
      </c>
      <c r="D57" s="77"/>
      <c r="E57" s="31" t="s">
        <v>9339</v>
      </c>
      <c r="F57" s="30" t="s">
        <v>175</v>
      </c>
      <c r="G57" s="30" t="s">
        <v>2616</v>
      </c>
      <c r="H57" s="78" t="s">
        <v>177</v>
      </c>
      <c r="I57" s="78"/>
      <c r="J57" s="30" t="s">
        <v>178</v>
      </c>
      <c r="K57" s="81">
        <v>1</v>
      </c>
      <c r="L57" s="81"/>
      <c r="M57" s="33">
        <v>9.44</v>
      </c>
    </row>
    <row r="58" spans="1:26">
      <c r="A58" s="30" t="s">
        <v>182</v>
      </c>
      <c r="B58" s="32" t="s">
        <v>9337</v>
      </c>
      <c r="C58" s="77" t="s">
        <v>42</v>
      </c>
      <c r="D58" s="77"/>
      <c r="E58" s="31" t="s">
        <v>9342</v>
      </c>
      <c r="F58" s="30" t="s">
        <v>175</v>
      </c>
      <c r="G58" s="30" t="s">
        <v>2616</v>
      </c>
      <c r="H58" s="78" t="s">
        <v>177</v>
      </c>
      <c r="I58" s="78"/>
      <c r="J58" s="30" t="s">
        <v>178</v>
      </c>
      <c r="K58" s="81">
        <v>2</v>
      </c>
      <c r="L58" s="81"/>
      <c r="M58" s="33">
        <v>16.84</v>
      </c>
    </row>
    <row r="59" spans="1:26">
      <c r="A59" s="30" t="s">
        <v>182</v>
      </c>
      <c r="B59" s="32" t="s">
        <v>9337</v>
      </c>
      <c r="C59" s="77" t="s">
        <v>42</v>
      </c>
      <c r="D59" s="77"/>
      <c r="E59" s="31" t="s">
        <v>9343</v>
      </c>
      <c r="F59" s="30" t="s">
        <v>936</v>
      </c>
      <c r="G59" s="30" t="s">
        <v>937</v>
      </c>
      <c r="H59" s="78" t="s">
        <v>150</v>
      </c>
      <c r="I59" s="78"/>
      <c r="J59" s="30" t="s">
        <v>151</v>
      </c>
      <c r="K59" s="81">
        <v>3</v>
      </c>
      <c r="L59" s="81"/>
      <c r="M59" s="33">
        <v>28.32</v>
      </c>
    </row>
    <row r="60" spans="1:26">
      <c r="M60" s="34">
        <v>865.2</v>
      </c>
    </row>
    <row r="61" spans="1:26">
      <c r="A61" s="73" t="s">
        <v>183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pans="1:26">
      <c r="A62" s="30" t="s">
        <v>40</v>
      </c>
      <c r="B62" s="32" t="s">
        <v>9304</v>
      </c>
      <c r="C62" s="77" t="s">
        <v>42</v>
      </c>
      <c r="D62" s="77"/>
      <c r="E62" s="31" t="s">
        <v>9344</v>
      </c>
      <c r="F62" s="30" t="s">
        <v>185</v>
      </c>
      <c r="G62" s="30" t="s">
        <v>186</v>
      </c>
      <c r="H62" s="78" t="s">
        <v>187</v>
      </c>
      <c r="I62" s="78"/>
      <c r="J62" s="30" t="s">
        <v>188</v>
      </c>
      <c r="K62" s="81">
        <v>6</v>
      </c>
      <c r="L62" s="81"/>
      <c r="M62" s="33">
        <v>61.32</v>
      </c>
    </row>
    <row r="63" spans="1:26">
      <c r="A63" s="30" t="s">
        <v>40</v>
      </c>
      <c r="B63" s="32" t="s">
        <v>9304</v>
      </c>
      <c r="C63" s="77" t="s">
        <v>42</v>
      </c>
      <c r="D63" s="77"/>
      <c r="E63" s="31" t="s">
        <v>3720</v>
      </c>
      <c r="F63" s="30" t="s">
        <v>702</v>
      </c>
      <c r="G63" s="30" t="s">
        <v>703</v>
      </c>
      <c r="H63" s="78" t="s">
        <v>187</v>
      </c>
      <c r="I63" s="78"/>
      <c r="J63" s="30" t="s">
        <v>188</v>
      </c>
      <c r="K63" s="81">
        <v>1</v>
      </c>
      <c r="L63" s="81"/>
      <c r="M63" s="33">
        <v>10.220000000000001</v>
      </c>
    </row>
    <row r="64" spans="1:26">
      <c r="M64" s="34">
        <v>71.540000000000006</v>
      </c>
    </row>
    <row r="65" spans="1:26">
      <c r="A65" s="73" t="s">
        <v>189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pans="1:26">
      <c r="A66" s="30" t="s">
        <v>48</v>
      </c>
      <c r="B66" s="32" t="s">
        <v>9304</v>
      </c>
      <c r="C66" s="77" t="s">
        <v>42</v>
      </c>
      <c r="D66" s="77"/>
      <c r="E66" s="31" t="s">
        <v>9345</v>
      </c>
      <c r="F66" s="30" t="s">
        <v>2383</v>
      </c>
      <c r="G66" s="30" t="s">
        <v>2384</v>
      </c>
      <c r="H66" s="78" t="s">
        <v>210</v>
      </c>
      <c r="I66" s="78"/>
      <c r="J66" s="30" t="s">
        <v>211</v>
      </c>
      <c r="K66" s="81">
        <v>1</v>
      </c>
      <c r="L66" s="81"/>
      <c r="M66" s="33">
        <v>12.37</v>
      </c>
    </row>
    <row r="67" spans="1:26">
      <c r="A67" s="30" t="s">
        <v>182</v>
      </c>
      <c r="B67" s="32" t="s">
        <v>9304</v>
      </c>
      <c r="C67" s="77" t="s">
        <v>42</v>
      </c>
      <c r="D67" s="77"/>
      <c r="E67" s="31" t="s">
        <v>9345</v>
      </c>
      <c r="F67" s="30" t="s">
        <v>2383</v>
      </c>
      <c r="G67" s="30" t="s">
        <v>2384</v>
      </c>
      <c r="H67" s="78" t="s">
        <v>210</v>
      </c>
      <c r="I67" s="78"/>
      <c r="J67" s="30" t="s">
        <v>211</v>
      </c>
      <c r="K67" s="81">
        <v>2</v>
      </c>
      <c r="L67" s="81"/>
      <c r="M67" s="33">
        <v>18.88</v>
      </c>
    </row>
    <row r="68" spans="1:26">
      <c r="A68" s="30" t="s">
        <v>182</v>
      </c>
      <c r="B68" s="32" t="s">
        <v>9304</v>
      </c>
      <c r="C68" s="77" t="s">
        <v>42</v>
      </c>
      <c r="D68" s="77"/>
      <c r="E68" s="31" t="s">
        <v>9346</v>
      </c>
      <c r="F68" s="30" t="s">
        <v>729</v>
      </c>
      <c r="G68" s="30" t="s">
        <v>730</v>
      </c>
      <c r="H68" s="78" t="s">
        <v>726</v>
      </c>
      <c r="I68" s="78"/>
      <c r="J68" s="30" t="s">
        <v>727</v>
      </c>
      <c r="K68" s="81">
        <v>2</v>
      </c>
      <c r="L68" s="81"/>
      <c r="M68" s="33">
        <v>18.88</v>
      </c>
    </row>
    <row r="69" spans="1:26">
      <c r="M69" s="34">
        <v>50.13</v>
      </c>
    </row>
    <row r="70" spans="1:26">
      <c r="A70" s="73" t="s">
        <v>212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pans="1:26">
      <c r="A71" s="30" t="s">
        <v>40</v>
      </c>
      <c r="B71" s="32" t="s">
        <v>9308</v>
      </c>
      <c r="C71" s="77" t="s">
        <v>42</v>
      </c>
      <c r="D71" s="77"/>
      <c r="E71" s="31" t="s">
        <v>9347</v>
      </c>
      <c r="F71" s="30" t="s">
        <v>214</v>
      </c>
      <c r="G71" s="30" t="s">
        <v>215</v>
      </c>
      <c r="H71" s="78" t="s">
        <v>216</v>
      </c>
      <c r="I71" s="78"/>
      <c r="J71" s="30" t="s">
        <v>217</v>
      </c>
      <c r="K71" s="81">
        <v>5</v>
      </c>
      <c r="L71" s="81"/>
      <c r="M71" s="33">
        <v>51.1</v>
      </c>
    </row>
    <row r="72" spans="1:26">
      <c r="A72" s="30" t="s">
        <v>40</v>
      </c>
      <c r="B72" s="32" t="s">
        <v>9308</v>
      </c>
      <c r="C72" s="77" t="s">
        <v>42</v>
      </c>
      <c r="D72" s="77"/>
      <c r="E72" s="31" t="s">
        <v>3775</v>
      </c>
      <c r="F72" s="30" t="s">
        <v>272</v>
      </c>
      <c r="G72" s="30" t="s">
        <v>273</v>
      </c>
      <c r="H72" s="78" t="s">
        <v>216</v>
      </c>
      <c r="I72" s="78"/>
      <c r="J72" s="30" t="s">
        <v>217</v>
      </c>
      <c r="K72" s="81">
        <v>4</v>
      </c>
      <c r="L72" s="81"/>
      <c r="M72" s="33">
        <v>40.880000000000003</v>
      </c>
    </row>
    <row r="73" spans="1:26">
      <c r="A73" s="30" t="s">
        <v>40</v>
      </c>
      <c r="B73" s="32" t="s">
        <v>9308</v>
      </c>
      <c r="C73" s="77" t="s">
        <v>42</v>
      </c>
      <c r="D73" s="77"/>
      <c r="E73" s="31" t="s">
        <v>9348</v>
      </c>
      <c r="F73" s="30" t="s">
        <v>280</v>
      </c>
      <c r="G73" s="30" t="s">
        <v>281</v>
      </c>
      <c r="H73" s="78" t="s">
        <v>216</v>
      </c>
      <c r="I73" s="78"/>
      <c r="J73" s="30" t="s">
        <v>217</v>
      </c>
      <c r="K73" s="81">
        <v>2</v>
      </c>
      <c r="L73" s="81"/>
      <c r="M73" s="33">
        <v>20.440000000000001</v>
      </c>
    </row>
    <row r="74" spans="1:26">
      <c r="A74" s="30" t="s">
        <v>40</v>
      </c>
      <c r="B74" s="32" t="s">
        <v>9308</v>
      </c>
      <c r="C74" s="77" t="s">
        <v>42</v>
      </c>
      <c r="D74" s="77"/>
      <c r="E74" s="31" t="s">
        <v>9349</v>
      </c>
      <c r="F74" s="30" t="s">
        <v>214</v>
      </c>
      <c r="G74" s="30" t="s">
        <v>215</v>
      </c>
      <c r="H74" s="78" t="s">
        <v>216</v>
      </c>
      <c r="I74" s="78"/>
      <c r="J74" s="30" t="s">
        <v>217</v>
      </c>
      <c r="K74" s="81">
        <v>2</v>
      </c>
      <c r="L74" s="81"/>
      <c r="M74" s="33">
        <v>20.440000000000001</v>
      </c>
    </row>
    <row r="75" spans="1:26">
      <c r="A75" s="30" t="s">
        <v>40</v>
      </c>
      <c r="B75" s="32" t="s">
        <v>9308</v>
      </c>
      <c r="C75" s="77" t="s">
        <v>42</v>
      </c>
      <c r="D75" s="77"/>
      <c r="E75" s="31" t="s">
        <v>9350</v>
      </c>
      <c r="F75" s="30" t="s">
        <v>230</v>
      </c>
      <c r="G75" s="30" t="s">
        <v>231</v>
      </c>
      <c r="H75" s="78" t="s">
        <v>232</v>
      </c>
      <c r="I75" s="78"/>
      <c r="J75" s="30" t="s">
        <v>233</v>
      </c>
      <c r="K75" s="81">
        <v>5</v>
      </c>
      <c r="L75" s="81"/>
      <c r="M75" s="33">
        <v>51.1</v>
      </c>
    </row>
    <row r="76" spans="1:26">
      <c r="A76" s="30" t="s">
        <v>40</v>
      </c>
      <c r="B76" s="32" t="s">
        <v>9308</v>
      </c>
      <c r="C76" s="77" t="s">
        <v>42</v>
      </c>
      <c r="D76" s="77"/>
      <c r="E76" s="31" t="s">
        <v>9351</v>
      </c>
      <c r="F76" s="30" t="s">
        <v>238</v>
      </c>
      <c r="G76" s="30" t="s">
        <v>239</v>
      </c>
      <c r="H76" s="78" t="s">
        <v>216</v>
      </c>
      <c r="I76" s="78"/>
      <c r="J76" s="30" t="s">
        <v>217</v>
      </c>
      <c r="K76" s="81">
        <v>5</v>
      </c>
      <c r="L76" s="81"/>
      <c r="M76" s="33">
        <v>51.1</v>
      </c>
    </row>
    <row r="77" spans="1:26">
      <c r="A77" s="30" t="s">
        <v>48</v>
      </c>
      <c r="B77" s="32" t="s">
        <v>9308</v>
      </c>
      <c r="C77" s="77" t="s">
        <v>42</v>
      </c>
      <c r="D77" s="77"/>
      <c r="E77" s="31" t="s">
        <v>9348</v>
      </c>
      <c r="F77" s="30" t="s">
        <v>280</v>
      </c>
      <c r="G77" s="30" t="s">
        <v>281</v>
      </c>
      <c r="H77" s="78" t="s">
        <v>216</v>
      </c>
      <c r="I77" s="78"/>
      <c r="J77" s="30" t="s">
        <v>217</v>
      </c>
      <c r="K77" s="81">
        <v>5</v>
      </c>
      <c r="L77" s="81"/>
      <c r="M77" s="33">
        <v>61.85</v>
      </c>
    </row>
    <row r="78" spans="1:26">
      <c r="A78" s="30" t="s">
        <v>48</v>
      </c>
      <c r="B78" s="32" t="s">
        <v>9308</v>
      </c>
      <c r="C78" s="77" t="s">
        <v>42</v>
      </c>
      <c r="D78" s="77"/>
      <c r="E78" s="31" t="s">
        <v>9350</v>
      </c>
      <c r="F78" s="30" t="s">
        <v>230</v>
      </c>
      <c r="G78" s="30" t="s">
        <v>231</v>
      </c>
      <c r="H78" s="78" t="s">
        <v>232</v>
      </c>
      <c r="I78" s="78"/>
      <c r="J78" s="30" t="s">
        <v>233</v>
      </c>
      <c r="K78" s="81">
        <v>5</v>
      </c>
      <c r="L78" s="81"/>
      <c r="M78" s="33">
        <v>61.85</v>
      </c>
    </row>
    <row r="79" spans="1:26">
      <c r="A79" s="30" t="s">
        <v>48</v>
      </c>
      <c r="B79" s="32" t="s">
        <v>9308</v>
      </c>
      <c r="C79" s="77" t="s">
        <v>42</v>
      </c>
      <c r="D79" s="77"/>
      <c r="E79" s="31" t="s">
        <v>9351</v>
      </c>
      <c r="F79" s="30" t="s">
        <v>238</v>
      </c>
      <c r="G79" s="30" t="s">
        <v>239</v>
      </c>
      <c r="H79" s="78" t="s">
        <v>216</v>
      </c>
      <c r="I79" s="78"/>
      <c r="J79" s="30" t="s">
        <v>217</v>
      </c>
      <c r="K79" s="81">
        <v>2</v>
      </c>
      <c r="L79" s="81"/>
      <c r="M79" s="33">
        <v>24.74</v>
      </c>
    </row>
    <row r="80" spans="1:26">
      <c r="A80" s="30" t="s">
        <v>48</v>
      </c>
      <c r="B80" s="32" t="s">
        <v>9308</v>
      </c>
      <c r="C80" s="77" t="s">
        <v>42</v>
      </c>
      <c r="D80" s="77"/>
      <c r="E80" s="31" t="s">
        <v>9352</v>
      </c>
      <c r="F80" s="30" t="s">
        <v>263</v>
      </c>
      <c r="G80" s="30" t="s">
        <v>264</v>
      </c>
      <c r="H80" s="78" t="s">
        <v>216</v>
      </c>
      <c r="I80" s="78"/>
      <c r="J80" s="30" t="s">
        <v>217</v>
      </c>
      <c r="K80" s="81">
        <v>4</v>
      </c>
      <c r="L80" s="81"/>
      <c r="M80" s="33">
        <v>49.48</v>
      </c>
    </row>
    <row r="81" spans="1:26">
      <c r="A81" s="30" t="s">
        <v>48</v>
      </c>
      <c r="B81" s="32" t="s">
        <v>9308</v>
      </c>
      <c r="C81" s="77" t="s">
        <v>42</v>
      </c>
      <c r="D81" s="77"/>
      <c r="E81" s="31" t="s">
        <v>9349</v>
      </c>
      <c r="F81" s="30" t="s">
        <v>214</v>
      </c>
      <c r="G81" s="30" t="s">
        <v>215</v>
      </c>
      <c r="H81" s="78" t="s">
        <v>216</v>
      </c>
      <c r="I81" s="78"/>
      <c r="J81" s="30" t="s">
        <v>217</v>
      </c>
      <c r="K81" s="81">
        <v>10</v>
      </c>
      <c r="L81" s="81"/>
      <c r="M81" s="33">
        <v>123.7</v>
      </c>
    </row>
    <row r="82" spans="1:26">
      <c r="A82" s="30" t="s">
        <v>182</v>
      </c>
      <c r="B82" s="32" t="s">
        <v>9308</v>
      </c>
      <c r="C82" s="77" t="s">
        <v>42</v>
      </c>
      <c r="D82" s="77"/>
      <c r="E82" s="31" t="s">
        <v>9349</v>
      </c>
      <c r="F82" s="30" t="s">
        <v>214</v>
      </c>
      <c r="G82" s="30" t="s">
        <v>215</v>
      </c>
      <c r="H82" s="78" t="s">
        <v>216</v>
      </c>
      <c r="I82" s="78"/>
      <c r="J82" s="30" t="s">
        <v>217</v>
      </c>
      <c r="K82" s="81">
        <v>5</v>
      </c>
      <c r="L82" s="81"/>
      <c r="M82" s="33">
        <v>47.2</v>
      </c>
    </row>
    <row r="83" spans="1:26">
      <c r="A83" s="30" t="s">
        <v>182</v>
      </c>
      <c r="B83" s="32" t="s">
        <v>9308</v>
      </c>
      <c r="C83" s="77" t="s">
        <v>42</v>
      </c>
      <c r="D83" s="77"/>
      <c r="E83" s="31" t="s">
        <v>3775</v>
      </c>
      <c r="F83" s="30" t="s">
        <v>272</v>
      </c>
      <c r="G83" s="30" t="s">
        <v>273</v>
      </c>
      <c r="H83" s="78" t="s">
        <v>216</v>
      </c>
      <c r="I83" s="78"/>
      <c r="J83" s="30" t="s">
        <v>217</v>
      </c>
      <c r="K83" s="81">
        <v>4</v>
      </c>
      <c r="L83" s="81"/>
      <c r="M83" s="33">
        <v>37.76</v>
      </c>
    </row>
    <row r="84" spans="1:26">
      <c r="A84" s="30" t="s">
        <v>182</v>
      </c>
      <c r="B84" s="32" t="s">
        <v>9308</v>
      </c>
      <c r="C84" s="77" t="s">
        <v>42</v>
      </c>
      <c r="D84" s="77"/>
      <c r="E84" s="31" t="s">
        <v>9352</v>
      </c>
      <c r="F84" s="30" t="s">
        <v>263</v>
      </c>
      <c r="G84" s="30" t="s">
        <v>264</v>
      </c>
      <c r="H84" s="78" t="s">
        <v>216</v>
      </c>
      <c r="I84" s="78"/>
      <c r="J84" s="30" t="s">
        <v>217</v>
      </c>
      <c r="K84" s="81">
        <v>2</v>
      </c>
      <c r="L84" s="81"/>
      <c r="M84" s="33">
        <v>18.88</v>
      </c>
    </row>
    <row r="85" spans="1:26">
      <c r="A85" s="30" t="s">
        <v>182</v>
      </c>
      <c r="B85" s="32" t="s">
        <v>9308</v>
      </c>
      <c r="C85" s="77" t="s">
        <v>42</v>
      </c>
      <c r="D85" s="77"/>
      <c r="E85" s="31" t="s">
        <v>9353</v>
      </c>
      <c r="F85" s="30" t="s">
        <v>266</v>
      </c>
      <c r="G85" s="30" t="s">
        <v>267</v>
      </c>
      <c r="H85" s="78" t="s">
        <v>216</v>
      </c>
      <c r="I85" s="78"/>
      <c r="J85" s="30" t="s">
        <v>217</v>
      </c>
      <c r="K85" s="81">
        <v>3</v>
      </c>
      <c r="L85" s="81"/>
      <c r="M85" s="33">
        <v>28.32</v>
      </c>
    </row>
    <row r="86" spans="1:26" ht="24">
      <c r="A86" s="30" t="s">
        <v>182</v>
      </c>
      <c r="B86" s="32" t="s">
        <v>9308</v>
      </c>
      <c r="C86" s="77" t="s">
        <v>42</v>
      </c>
      <c r="D86" s="77"/>
      <c r="E86" s="31" t="s">
        <v>9354</v>
      </c>
      <c r="F86" s="30" t="s">
        <v>275</v>
      </c>
      <c r="G86" s="30" t="s">
        <v>276</v>
      </c>
      <c r="H86" s="78" t="s">
        <v>277</v>
      </c>
      <c r="I86" s="78"/>
      <c r="J86" s="30" t="s">
        <v>278</v>
      </c>
      <c r="K86" s="81">
        <v>3</v>
      </c>
      <c r="L86" s="81"/>
      <c r="M86" s="33">
        <v>28.32</v>
      </c>
    </row>
    <row r="87" spans="1:26">
      <c r="M87" s="34">
        <v>717.16</v>
      </c>
    </row>
    <row r="88" spans="1:26">
      <c r="A88" s="73" t="s">
        <v>286</v>
      </c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pans="1:26">
      <c r="A89" s="30" t="s">
        <v>40</v>
      </c>
      <c r="B89" s="32" t="s">
        <v>9308</v>
      </c>
      <c r="C89" s="77" t="s">
        <v>42</v>
      </c>
      <c r="D89" s="77"/>
      <c r="E89" s="31" t="s">
        <v>3718</v>
      </c>
      <c r="F89" s="30" t="s">
        <v>302</v>
      </c>
      <c r="G89" s="30" t="s">
        <v>303</v>
      </c>
      <c r="H89" s="78" t="s">
        <v>304</v>
      </c>
      <c r="I89" s="78"/>
      <c r="J89" s="30" t="s">
        <v>305</v>
      </c>
      <c r="K89" s="81">
        <v>1</v>
      </c>
      <c r="L89" s="81"/>
      <c r="M89" s="33">
        <v>10.220000000000001</v>
      </c>
    </row>
    <row r="90" spans="1:26">
      <c r="M90" s="34">
        <v>10.220000000000001</v>
      </c>
    </row>
    <row r="91" spans="1:26">
      <c r="A91" s="73" t="s">
        <v>309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pans="1:26">
      <c r="A92" s="30" t="s">
        <v>40</v>
      </c>
      <c r="B92" s="32" t="s">
        <v>9308</v>
      </c>
      <c r="C92" s="77" t="s">
        <v>42</v>
      </c>
      <c r="D92" s="77"/>
      <c r="E92" s="31" t="s">
        <v>9355</v>
      </c>
      <c r="F92" s="30" t="s">
        <v>411</v>
      </c>
      <c r="G92" s="30" t="s">
        <v>412</v>
      </c>
      <c r="H92" s="78" t="s">
        <v>313</v>
      </c>
      <c r="I92" s="78"/>
      <c r="J92" s="30" t="s">
        <v>314</v>
      </c>
      <c r="K92" s="81">
        <v>10</v>
      </c>
      <c r="L92" s="81"/>
      <c r="M92" s="33">
        <v>102.2</v>
      </c>
    </row>
    <row r="93" spans="1:26">
      <c r="A93" s="30" t="s">
        <v>40</v>
      </c>
      <c r="B93" s="32" t="s">
        <v>9308</v>
      </c>
      <c r="C93" s="77" t="s">
        <v>42</v>
      </c>
      <c r="D93" s="77"/>
      <c r="E93" s="31" t="s">
        <v>9356</v>
      </c>
      <c r="F93" s="30" t="s">
        <v>1231</v>
      </c>
      <c r="G93" s="30" t="s">
        <v>1232</v>
      </c>
      <c r="H93" s="78" t="s">
        <v>375</v>
      </c>
      <c r="I93" s="78"/>
      <c r="J93" s="30" t="s">
        <v>376</v>
      </c>
      <c r="K93" s="81">
        <v>10</v>
      </c>
      <c r="L93" s="81"/>
      <c r="M93" s="33">
        <v>102.2</v>
      </c>
    </row>
    <row r="94" spans="1:26">
      <c r="A94" s="30" t="s">
        <v>40</v>
      </c>
      <c r="B94" s="32" t="s">
        <v>9308</v>
      </c>
      <c r="C94" s="77" t="s">
        <v>42</v>
      </c>
      <c r="D94" s="77"/>
      <c r="E94" s="31" t="s">
        <v>9357</v>
      </c>
      <c r="F94" s="30" t="s">
        <v>808</v>
      </c>
      <c r="G94" s="30" t="s">
        <v>809</v>
      </c>
      <c r="H94" s="78" t="s">
        <v>313</v>
      </c>
      <c r="I94" s="78"/>
      <c r="J94" s="30" t="s">
        <v>314</v>
      </c>
      <c r="K94" s="81">
        <v>10</v>
      </c>
      <c r="L94" s="81"/>
      <c r="M94" s="33">
        <v>102.2</v>
      </c>
    </row>
    <row r="95" spans="1:26">
      <c r="A95" s="30" t="s">
        <v>40</v>
      </c>
      <c r="B95" s="32" t="s">
        <v>9304</v>
      </c>
      <c r="C95" s="77" t="s">
        <v>42</v>
      </c>
      <c r="D95" s="77"/>
      <c r="E95" s="31" t="s">
        <v>9358</v>
      </c>
      <c r="F95" s="30" t="s">
        <v>792</v>
      </c>
      <c r="G95" s="30" t="s">
        <v>793</v>
      </c>
      <c r="H95" s="78" t="s">
        <v>313</v>
      </c>
      <c r="I95" s="78"/>
      <c r="J95" s="30" t="s">
        <v>314</v>
      </c>
      <c r="K95" s="81">
        <v>3</v>
      </c>
      <c r="L95" s="81"/>
      <c r="M95" s="33">
        <v>30.66</v>
      </c>
    </row>
    <row r="96" spans="1:26">
      <c r="A96" s="30" t="s">
        <v>40</v>
      </c>
      <c r="B96" s="32" t="s">
        <v>9337</v>
      </c>
      <c r="C96" s="77" t="s">
        <v>42</v>
      </c>
      <c r="D96" s="77"/>
      <c r="E96" s="31" t="s">
        <v>9359</v>
      </c>
      <c r="F96" s="30" t="s">
        <v>1424</v>
      </c>
      <c r="G96" s="30" t="s">
        <v>1425</v>
      </c>
      <c r="H96" s="78" t="s">
        <v>313</v>
      </c>
      <c r="I96" s="78"/>
      <c r="J96" s="30" t="s">
        <v>314</v>
      </c>
      <c r="K96" s="81">
        <v>10</v>
      </c>
      <c r="L96" s="81"/>
      <c r="M96" s="33">
        <v>102.2</v>
      </c>
    </row>
    <row r="97" spans="1:13">
      <c r="A97" s="30" t="s">
        <v>40</v>
      </c>
      <c r="B97" s="32" t="s">
        <v>9312</v>
      </c>
      <c r="C97" s="77" t="s">
        <v>42</v>
      </c>
      <c r="D97" s="77"/>
      <c r="E97" s="31" t="s">
        <v>9360</v>
      </c>
      <c r="F97" s="30" t="s">
        <v>1452</v>
      </c>
      <c r="G97" s="30" t="s">
        <v>1453</v>
      </c>
      <c r="H97" s="78" t="s">
        <v>313</v>
      </c>
      <c r="I97" s="78"/>
      <c r="J97" s="30" t="s">
        <v>314</v>
      </c>
      <c r="K97" s="81">
        <v>20</v>
      </c>
      <c r="L97" s="81"/>
      <c r="M97" s="33">
        <v>204.4</v>
      </c>
    </row>
    <row r="98" spans="1:13">
      <c r="A98" s="30" t="s">
        <v>40</v>
      </c>
      <c r="B98" s="32" t="s">
        <v>9361</v>
      </c>
      <c r="C98" s="77" t="s">
        <v>42</v>
      </c>
      <c r="D98" s="77"/>
      <c r="E98" s="31" t="s">
        <v>3612</v>
      </c>
      <c r="F98" s="30" t="s">
        <v>381</v>
      </c>
      <c r="G98" s="30" t="s">
        <v>382</v>
      </c>
      <c r="H98" s="78" t="s">
        <v>313</v>
      </c>
      <c r="I98" s="78"/>
      <c r="J98" s="30" t="s">
        <v>314</v>
      </c>
      <c r="K98" s="81">
        <v>10</v>
      </c>
      <c r="L98" s="81"/>
      <c r="M98" s="33">
        <v>102.2</v>
      </c>
    </row>
    <row r="99" spans="1:13">
      <c r="A99" s="30" t="s">
        <v>40</v>
      </c>
      <c r="B99" s="32" t="s">
        <v>9361</v>
      </c>
      <c r="C99" s="77" t="s">
        <v>42</v>
      </c>
      <c r="D99" s="77"/>
      <c r="E99" s="31" t="s">
        <v>3619</v>
      </c>
      <c r="F99" s="30" t="s">
        <v>6177</v>
      </c>
      <c r="G99" s="30" t="s">
        <v>6178</v>
      </c>
      <c r="H99" s="78" t="s">
        <v>375</v>
      </c>
      <c r="I99" s="78"/>
      <c r="J99" s="30" t="s">
        <v>376</v>
      </c>
      <c r="K99" s="81">
        <v>2</v>
      </c>
      <c r="L99" s="81"/>
      <c r="M99" s="33">
        <v>20.440000000000001</v>
      </c>
    </row>
    <row r="100" spans="1:13">
      <c r="A100" s="30" t="s">
        <v>40</v>
      </c>
      <c r="B100" s="32" t="s">
        <v>9361</v>
      </c>
      <c r="C100" s="77" t="s">
        <v>42</v>
      </c>
      <c r="D100" s="77"/>
      <c r="E100" s="31" t="s">
        <v>3586</v>
      </c>
      <c r="F100" s="30" t="s">
        <v>1025</v>
      </c>
      <c r="G100" s="30" t="s">
        <v>1026</v>
      </c>
      <c r="H100" s="78" t="s">
        <v>313</v>
      </c>
      <c r="I100" s="78"/>
      <c r="J100" s="30" t="s">
        <v>314</v>
      </c>
      <c r="K100" s="81">
        <v>2</v>
      </c>
      <c r="L100" s="81"/>
      <c r="M100" s="33">
        <v>20.440000000000001</v>
      </c>
    </row>
    <row r="101" spans="1:13">
      <c r="A101" s="30" t="s">
        <v>40</v>
      </c>
      <c r="B101" s="32" t="s">
        <v>9361</v>
      </c>
      <c r="C101" s="77" t="s">
        <v>42</v>
      </c>
      <c r="D101" s="77"/>
      <c r="E101" s="31" t="s">
        <v>9362</v>
      </c>
      <c r="F101" s="30" t="s">
        <v>792</v>
      </c>
      <c r="G101" s="30" t="s">
        <v>793</v>
      </c>
      <c r="H101" s="78" t="s">
        <v>313</v>
      </c>
      <c r="I101" s="78"/>
      <c r="J101" s="30" t="s">
        <v>314</v>
      </c>
      <c r="K101" s="81">
        <v>3</v>
      </c>
      <c r="L101" s="81"/>
      <c r="M101" s="33">
        <v>30.66</v>
      </c>
    </row>
    <row r="102" spans="1:13">
      <c r="A102" s="30" t="s">
        <v>40</v>
      </c>
      <c r="B102" s="32" t="s">
        <v>9312</v>
      </c>
      <c r="C102" s="77" t="s">
        <v>42</v>
      </c>
      <c r="D102" s="77"/>
      <c r="E102" s="31" t="s">
        <v>3767</v>
      </c>
      <c r="F102" s="30" t="s">
        <v>600</v>
      </c>
      <c r="G102" s="30" t="s">
        <v>601</v>
      </c>
      <c r="H102" s="78" t="s">
        <v>313</v>
      </c>
      <c r="I102" s="78"/>
      <c r="J102" s="30" t="s">
        <v>314</v>
      </c>
      <c r="K102" s="81">
        <v>50</v>
      </c>
      <c r="L102" s="81"/>
      <c r="M102" s="33">
        <v>511</v>
      </c>
    </row>
    <row r="103" spans="1:13">
      <c r="A103" s="30" t="s">
        <v>40</v>
      </c>
      <c r="B103" s="32" t="s">
        <v>9312</v>
      </c>
      <c r="C103" s="77" t="s">
        <v>42</v>
      </c>
      <c r="D103" s="77"/>
      <c r="E103" s="31" t="s">
        <v>9363</v>
      </c>
      <c r="F103" s="30" t="s">
        <v>325</v>
      </c>
      <c r="G103" s="30" t="s">
        <v>326</v>
      </c>
      <c r="H103" s="78" t="s">
        <v>313</v>
      </c>
      <c r="I103" s="78"/>
      <c r="J103" s="30" t="s">
        <v>314</v>
      </c>
      <c r="K103" s="81">
        <v>20</v>
      </c>
      <c r="L103" s="81"/>
      <c r="M103" s="33">
        <v>204.4</v>
      </c>
    </row>
    <row r="104" spans="1:13">
      <c r="A104" s="30" t="s">
        <v>40</v>
      </c>
      <c r="B104" s="32" t="s">
        <v>9361</v>
      </c>
      <c r="C104" s="77" t="s">
        <v>42</v>
      </c>
      <c r="D104" s="77"/>
      <c r="E104" s="31" t="s">
        <v>9364</v>
      </c>
      <c r="F104" s="30" t="s">
        <v>1340</v>
      </c>
      <c r="G104" s="30" t="s">
        <v>1341</v>
      </c>
      <c r="H104" s="78" t="s">
        <v>313</v>
      </c>
      <c r="I104" s="78"/>
      <c r="J104" s="30" t="s">
        <v>314</v>
      </c>
      <c r="K104" s="81">
        <v>50</v>
      </c>
      <c r="L104" s="81"/>
      <c r="M104" s="33">
        <v>511</v>
      </c>
    </row>
    <row r="105" spans="1:13">
      <c r="A105" s="30" t="s">
        <v>40</v>
      </c>
      <c r="B105" s="32" t="s">
        <v>9337</v>
      </c>
      <c r="C105" s="77" t="s">
        <v>42</v>
      </c>
      <c r="D105" s="77"/>
      <c r="E105" s="31" t="s">
        <v>3674</v>
      </c>
      <c r="F105" s="30" t="s">
        <v>3589</v>
      </c>
      <c r="G105" s="30" t="s">
        <v>3590</v>
      </c>
      <c r="H105" s="78" t="s">
        <v>313</v>
      </c>
      <c r="I105" s="78"/>
      <c r="J105" s="30" t="s">
        <v>314</v>
      </c>
      <c r="K105" s="81">
        <v>10</v>
      </c>
      <c r="L105" s="81"/>
      <c r="M105" s="33">
        <v>102.2</v>
      </c>
    </row>
    <row r="106" spans="1:13">
      <c r="A106" s="30" t="s">
        <v>40</v>
      </c>
      <c r="B106" s="32" t="s">
        <v>9337</v>
      </c>
      <c r="C106" s="77" t="s">
        <v>42</v>
      </c>
      <c r="D106" s="77"/>
      <c r="E106" s="31" t="s">
        <v>9365</v>
      </c>
      <c r="F106" s="30" t="s">
        <v>1436</v>
      </c>
      <c r="G106" s="30" t="s">
        <v>1437</v>
      </c>
      <c r="H106" s="78" t="s">
        <v>313</v>
      </c>
      <c r="I106" s="78"/>
      <c r="J106" s="30" t="s">
        <v>314</v>
      </c>
      <c r="K106" s="81">
        <v>5</v>
      </c>
      <c r="L106" s="81"/>
      <c r="M106" s="33">
        <v>51.1</v>
      </c>
    </row>
    <row r="107" spans="1:13">
      <c r="A107" s="30" t="s">
        <v>40</v>
      </c>
      <c r="B107" s="32" t="s">
        <v>9304</v>
      </c>
      <c r="C107" s="77" t="s">
        <v>42</v>
      </c>
      <c r="D107" s="77"/>
      <c r="E107" s="31" t="s">
        <v>9366</v>
      </c>
      <c r="F107" s="30" t="s">
        <v>995</v>
      </c>
      <c r="G107" s="30" t="s">
        <v>996</v>
      </c>
      <c r="H107" s="78" t="s">
        <v>313</v>
      </c>
      <c r="I107" s="78"/>
      <c r="J107" s="30" t="s">
        <v>314</v>
      </c>
      <c r="K107" s="81">
        <v>5</v>
      </c>
      <c r="L107" s="81"/>
      <c r="M107" s="33">
        <v>51.1</v>
      </c>
    </row>
    <row r="108" spans="1:13">
      <c r="A108" s="30" t="s">
        <v>40</v>
      </c>
      <c r="B108" s="32" t="s">
        <v>9304</v>
      </c>
      <c r="C108" s="77" t="s">
        <v>42</v>
      </c>
      <c r="D108" s="77"/>
      <c r="E108" s="31" t="s">
        <v>3721</v>
      </c>
      <c r="F108" s="30" t="s">
        <v>322</v>
      </c>
      <c r="G108" s="30" t="s">
        <v>323</v>
      </c>
      <c r="H108" s="78" t="s">
        <v>313</v>
      </c>
      <c r="I108" s="78"/>
      <c r="J108" s="30" t="s">
        <v>314</v>
      </c>
      <c r="K108" s="81">
        <v>10</v>
      </c>
      <c r="L108" s="81"/>
      <c r="M108" s="33">
        <v>102.2</v>
      </c>
    </row>
    <row r="109" spans="1:13">
      <c r="A109" s="30" t="s">
        <v>40</v>
      </c>
      <c r="B109" s="32" t="s">
        <v>9361</v>
      </c>
      <c r="C109" s="77" t="s">
        <v>42</v>
      </c>
      <c r="D109" s="77"/>
      <c r="E109" s="31" t="s">
        <v>9367</v>
      </c>
      <c r="F109" s="30" t="s">
        <v>420</v>
      </c>
      <c r="G109" s="30" t="s">
        <v>421</v>
      </c>
      <c r="H109" s="78" t="s">
        <v>313</v>
      </c>
      <c r="I109" s="78"/>
      <c r="J109" s="30" t="s">
        <v>314</v>
      </c>
      <c r="K109" s="81">
        <v>20</v>
      </c>
      <c r="L109" s="81"/>
      <c r="M109" s="33">
        <v>204.4</v>
      </c>
    </row>
    <row r="110" spans="1:13">
      <c r="A110" s="30" t="s">
        <v>40</v>
      </c>
      <c r="B110" s="32" t="s">
        <v>9312</v>
      </c>
      <c r="C110" s="77" t="s">
        <v>42</v>
      </c>
      <c r="D110" s="77"/>
      <c r="E110" s="31" t="s">
        <v>3641</v>
      </c>
      <c r="F110" s="30" t="s">
        <v>331</v>
      </c>
      <c r="G110" s="30" t="s">
        <v>332</v>
      </c>
      <c r="H110" s="78" t="s">
        <v>313</v>
      </c>
      <c r="I110" s="78"/>
      <c r="J110" s="30" t="s">
        <v>314</v>
      </c>
      <c r="K110" s="81">
        <v>5</v>
      </c>
      <c r="L110" s="81"/>
      <c r="M110" s="33">
        <v>51.1</v>
      </c>
    </row>
    <row r="111" spans="1:13">
      <c r="A111" s="30" t="s">
        <v>40</v>
      </c>
      <c r="B111" s="32" t="s">
        <v>9337</v>
      </c>
      <c r="C111" s="77" t="s">
        <v>42</v>
      </c>
      <c r="D111" s="77"/>
      <c r="E111" s="31" t="s">
        <v>9368</v>
      </c>
      <c r="F111" s="30" t="s">
        <v>766</v>
      </c>
      <c r="G111" s="30" t="s">
        <v>767</v>
      </c>
      <c r="H111" s="78" t="s">
        <v>362</v>
      </c>
      <c r="I111" s="78"/>
      <c r="J111" s="30" t="s">
        <v>363</v>
      </c>
      <c r="K111" s="81">
        <v>10</v>
      </c>
      <c r="L111" s="81"/>
      <c r="M111" s="33">
        <v>102.2</v>
      </c>
    </row>
    <row r="112" spans="1:13">
      <c r="A112" s="30" t="s">
        <v>40</v>
      </c>
      <c r="B112" s="32" t="s">
        <v>9312</v>
      </c>
      <c r="C112" s="77" t="s">
        <v>42</v>
      </c>
      <c r="D112" s="77"/>
      <c r="E112" s="31" t="s">
        <v>9369</v>
      </c>
      <c r="F112" s="30" t="s">
        <v>1584</v>
      </c>
      <c r="G112" s="30" t="s">
        <v>1585</v>
      </c>
      <c r="H112" s="78" t="s">
        <v>313</v>
      </c>
      <c r="I112" s="78"/>
      <c r="J112" s="30" t="s">
        <v>314</v>
      </c>
      <c r="K112" s="81">
        <v>5</v>
      </c>
      <c r="L112" s="81"/>
      <c r="M112" s="33">
        <v>51.1</v>
      </c>
    </row>
    <row r="113" spans="1:26">
      <c r="A113" s="30" t="s">
        <v>40</v>
      </c>
      <c r="B113" s="32" t="s">
        <v>9337</v>
      </c>
      <c r="C113" s="77" t="s">
        <v>42</v>
      </c>
      <c r="D113" s="77"/>
      <c r="E113" s="31" t="s">
        <v>3773</v>
      </c>
      <c r="F113" s="30" t="s">
        <v>574</v>
      </c>
      <c r="G113" s="30" t="s">
        <v>575</v>
      </c>
      <c r="H113" s="78" t="s">
        <v>313</v>
      </c>
      <c r="I113" s="78"/>
      <c r="J113" s="30" t="s">
        <v>314</v>
      </c>
      <c r="K113" s="81">
        <v>10</v>
      </c>
      <c r="L113" s="81"/>
      <c r="M113" s="33">
        <v>102.2</v>
      </c>
    </row>
    <row r="114" spans="1:26">
      <c r="A114" s="30" t="s">
        <v>48</v>
      </c>
      <c r="B114" s="32" t="s">
        <v>9312</v>
      </c>
      <c r="C114" s="77" t="s">
        <v>42</v>
      </c>
      <c r="D114" s="77"/>
      <c r="E114" s="31" t="s">
        <v>3745</v>
      </c>
      <c r="F114" s="30" t="s">
        <v>408</v>
      </c>
      <c r="G114" s="30" t="s">
        <v>409</v>
      </c>
      <c r="H114" s="78" t="s">
        <v>313</v>
      </c>
      <c r="I114" s="78"/>
      <c r="J114" s="30" t="s">
        <v>314</v>
      </c>
      <c r="K114" s="81">
        <v>5</v>
      </c>
      <c r="L114" s="81"/>
      <c r="M114" s="33">
        <v>57.6</v>
      </c>
    </row>
    <row r="115" spans="1:26">
      <c r="A115" s="30" t="s">
        <v>48</v>
      </c>
      <c r="B115" s="32" t="s">
        <v>9312</v>
      </c>
      <c r="C115" s="77" t="s">
        <v>42</v>
      </c>
      <c r="D115" s="77"/>
      <c r="E115" s="31" t="s">
        <v>9370</v>
      </c>
      <c r="F115" s="30" t="s">
        <v>393</v>
      </c>
      <c r="G115" s="30" t="s">
        <v>394</v>
      </c>
      <c r="H115" s="78" t="s">
        <v>375</v>
      </c>
      <c r="I115" s="78"/>
      <c r="J115" s="30" t="s">
        <v>376</v>
      </c>
      <c r="K115" s="81">
        <v>5</v>
      </c>
      <c r="L115" s="81"/>
      <c r="M115" s="33">
        <v>57.6</v>
      </c>
    </row>
    <row r="116" spans="1:26">
      <c r="A116" s="30" t="s">
        <v>48</v>
      </c>
      <c r="B116" s="32" t="s">
        <v>9337</v>
      </c>
      <c r="C116" s="77" t="s">
        <v>42</v>
      </c>
      <c r="D116" s="77"/>
      <c r="E116" s="31" t="s">
        <v>9371</v>
      </c>
      <c r="F116" s="30" t="s">
        <v>578</v>
      </c>
      <c r="G116" s="30" t="s">
        <v>579</v>
      </c>
      <c r="H116" s="78" t="s">
        <v>313</v>
      </c>
      <c r="I116" s="78"/>
      <c r="J116" s="30" t="s">
        <v>314</v>
      </c>
      <c r="K116" s="81">
        <v>1</v>
      </c>
      <c r="L116" s="81"/>
      <c r="M116" s="33">
        <v>11.52</v>
      </c>
    </row>
    <row r="117" spans="1:26">
      <c r="A117" s="30" t="s">
        <v>48</v>
      </c>
      <c r="B117" s="32" t="s">
        <v>9312</v>
      </c>
      <c r="C117" s="77" t="s">
        <v>42</v>
      </c>
      <c r="D117" s="77"/>
      <c r="E117" s="31" t="s">
        <v>9372</v>
      </c>
      <c r="F117" s="30" t="s">
        <v>1002</v>
      </c>
      <c r="G117" s="30" t="s">
        <v>1003</v>
      </c>
      <c r="H117" s="78" t="s">
        <v>313</v>
      </c>
      <c r="I117" s="78"/>
      <c r="J117" s="30" t="s">
        <v>314</v>
      </c>
      <c r="K117" s="81">
        <v>4</v>
      </c>
      <c r="L117" s="81"/>
      <c r="M117" s="33">
        <v>46.08</v>
      </c>
    </row>
    <row r="118" spans="1:26">
      <c r="A118" s="30" t="s">
        <v>48</v>
      </c>
      <c r="B118" s="32" t="s">
        <v>9312</v>
      </c>
      <c r="C118" s="77" t="s">
        <v>42</v>
      </c>
      <c r="D118" s="77"/>
      <c r="E118" s="31" t="s">
        <v>9373</v>
      </c>
      <c r="F118" s="30" t="s">
        <v>311</v>
      </c>
      <c r="G118" s="30" t="s">
        <v>312</v>
      </c>
      <c r="H118" s="78" t="s">
        <v>313</v>
      </c>
      <c r="I118" s="78"/>
      <c r="J118" s="30" t="s">
        <v>314</v>
      </c>
      <c r="K118" s="81">
        <v>10</v>
      </c>
      <c r="L118" s="81"/>
      <c r="M118" s="33">
        <v>115.2</v>
      </c>
    </row>
    <row r="119" spans="1:26">
      <c r="A119" s="30" t="s">
        <v>48</v>
      </c>
      <c r="B119" s="32" t="s">
        <v>9312</v>
      </c>
      <c r="C119" s="77" t="s">
        <v>42</v>
      </c>
      <c r="D119" s="77"/>
      <c r="E119" s="31" t="s">
        <v>9374</v>
      </c>
      <c r="F119" s="30" t="s">
        <v>754</v>
      </c>
      <c r="G119" s="30" t="s">
        <v>755</v>
      </c>
      <c r="H119" s="78" t="s">
        <v>313</v>
      </c>
      <c r="I119" s="78"/>
      <c r="J119" s="30" t="s">
        <v>314</v>
      </c>
      <c r="K119" s="81">
        <v>5</v>
      </c>
      <c r="L119" s="81"/>
      <c r="M119" s="33">
        <v>57.6</v>
      </c>
    </row>
    <row r="120" spans="1:26">
      <c r="M120" s="34">
        <f>SUM(M92:M119)</f>
        <v>3207.1999999999989</v>
      </c>
    </row>
    <row r="121" spans="1:26">
      <c r="A121" s="73" t="s">
        <v>429</v>
      </c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pans="1:26">
      <c r="A122" s="30" t="s">
        <v>182</v>
      </c>
      <c r="B122" s="32" t="s">
        <v>9308</v>
      </c>
      <c r="C122" s="77" t="s">
        <v>42</v>
      </c>
      <c r="D122" s="77"/>
      <c r="E122" s="31" t="s">
        <v>3703</v>
      </c>
      <c r="F122" s="30" t="s">
        <v>1043</v>
      </c>
      <c r="G122" s="30" t="s">
        <v>1044</v>
      </c>
      <c r="H122" s="78" t="s">
        <v>433</v>
      </c>
      <c r="I122" s="78"/>
      <c r="J122" s="30" t="s">
        <v>434</v>
      </c>
      <c r="K122" s="81">
        <v>4</v>
      </c>
      <c r="L122" s="81"/>
      <c r="M122" s="33">
        <v>33.68</v>
      </c>
    </row>
    <row r="123" spans="1:26">
      <c r="M123" s="34">
        <v>33.68</v>
      </c>
    </row>
    <row r="124" spans="1:26">
      <c r="A124" s="73" t="s">
        <v>435</v>
      </c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pans="1:26">
      <c r="A125" s="30" t="s">
        <v>40</v>
      </c>
      <c r="B125" s="32" t="s">
        <v>9304</v>
      </c>
      <c r="C125" s="77" t="s">
        <v>42</v>
      </c>
      <c r="D125" s="77"/>
      <c r="E125" s="31" t="s">
        <v>9375</v>
      </c>
      <c r="F125" s="30" t="s">
        <v>1268</v>
      </c>
      <c r="G125" s="30" t="s">
        <v>1269</v>
      </c>
      <c r="H125" s="78" t="s">
        <v>1270</v>
      </c>
      <c r="I125" s="78"/>
      <c r="J125" s="30" t="s">
        <v>1271</v>
      </c>
      <c r="K125" s="81">
        <v>2</v>
      </c>
      <c r="L125" s="81"/>
      <c r="M125" s="33">
        <v>20.440000000000001</v>
      </c>
    </row>
    <row r="126" spans="1:26">
      <c r="M126" s="34">
        <v>20.440000000000001</v>
      </c>
    </row>
    <row r="127" spans="1:26">
      <c r="A127" s="73" t="s">
        <v>444</v>
      </c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pans="1:26">
      <c r="A128" s="30" t="s">
        <v>40</v>
      </c>
      <c r="B128" s="32" t="s">
        <v>9312</v>
      </c>
      <c r="C128" s="77" t="s">
        <v>42</v>
      </c>
      <c r="D128" s="77"/>
      <c r="E128" s="31" t="s">
        <v>9376</v>
      </c>
      <c r="F128" s="30" t="s">
        <v>4148</v>
      </c>
      <c r="G128" s="30" t="s">
        <v>860</v>
      </c>
      <c r="H128" s="78" t="s">
        <v>3617</v>
      </c>
      <c r="I128" s="78"/>
      <c r="J128" s="30" t="s">
        <v>3618</v>
      </c>
      <c r="K128" s="81">
        <v>50</v>
      </c>
      <c r="L128" s="81"/>
      <c r="M128" s="33">
        <v>511</v>
      </c>
    </row>
    <row r="129" spans="1:13">
      <c r="A129" s="30" t="s">
        <v>40</v>
      </c>
      <c r="B129" s="32" t="s">
        <v>9308</v>
      </c>
      <c r="C129" s="77" t="s">
        <v>42</v>
      </c>
      <c r="D129" s="77"/>
      <c r="E129" s="31" t="s">
        <v>3728</v>
      </c>
      <c r="F129" s="30" t="s">
        <v>1277</v>
      </c>
      <c r="G129" s="30" t="s">
        <v>1278</v>
      </c>
      <c r="H129" s="78" t="s">
        <v>851</v>
      </c>
      <c r="I129" s="78"/>
      <c r="J129" s="30" t="s">
        <v>852</v>
      </c>
      <c r="K129" s="81">
        <v>10</v>
      </c>
      <c r="L129" s="81"/>
      <c r="M129" s="33">
        <v>102.2</v>
      </c>
    </row>
    <row r="130" spans="1:13">
      <c r="A130" s="30" t="s">
        <v>40</v>
      </c>
      <c r="B130" s="32" t="s">
        <v>9337</v>
      </c>
      <c r="C130" s="77" t="s">
        <v>42</v>
      </c>
      <c r="D130" s="77"/>
      <c r="E130" s="31" t="s">
        <v>3746</v>
      </c>
      <c r="F130" s="30" t="s">
        <v>4266</v>
      </c>
      <c r="G130" s="30" t="s">
        <v>4267</v>
      </c>
      <c r="H130" s="78" t="s">
        <v>837</v>
      </c>
      <c r="I130" s="78"/>
      <c r="J130" s="30" t="s">
        <v>838</v>
      </c>
      <c r="K130" s="81">
        <v>30</v>
      </c>
      <c r="L130" s="81"/>
      <c r="M130" s="33">
        <v>306.60000000000002</v>
      </c>
    </row>
    <row r="131" spans="1:13">
      <c r="A131" s="30" t="s">
        <v>40</v>
      </c>
      <c r="B131" s="32" t="s">
        <v>9361</v>
      </c>
      <c r="C131" s="77" t="s">
        <v>42</v>
      </c>
      <c r="D131" s="77"/>
      <c r="E131" s="31" t="s">
        <v>9377</v>
      </c>
      <c r="F131" s="30" t="s">
        <v>7527</v>
      </c>
      <c r="G131" s="30" t="s">
        <v>5332</v>
      </c>
      <c r="H131" s="78" t="s">
        <v>867</v>
      </c>
      <c r="I131" s="78"/>
      <c r="J131" s="30" t="s">
        <v>868</v>
      </c>
      <c r="K131" s="81">
        <v>10</v>
      </c>
      <c r="L131" s="81"/>
      <c r="M131" s="33">
        <v>102.2</v>
      </c>
    </row>
    <row r="132" spans="1:13">
      <c r="A132" s="30" t="s">
        <v>40</v>
      </c>
      <c r="B132" s="32" t="s">
        <v>9308</v>
      </c>
      <c r="C132" s="77" t="s">
        <v>42</v>
      </c>
      <c r="D132" s="77"/>
      <c r="E132" s="31" t="s">
        <v>9378</v>
      </c>
      <c r="F132" s="30" t="s">
        <v>3787</v>
      </c>
      <c r="G132" s="30" t="s">
        <v>3788</v>
      </c>
      <c r="H132" s="78" t="s">
        <v>468</v>
      </c>
      <c r="I132" s="78"/>
      <c r="J132" s="30" t="s">
        <v>469</v>
      </c>
      <c r="K132" s="81">
        <v>20</v>
      </c>
      <c r="L132" s="81"/>
      <c r="M132" s="33">
        <v>204.4</v>
      </c>
    </row>
    <row r="133" spans="1:13">
      <c r="A133" s="30" t="s">
        <v>40</v>
      </c>
      <c r="B133" s="32" t="s">
        <v>9312</v>
      </c>
      <c r="C133" s="77" t="s">
        <v>42</v>
      </c>
      <c r="D133" s="77"/>
      <c r="E133" s="31" t="s">
        <v>9379</v>
      </c>
      <c r="F133" s="30" t="s">
        <v>3523</v>
      </c>
      <c r="G133" s="30" t="s">
        <v>3524</v>
      </c>
      <c r="H133" s="78" t="s">
        <v>1646</v>
      </c>
      <c r="I133" s="78"/>
      <c r="J133" s="30" t="s">
        <v>1647</v>
      </c>
      <c r="K133" s="81">
        <v>24</v>
      </c>
      <c r="L133" s="81"/>
      <c r="M133" s="33">
        <v>245.28</v>
      </c>
    </row>
    <row r="134" spans="1:13">
      <c r="A134" s="30" t="s">
        <v>40</v>
      </c>
      <c r="B134" s="32" t="s">
        <v>9361</v>
      </c>
      <c r="C134" s="77" t="s">
        <v>42</v>
      </c>
      <c r="D134" s="77"/>
      <c r="E134" s="31" t="s">
        <v>9380</v>
      </c>
      <c r="F134" s="30" t="s">
        <v>5673</v>
      </c>
      <c r="G134" s="30" t="s">
        <v>5674</v>
      </c>
      <c r="H134" s="78" t="s">
        <v>867</v>
      </c>
      <c r="I134" s="78"/>
      <c r="J134" s="30" t="s">
        <v>868</v>
      </c>
      <c r="K134" s="81">
        <v>10</v>
      </c>
      <c r="L134" s="81"/>
      <c r="M134" s="33">
        <v>102.2</v>
      </c>
    </row>
    <row r="135" spans="1:13">
      <c r="A135" s="30" t="s">
        <v>40</v>
      </c>
      <c r="B135" s="32" t="s">
        <v>9312</v>
      </c>
      <c r="C135" s="77" t="s">
        <v>42</v>
      </c>
      <c r="D135" s="77"/>
      <c r="E135" s="31" t="s">
        <v>9381</v>
      </c>
      <c r="F135" s="30" t="s">
        <v>2854</v>
      </c>
      <c r="G135" s="30" t="s">
        <v>2855</v>
      </c>
      <c r="H135" s="78" t="s">
        <v>851</v>
      </c>
      <c r="I135" s="78"/>
      <c r="J135" s="30" t="s">
        <v>852</v>
      </c>
      <c r="K135" s="81">
        <v>40</v>
      </c>
      <c r="L135" s="81"/>
      <c r="M135" s="33">
        <v>408.8</v>
      </c>
    </row>
    <row r="136" spans="1:13">
      <c r="A136" s="30" t="s">
        <v>40</v>
      </c>
      <c r="B136" s="32" t="s">
        <v>9312</v>
      </c>
      <c r="C136" s="77" t="s">
        <v>42</v>
      </c>
      <c r="D136" s="77"/>
      <c r="E136" s="31" t="s">
        <v>3750</v>
      </c>
      <c r="F136" s="30" t="s">
        <v>3615</v>
      </c>
      <c r="G136" s="30" t="s">
        <v>3616</v>
      </c>
      <c r="H136" s="78" t="s">
        <v>3617</v>
      </c>
      <c r="I136" s="78"/>
      <c r="J136" s="30" t="s">
        <v>3618</v>
      </c>
      <c r="K136" s="81">
        <v>20</v>
      </c>
      <c r="L136" s="81"/>
      <c r="M136" s="33">
        <v>204.4</v>
      </c>
    </row>
    <row r="137" spans="1:13" ht="24">
      <c r="A137" s="30" t="s">
        <v>40</v>
      </c>
      <c r="B137" s="32" t="s">
        <v>9304</v>
      </c>
      <c r="C137" s="77" t="s">
        <v>42</v>
      </c>
      <c r="D137" s="77"/>
      <c r="E137" s="31" t="s">
        <v>9382</v>
      </c>
      <c r="F137" s="30" t="s">
        <v>461</v>
      </c>
      <c r="G137" s="30" t="s">
        <v>462</v>
      </c>
      <c r="H137" s="78" t="s">
        <v>463</v>
      </c>
      <c r="I137" s="78"/>
      <c r="J137" s="30" t="s">
        <v>464</v>
      </c>
      <c r="K137" s="81">
        <v>20</v>
      </c>
      <c r="L137" s="81"/>
      <c r="M137" s="33">
        <v>204.4</v>
      </c>
    </row>
    <row r="138" spans="1:13">
      <c r="A138" s="30" t="s">
        <v>40</v>
      </c>
      <c r="B138" s="32" t="s">
        <v>9308</v>
      </c>
      <c r="C138" s="77" t="s">
        <v>42</v>
      </c>
      <c r="D138" s="77"/>
      <c r="E138" s="31" t="s">
        <v>9383</v>
      </c>
      <c r="F138" s="30" t="s">
        <v>2264</v>
      </c>
      <c r="G138" s="30" t="s">
        <v>2265</v>
      </c>
      <c r="H138" s="78" t="s">
        <v>851</v>
      </c>
      <c r="I138" s="78"/>
      <c r="J138" s="30" t="s">
        <v>852</v>
      </c>
      <c r="K138" s="81">
        <v>2</v>
      </c>
      <c r="L138" s="81"/>
      <c r="M138" s="33">
        <v>20.440000000000001</v>
      </c>
    </row>
    <row r="139" spans="1:13">
      <c r="A139" s="30" t="s">
        <v>40</v>
      </c>
      <c r="B139" s="32" t="s">
        <v>9304</v>
      </c>
      <c r="C139" s="77" t="s">
        <v>42</v>
      </c>
      <c r="D139" s="77"/>
      <c r="E139" s="31" t="s">
        <v>3814</v>
      </c>
      <c r="F139" s="30" t="s">
        <v>9281</v>
      </c>
      <c r="G139" s="30" t="s">
        <v>9282</v>
      </c>
      <c r="H139" s="78" t="s">
        <v>458</v>
      </c>
      <c r="I139" s="78"/>
      <c r="J139" s="30" t="s">
        <v>459</v>
      </c>
      <c r="K139" s="81">
        <v>20</v>
      </c>
      <c r="L139" s="81"/>
      <c r="M139" s="33">
        <v>204.4</v>
      </c>
    </row>
    <row r="140" spans="1:13">
      <c r="A140" s="30" t="s">
        <v>40</v>
      </c>
      <c r="B140" s="32" t="s">
        <v>9308</v>
      </c>
      <c r="C140" s="77" t="s">
        <v>42</v>
      </c>
      <c r="D140" s="77"/>
      <c r="E140" s="31" t="s">
        <v>9384</v>
      </c>
      <c r="F140" s="30" t="s">
        <v>5686</v>
      </c>
      <c r="G140" s="30" t="s">
        <v>5687</v>
      </c>
      <c r="H140" s="78" t="s">
        <v>468</v>
      </c>
      <c r="I140" s="78"/>
      <c r="J140" s="30" t="s">
        <v>469</v>
      </c>
      <c r="K140" s="81">
        <v>14</v>
      </c>
      <c r="L140" s="81"/>
      <c r="M140" s="33">
        <v>143.08000000000001</v>
      </c>
    </row>
    <row r="141" spans="1:13" ht="24">
      <c r="A141" s="30" t="s">
        <v>40</v>
      </c>
      <c r="B141" s="32" t="s">
        <v>9304</v>
      </c>
      <c r="C141" s="77" t="s">
        <v>42</v>
      </c>
      <c r="D141" s="77"/>
      <c r="E141" s="31" t="s">
        <v>3704</v>
      </c>
      <c r="F141" s="30" t="s">
        <v>461</v>
      </c>
      <c r="G141" s="30" t="s">
        <v>462</v>
      </c>
      <c r="H141" s="78" t="s">
        <v>463</v>
      </c>
      <c r="I141" s="78"/>
      <c r="J141" s="30" t="s">
        <v>464</v>
      </c>
      <c r="K141" s="81">
        <v>15</v>
      </c>
      <c r="L141" s="81"/>
      <c r="M141" s="33">
        <v>153.30000000000001</v>
      </c>
    </row>
    <row r="142" spans="1:13">
      <c r="A142" s="30" t="s">
        <v>40</v>
      </c>
      <c r="B142" s="32" t="s">
        <v>9337</v>
      </c>
      <c r="C142" s="77" t="s">
        <v>42</v>
      </c>
      <c r="D142" s="77"/>
      <c r="E142" s="31" t="s">
        <v>9385</v>
      </c>
      <c r="F142" s="30" t="s">
        <v>4966</v>
      </c>
      <c r="G142" s="30" t="s">
        <v>4967</v>
      </c>
      <c r="H142" s="78" t="s">
        <v>4949</v>
      </c>
      <c r="I142" s="78"/>
      <c r="J142" s="30" t="s">
        <v>4950</v>
      </c>
      <c r="K142" s="81">
        <v>5</v>
      </c>
      <c r="L142" s="81"/>
      <c r="M142" s="33">
        <v>51.1</v>
      </c>
    </row>
    <row r="143" spans="1:13">
      <c r="A143" s="30" t="s">
        <v>40</v>
      </c>
      <c r="B143" s="32" t="s">
        <v>9304</v>
      </c>
      <c r="C143" s="77" t="s">
        <v>42</v>
      </c>
      <c r="D143" s="77"/>
      <c r="E143" s="31" t="s">
        <v>3801</v>
      </c>
      <c r="F143" s="30" t="s">
        <v>4514</v>
      </c>
      <c r="G143" s="30" t="s">
        <v>4515</v>
      </c>
      <c r="H143" s="78" t="s">
        <v>4516</v>
      </c>
      <c r="I143" s="78"/>
      <c r="J143" s="30" t="s">
        <v>4517</v>
      </c>
      <c r="K143" s="81">
        <v>20</v>
      </c>
      <c r="L143" s="81"/>
      <c r="M143" s="33">
        <v>204.4</v>
      </c>
    </row>
    <row r="144" spans="1:13">
      <c r="A144" s="30" t="s">
        <v>40</v>
      </c>
      <c r="B144" s="32" t="s">
        <v>9304</v>
      </c>
      <c r="C144" s="77" t="s">
        <v>42</v>
      </c>
      <c r="D144" s="77"/>
      <c r="E144" s="31" t="s">
        <v>9386</v>
      </c>
      <c r="F144" s="30" t="s">
        <v>1359</v>
      </c>
      <c r="G144" s="30" t="s">
        <v>1360</v>
      </c>
      <c r="H144" s="78" t="s">
        <v>1361</v>
      </c>
      <c r="I144" s="78"/>
      <c r="J144" s="30" t="s">
        <v>1362</v>
      </c>
      <c r="K144" s="81">
        <v>10</v>
      </c>
      <c r="L144" s="81"/>
      <c r="M144" s="33">
        <v>102.2</v>
      </c>
    </row>
    <row r="145" spans="1:13">
      <c r="A145" s="30" t="s">
        <v>40</v>
      </c>
      <c r="B145" s="32" t="s">
        <v>9337</v>
      </c>
      <c r="C145" s="77" t="s">
        <v>42</v>
      </c>
      <c r="D145" s="77"/>
      <c r="E145" s="31" t="s">
        <v>3759</v>
      </c>
      <c r="F145" s="30" t="s">
        <v>1473</v>
      </c>
      <c r="G145" s="30" t="s">
        <v>1474</v>
      </c>
      <c r="H145" s="78" t="s">
        <v>1475</v>
      </c>
      <c r="I145" s="78"/>
      <c r="J145" s="30" t="s">
        <v>1476</v>
      </c>
      <c r="K145" s="81">
        <v>15</v>
      </c>
      <c r="L145" s="81"/>
      <c r="M145" s="33">
        <v>153.30000000000001</v>
      </c>
    </row>
    <row r="146" spans="1:13">
      <c r="A146" s="30" t="s">
        <v>40</v>
      </c>
      <c r="B146" s="32" t="s">
        <v>9308</v>
      </c>
      <c r="C146" s="77" t="s">
        <v>42</v>
      </c>
      <c r="D146" s="77"/>
      <c r="E146" s="31" t="s">
        <v>9387</v>
      </c>
      <c r="F146" s="30" t="s">
        <v>2122</v>
      </c>
      <c r="G146" s="30" t="s">
        <v>8081</v>
      </c>
      <c r="H146" s="78" t="s">
        <v>468</v>
      </c>
      <c r="I146" s="78"/>
      <c r="J146" s="30" t="s">
        <v>469</v>
      </c>
      <c r="K146" s="81">
        <v>20</v>
      </c>
      <c r="L146" s="81"/>
      <c r="M146" s="33">
        <v>204.4</v>
      </c>
    </row>
    <row r="147" spans="1:13">
      <c r="A147" s="30" t="s">
        <v>40</v>
      </c>
      <c r="B147" s="32" t="s">
        <v>9304</v>
      </c>
      <c r="C147" s="77" t="s">
        <v>42</v>
      </c>
      <c r="D147" s="77"/>
      <c r="E147" s="31" t="s">
        <v>3722</v>
      </c>
      <c r="F147" s="30" t="s">
        <v>3526</v>
      </c>
      <c r="G147" s="30" t="s">
        <v>3527</v>
      </c>
      <c r="H147" s="78" t="s">
        <v>468</v>
      </c>
      <c r="I147" s="78"/>
      <c r="J147" s="30" t="s">
        <v>469</v>
      </c>
      <c r="K147" s="81">
        <v>20</v>
      </c>
      <c r="L147" s="81"/>
      <c r="M147" s="33">
        <v>204.4</v>
      </c>
    </row>
    <row r="148" spans="1:13">
      <c r="A148" s="30" t="s">
        <v>40</v>
      </c>
      <c r="B148" s="32" t="s">
        <v>9308</v>
      </c>
      <c r="C148" s="77" t="s">
        <v>42</v>
      </c>
      <c r="D148" s="77"/>
      <c r="E148" s="31" t="s">
        <v>9388</v>
      </c>
      <c r="F148" s="30" t="s">
        <v>6311</v>
      </c>
      <c r="G148" s="30" t="s">
        <v>6312</v>
      </c>
      <c r="H148" s="78" t="s">
        <v>6313</v>
      </c>
      <c r="I148" s="78"/>
      <c r="J148" s="30" t="s">
        <v>6314</v>
      </c>
      <c r="K148" s="81">
        <v>30</v>
      </c>
      <c r="L148" s="81"/>
      <c r="M148" s="33">
        <v>306.60000000000002</v>
      </c>
    </row>
    <row r="149" spans="1:13">
      <c r="A149" s="30" t="s">
        <v>40</v>
      </c>
      <c r="B149" s="32" t="s">
        <v>9304</v>
      </c>
      <c r="C149" s="77" t="s">
        <v>42</v>
      </c>
      <c r="D149" s="77"/>
      <c r="E149" s="31" t="s">
        <v>9389</v>
      </c>
      <c r="F149" s="30" t="s">
        <v>8892</v>
      </c>
      <c r="G149" s="30" t="s">
        <v>8893</v>
      </c>
      <c r="H149" s="78" t="s">
        <v>867</v>
      </c>
      <c r="I149" s="78"/>
      <c r="J149" s="30" t="s">
        <v>868</v>
      </c>
      <c r="K149" s="81">
        <v>30</v>
      </c>
      <c r="L149" s="81"/>
      <c r="M149" s="33">
        <v>306.60000000000002</v>
      </c>
    </row>
    <row r="150" spans="1:13" ht="24">
      <c r="A150" s="30" t="s">
        <v>40</v>
      </c>
      <c r="B150" s="32" t="s">
        <v>9304</v>
      </c>
      <c r="C150" s="77" t="s">
        <v>42</v>
      </c>
      <c r="D150" s="77"/>
      <c r="E150" s="31" t="s">
        <v>3694</v>
      </c>
      <c r="F150" s="30" t="s">
        <v>9102</v>
      </c>
      <c r="G150" s="30" t="s">
        <v>9103</v>
      </c>
      <c r="H150" s="78" t="s">
        <v>4166</v>
      </c>
      <c r="I150" s="78"/>
      <c r="J150" s="30" t="s">
        <v>4167</v>
      </c>
      <c r="K150" s="81">
        <v>40</v>
      </c>
      <c r="L150" s="81"/>
      <c r="M150" s="33">
        <v>408.8</v>
      </c>
    </row>
    <row r="151" spans="1:13">
      <c r="A151" s="30" t="s">
        <v>40</v>
      </c>
      <c r="B151" s="32" t="s">
        <v>9308</v>
      </c>
      <c r="C151" s="77" t="s">
        <v>42</v>
      </c>
      <c r="D151" s="77"/>
      <c r="E151" s="31" t="s">
        <v>9390</v>
      </c>
      <c r="F151" s="30" t="s">
        <v>4812</v>
      </c>
      <c r="G151" s="30" t="s">
        <v>4813</v>
      </c>
      <c r="H151" s="78" t="s">
        <v>4814</v>
      </c>
      <c r="I151" s="78"/>
      <c r="J151" s="30" t="s">
        <v>4815</v>
      </c>
      <c r="K151" s="81">
        <v>15</v>
      </c>
      <c r="L151" s="81"/>
      <c r="M151" s="33">
        <v>153.30000000000001</v>
      </c>
    </row>
    <row r="152" spans="1:13">
      <c r="A152" s="30" t="s">
        <v>40</v>
      </c>
      <c r="B152" s="32" t="s">
        <v>9337</v>
      </c>
      <c r="C152" s="77" t="s">
        <v>42</v>
      </c>
      <c r="D152" s="77"/>
      <c r="E152" s="31" t="s">
        <v>9391</v>
      </c>
      <c r="F152" s="30" t="s">
        <v>1639</v>
      </c>
      <c r="G152" s="30" t="s">
        <v>1640</v>
      </c>
      <c r="H152" s="78" t="s">
        <v>468</v>
      </c>
      <c r="I152" s="78"/>
      <c r="J152" s="30" t="s">
        <v>469</v>
      </c>
      <c r="K152" s="81">
        <v>20</v>
      </c>
      <c r="L152" s="81"/>
      <c r="M152" s="33">
        <v>204.4</v>
      </c>
    </row>
    <row r="153" spans="1:13">
      <c r="A153" s="30" t="s">
        <v>48</v>
      </c>
      <c r="B153" s="32" t="s">
        <v>9308</v>
      </c>
      <c r="C153" s="77" t="s">
        <v>42</v>
      </c>
      <c r="D153" s="77"/>
      <c r="E153" s="31" t="s">
        <v>9390</v>
      </c>
      <c r="F153" s="30" t="s">
        <v>4812</v>
      </c>
      <c r="G153" s="30" t="s">
        <v>4813</v>
      </c>
      <c r="H153" s="78" t="s">
        <v>4814</v>
      </c>
      <c r="I153" s="78"/>
      <c r="J153" s="30" t="s">
        <v>4815</v>
      </c>
      <c r="K153" s="81">
        <v>10</v>
      </c>
      <c r="L153" s="81"/>
      <c r="M153" s="33">
        <v>123.7</v>
      </c>
    </row>
    <row r="154" spans="1:13">
      <c r="A154" s="30" t="s">
        <v>48</v>
      </c>
      <c r="B154" s="32" t="s">
        <v>9337</v>
      </c>
      <c r="C154" s="77" t="s">
        <v>42</v>
      </c>
      <c r="D154" s="77"/>
      <c r="E154" s="31" t="s">
        <v>3677</v>
      </c>
      <c r="F154" s="30" t="s">
        <v>1473</v>
      </c>
      <c r="G154" s="30" t="s">
        <v>1474</v>
      </c>
      <c r="H154" s="78" t="s">
        <v>1475</v>
      </c>
      <c r="I154" s="78"/>
      <c r="J154" s="30" t="s">
        <v>1476</v>
      </c>
      <c r="K154" s="81">
        <v>5</v>
      </c>
      <c r="L154" s="81"/>
      <c r="M154" s="33">
        <v>61.85</v>
      </c>
    </row>
    <row r="155" spans="1:13">
      <c r="A155" s="30" t="s">
        <v>48</v>
      </c>
      <c r="B155" s="32" t="s">
        <v>9308</v>
      </c>
      <c r="C155" s="77" t="s">
        <v>42</v>
      </c>
      <c r="D155" s="77"/>
      <c r="E155" s="31" t="s">
        <v>3728</v>
      </c>
      <c r="F155" s="30" t="s">
        <v>1277</v>
      </c>
      <c r="G155" s="30" t="s">
        <v>1278</v>
      </c>
      <c r="H155" s="78" t="s">
        <v>851</v>
      </c>
      <c r="I155" s="78"/>
      <c r="J155" s="30" t="s">
        <v>852</v>
      </c>
      <c r="K155" s="81">
        <v>5</v>
      </c>
      <c r="L155" s="81"/>
      <c r="M155" s="33">
        <v>61.85</v>
      </c>
    </row>
    <row r="156" spans="1:13">
      <c r="A156" s="30" t="s">
        <v>48</v>
      </c>
      <c r="B156" s="32" t="s">
        <v>9304</v>
      </c>
      <c r="C156" s="77" t="s">
        <v>42</v>
      </c>
      <c r="D156" s="77"/>
      <c r="E156" s="31" t="s">
        <v>9386</v>
      </c>
      <c r="F156" s="30" t="s">
        <v>1359</v>
      </c>
      <c r="G156" s="30" t="s">
        <v>1360</v>
      </c>
      <c r="H156" s="78" t="s">
        <v>1361</v>
      </c>
      <c r="I156" s="78"/>
      <c r="J156" s="30" t="s">
        <v>1362</v>
      </c>
      <c r="K156" s="81">
        <v>3</v>
      </c>
      <c r="L156" s="81"/>
      <c r="M156" s="33">
        <v>37.11</v>
      </c>
    </row>
    <row r="157" spans="1:13">
      <c r="A157" s="30" t="s">
        <v>48</v>
      </c>
      <c r="B157" s="32" t="s">
        <v>9312</v>
      </c>
      <c r="C157" s="77" t="s">
        <v>42</v>
      </c>
      <c r="D157" s="77"/>
      <c r="E157" s="31" t="s">
        <v>9376</v>
      </c>
      <c r="F157" s="30" t="s">
        <v>4148</v>
      </c>
      <c r="G157" s="30" t="s">
        <v>860</v>
      </c>
      <c r="H157" s="78" t="s">
        <v>3617</v>
      </c>
      <c r="I157" s="78"/>
      <c r="J157" s="30" t="s">
        <v>3618</v>
      </c>
      <c r="K157" s="81">
        <v>1</v>
      </c>
      <c r="L157" s="81"/>
      <c r="M157" s="33">
        <v>12.37</v>
      </c>
    </row>
    <row r="158" spans="1:13">
      <c r="A158" s="30" t="s">
        <v>48</v>
      </c>
      <c r="B158" s="32" t="s">
        <v>9304</v>
      </c>
      <c r="C158" s="77" t="s">
        <v>42</v>
      </c>
      <c r="D158" s="77"/>
      <c r="E158" s="31" t="s">
        <v>3659</v>
      </c>
      <c r="F158" s="30" t="s">
        <v>1487</v>
      </c>
      <c r="G158" s="30" t="s">
        <v>1488</v>
      </c>
      <c r="H158" s="78" t="s">
        <v>448</v>
      </c>
      <c r="I158" s="78"/>
      <c r="J158" s="30" t="s">
        <v>449</v>
      </c>
      <c r="K158" s="81">
        <v>20</v>
      </c>
      <c r="L158" s="81"/>
      <c r="M158" s="33">
        <v>247.4</v>
      </c>
    </row>
    <row r="159" spans="1:13">
      <c r="A159" s="30" t="s">
        <v>48</v>
      </c>
      <c r="B159" s="32" t="s">
        <v>9304</v>
      </c>
      <c r="C159" s="77" t="s">
        <v>42</v>
      </c>
      <c r="D159" s="77"/>
      <c r="E159" s="31" t="s">
        <v>3814</v>
      </c>
      <c r="F159" s="30" t="s">
        <v>9281</v>
      </c>
      <c r="G159" s="30" t="s">
        <v>9282</v>
      </c>
      <c r="H159" s="78" t="s">
        <v>458</v>
      </c>
      <c r="I159" s="78"/>
      <c r="J159" s="30" t="s">
        <v>459</v>
      </c>
      <c r="K159" s="81">
        <v>4</v>
      </c>
      <c r="L159" s="81"/>
      <c r="M159" s="33">
        <v>49.48</v>
      </c>
    </row>
    <row r="160" spans="1:13">
      <c r="M160" s="34">
        <f>SUM(M128:M159)</f>
        <v>5805.96</v>
      </c>
    </row>
    <row r="161" spans="13:13">
      <c r="M161" s="34">
        <v>13678.41</v>
      </c>
    </row>
  </sheetData>
  <autoFilter ref="A1:AA161" xr:uid="{FC609141-C727-BC4C-A4F2-81D5881D50C9}">
    <filterColumn colId="2" showButton="0"/>
    <filterColumn colId="7" showButton="0"/>
    <filterColumn colId="10" showButton="0"/>
  </autoFilter>
  <mergeCells count="420">
    <mergeCell ref="A45:Z45"/>
    <mergeCell ref="C46:D46"/>
    <mergeCell ref="H46:I46"/>
    <mergeCell ref="K46:L46"/>
    <mergeCell ref="C47:D47"/>
    <mergeCell ref="H47:I47"/>
    <mergeCell ref="K47:L47"/>
    <mergeCell ref="C48:D48"/>
    <mergeCell ref="H48:I48"/>
    <mergeCell ref="K48:L48"/>
    <mergeCell ref="C40:D40"/>
    <mergeCell ref="H40:I40"/>
    <mergeCell ref="C37:D37"/>
    <mergeCell ref="H37:I37"/>
    <mergeCell ref="C38:D38"/>
    <mergeCell ref="H38:I38"/>
    <mergeCell ref="K40:L40"/>
    <mergeCell ref="C43:D43"/>
    <mergeCell ref="H43:I43"/>
    <mergeCell ref="C41:D41"/>
    <mergeCell ref="H41:I41"/>
    <mergeCell ref="C42:D42"/>
    <mergeCell ref="H42:I42"/>
    <mergeCell ref="K41:L41"/>
    <mergeCell ref="K42:L42"/>
    <mergeCell ref="K43:L43"/>
    <mergeCell ref="C31:D31"/>
    <mergeCell ref="H31:I31"/>
    <mergeCell ref="C34:D34"/>
    <mergeCell ref="H34:I34"/>
    <mergeCell ref="K31:L31"/>
    <mergeCell ref="C32:D32"/>
    <mergeCell ref="H32:I32"/>
    <mergeCell ref="K32:L32"/>
    <mergeCell ref="C33:D33"/>
    <mergeCell ref="H33:I33"/>
    <mergeCell ref="K33:L33"/>
    <mergeCell ref="K34:L34"/>
    <mergeCell ref="C29:D29"/>
    <mergeCell ref="H29:I29"/>
    <mergeCell ref="C30:D30"/>
    <mergeCell ref="H30:I30"/>
    <mergeCell ref="C27:D27"/>
    <mergeCell ref="H27:I27"/>
    <mergeCell ref="C28:D28"/>
    <mergeCell ref="H28:I28"/>
    <mergeCell ref="K27:L27"/>
    <mergeCell ref="K28:L28"/>
    <mergeCell ref="K29:L29"/>
    <mergeCell ref="K30:L30"/>
    <mergeCell ref="K19:L19"/>
    <mergeCell ref="C25:D25"/>
    <mergeCell ref="H25:I25"/>
    <mergeCell ref="C26:D26"/>
    <mergeCell ref="H26:I26"/>
    <mergeCell ref="C24:D24"/>
    <mergeCell ref="H24:I24"/>
    <mergeCell ref="K24:L24"/>
    <mergeCell ref="K25:L25"/>
    <mergeCell ref="K26:L26"/>
    <mergeCell ref="C23:D23"/>
    <mergeCell ref="H23:I23"/>
    <mergeCell ref="C20:D20"/>
    <mergeCell ref="H20:I20"/>
    <mergeCell ref="C21:D21"/>
    <mergeCell ref="H21:I21"/>
    <mergeCell ref="K20:L20"/>
    <mergeCell ref="K21:L21"/>
    <mergeCell ref="K22:L22"/>
    <mergeCell ref="K23:L23"/>
    <mergeCell ref="C12:D12"/>
    <mergeCell ref="H12:I12"/>
    <mergeCell ref="C11:D11"/>
    <mergeCell ref="H11:I11"/>
    <mergeCell ref="A10:Z10"/>
    <mergeCell ref="K11:L11"/>
    <mergeCell ref="K12:L12"/>
    <mergeCell ref="C22:D22"/>
    <mergeCell ref="H22:I22"/>
    <mergeCell ref="C15:D15"/>
    <mergeCell ref="H15:I15"/>
    <mergeCell ref="C16:D16"/>
    <mergeCell ref="H16:I16"/>
    <mergeCell ref="A14:Z14"/>
    <mergeCell ref="K15:L15"/>
    <mergeCell ref="K16:L16"/>
    <mergeCell ref="C17:D17"/>
    <mergeCell ref="H17:I17"/>
    <mergeCell ref="K17:L17"/>
    <mergeCell ref="C18:D18"/>
    <mergeCell ref="H18:I18"/>
    <mergeCell ref="K18:L18"/>
    <mergeCell ref="C19:D19"/>
    <mergeCell ref="H19:I19"/>
    <mergeCell ref="C1:D1"/>
    <mergeCell ref="H1:I1"/>
    <mergeCell ref="C3:D3"/>
    <mergeCell ref="H3:I3"/>
    <mergeCell ref="K1:L1"/>
    <mergeCell ref="A2:Z2"/>
    <mergeCell ref="K3:L3"/>
    <mergeCell ref="C8:D8"/>
    <mergeCell ref="H8:I8"/>
    <mergeCell ref="C4:D4"/>
    <mergeCell ref="H4:I4"/>
    <mergeCell ref="C7:D7"/>
    <mergeCell ref="H7:I7"/>
    <mergeCell ref="K4:L4"/>
    <mergeCell ref="C5:D5"/>
    <mergeCell ref="H5:I5"/>
    <mergeCell ref="K5:L5"/>
    <mergeCell ref="C6:D6"/>
    <mergeCell ref="H6:I6"/>
    <mergeCell ref="K6:L6"/>
    <mergeCell ref="K7:L7"/>
    <mergeCell ref="K8:L8"/>
    <mergeCell ref="C35:D35"/>
    <mergeCell ref="H35:I35"/>
    <mergeCell ref="K35:L35"/>
    <mergeCell ref="C36:D36"/>
    <mergeCell ref="H36:I36"/>
    <mergeCell ref="K36:L36"/>
    <mergeCell ref="K37:L37"/>
    <mergeCell ref="K38:L38"/>
    <mergeCell ref="K39:L39"/>
    <mergeCell ref="C39:D39"/>
    <mergeCell ref="H39:I39"/>
    <mergeCell ref="K49:L49"/>
    <mergeCell ref="C50:D50"/>
    <mergeCell ref="H50:I50"/>
    <mergeCell ref="K50:L50"/>
    <mergeCell ref="C51:D51"/>
    <mergeCell ref="H51:I51"/>
    <mergeCell ref="K51:L51"/>
    <mergeCell ref="C52:D52"/>
    <mergeCell ref="H52:I52"/>
    <mergeCell ref="K52:L52"/>
    <mergeCell ref="C49:D49"/>
    <mergeCell ref="H49:I49"/>
    <mergeCell ref="C53:D53"/>
    <mergeCell ref="H53:I53"/>
    <mergeCell ref="K53:L53"/>
    <mergeCell ref="C54:D54"/>
    <mergeCell ref="H54:I54"/>
    <mergeCell ref="K54:L54"/>
    <mergeCell ref="C55:D55"/>
    <mergeCell ref="H55:I55"/>
    <mergeCell ref="K55:L55"/>
    <mergeCell ref="C56:D56"/>
    <mergeCell ref="H56:I56"/>
    <mergeCell ref="K56:L56"/>
    <mergeCell ref="K57:L57"/>
    <mergeCell ref="K58:L58"/>
    <mergeCell ref="C59:D59"/>
    <mergeCell ref="H59:I59"/>
    <mergeCell ref="K59:L59"/>
    <mergeCell ref="A61:Z61"/>
    <mergeCell ref="C58:D58"/>
    <mergeCell ref="H58:I58"/>
    <mergeCell ref="C57:D57"/>
    <mergeCell ref="H57:I57"/>
    <mergeCell ref="C62:D62"/>
    <mergeCell ref="H62:I62"/>
    <mergeCell ref="K62:L62"/>
    <mergeCell ref="C63:D63"/>
    <mergeCell ref="H63:I63"/>
    <mergeCell ref="K63:L63"/>
    <mergeCell ref="A65:Z65"/>
    <mergeCell ref="C66:D66"/>
    <mergeCell ref="H66:I66"/>
    <mergeCell ref="K66:L66"/>
    <mergeCell ref="C67:D67"/>
    <mergeCell ref="H67:I67"/>
    <mergeCell ref="K67:L67"/>
    <mergeCell ref="C68:D68"/>
    <mergeCell ref="H68:I68"/>
    <mergeCell ref="K68:L68"/>
    <mergeCell ref="A70:Z70"/>
    <mergeCell ref="C71:D71"/>
    <mergeCell ref="H71:I71"/>
    <mergeCell ref="K71:L71"/>
    <mergeCell ref="C72:D72"/>
    <mergeCell ref="H72:I72"/>
    <mergeCell ref="K72:L72"/>
    <mergeCell ref="C73:D73"/>
    <mergeCell ref="H73:I73"/>
    <mergeCell ref="K73:L73"/>
    <mergeCell ref="C74:D74"/>
    <mergeCell ref="H74:I74"/>
    <mergeCell ref="K74:L74"/>
    <mergeCell ref="C75:D75"/>
    <mergeCell ref="H75:I75"/>
    <mergeCell ref="K75:L75"/>
    <mergeCell ref="C76:D76"/>
    <mergeCell ref="H76:I76"/>
    <mergeCell ref="K76:L76"/>
    <mergeCell ref="C77:D77"/>
    <mergeCell ref="H77:I77"/>
    <mergeCell ref="K77:L77"/>
    <mergeCell ref="C78:D78"/>
    <mergeCell ref="H78:I78"/>
    <mergeCell ref="K78:L78"/>
    <mergeCell ref="C79:D79"/>
    <mergeCell ref="H79:I79"/>
    <mergeCell ref="K79:L79"/>
    <mergeCell ref="C80:D80"/>
    <mergeCell ref="H80:I80"/>
    <mergeCell ref="K80:L80"/>
    <mergeCell ref="C81:D81"/>
    <mergeCell ref="H81:I81"/>
    <mergeCell ref="K81:L81"/>
    <mergeCell ref="C82:D82"/>
    <mergeCell ref="H82:I82"/>
    <mergeCell ref="K82:L82"/>
    <mergeCell ref="C83:D83"/>
    <mergeCell ref="H83:I83"/>
    <mergeCell ref="K83:L83"/>
    <mergeCell ref="C84:D84"/>
    <mergeCell ref="H84:I84"/>
    <mergeCell ref="K84:L84"/>
    <mergeCell ref="C85:D85"/>
    <mergeCell ref="H85:I85"/>
    <mergeCell ref="K85:L85"/>
    <mergeCell ref="C86:D86"/>
    <mergeCell ref="H86:I86"/>
    <mergeCell ref="K86:L86"/>
    <mergeCell ref="A88:Z88"/>
    <mergeCell ref="C89:D89"/>
    <mergeCell ref="H89:I89"/>
    <mergeCell ref="K89:L89"/>
    <mergeCell ref="A91:Z91"/>
    <mergeCell ref="C92:D92"/>
    <mergeCell ref="H92:I92"/>
    <mergeCell ref="K92:L92"/>
    <mergeCell ref="C93:D93"/>
    <mergeCell ref="H93:I93"/>
    <mergeCell ref="K93:L93"/>
    <mergeCell ref="C94:D94"/>
    <mergeCell ref="H94:I94"/>
    <mergeCell ref="K94:L94"/>
    <mergeCell ref="C95:D95"/>
    <mergeCell ref="H95:I95"/>
    <mergeCell ref="K95:L95"/>
    <mergeCell ref="C96:D96"/>
    <mergeCell ref="H96:I96"/>
    <mergeCell ref="K96:L96"/>
    <mergeCell ref="C97:D97"/>
    <mergeCell ref="H97:I97"/>
    <mergeCell ref="K97:L97"/>
    <mergeCell ref="C98:D98"/>
    <mergeCell ref="H98:I98"/>
    <mergeCell ref="K98:L98"/>
    <mergeCell ref="C99:D99"/>
    <mergeCell ref="H99:I99"/>
    <mergeCell ref="K99:L99"/>
    <mergeCell ref="C100:D100"/>
    <mergeCell ref="H100:I100"/>
    <mergeCell ref="K100:L100"/>
    <mergeCell ref="C101:D101"/>
    <mergeCell ref="H101:I101"/>
    <mergeCell ref="K101:L101"/>
    <mergeCell ref="C102:D102"/>
    <mergeCell ref="H102:I102"/>
    <mergeCell ref="K102:L102"/>
    <mergeCell ref="C103:D103"/>
    <mergeCell ref="H103:I103"/>
    <mergeCell ref="K103:L103"/>
    <mergeCell ref="C104:D104"/>
    <mergeCell ref="H104:I104"/>
    <mergeCell ref="K104:L104"/>
    <mergeCell ref="C105:D105"/>
    <mergeCell ref="H105:I105"/>
    <mergeCell ref="K105:L105"/>
    <mergeCell ref="C106:D106"/>
    <mergeCell ref="H106:I106"/>
    <mergeCell ref="K106:L106"/>
    <mergeCell ref="C107:D107"/>
    <mergeCell ref="H107:I107"/>
    <mergeCell ref="K107:L107"/>
    <mergeCell ref="C108:D108"/>
    <mergeCell ref="H108:I108"/>
    <mergeCell ref="K108:L108"/>
    <mergeCell ref="C109:D109"/>
    <mergeCell ref="H109:I109"/>
    <mergeCell ref="K109:L109"/>
    <mergeCell ref="C110:D110"/>
    <mergeCell ref="H110:I110"/>
    <mergeCell ref="K110:L110"/>
    <mergeCell ref="C111:D111"/>
    <mergeCell ref="H111:I111"/>
    <mergeCell ref="K111:L111"/>
    <mergeCell ref="C112:D112"/>
    <mergeCell ref="H112:I112"/>
    <mergeCell ref="K112:L112"/>
    <mergeCell ref="C113:D113"/>
    <mergeCell ref="H113:I113"/>
    <mergeCell ref="K113:L113"/>
    <mergeCell ref="C114:D114"/>
    <mergeCell ref="H114:I114"/>
    <mergeCell ref="K114:L114"/>
    <mergeCell ref="C115:D115"/>
    <mergeCell ref="H115:I115"/>
    <mergeCell ref="K115:L115"/>
    <mergeCell ref="C116:D116"/>
    <mergeCell ref="H116:I116"/>
    <mergeCell ref="K116:L116"/>
    <mergeCell ref="C117:D117"/>
    <mergeCell ref="H117:I117"/>
    <mergeCell ref="K117:L117"/>
    <mergeCell ref="C118:D118"/>
    <mergeCell ref="H118:I118"/>
    <mergeCell ref="K118:L118"/>
    <mergeCell ref="C119:D119"/>
    <mergeCell ref="H119:I119"/>
    <mergeCell ref="K119:L119"/>
    <mergeCell ref="A121:Z121"/>
    <mergeCell ref="C122:D122"/>
    <mergeCell ref="H122:I122"/>
    <mergeCell ref="K122:L122"/>
    <mergeCell ref="A124:Z124"/>
    <mergeCell ref="C125:D125"/>
    <mergeCell ref="H125:I125"/>
    <mergeCell ref="K125:L125"/>
    <mergeCell ref="A127:Z127"/>
    <mergeCell ref="C128:D128"/>
    <mergeCell ref="H128:I128"/>
    <mergeCell ref="K128:L128"/>
    <mergeCell ref="C129:D129"/>
    <mergeCell ref="H129:I129"/>
    <mergeCell ref="K129:L129"/>
    <mergeCell ref="C130:D130"/>
    <mergeCell ref="H130:I130"/>
    <mergeCell ref="K130:L130"/>
    <mergeCell ref="C131:D131"/>
    <mergeCell ref="H131:I131"/>
    <mergeCell ref="K131:L131"/>
    <mergeCell ref="C132:D132"/>
    <mergeCell ref="H132:I132"/>
    <mergeCell ref="K132:L132"/>
    <mergeCell ref="C133:D133"/>
    <mergeCell ref="H133:I133"/>
    <mergeCell ref="K133:L133"/>
    <mergeCell ref="C134:D134"/>
    <mergeCell ref="H134:I134"/>
    <mergeCell ref="K134:L134"/>
    <mergeCell ref="C135:D135"/>
    <mergeCell ref="H135:I135"/>
    <mergeCell ref="K135:L135"/>
    <mergeCell ref="C136:D136"/>
    <mergeCell ref="H136:I136"/>
    <mergeCell ref="K136:L136"/>
    <mergeCell ref="C137:D137"/>
    <mergeCell ref="H137:I137"/>
    <mergeCell ref="K137:L137"/>
    <mergeCell ref="C138:D138"/>
    <mergeCell ref="H138:I138"/>
    <mergeCell ref="K138:L138"/>
    <mergeCell ref="C139:D139"/>
    <mergeCell ref="H139:I139"/>
    <mergeCell ref="K139:L139"/>
    <mergeCell ref="C140:D140"/>
    <mergeCell ref="H140:I140"/>
    <mergeCell ref="K140:L140"/>
    <mergeCell ref="C141:D141"/>
    <mergeCell ref="H141:I141"/>
    <mergeCell ref="K141:L141"/>
    <mergeCell ref="C142:D142"/>
    <mergeCell ref="H142:I142"/>
    <mergeCell ref="K142:L142"/>
    <mergeCell ref="C143:D143"/>
    <mergeCell ref="H143:I143"/>
    <mergeCell ref="K143:L143"/>
    <mergeCell ref="C144:D144"/>
    <mergeCell ref="H144:I144"/>
    <mergeCell ref="K144:L144"/>
    <mergeCell ref="C145:D145"/>
    <mergeCell ref="H145:I145"/>
    <mergeCell ref="K145:L145"/>
    <mergeCell ref="C146:D146"/>
    <mergeCell ref="H146:I146"/>
    <mergeCell ref="K146:L146"/>
    <mergeCell ref="C147:D147"/>
    <mergeCell ref="H147:I147"/>
    <mergeCell ref="K147:L147"/>
    <mergeCell ref="C148:D148"/>
    <mergeCell ref="H148:I148"/>
    <mergeCell ref="K148:L148"/>
    <mergeCell ref="C149:D149"/>
    <mergeCell ref="H149:I149"/>
    <mergeCell ref="K149:L149"/>
    <mergeCell ref="C150:D150"/>
    <mergeCell ref="H150:I150"/>
    <mergeCell ref="K150:L150"/>
    <mergeCell ref="C151:D151"/>
    <mergeCell ref="H151:I151"/>
    <mergeCell ref="K151:L151"/>
    <mergeCell ref="C152:D152"/>
    <mergeCell ref="H152:I152"/>
    <mergeCell ref="K152:L152"/>
    <mergeCell ref="C153:D153"/>
    <mergeCell ref="H153:I153"/>
    <mergeCell ref="K153:L153"/>
    <mergeCell ref="C154:D154"/>
    <mergeCell ref="H154:I154"/>
    <mergeCell ref="K154:L154"/>
    <mergeCell ref="C155:D155"/>
    <mergeCell ref="H155:I155"/>
    <mergeCell ref="K155:L155"/>
    <mergeCell ref="C156:D156"/>
    <mergeCell ref="H156:I156"/>
    <mergeCell ref="K156:L156"/>
    <mergeCell ref="C157:D157"/>
    <mergeCell ref="H157:I157"/>
    <mergeCell ref="K157:L157"/>
    <mergeCell ref="C158:D158"/>
    <mergeCell ref="H158:I158"/>
    <mergeCell ref="K158:L158"/>
    <mergeCell ref="C159:D159"/>
    <mergeCell ref="H159:I159"/>
    <mergeCell ref="K159:L15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8255-A5D9-B947-A2A9-38F3F3242F53}">
  <dimension ref="A1:Y146"/>
  <sheetViews>
    <sheetView workbookViewId="0"/>
    <sheetView workbookViewId="1"/>
  </sheetViews>
  <sheetFormatPr defaultColWidth="8.85546875" defaultRowHeight="12.95"/>
  <cols>
    <col min="1" max="1" width="31.7109375" customWidth="1"/>
    <col min="3" max="3" width="4" customWidth="1"/>
    <col min="4" max="4" width="3.140625" customWidth="1"/>
    <col min="5" max="5" width="7" customWidth="1"/>
    <col min="6" max="6" width="41.85546875" customWidth="1"/>
    <col min="7" max="7" width="20.42578125" customWidth="1"/>
    <col min="8" max="8" width="3" customWidth="1"/>
    <col min="9" max="9" width="3.140625" customWidth="1"/>
    <col min="10" max="10" width="22.28515625" customWidth="1"/>
    <col min="11" max="11" width="8.140625" style="10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6" t="s">
        <v>36</v>
      </c>
      <c r="K1" s="8" t="s">
        <v>37</v>
      </c>
      <c r="L1" s="6" t="s">
        <v>38</v>
      </c>
    </row>
    <row r="2" spans="1:25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>
      <c r="A3" s="2" t="s">
        <v>40</v>
      </c>
      <c r="B3" s="3" t="s">
        <v>9392</v>
      </c>
      <c r="C3" s="76" t="s">
        <v>42</v>
      </c>
      <c r="D3" s="76"/>
      <c r="E3" s="1" t="s">
        <v>3850</v>
      </c>
      <c r="F3" s="2" t="s">
        <v>1085</v>
      </c>
      <c r="G3" s="2" t="s">
        <v>1086</v>
      </c>
      <c r="H3" s="74" t="s">
        <v>82</v>
      </c>
      <c r="I3" s="74"/>
      <c r="J3" s="2" t="s">
        <v>83</v>
      </c>
      <c r="K3" s="9">
        <v>10</v>
      </c>
      <c r="L3" s="4">
        <v>102.2</v>
      </c>
    </row>
    <row r="4" spans="1:25" ht="24">
      <c r="A4" s="2" t="s">
        <v>40</v>
      </c>
      <c r="B4" s="3" t="s">
        <v>9392</v>
      </c>
      <c r="C4" s="76" t="s">
        <v>42</v>
      </c>
      <c r="D4" s="76"/>
      <c r="E4" s="1" t="s">
        <v>9393</v>
      </c>
      <c r="F4" s="2" t="s">
        <v>486</v>
      </c>
      <c r="G4" s="2" t="s">
        <v>487</v>
      </c>
      <c r="H4" s="74" t="s">
        <v>102</v>
      </c>
      <c r="I4" s="74"/>
      <c r="J4" s="2" t="s">
        <v>103</v>
      </c>
      <c r="K4" s="9">
        <v>5</v>
      </c>
      <c r="L4" s="4">
        <v>51.1</v>
      </c>
    </row>
    <row r="5" spans="1:25">
      <c r="A5" s="2" t="s">
        <v>40</v>
      </c>
      <c r="B5" s="3" t="s">
        <v>9392</v>
      </c>
      <c r="C5" s="76" t="s">
        <v>42</v>
      </c>
      <c r="D5" s="76"/>
      <c r="E5" s="1" t="s">
        <v>3965</v>
      </c>
      <c r="F5" s="2" t="s">
        <v>522</v>
      </c>
      <c r="G5" s="2" t="s">
        <v>523</v>
      </c>
      <c r="H5" s="74" t="s">
        <v>93</v>
      </c>
      <c r="I5" s="74"/>
      <c r="J5" s="2" t="s">
        <v>94</v>
      </c>
      <c r="K5" s="9">
        <v>1</v>
      </c>
      <c r="L5" s="4">
        <v>10.220000000000001</v>
      </c>
    </row>
    <row r="6" spans="1:25">
      <c r="A6" s="2" t="s">
        <v>40</v>
      </c>
      <c r="B6" s="3" t="s">
        <v>9392</v>
      </c>
      <c r="C6" s="76" t="s">
        <v>42</v>
      </c>
      <c r="D6" s="76"/>
      <c r="E6" s="1" t="s">
        <v>9394</v>
      </c>
      <c r="F6" s="2" t="s">
        <v>9033</v>
      </c>
      <c r="G6" s="2" t="s">
        <v>9034</v>
      </c>
      <c r="H6" s="74" t="s">
        <v>119</v>
      </c>
      <c r="I6" s="74"/>
      <c r="J6" s="2" t="s">
        <v>120</v>
      </c>
      <c r="K6" s="9">
        <v>1</v>
      </c>
      <c r="L6" s="4">
        <v>10.220000000000001</v>
      </c>
    </row>
    <row r="7" spans="1:25">
      <c r="A7" s="2" t="s">
        <v>40</v>
      </c>
      <c r="B7" s="3" t="s">
        <v>9392</v>
      </c>
      <c r="C7" s="76" t="s">
        <v>42</v>
      </c>
      <c r="D7" s="76"/>
      <c r="E7" s="1" t="s">
        <v>3851</v>
      </c>
      <c r="F7" s="2" t="s">
        <v>509</v>
      </c>
      <c r="G7" s="2" t="s">
        <v>510</v>
      </c>
      <c r="H7" s="74" t="s">
        <v>82</v>
      </c>
      <c r="I7" s="74"/>
      <c r="J7" s="2" t="s">
        <v>83</v>
      </c>
      <c r="K7" s="9">
        <v>2</v>
      </c>
      <c r="L7" s="4">
        <v>20.440000000000001</v>
      </c>
    </row>
    <row r="8" spans="1:25">
      <c r="A8" s="2" t="s">
        <v>48</v>
      </c>
      <c r="B8" s="3" t="s">
        <v>9392</v>
      </c>
      <c r="C8" s="76" t="s">
        <v>42</v>
      </c>
      <c r="D8" s="76"/>
      <c r="E8" s="1" t="s">
        <v>9395</v>
      </c>
      <c r="F8" s="2" t="s">
        <v>894</v>
      </c>
      <c r="G8" s="2" t="s">
        <v>895</v>
      </c>
      <c r="H8" s="74" t="s">
        <v>82</v>
      </c>
      <c r="I8" s="74"/>
      <c r="J8" s="2" t="s">
        <v>83</v>
      </c>
      <c r="K8" s="9">
        <v>30</v>
      </c>
      <c r="L8" s="4">
        <v>371.1</v>
      </c>
    </row>
    <row r="9" spans="1:25">
      <c r="A9" s="2" t="s">
        <v>48</v>
      </c>
      <c r="B9" s="3" t="s">
        <v>9392</v>
      </c>
      <c r="C9" s="76" t="s">
        <v>42</v>
      </c>
      <c r="D9" s="76"/>
      <c r="E9" s="1" t="s">
        <v>9396</v>
      </c>
      <c r="F9" s="2" t="s">
        <v>643</v>
      </c>
      <c r="G9" s="2" t="s">
        <v>644</v>
      </c>
      <c r="H9" s="74" t="s">
        <v>82</v>
      </c>
      <c r="I9" s="74"/>
      <c r="J9" s="2" t="s">
        <v>83</v>
      </c>
      <c r="K9" s="9">
        <v>10</v>
      </c>
      <c r="L9" s="4">
        <v>123.7</v>
      </c>
    </row>
    <row r="10" spans="1:25">
      <c r="A10" s="2" t="s">
        <v>48</v>
      </c>
      <c r="B10" s="3" t="s">
        <v>9392</v>
      </c>
      <c r="C10" s="76" t="s">
        <v>42</v>
      </c>
      <c r="D10" s="76"/>
      <c r="E10" s="1" t="s">
        <v>9397</v>
      </c>
      <c r="F10" s="2" t="s">
        <v>646</v>
      </c>
      <c r="G10" s="2" t="s">
        <v>647</v>
      </c>
      <c r="H10" s="74" t="s">
        <v>82</v>
      </c>
      <c r="I10" s="74"/>
      <c r="J10" s="2" t="s">
        <v>83</v>
      </c>
      <c r="K10" s="9">
        <v>5</v>
      </c>
      <c r="L10" s="4">
        <v>61.85</v>
      </c>
    </row>
    <row r="11" spans="1:25">
      <c r="A11" s="2" t="s">
        <v>48</v>
      </c>
      <c r="B11" s="3" t="s">
        <v>9392</v>
      </c>
      <c r="C11" s="76" t="s">
        <v>42</v>
      </c>
      <c r="D11" s="76"/>
      <c r="E11" s="1" t="s">
        <v>3829</v>
      </c>
      <c r="F11" s="2" t="s">
        <v>519</v>
      </c>
      <c r="G11" s="2" t="s">
        <v>520</v>
      </c>
      <c r="H11" s="74" t="s">
        <v>93</v>
      </c>
      <c r="I11" s="74"/>
      <c r="J11" s="2" t="s">
        <v>94</v>
      </c>
      <c r="K11" s="9">
        <v>20</v>
      </c>
      <c r="L11" s="4">
        <v>247.4</v>
      </c>
    </row>
    <row r="12" spans="1:25">
      <c r="A12" s="2" t="s">
        <v>48</v>
      </c>
      <c r="B12" s="3" t="s">
        <v>9392</v>
      </c>
      <c r="C12" s="76" t="s">
        <v>42</v>
      </c>
      <c r="D12" s="76"/>
      <c r="E12" s="1" t="s">
        <v>9398</v>
      </c>
      <c r="F12" s="2" t="s">
        <v>117</v>
      </c>
      <c r="G12" s="2" t="s">
        <v>118</v>
      </c>
      <c r="H12" s="74" t="s">
        <v>119</v>
      </c>
      <c r="I12" s="74"/>
      <c r="J12" s="2" t="s">
        <v>120</v>
      </c>
      <c r="K12" s="9">
        <v>10</v>
      </c>
      <c r="L12" s="4">
        <v>123.7</v>
      </c>
    </row>
    <row r="13" spans="1:25">
      <c r="A13" s="2" t="s">
        <v>48</v>
      </c>
      <c r="B13" s="3" t="s">
        <v>9399</v>
      </c>
      <c r="C13" s="76" t="s">
        <v>42</v>
      </c>
      <c r="D13" s="76"/>
      <c r="E13" s="1" t="s">
        <v>3891</v>
      </c>
      <c r="F13" s="2" t="s">
        <v>1076</v>
      </c>
      <c r="G13" s="2" t="s">
        <v>1077</v>
      </c>
      <c r="H13" s="74" t="s">
        <v>1078</v>
      </c>
      <c r="I13" s="74"/>
      <c r="J13" s="2" t="s">
        <v>1079</v>
      </c>
      <c r="K13" s="9">
        <v>20</v>
      </c>
      <c r="L13" s="4">
        <v>230.4</v>
      </c>
    </row>
    <row r="14" spans="1:25">
      <c r="A14" s="2" t="s">
        <v>48</v>
      </c>
      <c r="B14" s="3" t="s">
        <v>9392</v>
      </c>
      <c r="C14" s="76" t="s">
        <v>42</v>
      </c>
      <c r="D14" s="76"/>
      <c r="E14" s="1" t="s">
        <v>3840</v>
      </c>
      <c r="F14" s="2" t="s">
        <v>928</v>
      </c>
      <c r="G14" s="2" t="s">
        <v>929</v>
      </c>
      <c r="H14" s="74" t="s">
        <v>93</v>
      </c>
      <c r="I14" s="74"/>
      <c r="J14" s="2" t="s">
        <v>94</v>
      </c>
      <c r="K14" s="9">
        <v>10</v>
      </c>
      <c r="L14" s="4">
        <v>123.7</v>
      </c>
    </row>
    <row r="15" spans="1:25">
      <c r="A15" s="2" t="s">
        <v>48</v>
      </c>
      <c r="B15" s="3" t="s">
        <v>9392</v>
      </c>
      <c r="C15" s="76" t="s">
        <v>42</v>
      </c>
      <c r="D15" s="76"/>
      <c r="E15" s="1" t="s">
        <v>9400</v>
      </c>
      <c r="F15" s="2" t="s">
        <v>1129</v>
      </c>
      <c r="G15" s="2" t="s">
        <v>1130</v>
      </c>
      <c r="H15" s="74" t="s">
        <v>93</v>
      </c>
      <c r="I15" s="74"/>
      <c r="J15" s="2" t="s">
        <v>94</v>
      </c>
      <c r="K15" s="9">
        <v>4</v>
      </c>
      <c r="L15" s="4">
        <v>46.08</v>
      </c>
    </row>
    <row r="16" spans="1:25">
      <c r="A16" s="2" t="s">
        <v>48</v>
      </c>
      <c r="B16" s="3" t="s">
        <v>9392</v>
      </c>
      <c r="C16" s="76" t="s">
        <v>42</v>
      </c>
      <c r="D16" s="76"/>
      <c r="E16" s="1" t="s">
        <v>9401</v>
      </c>
      <c r="F16" s="2" t="s">
        <v>3651</v>
      </c>
      <c r="G16" s="2" t="s">
        <v>3652</v>
      </c>
      <c r="H16" s="74" t="s">
        <v>82</v>
      </c>
      <c r="I16" s="74"/>
      <c r="J16" s="2" t="s">
        <v>83</v>
      </c>
      <c r="K16" s="9">
        <v>2</v>
      </c>
      <c r="L16" s="4">
        <v>24.74</v>
      </c>
    </row>
    <row r="17" spans="1:25">
      <c r="A17" s="2" t="s">
        <v>48</v>
      </c>
      <c r="B17" s="3" t="s">
        <v>9392</v>
      </c>
      <c r="C17" s="76" t="s">
        <v>42</v>
      </c>
      <c r="D17" s="76"/>
      <c r="E17" s="1" t="s">
        <v>9402</v>
      </c>
      <c r="F17" s="2" t="s">
        <v>522</v>
      </c>
      <c r="G17" s="2" t="s">
        <v>523</v>
      </c>
      <c r="H17" s="74" t="s">
        <v>93</v>
      </c>
      <c r="I17" s="74"/>
      <c r="J17" s="2" t="s">
        <v>94</v>
      </c>
      <c r="K17" s="9">
        <v>5</v>
      </c>
      <c r="L17" s="4">
        <v>57.6</v>
      </c>
    </row>
    <row r="18" spans="1:25">
      <c r="A18" s="2" t="s">
        <v>48</v>
      </c>
      <c r="B18" s="3" t="s">
        <v>9392</v>
      </c>
      <c r="C18" s="76" t="s">
        <v>42</v>
      </c>
      <c r="D18" s="76"/>
      <c r="E18" s="1" t="s">
        <v>9403</v>
      </c>
      <c r="F18" s="2" t="s">
        <v>3067</v>
      </c>
      <c r="G18" s="2" t="s">
        <v>3068</v>
      </c>
      <c r="H18" s="74" t="s">
        <v>82</v>
      </c>
      <c r="I18" s="74"/>
      <c r="J18" s="2" t="s">
        <v>83</v>
      </c>
      <c r="K18" s="9">
        <v>6</v>
      </c>
      <c r="L18" s="4">
        <v>69.12</v>
      </c>
    </row>
    <row r="19" spans="1:25">
      <c r="A19" s="2" t="s">
        <v>48</v>
      </c>
      <c r="B19" s="3" t="s">
        <v>9392</v>
      </c>
      <c r="C19" s="76" t="s">
        <v>42</v>
      </c>
      <c r="D19" s="76"/>
      <c r="E19" s="1" t="s">
        <v>9394</v>
      </c>
      <c r="F19" s="2" t="s">
        <v>9033</v>
      </c>
      <c r="G19" s="2" t="s">
        <v>9034</v>
      </c>
      <c r="H19" s="74" t="s">
        <v>119</v>
      </c>
      <c r="I19" s="74"/>
      <c r="J19" s="2" t="s">
        <v>120</v>
      </c>
      <c r="K19" s="9">
        <v>3</v>
      </c>
      <c r="L19" s="4">
        <v>37.11</v>
      </c>
    </row>
    <row r="20" spans="1:25">
      <c r="A20" s="2" t="s">
        <v>48</v>
      </c>
      <c r="B20" s="3" t="s">
        <v>9392</v>
      </c>
      <c r="C20" s="76" t="s">
        <v>42</v>
      </c>
      <c r="D20" s="76"/>
      <c r="E20" s="1" t="s">
        <v>3852</v>
      </c>
      <c r="F20" s="2" t="s">
        <v>480</v>
      </c>
      <c r="G20" s="2" t="s">
        <v>481</v>
      </c>
      <c r="H20" s="74" t="s">
        <v>82</v>
      </c>
      <c r="I20" s="74"/>
      <c r="J20" s="2" t="s">
        <v>83</v>
      </c>
      <c r="K20" s="9">
        <v>5</v>
      </c>
      <c r="L20" s="4">
        <v>61.85</v>
      </c>
    </row>
    <row r="21" spans="1:25">
      <c r="A21" s="2" t="s">
        <v>48</v>
      </c>
      <c r="B21" s="3" t="s">
        <v>9392</v>
      </c>
      <c r="C21" s="76" t="s">
        <v>42</v>
      </c>
      <c r="D21" s="76"/>
      <c r="E21" s="1" t="s">
        <v>3850</v>
      </c>
      <c r="F21" s="2" t="s">
        <v>1085</v>
      </c>
      <c r="G21" s="2" t="s">
        <v>1086</v>
      </c>
      <c r="H21" s="74" t="s">
        <v>82</v>
      </c>
      <c r="I21" s="74"/>
      <c r="J21" s="2" t="s">
        <v>83</v>
      </c>
      <c r="K21" s="9">
        <v>10</v>
      </c>
      <c r="L21" s="4">
        <v>123.7</v>
      </c>
    </row>
    <row r="22" spans="1:25">
      <c r="A22" s="2" t="s">
        <v>48</v>
      </c>
      <c r="B22" s="3" t="s">
        <v>9392</v>
      </c>
      <c r="C22" s="76" t="s">
        <v>42</v>
      </c>
      <c r="D22" s="76"/>
      <c r="E22" s="1" t="s">
        <v>9404</v>
      </c>
      <c r="F22" s="2" t="s">
        <v>1285</v>
      </c>
      <c r="G22" s="2" t="s">
        <v>1286</v>
      </c>
      <c r="H22" s="74" t="s">
        <v>82</v>
      </c>
      <c r="I22" s="74"/>
      <c r="J22" s="2" t="s">
        <v>83</v>
      </c>
      <c r="K22" s="9">
        <v>20</v>
      </c>
      <c r="L22" s="4">
        <v>230.4</v>
      </c>
    </row>
    <row r="23" spans="1:25">
      <c r="A23" s="2" t="s">
        <v>48</v>
      </c>
      <c r="B23" s="3" t="s">
        <v>9392</v>
      </c>
      <c r="C23" s="76" t="s">
        <v>42</v>
      </c>
      <c r="D23" s="76"/>
      <c r="E23" s="1" t="s">
        <v>3841</v>
      </c>
      <c r="F23" s="2" t="s">
        <v>1126</v>
      </c>
      <c r="G23" s="2" t="s">
        <v>1127</v>
      </c>
      <c r="H23" s="74" t="s">
        <v>82</v>
      </c>
      <c r="I23" s="74"/>
      <c r="J23" s="2" t="s">
        <v>83</v>
      </c>
      <c r="K23" s="9">
        <v>4</v>
      </c>
      <c r="L23" s="4">
        <v>49.48</v>
      </c>
    </row>
    <row r="24" spans="1:25">
      <c r="A24" s="2" t="s">
        <v>182</v>
      </c>
      <c r="B24" s="3" t="s">
        <v>9392</v>
      </c>
      <c r="C24" s="76" t="s">
        <v>42</v>
      </c>
      <c r="D24" s="76"/>
      <c r="E24" s="1" t="s">
        <v>9397</v>
      </c>
      <c r="F24" s="2" t="s">
        <v>646</v>
      </c>
      <c r="G24" s="2" t="s">
        <v>647</v>
      </c>
      <c r="H24" s="74" t="s">
        <v>82</v>
      </c>
      <c r="I24" s="74"/>
      <c r="J24" s="2" t="s">
        <v>83</v>
      </c>
      <c r="K24" s="9">
        <v>1</v>
      </c>
      <c r="L24" s="4">
        <v>9.44</v>
      </c>
    </row>
    <row r="25" spans="1:25">
      <c r="L25" s="5">
        <v>2185.5500000000002</v>
      </c>
    </row>
    <row r="26" spans="1:25">
      <c r="A26" s="72" t="s">
        <v>141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</row>
    <row r="27" spans="1:25">
      <c r="A27" s="2" t="s">
        <v>40</v>
      </c>
      <c r="B27" s="3" t="s">
        <v>9405</v>
      </c>
      <c r="C27" s="76" t="s">
        <v>42</v>
      </c>
      <c r="D27" s="76"/>
      <c r="E27" s="1" t="s">
        <v>3952</v>
      </c>
      <c r="F27" s="2" t="s">
        <v>538</v>
      </c>
      <c r="G27" s="2" t="s">
        <v>539</v>
      </c>
      <c r="H27" s="74" t="s">
        <v>150</v>
      </c>
      <c r="I27" s="74"/>
      <c r="J27" s="2" t="s">
        <v>151</v>
      </c>
      <c r="K27" s="9">
        <v>2</v>
      </c>
      <c r="L27" s="4">
        <v>20.440000000000001</v>
      </c>
    </row>
    <row r="28" spans="1:25">
      <c r="A28" s="2" t="s">
        <v>48</v>
      </c>
      <c r="B28" s="3" t="s">
        <v>9405</v>
      </c>
      <c r="C28" s="76" t="s">
        <v>42</v>
      </c>
      <c r="D28" s="76"/>
      <c r="E28" s="1" t="s">
        <v>9406</v>
      </c>
      <c r="F28" s="2" t="s">
        <v>541</v>
      </c>
      <c r="G28" s="2" t="s">
        <v>542</v>
      </c>
      <c r="H28" s="74" t="s">
        <v>150</v>
      </c>
      <c r="I28" s="74"/>
      <c r="J28" s="2" t="s">
        <v>151</v>
      </c>
      <c r="K28" s="9">
        <v>10</v>
      </c>
      <c r="L28" s="4">
        <v>115.2</v>
      </c>
    </row>
    <row r="29" spans="1:25">
      <c r="A29" s="2" t="s">
        <v>48</v>
      </c>
      <c r="B29" s="3" t="s">
        <v>9407</v>
      </c>
      <c r="C29" s="76" t="s">
        <v>42</v>
      </c>
      <c r="D29" s="76"/>
      <c r="E29" s="1" t="s">
        <v>9408</v>
      </c>
      <c r="F29" s="2" t="s">
        <v>1404</v>
      </c>
      <c r="G29" s="2" t="s">
        <v>1405</v>
      </c>
      <c r="H29" s="74" t="s">
        <v>160</v>
      </c>
      <c r="I29" s="74"/>
      <c r="J29" s="2" t="s">
        <v>161</v>
      </c>
      <c r="K29" s="9">
        <v>5</v>
      </c>
      <c r="L29" s="4">
        <v>57.6</v>
      </c>
    </row>
    <row r="30" spans="1:25">
      <c r="A30" s="2" t="s">
        <v>48</v>
      </c>
      <c r="B30" s="3" t="s">
        <v>9405</v>
      </c>
      <c r="C30" s="76" t="s">
        <v>42</v>
      </c>
      <c r="D30" s="76"/>
      <c r="E30" s="1" t="s">
        <v>9409</v>
      </c>
      <c r="F30" s="2" t="s">
        <v>547</v>
      </c>
      <c r="G30" s="2" t="s">
        <v>548</v>
      </c>
      <c r="H30" s="74" t="s">
        <v>150</v>
      </c>
      <c r="I30" s="74"/>
      <c r="J30" s="2" t="s">
        <v>151</v>
      </c>
      <c r="K30" s="9">
        <v>6</v>
      </c>
      <c r="L30" s="4">
        <v>69.12</v>
      </c>
    </row>
    <row r="31" spans="1:25">
      <c r="A31" s="2" t="s">
        <v>48</v>
      </c>
      <c r="B31" s="3" t="s">
        <v>9405</v>
      </c>
      <c r="C31" s="76" t="s">
        <v>42</v>
      </c>
      <c r="D31" s="76"/>
      <c r="E31" s="1" t="s">
        <v>3952</v>
      </c>
      <c r="F31" s="2" t="s">
        <v>538</v>
      </c>
      <c r="G31" s="2" t="s">
        <v>539</v>
      </c>
      <c r="H31" s="74" t="s">
        <v>150</v>
      </c>
      <c r="I31" s="74"/>
      <c r="J31" s="2" t="s">
        <v>151</v>
      </c>
      <c r="K31" s="9">
        <v>10</v>
      </c>
      <c r="L31" s="4">
        <v>115.2</v>
      </c>
    </row>
    <row r="32" spans="1:25">
      <c r="A32" s="2" t="s">
        <v>48</v>
      </c>
      <c r="B32" s="3" t="s">
        <v>9405</v>
      </c>
      <c r="C32" s="76" t="s">
        <v>42</v>
      </c>
      <c r="D32" s="76"/>
      <c r="E32" s="1" t="s">
        <v>9410</v>
      </c>
      <c r="F32" s="2" t="s">
        <v>148</v>
      </c>
      <c r="G32" s="2" t="s">
        <v>149</v>
      </c>
      <c r="H32" s="74" t="s">
        <v>150</v>
      </c>
      <c r="I32" s="74"/>
      <c r="J32" s="2" t="s">
        <v>151</v>
      </c>
      <c r="K32" s="9">
        <v>5</v>
      </c>
      <c r="L32" s="4">
        <v>57.6</v>
      </c>
    </row>
    <row r="33" spans="1:25">
      <c r="L33" s="5">
        <v>435.16</v>
      </c>
    </row>
    <row r="34" spans="1:25">
      <c r="A34" s="72" t="s">
        <v>183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</row>
    <row r="35" spans="1:25">
      <c r="A35" s="2" t="s">
        <v>40</v>
      </c>
      <c r="B35" s="3" t="s">
        <v>9392</v>
      </c>
      <c r="C35" s="76" t="s">
        <v>42</v>
      </c>
      <c r="D35" s="76"/>
      <c r="E35" s="1" t="s">
        <v>9411</v>
      </c>
      <c r="F35" s="2" t="s">
        <v>185</v>
      </c>
      <c r="G35" s="2" t="s">
        <v>186</v>
      </c>
      <c r="H35" s="74" t="s">
        <v>187</v>
      </c>
      <c r="I35" s="74"/>
      <c r="J35" s="2" t="s">
        <v>188</v>
      </c>
      <c r="K35" s="9">
        <v>3</v>
      </c>
      <c r="L35" s="4">
        <v>30.66</v>
      </c>
    </row>
    <row r="36" spans="1:25">
      <c r="L36" s="5">
        <v>30.66</v>
      </c>
    </row>
    <row r="37" spans="1:25">
      <c r="A37" s="72" t="s">
        <v>189</v>
      </c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</row>
    <row r="38" spans="1:25">
      <c r="A38" s="2" t="s">
        <v>40</v>
      </c>
      <c r="B38" s="3" t="s">
        <v>9399</v>
      </c>
      <c r="C38" s="76" t="s">
        <v>42</v>
      </c>
      <c r="D38" s="76"/>
      <c r="E38" s="1" t="s">
        <v>9412</v>
      </c>
      <c r="F38" s="2" t="s">
        <v>1168</v>
      </c>
      <c r="G38" s="2" t="s">
        <v>1169</v>
      </c>
      <c r="H38" s="74" t="s">
        <v>712</v>
      </c>
      <c r="I38" s="74"/>
      <c r="J38" s="2" t="s">
        <v>713</v>
      </c>
      <c r="K38" s="9">
        <v>4</v>
      </c>
      <c r="L38" s="4">
        <v>40.880000000000003</v>
      </c>
    </row>
    <row r="39" spans="1:25">
      <c r="A39" s="2" t="s">
        <v>40</v>
      </c>
      <c r="B39" s="3" t="s">
        <v>9399</v>
      </c>
      <c r="C39" s="76" t="s">
        <v>42</v>
      </c>
      <c r="D39" s="76"/>
      <c r="E39" s="1" t="s">
        <v>3907</v>
      </c>
      <c r="F39" s="2" t="s">
        <v>552</v>
      </c>
      <c r="G39" s="2" t="s">
        <v>553</v>
      </c>
      <c r="H39" s="74" t="s">
        <v>313</v>
      </c>
      <c r="I39" s="74"/>
      <c r="J39" s="2" t="s">
        <v>314</v>
      </c>
      <c r="K39" s="9">
        <v>30</v>
      </c>
      <c r="L39" s="4">
        <v>306.60000000000002</v>
      </c>
    </row>
    <row r="40" spans="1:25">
      <c r="A40" s="2" t="s">
        <v>40</v>
      </c>
      <c r="B40" s="3" t="s">
        <v>9399</v>
      </c>
      <c r="C40" s="76" t="s">
        <v>42</v>
      </c>
      <c r="D40" s="76"/>
      <c r="E40" s="1" t="s">
        <v>9413</v>
      </c>
      <c r="F40" s="2" t="s">
        <v>9414</v>
      </c>
      <c r="G40" s="2" t="s">
        <v>9415</v>
      </c>
      <c r="H40" s="74" t="s">
        <v>9416</v>
      </c>
      <c r="I40" s="74"/>
      <c r="J40" s="2" t="s">
        <v>9417</v>
      </c>
      <c r="K40" s="9">
        <v>5</v>
      </c>
      <c r="L40" s="4">
        <v>51.1</v>
      </c>
    </row>
    <row r="41" spans="1:25">
      <c r="A41" s="2" t="s">
        <v>48</v>
      </c>
      <c r="B41" s="3" t="s">
        <v>9399</v>
      </c>
      <c r="C41" s="76" t="s">
        <v>42</v>
      </c>
      <c r="D41" s="76"/>
      <c r="E41" s="1" t="s">
        <v>3907</v>
      </c>
      <c r="F41" s="2" t="s">
        <v>552</v>
      </c>
      <c r="G41" s="2" t="s">
        <v>553</v>
      </c>
      <c r="H41" s="74" t="s">
        <v>313</v>
      </c>
      <c r="I41" s="74"/>
      <c r="J41" s="2" t="s">
        <v>314</v>
      </c>
      <c r="K41" s="9">
        <v>30</v>
      </c>
      <c r="L41" s="4">
        <v>345.6</v>
      </c>
    </row>
    <row r="42" spans="1:25">
      <c r="A42" s="2" t="s">
        <v>205</v>
      </c>
      <c r="B42" s="3" t="s">
        <v>9399</v>
      </c>
      <c r="C42" s="76" t="s">
        <v>42</v>
      </c>
      <c r="D42" s="76"/>
      <c r="E42" s="1" t="s">
        <v>3866</v>
      </c>
      <c r="F42" s="2" t="s">
        <v>191</v>
      </c>
      <c r="G42" s="2" t="s">
        <v>192</v>
      </c>
      <c r="H42" s="74" t="s">
        <v>193</v>
      </c>
      <c r="I42" s="74"/>
      <c r="J42" s="2" t="s">
        <v>194</v>
      </c>
      <c r="K42" s="9">
        <v>5</v>
      </c>
      <c r="L42" s="4">
        <v>47.75</v>
      </c>
    </row>
    <row r="43" spans="1:25">
      <c r="L43" s="5">
        <v>791.93</v>
      </c>
    </row>
    <row r="44" spans="1:25">
      <c r="A44" s="72" t="s">
        <v>212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</row>
    <row r="45" spans="1:25">
      <c r="A45" s="2" t="s">
        <v>40</v>
      </c>
      <c r="B45" s="3" t="s">
        <v>9392</v>
      </c>
      <c r="C45" s="76" t="s">
        <v>42</v>
      </c>
      <c r="D45" s="76"/>
      <c r="E45" s="1" t="s">
        <v>9418</v>
      </c>
      <c r="F45" s="2" t="s">
        <v>9154</v>
      </c>
      <c r="G45" s="2" t="s">
        <v>2393</v>
      </c>
      <c r="H45" s="74" t="s">
        <v>232</v>
      </c>
      <c r="I45" s="74"/>
      <c r="J45" s="2" t="s">
        <v>233</v>
      </c>
      <c r="K45" s="9">
        <v>3</v>
      </c>
      <c r="L45" s="4">
        <v>30.66</v>
      </c>
    </row>
    <row r="46" spans="1:25">
      <c r="A46" s="2" t="s">
        <v>40</v>
      </c>
      <c r="B46" s="3" t="s">
        <v>9407</v>
      </c>
      <c r="C46" s="76" t="s">
        <v>42</v>
      </c>
      <c r="D46" s="76"/>
      <c r="E46" s="1" t="s">
        <v>9419</v>
      </c>
      <c r="F46" s="2" t="s">
        <v>272</v>
      </c>
      <c r="G46" s="2" t="s">
        <v>273</v>
      </c>
      <c r="H46" s="74" t="s">
        <v>216</v>
      </c>
      <c r="I46" s="74"/>
      <c r="J46" s="2" t="s">
        <v>217</v>
      </c>
      <c r="K46" s="9">
        <v>3</v>
      </c>
      <c r="L46" s="4">
        <v>30.66</v>
      </c>
    </row>
    <row r="47" spans="1:25">
      <c r="A47" s="2" t="s">
        <v>40</v>
      </c>
      <c r="B47" s="3" t="s">
        <v>9407</v>
      </c>
      <c r="C47" s="76" t="s">
        <v>42</v>
      </c>
      <c r="D47" s="76"/>
      <c r="E47" s="1" t="s">
        <v>9420</v>
      </c>
      <c r="F47" s="2" t="s">
        <v>235</v>
      </c>
      <c r="G47" s="2" t="s">
        <v>236</v>
      </c>
      <c r="H47" s="74" t="s">
        <v>216</v>
      </c>
      <c r="I47" s="74"/>
      <c r="J47" s="2" t="s">
        <v>217</v>
      </c>
      <c r="K47" s="9">
        <v>3</v>
      </c>
      <c r="L47" s="4">
        <v>30.66</v>
      </c>
    </row>
    <row r="48" spans="1:25">
      <c r="A48" s="2" t="s">
        <v>40</v>
      </c>
      <c r="B48" s="3" t="s">
        <v>9407</v>
      </c>
      <c r="C48" s="76" t="s">
        <v>42</v>
      </c>
      <c r="D48" s="76"/>
      <c r="E48" s="1" t="s">
        <v>9421</v>
      </c>
      <c r="F48" s="2" t="s">
        <v>214</v>
      </c>
      <c r="G48" s="2" t="s">
        <v>215</v>
      </c>
      <c r="H48" s="74" t="s">
        <v>216</v>
      </c>
      <c r="I48" s="74"/>
      <c r="J48" s="2" t="s">
        <v>217</v>
      </c>
      <c r="K48" s="9">
        <v>2</v>
      </c>
      <c r="L48" s="4">
        <v>20.440000000000001</v>
      </c>
    </row>
    <row r="49" spans="1:25">
      <c r="A49" s="2" t="s">
        <v>48</v>
      </c>
      <c r="B49" s="3" t="s">
        <v>9407</v>
      </c>
      <c r="C49" s="76" t="s">
        <v>42</v>
      </c>
      <c r="D49" s="76"/>
      <c r="E49" s="1" t="s">
        <v>9422</v>
      </c>
      <c r="F49" s="2" t="s">
        <v>1187</v>
      </c>
      <c r="G49" s="2" t="s">
        <v>1188</v>
      </c>
      <c r="H49" s="74" t="s">
        <v>216</v>
      </c>
      <c r="I49" s="74"/>
      <c r="J49" s="2" t="s">
        <v>217</v>
      </c>
      <c r="K49" s="9">
        <v>5</v>
      </c>
      <c r="L49" s="4">
        <v>61.85</v>
      </c>
    </row>
    <row r="50" spans="1:25">
      <c r="A50" s="2" t="s">
        <v>48</v>
      </c>
      <c r="B50" s="3" t="s">
        <v>9407</v>
      </c>
      <c r="C50" s="76" t="s">
        <v>42</v>
      </c>
      <c r="D50" s="76"/>
      <c r="E50" s="1" t="s">
        <v>9419</v>
      </c>
      <c r="F50" s="2" t="s">
        <v>272</v>
      </c>
      <c r="G50" s="2" t="s">
        <v>273</v>
      </c>
      <c r="H50" s="74" t="s">
        <v>216</v>
      </c>
      <c r="I50" s="74"/>
      <c r="J50" s="2" t="s">
        <v>217</v>
      </c>
      <c r="K50" s="9">
        <v>5</v>
      </c>
      <c r="L50" s="4">
        <v>61.85</v>
      </c>
    </row>
    <row r="51" spans="1:25">
      <c r="A51" s="2" t="s">
        <v>48</v>
      </c>
      <c r="B51" s="3" t="s">
        <v>9407</v>
      </c>
      <c r="C51" s="76" t="s">
        <v>42</v>
      </c>
      <c r="D51" s="76"/>
      <c r="E51" s="1" t="s">
        <v>9423</v>
      </c>
      <c r="F51" s="2" t="s">
        <v>263</v>
      </c>
      <c r="G51" s="2" t="s">
        <v>264</v>
      </c>
      <c r="H51" s="74" t="s">
        <v>216</v>
      </c>
      <c r="I51" s="74"/>
      <c r="J51" s="2" t="s">
        <v>217</v>
      </c>
      <c r="K51" s="9">
        <v>4</v>
      </c>
      <c r="L51" s="4">
        <v>49.48</v>
      </c>
    </row>
    <row r="52" spans="1:25">
      <c r="A52" s="2" t="s">
        <v>48</v>
      </c>
      <c r="B52" s="3" t="s">
        <v>9407</v>
      </c>
      <c r="C52" s="76" t="s">
        <v>42</v>
      </c>
      <c r="D52" s="76"/>
      <c r="E52" s="1" t="s">
        <v>3878</v>
      </c>
      <c r="F52" s="2" t="s">
        <v>1551</v>
      </c>
      <c r="G52" s="2" t="s">
        <v>1552</v>
      </c>
      <c r="H52" s="74" t="s">
        <v>216</v>
      </c>
      <c r="I52" s="74"/>
      <c r="J52" s="2" t="s">
        <v>217</v>
      </c>
      <c r="K52" s="9">
        <v>5</v>
      </c>
      <c r="L52" s="4">
        <v>61.85</v>
      </c>
    </row>
    <row r="53" spans="1:25" ht="24">
      <c r="A53" s="2" t="s">
        <v>48</v>
      </c>
      <c r="B53" s="3" t="s">
        <v>9407</v>
      </c>
      <c r="C53" s="76" t="s">
        <v>42</v>
      </c>
      <c r="D53" s="76"/>
      <c r="E53" s="1" t="s">
        <v>3881</v>
      </c>
      <c r="F53" s="2" t="s">
        <v>275</v>
      </c>
      <c r="G53" s="2" t="s">
        <v>276</v>
      </c>
      <c r="H53" s="74" t="s">
        <v>277</v>
      </c>
      <c r="I53" s="74"/>
      <c r="J53" s="2" t="s">
        <v>278</v>
      </c>
      <c r="K53" s="9">
        <v>5</v>
      </c>
      <c r="L53" s="4">
        <v>61.85</v>
      </c>
    </row>
    <row r="54" spans="1:25">
      <c r="A54" s="2" t="s">
        <v>48</v>
      </c>
      <c r="B54" s="3" t="s">
        <v>9407</v>
      </c>
      <c r="C54" s="76" t="s">
        <v>42</v>
      </c>
      <c r="D54" s="76"/>
      <c r="E54" s="1" t="s">
        <v>9424</v>
      </c>
      <c r="F54" s="2" t="s">
        <v>266</v>
      </c>
      <c r="G54" s="2" t="s">
        <v>267</v>
      </c>
      <c r="H54" s="74" t="s">
        <v>216</v>
      </c>
      <c r="I54" s="74"/>
      <c r="J54" s="2" t="s">
        <v>217</v>
      </c>
      <c r="K54" s="9">
        <v>5</v>
      </c>
      <c r="L54" s="4">
        <v>61.85</v>
      </c>
    </row>
    <row r="55" spans="1:25">
      <c r="A55" s="2" t="s">
        <v>48</v>
      </c>
      <c r="B55" s="3" t="s">
        <v>9407</v>
      </c>
      <c r="C55" s="76" t="s">
        <v>42</v>
      </c>
      <c r="D55" s="76"/>
      <c r="E55" s="1" t="s">
        <v>9420</v>
      </c>
      <c r="F55" s="2" t="s">
        <v>235</v>
      </c>
      <c r="G55" s="2" t="s">
        <v>236</v>
      </c>
      <c r="H55" s="74" t="s">
        <v>216</v>
      </c>
      <c r="I55" s="74"/>
      <c r="J55" s="2" t="s">
        <v>217</v>
      </c>
      <c r="K55" s="9">
        <v>3</v>
      </c>
      <c r="L55" s="4">
        <v>37.11</v>
      </c>
    </row>
    <row r="56" spans="1:25">
      <c r="A56" s="2" t="s">
        <v>182</v>
      </c>
      <c r="B56" s="3" t="s">
        <v>9407</v>
      </c>
      <c r="C56" s="76" t="s">
        <v>42</v>
      </c>
      <c r="D56" s="76"/>
      <c r="E56" s="1" t="s">
        <v>3892</v>
      </c>
      <c r="F56" s="2" t="s">
        <v>238</v>
      </c>
      <c r="G56" s="2" t="s">
        <v>239</v>
      </c>
      <c r="H56" s="74" t="s">
        <v>216</v>
      </c>
      <c r="I56" s="74"/>
      <c r="J56" s="2" t="s">
        <v>217</v>
      </c>
      <c r="K56" s="9">
        <v>3</v>
      </c>
      <c r="L56" s="4">
        <v>28.32</v>
      </c>
    </row>
    <row r="57" spans="1:25">
      <c r="L57" s="5">
        <v>536.58000000000004</v>
      </c>
    </row>
    <row r="58" spans="1:25">
      <c r="A58" s="72" t="s">
        <v>286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spans="1:25">
      <c r="A59" s="2" t="s">
        <v>182</v>
      </c>
      <c r="B59" s="3" t="s">
        <v>9407</v>
      </c>
      <c r="C59" s="76" t="s">
        <v>42</v>
      </c>
      <c r="D59" s="76"/>
      <c r="E59" s="1" t="s">
        <v>9425</v>
      </c>
      <c r="F59" s="2" t="s">
        <v>288</v>
      </c>
      <c r="G59" s="2" t="s">
        <v>1928</v>
      </c>
      <c r="H59" s="74" t="s">
        <v>290</v>
      </c>
      <c r="I59" s="74"/>
      <c r="J59" s="2" t="s">
        <v>291</v>
      </c>
      <c r="K59" s="9">
        <v>5</v>
      </c>
      <c r="L59" s="4">
        <v>42.1</v>
      </c>
    </row>
    <row r="60" spans="1:25">
      <c r="A60" s="2" t="s">
        <v>182</v>
      </c>
      <c r="B60" s="3" t="s">
        <v>9407</v>
      </c>
      <c r="C60" s="76" t="s">
        <v>42</v>
      </c>
      <c r="D60" s="76"/>
      <c r="E60" s="1" t="s">
        <v>9426</v>
      </c>
      <c r="F60" s="2" t="s">
        <v>302</v>
      </c>
      <c r="G60" s="2" t="s">
        <v>303</v>
      </c>
      <c r="H60" s="74" t="s">
        <v>304</v>
      </c>
      <c r="I60" s="74"/>
      <c r="J60" s="2" t="s">
        <v>305</v>
      </c>
      <c r="K60" s="9">
        <v>6</v>
      </c>
      <c r="L60" s="4">
        <v>50.52</v>
      </c>
    </row>
    <row r="61" spans="1:25">
      <c r="L61" s="5">
        <v>92.62</v>
      </c>
    </row>
    <row r="62" spans="1:25">
      <c r="A62" s="72" t="s">
        <v>309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spans="1:25">
      <c r="A63" s="2" t="s">
        <v>40</v>
      </c>
      <c r="B63" s="3" t="s">
        <v>9427</v>
      </c>
      <c r="C63" s="76" t="s">
        <v>42</v>
      </c>
      <c r="D63" s="76"/>
      <c r="E63" s="1" t="s">
        <v>9428</v>
      </c>
      <c r="F63" s="2" t="s">
        <v>3506</v>
      </c>
      <c r="G63" s="2" t="s">
        <v>3507</v>
      </c>
      <c r="H63" s="74" t="s">
        <v>313</v>
      </c>
      <c r="I63" s="74"/>
      <c r="J63" s="2" t="s">
        <v>314</v>
      </c>
      <c r="K63" s="9">
        <v>10</v>
      </c>
      <c r="L63" s="4">
        <v>102.2</v>
      </c>
    </row>
    <row r="64" spans="1:25">
      <c r="A64" s="2" t="s">
        <v>40</v>
      </c>
      <c r="B64" s="3" t="s">
        <v>9427</v>
      </c>
      <c r="C64" s="76" t="s">
        <v>42</v>
      </c>
      <c r="D64" s="76"/>
      <c r="E64" s="1" t="s">
        <v>9429</v>
      </c>
      <c r="F64" s="2" t="s">
        <v>808</v>
      </c>
      <c r="G64" s="2" t="s">
        <v>809</v>
      </c>
      <c r="H64" s="74" t="s">
        <v>313</v>
      </c>
      <c r="I64" s="74"/>
      <c r="J64" s="2" t="s">
        <v>314</v>
      </c>
      <c r="K64" s="9">
        <v>3</v>
      </c>
      <c r="L64" s="4">
        <v>30.66</v>
      </c>
    </row>
    <row r="65" spans="1:12">
      <c r="A65" s="2" t="s">
        <v>40</v>
      </c>
      <c r="B65" s="3" t="s">
        <v>9399</v>
      </c>
      <c r="C65" s="76" t="s">
        <v>42</v>
      </c>
      <c r="D65" s="76"/>
      <c r="E65" s="1" t="s">
        <v>3830</v>
      </c>
      <c r="F65" s="2" t="s">
        <v>411</v>
      </c>
      <c r="G65" s="2" t="s">
        <v>412</v>
      </c>
      <c r="H65" s="74" t="s">
        <v>313</v>
      </c>
      <c r="I65" s="74"/>
      <c r="J65" s="2" t="s">
        <v>314</v>
      </c>
      <c r="K65" s="9">
        <v>10</v>
      </c>
      <c r="L65" s="4">
        <v>102.2</v>
      </c>
    </row>
    <row r="66" spans="1:12">
      <c r="A66" s="2" t="s">
        <v>40</v>
      </c>
      <c r="B66" s="3" t="s">
        <v>9427</v>
      </c>
      <c r="C66" s="76" t="s">
        <v>42</v>
      </c>
      <c r="D66" s="76"/>
      <c r="E66" s="1" t="s">
        <v>9430</v>
      </c>
      <c r="F66" s="2" t="s">
        <v>1025</v>
      </c>
      <c r="G66" s="2" t="s">
        <v>1026</v>
      </c>
      <c r="H66" s="74" t="s">
        <v>313</v>
      </c>
      <c r="I66" s="74"/>
      <c r="J66" s="2" t="s">
        <v>314</v>
      </c>
      <c r="K66" s="9">
        <v>2</v>
      </c>
      <c r="L66" s="4">
        <v>20.440000000000001</v>
      </c>
    </row>
    <row r="67" spans="1:12">
      <c r="A67" s="2" t="s">
        <v>40</v>
      </c>
      <c r="B67" s="3" t="s">
        <v>9407</v>
      </c>
      <c r="C67" s="76" t="s">
        <v>42</v>
      </c>
      <c r="D67" s="76"/>
      <c r="E67" s="1" t="s">
        <v>9431</v>
      </c>
      <c r="F67" s="2" t="s">
        <v>773</v>
      </c>
      <c r="G67" s="2" t="s">
        <v>774</v>
      </c>
      <c r="H67" s="74" t="s">
        <v>313</v>
      </c>
      <c r="I67" s="74"/>
      <c r="J67" s="2" t="s">
        <v>314</v>
      </c>
      <c r="K67" s="9">
        <v>4</v>
      </c>
      <c r="L67" s="4">
        <v>40.880000000000003</v>
      </c>
    </row>
    <row r="68" spans="1:12">
      <c r="A68" s="2" t="s">
        <v>40</v>
      </c>
      <c r="B68" s="3" t="s">
        <v>9427</v>
      </c>
      <c r="C68" s="76" t="s">
        <v>42</v>
      </c>
      <c r="D68" s="76"/>
      <c r="E68" s="1" t="s">
        <v>9432</v>
      </c>
      <c r="F68" s="2" t="s">
        <v>387</v>
      </c>
      <c r="G68" s="2" t="s">
        <v>388</v>
      </c>
      <c r="H68" s="74" t="s">
        <v>313</v>
      </c>
      <c r="I68" s="74"/>
      <c r="J68" s="2" t="s">
        <v>314</v>
      </c>
      <c r="K68" s="9">
        <v>5</v>
      </c>
      <c r="L68" s="4">
        <v>51.1</v>
      </c>
    </row>
    <row r="69" spans="1:12">
      <c r="A69" s="2" t="s">
        <v>40</v>
      </c>
      <c r="B69" s="3" t="s">
        <v>9427</v>
      </c>
      <c r="C69" s="76" t="s">
        <v>42</v>
      </c>
      <c r="D69" s="76"/>
      <c r="E69" s="1" t="s">
        <v>9433</v>
      </c>
      <c r="F69" s="2" t="s">
        <v>804</v>
      </c>
      <c r="G69" s="2" t="s">
        <v>805</v>
      </c>
      <c r="H69" s="74" t="s">
        <v>313</v>
      </c>
      <c r="I69" s="74"/>
      <c r="J69" s="2" t="s">
        <v>314</v>
      </c>
      <c r="K69" s="9">
        <v>15</v>
      </c>
      <c r="L69" s="4">
        <v>153.30000000000001</v>
      </c>
    </row>
    <row r="70" spans="1:12">
      <c r="A70" s="2" t="s">
        <v>40</v>
      </c>
      <c r="B70" s="3" t="s">
        <v>9407</v>
      </c>
      <c r="C70" s="76" t="s">
        <v>42</v>
      </c>
      <c r="D70" s="76"/>
      <c r="E70" s="1" t="s">
        <v>9434</v>
      </c>
      <c r="F70" s="2" t="s">
        <v>381</v>
      </c>
      <c r="G70" s="2" t="s">
        <v>382</v>
      </c>
      <c r="H70" s="74" t="s">
        <v>313</v>
      </c>
      <c r="I70" s="74"/>
      <c r="J70" s="2" t="s">
        <v>314</v>
      </c>
      <c r="K70" s="9">
        <v>10</v>
      </c>
      <c r="L70" s="4">
        <v>102.2</v>
      </c>
    </row>
    <row r="71" spans="1:12">
      <c r="A71" s="2" t="s">
        <v>40</v>
      </c>
      <c r="B71" s="3" t="s">
        <v>9399</v>
      </c>
      <c r="C71" s="76" t="s">
        <v>42</v>
      </c>
      <c r="D71" s="76"/>
      <c r="E71" s="1" t="s">
        <v>9435</v>
      </c>
      <c r="F71" s="2" t="s">
        <v>349</v>
      </c>
      <c r="G71" s="2" t="s">
        <v>350</v>
      </c>
      <c r="H71" s="74" t="s">
        <v>351</v>
      </c>
      <c r="I71" s="74"/>
      <c r="J71" s="2" t="s">
        <v>352</v>
      </c>
      <c r="K71" s="9">
        <v>15</v>
      </c>
      <c r="L71" s="4">
        <v>153.30000000000001</v>
      </c>
    </row>
    <row r="72" spans="1:12">
      <c r="A72" s="2" t="s">
        <v>40</v>
      </c>
      <c r="B72" s="3" t="s">
        <v>9407</v>
      </c>
      <c r="C72" s="76" t="s">
        <v>42</v>
      </c>
      <c r="D72" s="76"/>
      <c r="E72" s="1" t="s">
        <v>9436</v>
      </c>
      <c r="F72" s="2" t="s">
        <v>5785</v>
      </c>
      <c r="G72" s="2" t="s">
        <v>5786</v>
      </c>
      <c r="H72" s="74" t="s">
        <v>313</v>
      </c>
      <c r="I72" s="74"/>
      <c r="J72" s="2" t="s">
        <v>314</v>
      </c>
      <c r="K72" s="9">
        <v>10</v>
      </c>
      <c r="L72" s="4">
        <v>102.2</v>
      </c>
    </row>
    <row r="73" spans="1:12">
      <c r="A73" s="2" t="s">
        <v>40</v>
      </c>
      <c r="B73" s="3" t="s">
        <v>9399</v>
      </c>
      <c r="C73" s="76" t="s">
        <v>42</v>
      </c>
      <c r="D73" s="76"/>
      <c r="E73" s="1" t="s">
        <v>3960</v>
      </c>
      <c r="F73" s="2" t="s">
        <v>1006</v>
      </c>
      <c r="G73" s="2" t="s">
        <v>1007</v>
      </c>
      <c r="H73" s="74" t="s">
        <v>313</v>
      </c>
      <c r="I73" s="74"/>
      <c r="J73" s="2" t="s">
        <v>314</v>
      </c>
      <c r="K73" s="9">
        <v>30</v>
      </c>
      <c r="L73" s="4">
        <v>306.60000000000002</v>
      </c>
    </row>
    <row r="74" spans="1:12">
      <c r="A74" s="2" t="s">
        <v>40</v>
      </c>
      <c r="B74" s="3" t="s">
        <v>9427</v>
      </c>
      <c r="C74" s="76" t="s">
        <v>42</v>
      </c>
      <c r="D74" s="76"/>
      <c r="E74" s="1" t="s">
        <v>9437</v>
      </c>
      <c r="F74" s="2" t="s">
        <v>420</v>
      </c>
      <c r="G74" s="2" t="s">
        <v>421</v>
      </c>
      <c r="H74" s="74" t="s">
        <v>313</v>
      </c>
      <c r="I74" s="74"/>
      <c r="J74" s="2" t="s">
        <v>314</v>
      </c>
      <c r="K74" s="9">
        <v>20</v>
      </c>
      <c r="L74" s="4">
        <v>204.4</v>
      </c>
    </row>
    <row r="75" spans="1:12">
      <c r="A75" s="2" t="s">
        <v>40</v>
      </c>
      <c r="B75" s="3" t="s">
        <v>9427</v>
      </c>
      <c r="C75" s="76" t="s">
        <v>42</v>
      </c>
      <c r="D75" s="76"/>
      <c r="E75" s="1" t="s">
        <v>9438</v>
      </c>
      <c r="F75" s="2" t="s">
        <v>1222</v>
      </c>
      <c r="G75" s="2" t="s">
        <v>1223</v>
      </c>
      <c r="H75" s="74" t="s">
        <v>313</v>
      </c>
      <c r="I75" s="74"/>
      <c r="J75" s="2" t="s">
        <v>314</v>
      </c>
      <c r="K75" s="9">
        <v>10</v>
      </c>
      <c r="L75" s="4">
        <v>102.2</v>
      </c>
    </row>
    <row r="76" spans="1:12">
      <c r="A76" s="2" t="s">
        <v>40</v>
      </c>
      <c r="B76" s="3" t="s">
        <v>9405</v>
      </c>
      <c r="C76" s="76" t="s">
        <v>42</v>
      </c>
      <c r="D76" s="76"/>
      <c r="E76" s="1" t="s">
        <v>9439</v>
      </c>
      <c r="F76" s="2" t="s">
        <v>2117</v>
      </c>
      <c r="G76" s="2" t="s">
        <v>2118</v>
      </c>
      <c r="H76" s="74" t="s">
        <v>313</v>
      </c>
      <c r="I76" s="74"/>
      <c r="J76" s="2" t="s">
        <v>314</v>
      </c>
      <c r="K76" s="9">
        <v>20</v>
      </c>
      <c r="L76" s="4">
        <v>204.4</v>
      </c>
    </row>
    <row r="77" spans="1:12">
      <c r="A77" s="2" t="s">
        <v>40</v>
      </c>
      <c r="B77" s="3" t="s">
        <v>9405</v>
      </c>
      <c r="C77" s="76" t="s">
        <v>42</v>
      </c>
      <c r="D77" s="76"/>
      <c r="E77" s="1" t="s">
        <v>9440</v>
      </c>
      <c r="F77" s="2" t="s">
        <v>786</v>
      </c>
      <c r="G77" s="2" t="s">
        <v>787</v>
      </c>
      <c r="H77" s="74" t="s">
        <v>313</v>
      </c>
      <c r="I77" s="74"/>
      <c r="J77" s="2" t="s">
        <v>314</v>
      </c>
      <c r="K77" s="9">
        <v>5</v>
      </c>
      <c r="L77" s="4">
        <v>51.1</v>
      </c>
    </row>
    <row r="78" spans="1:12">
      <c r="A78" s="2" t="s">
        <v>40</v>
      </c>
      <c r="B78" s="3" t="s">
        <v>9405</v>
      </c>
      <c r="C78" s="76" t="s">
        <v>42</v>
      </c>
      <c r="D78" s="76"/>
      <c r="E78" s="1" t="s">
        <v>9441</v>
      </c>
      <c r="F78" s="2" t="s">
        <v>589</v>
      </c>
      <c r="G78" s="2" t="s">
        <v>590</v>
      </c>
      <c r="H78" s="74" t="s">
        <v>313</v>
      </c>
      <c r="I78" s="74"/>
      <c r="J78" s="2" t="s">
        <v>314</v>
      </c>
      <c r="K78" s="9">
        <v>5</v>
      </c>
      <c r="L78" s="4">
        <v>51.1</v>
      </c>
    </row>
    <row r="79" spans="1:12">
      <c r="A79" s="2" t="s">
        <v>40</v>
      </c>
      <c r="B79" s="3" t="s">
        <v>9405</v>
      </c>
      <c r="C79" s="76" t="s">
        <v>42</v>
      </c>
      <c r="D79" s="76"/>
      <c r="E79" s="1" t="s">
        <v>3910</v>
      </c>
      <c r="F79" s="2" t="s">
        <v>766</v>
      </c>
      <c r="G79" s="2" t="s">
        <v>767</v>
      </c>
      <c r="H79" s="74" t="s">
        <v>362</v>
      </c>
      <c r="I79" s="74"/>
      <c r="J79" s="2" t="s">
        <v>363</v>
      </c>
      <c r="K79" s="9">
        <v>10</v>
      </c>
      <c r="L79" s="4">
        <v>102.2</v>
      </c>
    </row>
    <row r="80" spans="1:12">
      <c r="A80" s="2" t="s">
        <v>40</v>
      </c>
      <c r="B80" s="3" t="s">
        <v>9405</v>
      </c>
      <c r="C80" s="76" t="s">
        <v>42</v>
      </c>
      <c r="D80" s="76"/>
      <c r="E80" s="1" t="s">
        <v>9442</v>
      </c>
      <c r="F80" s="2" t="s">
        <v>1790</v>
      </c>
      <c r="G80" s="2" t="s">
        <v>1791</v>
      </c>
      <c r="H80" s="74" t="s">
        <v>313</v>
      </c>
      <c r="I80" s="74"/>
      <c r="J80" s="2" t="s">
        <v>314</v>
      </c>
      <c r="K80" s="9">
        <v>10</v>
      </c>
      <c r="L80" s="4">
        <v>102.2</v>
      </c>
    </row>
    <row r="81" spans="1:12">
      <c r="A81" s="2" t="s">
        <v>40</v>
      </c>
      <c r="B81" s="3" t="s">
        <v>9405</v>
      </c>
      <c r="C81" s="76" t="s">
        <v>42</v>
      </c>
      <c r="D81" s="76"/>
      <c r="E81" s="1" t="s">
        <v>3839</v>
      </c>
      <c r="F81" s="2" t="s">
        <v>1209</v>
      </c>
      <c r="G81" s="2" t="s">
        <v>1210</v>
      </c>
      <c r="H81" s="74" t="s">
        <v>313</v>
      </c>
      <c r="I81" s="74"/>
      <c r="J81" s="2" t="s">
        <v>314</v>
      </c>
      <c r="K81" s="9">
        <v>30</v>
      </c>
      <c r="L81" s="4">
        <v>306.60000000000002</v>
      </c>
    </row>
    <row r="82" spans="1:12">
      <c r="A82" s="2" t="s">
        <v>40</v>
      </c>
      <c r="B82" s="3" t="s">
        <v>9405</v>
      </c>
      <c r="C82" s="76" t="s">
        <v>42</v>
      </c>
      <c r="D82" s="76"/>
      <c r="E82" s="1" t="s">
        <v>9443</v>
      </c>
      <c r="F82" s="2" t="s">
        <v>1247</v>
      </c>
      <c r="G82" s="2" t="s">
        <v>1248</v>
      </c>
      <c r="H82" s="74" t="s">
        <v>313</v>
      </c>
      <c r="I82" s="74"/>
      <c r="J82" s="2" t="s">
        <v>314</v>
      </c>
      <c r="K82" s="9">
        <v>20</v>
      </c>
      <c r="L82" s="4">
        <v>204.4</v>
      </c>
    </row>
    <row r="83" spans="1:12">
      <c r="A83" s="2" t="s">
        <v>40</v>
      </c>
      <c r="B83" s="3" t="s">
        <v>9392</v>
      </c>
      <c r="C83" s="76" t="s">
        <v>42</v>
      </c>
      <c r="D83" s="76"/>
      <c r="E83" s="1" t="s">
        <v>9444</v>
      </c>
      <c r="F83" s="2" t="s">
        <v>328</v>
      </c>
      <c r="G83" s="2" t="s">
        <v>329</v>
      </c>
      <c r="H83" s="74" t="s">
        <v>313</v>
      </c>
      <c r="I83" s="74"/>
      <c r="J83" s="2" t="s">
        <v>314</v>
      </c>
      <c r="K83" s="9">
        <v>10</v>
      </c>
      <c r="L83" s="4">
        <v>102.2</v>
      </c>
    </row>
    <row r="84" spans="1:12">
      <c r="A84" s="2" t="s">
        <v>40</v>
      </c>
      <c r="B84" s="3" t="s">
        <v>9405</v>
      </c>
      <c r="C84" s="76" t="s">
        <v>42</v>
      </c>
      <c r="D84" s="76"/>
      <c r="E84" s="1" t="s">
        <v>9445</v>
      </c>
      <c r="F84" s="2" t="s">
        <v>365</v>
      </c>
      <c r="G84" s="2" t="s">
        <v>366</v>
      </c>
      <c r="H84" s="74" t="s">
        <v>367</v>
      </c>
      <c r="I84" s="74"/>
      <c r="J84" s="2" t="s">
        <v>368</v>
      </c>
      <c r="K84" s="9">
        <v>20</v>
      </c>
      <c r="L84" s="4">
        <v>204.4</v>
      </c>
    </row>
    <row r="85" spans="1:12">
      <c r="A85" s="2" t="s">
        <v>40</v>
      </c>
      <c r="B85" s="3" t="s">
        <v>9405</v>
      </c>
      <c r="C85" s="76" t="s">
        <v>42</v>
      </c>
      <c r="D85" s="76"/>
      <c r="E85" s="1" t="s">
        <v>9446</v>
      </c>
      <c r="F85" s="2" t="s">
        <v>578</v>
      </c>
      <c r="G85" s="2" t="s">
        <v>579</v>
      </c>
      <c r="H85" s="74" t="s">
        <v>313</v>
      </c>
      <c r="I85" s="74"/>
      <c r="J85" s="2" t="s">
        <v>314</v>
      </c>
      <c r="K85" s="9">
        <v>30</v>
      </c>
      <c r="L85" s="4">
        <v>306.60000000000002</v>
      </c>
    </row>
    <row r="86" spans="1:12">
      <c r="A86" s="2" t="s">
        <v>40</v>
      </c>
      <c r="B86" s="3" t="s">
        <v>9392</v>
      </c>
      <c r="C86" s="76" t="s">
        <v>42</v>
      </c>
      <c r="D86" s="76"/>
      <c r="E86" s="1" t="s">
        <v>9447</v>
      </c>
      <c r="F86" s="2" t="s">
        <v>584</v>
      </c>
      <c r="G86" s="2" t="s">
        <v>585</v>
      </c>
      <c r="H86" s="74" t="s">
        <v>586</v>
      </c>
      <c r="I86" s="74"/>
      <c r="J86" s="2" t="s">
        <v>587</v>
      </c>
      <c r="K86" s="9">
        <v>20</v>
      </c>
      <c r="L86" s="4">
        <v>204.4</v>
      </c>
    </row>
    <row r="87" spans="1:12">
      <c r="A87" s="2" t="s">
        <v>40</v>
      </c>
      <c r="B87" s="3" t="s">
        <v>9392</v>
      </c>
      <c r="C87" s="76" t="s">
        <v>42</v>
      </c>
      <c r="D87" s="76"/>
      <c r="E87" s="1" t="s">
        <v>3898</v>
      </c>
      <c r="F87" s="2" t="s">
        <v>1577</v>
      </c>
      <c r="G87" s="2" t="s">
        <v>1578</v>
      </c>
      <c r="H87" s="74" t="s">
        <v>313</v>
      </c>
      <c r="I87" s="74"/>
      <c r="J87" s="2" t="s">
        <v>314</v>
      </c>
      <c r="K87" s="9">
        <v>7</v>
      </c>
      <c r="L87" s="4">
        <v>71.540000000000006</v>
      </c>
    </row>
    <row r="88" spans="1:12">
      <c r="A88" s="2" t="s">
        <v>40</v>
      </c>
      <c r="B88" s="3" t="s">
        <v>9427</v>
      </c>
      <c r="C88" s="76" t="s">
        <v>42</v>
      </c>
      <c r="D88" s="76"/>
      <c r="E88" s="1" t="s">
        <v>9448</v>
      </c>
      <c r="F88" s="2" t="s">
        <v>594</v>
      </c>
      <c r="G88" s="2" t="s">
        <v>595</v>
      </c>
      <c r="H88" s="74" t="s">
        <v>313</v>
      </c>
      <c r="I88" s="74"/>
      <c r="J88" s="2" t="s">
        <v>314</v>
      </c>
      <c r="K88" s="9">
        <v>15</v>
      </c>
      <c r="L88" s="4">
        <v>153.30000000000001</v>
      </c>
    </row>
    <row r="89" spans="1:12">
      <c r="A89" s="2" t="s">
        <v>40</v>
      </c>
      <c r="B89" s="3" t="s">
        <v>9392</v>
      </c>
      <c r="C89" s="76" t="s">
        <v>42</v>
      </c>
      <c r="D89" s="76"/>
      <c r="E89" s="1" t="s">
        <v>9449</v>
      </c>
      <c r="F89" s="2" t="s">
        <v>2315</v>
      </c>
      <c r="G89" s="2" t="s">
        <v>2316</v>
      </c>
      <c r="H89" s="74" t="s">
        <v>313</v>
      </c>
      <c r="I89" s="74"/>
      <c r="J89" s="2" t="s">
        <v>314</v>
      </c>
      <c r="K89" s="9">
        <v>10</v>
      </c>
      <c r="L89" s="4">
        <v>102.2</v>
      </c>
    </row>
    <row r="90" spans="1:12">
      <c r="A90" s="2" t="s">
        <v>40</v>
      </c>
      <c r="B90" s="3" t="s">
        <v>9392</v>
      </c>
      <c r="C90" s="76" t="s">
        <v>42</v>
      </c>
      <c r="D90" s="76"/>
      <c r="E90" s="1" t="s">
        <v>9450</v>
      </c>
      <c r="F90" s="2" t="s">
        <v>373</v>
      </c>
      <c r="G90" s="2" t="s">
        <v>374</v>
      </c>
      <c r="H90" s="74" t="s">
        <v>375</v>
      </c>
      <c r="I90" s="74"/>
      <c r="J90" s="2" t="s">
        <v>376</v>
      </c>
      <c r="K90" s="9">
        <v>20</v>
      </c>
      <c r="L90" s="4">
        <v>204.4</v>
      </c>
    </row>
    <row r="91" spans="1:12">
      <c r="A91" s="2" t="s">
        <v>40</v>
      </c>
      <c r="B91" s="3" t="s">
        <v>9405</v>
      </c>
      <c r="C91" s="76" t="s">
        <v>42</v>
      </c>
      <c r="D91" s="76"/>
      <c r="E91" s="1" t="s">
        <v>9451</v>
      </c>
      <c r="F91" s="2" t="s">
        <v>581</v>
      </c>
      <c r="G91" s="2" t="s">
        <v>582</v>
      </c>
      <c r="H91" s="74" t="s">
        <v>313</v>
      </c>
      <c r="I91" s="74"/>
      <c r="J91" s="2" t="s">
        <v>314</v>
      </c>
      <c r="K91" s="9">
        <v>20</v>
      </c>
      <c r="L91" s="4">
        <v>204.4</v>
      </c>
    </row>
    <row r="92" spans="1:12">
      <c r="A92" s="2" t="s">
        <v>40</v>
      </c>
      <c r="B92" s="3" t="s">
        <v>9405</v>
      </c>
      <c r="C92" s="76" t="s">
        <v>42</v>
      </c>
      <c r="D92" s="76"/>
      <c r="E92" s="1" t="s">
        <v>9452</v>
      </c>
      <c r="F92" s="2" t="s">
        <v>1002</v>
      </c>
      <c r="G92" s="2" t="s">
        <v>1003</v>
      </c>
      <c r="H92" s="74" t="s">
        <v>313</v>
      </c>
      <c r="I92" s="74"/>
      <c r="J92" s="2" t="s">
        <v>314</v>
      </c>
      <c r="K92" s="9">
        <v>3</v>
      </c>
      <c r="L92" s="4">
        <v>30.66</v>
      </c>
    </row>
    <row r="93" spans="1:12">
      <c r="A93" s="2" t="s">
        <v>40</v>
      </c>
      <c r="B93" s="3" t="s">
        <v>9405</v>
      </c>
      <c r="C93" s="76" t="s">
        <v>42</v>
      </c>
      <c r="D93" s="76"/>
      <c r="E93" s="1" t="s">
        <v>3956</v>
      </c>
      <c r="F93" s="2" t="s">
        <v>1584</v>
      </c>
      <c r="G93" s="2" t="s">
        <v>1585</v>
      </c>
      <c r="H93" s="74" t="s">
        <v>313</v>
      </c>
      <c r="I93" s="74"/>
      <c r="J93" s="2" t="s">
        <v>314</v>
      </c>
      <c r="K93" s="9">
        <v>5</v>
      </c>
      <c r="L93" s="4">
        <v>51.1</v>
      </c>
    </row>
    <row r="94" spans="1:12">
      <c r="A94" s="2" t="s">
        <v>40</v>
      </c>
      <c r="B94" s="3" t="s">
        <v>9399</v>
      </c>
      <c r="C94" s="76" t="s">
        <v>42</v>
      </c>
      <c r="D94" s="76"/>
      <c r="E94" s="1" t="s">
        <v>9453</v>
      </c>
      <c r="F94" s="2" t="s">
        <v>763</v>
      </c>
      <c r="G94" s="2" t="s">
        <v>764</v>
      </c>
      <c r="H94" s="74" t="s">
        <v>313</v>
      </c>
      <c r="I94" s="74"/>
      <c r="J94" s="2" t="s">
        <v>314</v>
      </c>
      <c r="K94" s="9">
        <v>3</v>
      </c>
      <c r="L94" s="4">
        <v>30.66</v>
      </c>
    </row>
    <row r="95" spans="1:12">
      <c r="A95" s="2" t="s">
        <v>48</v>
      </c>
      <c r="B95" s="3" t="s">
        <v>9399</v>
      </c>
      <c r="C95" s="76" t="s">
        <v>42</v>
      </c>
      <c r="D95" s="76"/>
      <c r="E95" s="1" t="s">
        <v>9453</v>
      </c>
      <c r="F95" s="2" t="s">
        <v>763</v>
      </c>
      <c r="G95" s="2" t="s">
        <v>764</v>
      </c>
      <c r="H95" s="74" t="s">
        <v>313</v>
      </c>
      <c r="I95" s="74"/>
      <c r="J95" s="2" t="s">
        <v>314</v>
      </c>
      <c r="K95" s="9">
        <v>2</v>
      </c>
      <c r="L95" s="4">
        <v>23.04</v>
      </c>
    </row>
    <row r="96" spans="1:12">
      <c r="A96" s="2" t="s">
        <v>48</v>
      </c>
      <c r="B96" s="3" t="s">
        <v>9392</v>
      </c>
      <c r="C96" s="76" t="s">
        <v>1225</v>
      </c>
      <c r="D96" s="76"/>
      <c r="E96" s="1" t="s">
        <v>1327</v>
      </c>
      <c r="F96" s="2" t="s">
        <v>378</v>
      </c>
      <c r="G96" s="2" t="s">
        <v>379</v>
      </c>
      <c r="H96" s="74" t="s">
        <v>313</v>
      </c>
      <c r="I96" s="74"/>
      <c r="J96" s="2" t="s">
        <v>314</v>
      </c>
      <c r="K96" s="9">
        <v>-20</v>
      </c>
      <c r="L96" s="4">
        <v>-247.4</v>
      </c>
    </row>
    <row r="97" spans="1:25">
      <c r="A97" s="2" t="s">
        <v>48</v>
      </c>
      <c r="B97" s="3" t="s">
        <v>9407</v>
      </c>
      <c r="C97" s="76" t="s">
        <v>42</v>
      </c>
      <c r="D97" s="76"/>
      <c r="E97" s="1" t="s">
        <v>9431</v>
      </c>
      <c r="F97" s="2" t="s">
        <v>773</v>
      </c>
      <c r="G97" s="2" t="s">
        <v>774</v>
      </c>
      <c r="H97" s="74" t="s">
        <v>313</v>
      </c>
      <c r="I97" s="74"/>
      <c r="J97" s="2" t="s">
        <v>314</v>
      </c>
      <c r="K97" s="9">
        <v>2</v>
      </c>
      <c r="L97" s="4">
        <v>24.74</v>
      </c>
    </row>
    <row r="98" spans="1:25">
      <c r="A98" s="2" t="s">
        <v>48</v>
      </c>
      <c r="B98" s="3" t="s">
        <v>9405</v>
      </c>
      <c r="C98" s="76" t="s">
        <v>42</v>
      </c>
      <c r="D98" s="76"/>
      <c r="E98" s="1" t="s">
        <v>3905</v>
      </c>
      <c r="F98" s="2" t="s">
        <v>378</v>
      </c>
      <c r="G98" s="2" t="s">
        <v>379</v>
      </c>
      <c r="H98" s="74" t="s">
        <v>313</v>
      </c>
      <c r="I98" s="74"/>
      <c r="J98" s="2" t="s">
        <v>314</v>
      </c>
      <c r="K98" s="9">
        <v>20</v>
      </c>
      <c r="L98" s="4">
        <v>247.4</v>
      </c>
    </row>
    <row r="99" spans="1:25">
      <c r="A99" s="2" t="s">
        <v>48</v>
      </c>
      <c r="B99" s="3" t="s">
        <v>9392</v>
      </c>
      <c r="C99" s="76" t="s">
        <v>42</v>
      </c>
      <c r="D99" s="76"/>
      <c r="E99" s="1" t="s">
        <v>3938</v>
      </c>
      <c r="F99" s="2" t="s">
        <v>378</v>
      </c>
      <c r="G99" s="2" t="s">
        <v>379</v>
      </c>
      <c r="H99" s="74" t="s">
        <v>313</v>
      </c>
      <c r="I99" s="74"/>
      <c r="J99" s="2" t="s">
        <v>314</v>
      </c>
      <c r="K99" s="9">
        <v>20</v>
      </c>
      <c r="L99" s="4">
        <v>230.4</v>
      </c>
    </row>
    <row r="100" spans="1:25">
      <c r="A100" s="2" t="s">
        <v>48</v>
      </c>
      <c r="B100" s="3" t="s">
        <v>9427</v>
      </c>
      <c r="C100" s="76" t="s">
        <v>42</v>
      </c>
      <c r="D100" s="76"/>
      <c r="E100" s="1" t="s">
        <v>9454</v>
      </c>
      <c r="F100" s="2" t="s">
        <v>404</v>
      </c>
      <c r="G100" s="2" t="s">
        <v>405</v>
      </c>
      <c r="H100" s="74" t="s">
        <v>351</v>
      </c>
      <c r="I100" s="74"/>
      <c r="J100" s="2" t="s">
        <v>352</v>
      </c>
      <c r="K100" s="9">
        <v>2</v>
      </c>
      <c r="L100" s="4">
        <v>23.04</v>
      </c>
    </row>
    <row r="101" spans="1:25">
      <c r="A101" s="2" t="s">
        <v>48</v>
      </c>
      <c r="B101" s="3" t="s">
        <v>9427</v>
      </c>
      <c r="C101" s="76" t="s">
        <v>42</v>
      </c>
      <c r="D101" s="76"/>
      <c r="E101" s="1" t="s">
        <v>9433</v>
      </c>
      <c r="F101" s="2" t="s">
        <v>804</v>
      </c>
      <c r="G101" s="2" t="s">
        <v>805</v>
      </c>
      <c r="H101" s="74" t="s">
        <v>313</v>
      </c>
      <c r="I101" s="74"/>
      <c r="J101" s="2" t="s">
        <v>314</v>
      </c>
      <c r="K101" s="9">
        <v>15</v>
      </c>
      <c r="L101" s="4">
        <v>172.8</v>
      </c>
    </row>
    <row r="102" spans="1:25">
      <c r="A102" s="2" t="s">
        <v>48</v>
      </c>
      <c r="B102" s="3" t="s">
        <v>9427</v>
      </c>
      <c r="C102" s="76" t="s">
        <v>42</v>
      </c>
      <c r="D102" s="76"/>
      <c r="E102" s="1" t="s">
        <v>9438</v>
      </c>
      <c r="F102" s="2" t="s">
        <v>1222</v>
      </c>
      <c r="G102" s="2" t="s">
        <v>1223</v>
      </c>
      <c r="H102" s="74" t="s">
        <v>313</v>
      </c>
      <c r="I102" s="74"/>
      <c r="J102" s="2" t="s">
        <v>314</v>
      </c>
      <c r="K102" s="9">
        <v>2</v>
      </c>
      <c r="L102" s="4">
        <v>23.04</v>
      </c>
    </row>
    <row r="103" spans="1:25">
      <c r="A103" s="2" t="s">
        <v>48</v>
      </c>
      <c r="B103" s="3" t="s">
        <v>9405</v>
      </c>
      <c r="C103" s="76" t="s">
        <v>42</v>
      </c>
      <c r="D103" s="76"/>
      <c r="E103" s="1" t="s">
        <v>9455</v>
      </c>
      <c r="F103" s="2" t="s">
        <v>1240</v>
      </c>
      <c r="G103" s="2" t="s">
        <v>1241</v>
      </c>
      <c r="H103" s="74" t="s">
        <v>313</v>
      </c>
      <c r="I103" s="74"/>
      <c r="J103" s="2" t="s">
        <v>314</v>
      </c>
      <c r="K103" s="9">
        <v>10</v>
      </c>
      <c r="L103" s="4">
        <v>123.7</v>
      </c>
    </row>
    <row r="104" spans="1:25">
      <c r="A104" s="2" t="s">
        <v>48</v>
      </c>
      <c r="B104" s="3" t="s">
        <v>9405</v>
      </c>
      <c r="C104" s="76" t="s">
        <v>42</v>
      </c>
      <c r="D104" s="76"/>
      <c r="E104" s="1" t="s">
        <v>9456</v>
      </c>
      <c r="F104" s="2" t="s">
        <v>1222</v>
      </c>
      <c r="G104" s="2" t="s">
        <v>1223</v>
      </c>
      <c r="H104" s="74" t="s">
        <v>313</v>
      </c>
      <c r="I104" s="74"/>
      <c r="J104" s="2" t="s">
        <v>314</v>
      </c>
      <c r="K104" s="9">
        <v>3</v>
      </c>
      <c r="L104" s="4">
        <v>34.56</v>
      </c>
    </row>
    <row r="105" spans="1:25">
      <c r="A105" s="2" t="s">
        <v>48</v>
      </c>
      <c r="B105" s="3" t="s">
        <v>9407</v>
      </c>
      <c r="C105" s="76" t="s">
        <v>42</v>
      </c>
      <c r="D105" s="76"/>
      <c r="E105" s="1" t="s">
        <v>9434</v>
      </c>
      <c r="F105" s="2" t="s">
        <v>381</v>
      </c>
      <c r="G105" s="2" t="s">
        <v>382</v>
      </c>
      <c r="H105" s="74" t="s">
        <v>313</v>
      </c>
      <c r="I105" s="74"/>
      <c r="J105" s="2" t="s">
        <v>314</v>
      </c>
      <c r="K105" s="9">
        <v>5</v>
      </c>
      <c r="L105" s="4">
        <v>57.6</v>
      </c>
    </row>
    <row r="106" spans="1:25">
      <c r="A106" s="2" t="s">
        <v>48</v>
      </c>
      <c r="B106" s="3" t="s">
        <v>9405</v>
      </c>
      <c r="C106" s="76" t="s">
        <v>42</v>
      </c>
      <c r="D106" s="76"/>
      <c r="E106" s="1" t="s">
        <v>3839</v>
      </c>
      <c r="F106" s="2" t="s">
        <v>1209</v>
      </c>
      <c r="G106" s="2" t="s">
        <v>1210</v>
      </c>
      <c r="H106" s="74" t="s">
        <v>313</v>
      </c>
      <c r="I106" s="74"/>
      <c r="J106" s="2" t="s">
        <v>314</v>
      </c>
      <c r="K106" s="9">
        <v>4</v>
      </c>
      <c r="L106" s="4">
        <v>46.08</v>
      </c>
    </row>
    <row r="107" spans="1:25">
      <c r="A107" s="2" t="s">
        <v>48</v>
      </c>
      <c r="B107" s="3" t="s">
        <v>9399</v>
      </c>
      <c r="C107" s="76" t="s">
        <v>42</v>
      </c>
      <c r="D107" s="76"/>
      <c r="E107" s="1" t="s">
        <v>3960</v>
      </c>
      <c r="F107" s="2" t="s">
        <v>1006</v>
      </c>
      <c r="G107" s="2" t="s">
        <v>1007</v>
      </c>
      <c r="H107" s="74" t="s">
        <v>313</v>
      </c>
      <c r="I107" s="74"/>
      <c r="J107" s="2" t="s">
        <v>314</v>
      </c>
      <c r="K107" s="9">
        <v>30</v>
      </c>
      <c r="L107" s="4">
        <v>345.6</v>
      </c>
    </row>
    <row r="108" spans="1:25">
      <c r="L108" s="5">
        <f>SUM(L63:L107)</f>
        <v>5264.14</v>
      </c>
    </row>
    <row r="109" spans="1:25">
      <c r="A109" s="72" t="s">
        <v>429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</row>
    <row r="110" spans="1:25">
      <c r="A110" s="2" t="s">
        <v>182</v>
      </c>
      <c r="B110" s="3" t="s">
        <v>9407</v>
      </c>
      <c r="C110" s="76" t="s">
        <v>42</v>
      </c>
      <c r="D110" s="76"/>
      <c r="E110" s="1" t="s">
        <v>9457</v>
      </c>
      <c r="F110" s="2" t="s">
        <v>1043</v>
      </c>
      <c r="G110" s="2" t="s">
        <v>1044</v>
      </c>
      <c r="H110" s="74" t="s">
        <v>433</v>
      </c>
      <c r="I110" s="74"/>
      <c r="J110" s="2" t="s">
        <v>434</v>
      </c>
      <c r="K110" s="9">
        <v>1</v>
      </c>
      <c r="L110" s="4">
        <v>8.42</v>
      </c>
    </row>
    <row r="111" spans="1:25">
      <c r="L111" s="5">
        <v>8.42</v>
      </c>
    </row>
    <row r="112" spans="1:25">
      <c r="A112" s="72" t="s">
        <v>435</v>
      </c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</row>
    <row r="113" spans="1:25" ht="24">
      <c r="A113" s="2" t="s">
        <v>40</v>
      </c>
      <c r="B113" s="3" t="s">
        <v>9392</v>
      </c>
      <c r="C113" s="76" t="s">
        <v>42</v>
      </c>
      <c r="D113" s="76"/>
      <c r="E113" s="1" t="s">
        <v>9458</v>
      </c>
      <c r="F113" s="2" t="s">
        <v>437</v>
      </c>
      <c r="G113" s="2" t="s">
        <v>438</v>
      </c>
      <c r="H113" s="74" t="s">
        <v>439</v>
      </c>
      <c r="I113" s="74"/>
      <c r="J113" s="2" t="s">
        <v>440</v>
      </c>
      <c r="K113" s="9">
        <v>10</v>
      </c>
      <c r="L113" s="4">
        <v>102.2</v>
      </c>
    </row>
    <row r="114" spans="1:25">
      <c r="A114" s="2" t="s">
        <v>40</v>
      </c>
      <c r="B114" s="3" t="s">
        <v>9392</v>
      </c>
      <c r="C114" s="76" t="s">
        <v>42</v>
      </c>
      <c r="D114" s="76"/>
      <c r="E114" s="1" t="s">
        <v>3934</v>
      </c>
      <c r="F114" s="2" t="s">
        <v>2016</v>
      </c>
      <c r="G114" s="2" t="s">
        <v>2017</v>
      </c>
      <c r="H114" s="74" t="s">
        <v>439</v>
      </c>
      <c r="I114" s="74"/>
      <c r="J114" s="2" t="s">
        <v>440</v>
      </c>
      <c r="K114" s="9">
        <v>3</v>
      </c>
      <c r="L114" s="4">
        <v>30.66</v>
      </c>
    </row>
    <row r="115" spans="1:25" ht="24">
      <c r="A115" s="2" t="s">
        <v>40</v>
      </c>
      <c r="B115" s="3" t="s">
        <v>9392</v>
      </c>
      <c r="C115" s="76" t="s">
        <v>42</v>
      </c>
      <c r="D115" s="76"/>
      <c r="E115" s="1" t="s">
        <v>9459</v>
      </c>
      <c r="F115" s="2" t="s">
        <v>604</v>
      </c>
      <c r="G115" s="2" t="s">
        <v>605</v>
      </c>
      <c r="H115" s="74" t="s">
        <v>439</v>
      </c>
      <c r="I115" s="74"/>
      <c r="J115" s="2" t="s">
        <v>440</v>
      </c>
      <c r="K115" s="9">
        <v>10</v>
      </c>
      <c r="L115" s="4">
        <v>102.2</v>
      </c>
    </row>
    <row r="116" spans="1:25">
      <c r="A116" s="2" t="s">
        <v>48</v>
      </c>
      <c r="B116" s="3" t="s">
        <v>9392</v>
      </c>
      <c r="C116" s="76" t="s">
        <v>42</v>
      </c>
      <c r="D116" s="76"/>
      <c r="E116" s="1" t="s">
        <v>3899</v>
      </c>
      <c r="F116" s="2" t="s">
        <v>822</v>
      </c>
      <c r="G116" s="2" t="s">
        <v>823</v>
      </c>
      <c r="H116" s="74" t="s">
        <v>439</v>
      </c>
      <c r="I116" s="74"/>
      <c r="J116" s="2" t="s">
        <v>440</v>
      </c>
      <c r="K116" s="9">
        <v>10</v>
      </c>
      <c r="L116" s="4">
        <v>123.7</v>
      </c>
    </row>
    <row r="117" spans="1:25">
      <c r="A117" s="2" t="s">
        <v>48</v>
      </c>
      <c r="B117" s="3" t="s">
        <v>9392</v>
      </c>
      <c r="C117" s="76" t="s">
        <v>42</v>
      </c>
      <c r="D117" s="76"/>
      <c r="E117" s="1" t="s">
        <v>3934</v>
      </c>
      <c r="F117" s="2" t="s">
        <v>2016</v>
      </c>
      <c r="G117" s="2" t="s">
        <v>2017</v>
      </c>
      <c r="H117" s="74" t="s">
        <v>439</v>
      </c>
      <c r="I117" s="74"/>
      <c r="J117" s="2" t="s">
        <v>440</v>
      </c>
      <c r="K117" s="9">
        <v>5</v>
      </c>
      <c r="L117" s="4">
        <v>61.85</v>
      </c>
    </row>
    <row r="118" spans="1:25">
      <c r="L118" s="5">
        <v>420.61</v>
      </c>
    </row>
    <row r="119" spans="1:25">
      <c r="A119" s="72" t="s">
        <v>444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>
      <c r="A120" s="2" t="s">
        <v>40</v>
      </c>
      <c r="B120" s="3" t="s">
        <v>9405</v>
      </c>
      <c r="C120" s="76" t="s">
        <v>42</v>
      </c>
      <c r="D120" s="76"/>
      <c r="E120" s="1" t="s">
        <v>9460</v>
      </c>
      <c r="F120" s="2" t="s">
        <v>5673</v>
      </c>
      <c r="G120" s="2" t="s">
        <v>5674</v>
      </c>
      <c r="H120" s="74" t="s">
        <v>867</v>
      </c>
      <c r="I120" s="74"/>
      <c r="J120" s="2" t="s">
        <v>868</v>
      </c>
      <c r="K120" s="9">
        <v>150</v>
      </c>
      <c r="L120" s="4">
        <v>1533</v>
      </c>
    </row>
    <row r="121" spans="1:25">
      <c r="A121" s="2" t="s">
        <v>40</v>
      </c>
      <c r="B121" s="3" t="s">
        <v>9399</v>
      </c>
      <c r="C121" s="76" t="s">
        <v>42</v>
      </c>
      <c r="D121" s="76"/>
      <c r="E121" s="1" t="s">
        <v>9461</v>
      </c>
      <c r="F121" s="2" t="s">
        <v>7375</v>
      </c>
      <c r="G121" s="2" t="s">
        <v>7376</v>
      </c>
      <c r="H121" s="74" t="s">
        <v>867</v>
      </c>
      <c r="I121" s="74"/>
      <c r="J121" s="2" t="s">
        <v>868</v>
      </c>
      <c r="K121" s="9">
        <v>20</v>
      </c>
      <c r="L121" s="4">
        <v>204.4</v>
      </c>
    </row>
    <row r="122" spans="1:25">
      <c r="A122" s="2" t="s">
        <v>40</v>
      </c>
      <c r="B122" s="3" t="s">
        <v>9427</v>
      </c>
      <c r="C122" s="76" t="s">
        <v>42</v>
      </c>
      <c r="D122" s="76"/>
      <c r="E122" s="1" t="s">
        <v>9462</v>
      </c>
      <c r="F122" s="2" t="s">
        <v>2854</v>
      </c>
      <c r="G122" s="2" t="s">
        <v>2855</v>
      </c>
      <c r="H122" s="74" t="s">
        <v>851</v>
      </c>
      <c r="I122" s="74"/>
      <c r="J122" s="2" t="s">
        <v>852</v>
      </c>
      <c r="K122" s="9">
        <v>10</v>
      </c>
      <c r="L122" s="4">
        <v>102.2</v>
      </c>
    </row>
    <row r="123" spans="1:25">
      <c r="A123" s="2" t="s">
        <v>40</v>
      </c>
      <c r="B123" s="3" t="s">
        <v>9405</v>
      </c>
      <c r="C123" s="76" t="s">
        <v>42</v>
      </c>
      <c r="D123" s="76"/>
      <c r="E123" s="1" t="s">
        <v>9463</v>
      </c>
      <c r="F123" s="2" t="s">
        <v>6311</v>
      </c>
      <c r="G123" s="2" t="s">
        <v>6312</v>
      </c>
      <c r="H123" s="74" t="s">
        <v>6313</v>
      </c>
      <c r="I123" s="74"/>
      <c r="J123" s="2" t="s">
        <v>6314</v>
      </c>
      <c r="K123" s="9">
        <v>30</v>
      </c>
      <c r="L123" s="4">
        <v>306.60000000000002</v>
      </c>
    </row>
    <row r="124" spans="1:25">
      <c r="A124" s="2" t="s">
        <v>40</v>
      </c>
      <c r="B124" s="3" t="s">
        <v>9399</v>
      </c>
      <c r="C124" s="76" t="s">
        <v>42</v>
      </c>
      <c r="D124" s="76"/>
      <c r="E124" s="1" t="s">
        <v>9464</v>
      </c>
      <c r="F124" s="2" t="s">
        <v>9465</v>
      </c>
      <c r="G124" s="2" t="s">
        <v>9466</v>
      </c>
      <c r="H124" s="74" t="s">
        <v>9467</v>
      </c>
      <c r="I124" s="74"/>
      <c r="J124" s="2" t="s">
        <v>9468</v>
      </c>
      <c r="K124" s="9">
        <v>15</v>
      </c>
      <c r="L124" s="4">
        <v>153.30000000000001</v>
      </c>
    </row>
    <row r="125" spans="1:25">
      <c r="A125" s="2" t="s">
        <v>40</v>
      </c>
      <c r="B125" s="3" t="s">
        <v>9427</v>
      </c>
      <c r="C125" s="76" t="s">
        <v>42</v>
      </c>
      <c r="D125" s="76"/>
      <c r="E125" s="1" t="s">
        <v>9469</v>
      </c>
      <c r="F125" s="2" t="s">
        <v>1478</v>
      </c>
      <c r="G125" s="2" t="s">
        <v>1479</v>
      </c>
      <c r="H125" s="74" t="s">
        <v>1361</v>
      </c>
      <c r="I125" s="74"/>
      <c r="J125" s="2" t="s">
        <v>1362</v>
      </c>
      <c r="K125" s="9">
        <v>60</v>
      </c>
      <c r="L125" s="4">
        <v>613.20000000000005</v>
      </c>
    </row>
    <row r="126" spans="1:25" ht="24">
      <c r="A126" s="2" t="s">
        <v>40</v>
      </c>
      <c r="B126" s="3" t="s">
        <v>9399</v>
      </c>
      <c r="C126" s="76" t="s">
        <v>42</v>
      </c>
      <c r="D126" s="76"/>
      <c r="E126" s="1" t="s">
        <v>9470</v>
      </c>
      <c r="F126" s="2" t="s">
        <v>461</v>
      </c>
      <c r="G126" s="2" t="s">
        <v>462</v>
      </c>
      <c r="H126" s="74" t="s">
        <v>463</v>
      </c>
      <c r="I126" s="74"/>
      <c r="J126" s="2" t="s">
        <v>464</v>
      </c>
      <c r="K126" s="9">
        <v>12</v>
      </c>
      <c r="L126" s="4">
        <v>122.64</v>
      </c>
    </row>
    <row r="127" spans="1:25">
      <c r="A127" s="2" t="s">
        <v>40</v>
      </c>
      <c r="B127" s="3" t="s">
        <v>9392</v>
      </c>
      <c r="C127" s="76" t="s">
        <v>42</v>
      </c>
      <c r="D127" s="76"/>
      <c r="E127" s="1" t="s">
        <v>3826</v>
      </c>
      <c r="F127" s="2" t="s">
        <v>4160</v>
      </c>
      <c r="G127" s="2" t="s">
        <v>4161</v>
      </c>
      <c r="H127" s="74" t="s">
        <v>1654</v>
      </c>
      <c r="I127" s="74"/>
      <c r="J127" s="2" t="s">
        <v>1655</v>
      </c>
      <c r="K127" s="9">
        <v>10</v>
      </c>
      <c r="L127" s="4">
        <v>102.2</v>
      </c>
    </row>
    <row r="128" spans="1:25">
      <c r="A128" s="2" t="s">
        <v>40</v>
      </c>
      <c r="B128" s="3" t="s">
        <v>9392</v>
      </c>
      <c r="C128" s="76" t="s">
        <v>42</v>
      </c>
      <c r="D128" s="76"/>
      <c r="E128" s="1" t="s">
        <v>9471</v>
      </c>
      <c r="F128" s="2" t="s">
        <v>4524</v>
      </c>
      <c r="G128" s="2" t="s">
        <v>4525</v>
      </c>
      <c r="H128" s="74" t="s">
        <v>872</v>
      </c>
      <c r="I128" s="74"/>
      <c r="J128" s="2" t="s">
        <v>873</v>
      </c>
      <c r="K128" s="9">
        <v>3</v>
      </c>
      <c r="L128" s="4">
        <v>30.66</v>
      </c>
    </row>
    <row r="129" spans="1:12">
      <c r="A129" s="2" t="s">
        <v>40</v>
      </c>
      <c r="B129" s="3" t="s">
        <v>9405</v>
      </c>
      <c r="C129" s="76" t="s">
        <v>42</v>
      </c>
      <c r="D129" s="76"/>
      <c r="E129" s="1" t="s">
        <v>9472</v>
      </c>
      <c r="F129" s="2" t="s">
        <v>4266</v>
      </c>
      <c r="G129" s="2" t="s">
        <v>4267</v>
      </c>
      <c r="H129" s="74" t="s">
        <v>837</v>
      </c>
      <c r="I129" s="74"/>
      <c r="J129" s="2" t="s">
        <v>838</v>
      </c>
      <c r="K129" s="9">
        <v>15</v>
      </c>
      <c r="L129" s="4">
        <v>153.30000000000001</v>
      </c>
    </row>
    <row r="130" spans="1:12">
      <c r="A130" s="2" t="s">
        <v>40</v>
      </c>
      <c r="B130" s="3" t="s">
        <v>9405</v>
      </c>
      <c r="C130" s="76" t="s">
        <v>42</v>
      </c>
      <c r="D130" s="76"/>
      <c r="E130" s="1" t="s">
        <v>3971</v>
      </c>
      <c r="F130" s="2" t="s">
        <v>2122</v>
      </c>
      <c r="G130" s="2" t="s">
        <v>8081</v>
      </c>
      <c r="H130" s="74" t="s">
        <v>468</v>
      </c>
      <c r="I130" s="74"/>
      <c r="J130" s="2" t="s">
        <v>469</v>
      </c>
      <c r="K130" s="9">
        <v>20</v>
      </c>
      <c r="L130" s="4">
        <v>204.4</v>
      </c>
    </row>
    <row r="131" spans="1:12">
      <c r="A131" s="2" t="s">
        <v>40</v>
      </c>
      <c r="B131" s="3" t="s">
        <v>9407</v>
      </c>
      <c r="C131" s="76" t="s">
        <v>42</v>
      </c>
      <c r="D131" s="76"/>
      <c r="E131" s="1" t="s">
        <v>9473</v>
      </c>
      <c r="F131" s="2" t="s">
        <v>3787</v>
      </c>
      <c r="G131" s="2" t="s">
        <v>3788</v>
      </c>
      <c r="H131" s="74" t="s">
        <v>468</v>
      </c>
      <c r="I131" s="74"/>
      <c r="J131" s="2" t="s">
        <v>469</v>
      </c>
      <c r="K131" s="9">
        <v>15</v>
      </c>
      <c r="L131" s="4">
        <v>153.30000000000001</v>
      </c>
    </row>
    <row r="132" spans="1:12">
      <c r="A132" s="2" t="s">
        <v>40</v>
      </c>
      <c r="B132" s="3" t="s">
        <v>9407</v>
      </c>
      <c r="C132" s="76" t="s">
        <v>42</v>
      </c>
      <c r="D132" s="76"/>
      <c r="E132" s="1" t="s">
        <v>9474</v>
      </c>
      <c r="F132" s="2" t="s">
        <v>466</v>
      </c>
      <c r="G132" s="2" t="s">
        <v>467</v>
      </c>
      <c r="H132" s="74" t="s">
        <v>468</v>
      </c>
      <c r="I132" s="74"/>
      <c r="J132" s="2" t="s">
        <v>469</v>
      </c>
      <c r="K132" s="9">
        <v>15</v>
      </c>
      <c r="L132" s="4">
        <v>153.30000000000001</v>
      </c>
    </row>
    <row r="133" spans="1:12">
      <c r="A133" s="2" t="s">
        <v>40</v>
      </c>
      <c r="B133" s="3" t="s">
        <v>9405</v>
      </c>
      <c r="C133" s="76" t="s">
        <v>42</v>
      </c>
      <c r="D133" s="76"/>
      <c r="E133" s="1" t="s">
        <v>3844</v>
      </c>
      <c r="F133" s="2" t="s">
        <v>4634</v>
      </c>
      <c r="G133" s="2" t="s">
        <v>4635</v>
      </c>
      <c r="H133" s="74" t="s">
        <v>1361</v>
      </c>
      <c r="I133" s="74"/>
      <c r="J133" s="2" t="s">
        <v>1362</v>
      </c>
      <c r="K133" s="9">
        <v>60</v>
      </c>
      <c r="L133" s="4">
        <v>613.20000000000005</v>
      </c>
    </row>
    <row r="134" spans="1:12">
      <c r="A134" s="2" t="s">
        <v>40</v>
      </c>
      <c r="B134" s="3" t="s">
        <v>9405</v>
      </c>
      <c r="C134" s="76" t="s">
        <v>42</v>
      </c>
      <c r="D134" s="76"/>
      <c r="E134" s="1" t="s">
        <v>9475</v>
      </c>
      <c r="F134" s="2" t="s">
        <v>3526</v>
      </c>
      <c r="G134" s="2" t="s">
        <v>3527</v>
      </c>
      <c r="H134" s="74" t="s">
        <v>468</v>
      </c>
      <c r="I134" s="74"/>
      <c r="J134" s="2" t="s">
        <v>469</v>
      </c>
      <c r="K134" s="9">
        <v>15</v>
      </c>
      <c r="L134" s="4">
        <v>153.30000000000001</v>
      </c>
    </row>
    <row r="135" spans="1:12">
      <c r="A135" s="2" t="s">
        <v>40</v>
      </c>
      <c r="B135" s="3" t="s">
        <v>9405</v>
      </c>
      <c r="C135" s="76" t="s">
        <v>42</v>
      </c>
      <c r="D135" s="76"/>
      <c r="E135" s="1" t="s">
        <v>9476</v>
      </c>
      <c r="F135" s="2" t="s">
        <v>7527</v>
      </c>
      <c r="G135" s="2" t="s">
        <v>5332</v>
      </c>
      <c r="H135" s="74" t="s">
        <v>867</v>
      </c>
      <c r="I135" s="74"/>
      <c r="J135" s="2" t="s">
        <v>868</v>
      </c>
      <c r="K135" s="9">
        <v>4</v>
      </c>
      <c r="L135" s="4">
        <v>40.880000000000003</v>
      </c>
    </row>
    <row r="136" spans="1:12">
      <c r="A136" s="2" t="s">
        <v>40</v>
      </c>
      <c r="B136" s="3" t="s">
        <v>9407</v>
      </c>
      <c r="C136" s="76" t="s">
        <v>42</v>
      </c>
      <c r="D136" s="76"/>
      <c r="E136" s="1" t="s">
        <v>9477</v>
      </c>
      <c r="F136" s="2" t="s">
        <v>8093</v>
      </c>
      <c r="G136" s="2" t="s">
        <v>8094</v>
      </c>
      <c r="H136" s="74" t="s">
        <v>468</v>
      </c>
      <c r="I136" s="74"/>
      <c r="J136" s="2" t="s">
        <v>469</v>
      </c>
      <c r="K136" s="9">
        <v>20</v>
      </c>
      <c r="L136" s="4">
        <v>204.4</v>
      </c>
    </row>
    <row r="137" spans="1:12">
      <c r="A137" s="2" t="s">
        <v>40</v>
      </c>
      <c r="B137" s="3" t="s">
        <v>9407</v>
      </c>
      <c r="C137" s="76" t="s">
        <v>42</v>
      </c>
      <c r="D137" s="76"/>
      <c r="E137" s="1" t="s">
        <v>9478</v>
      </c>
      <c r="F137" s="2" t="s">
        <v>7318</v>
      </c>
      <c r="G137" s="2" t="s">
        <v>2767</v>
      </c>
      <c r="H137" s="74" t="s">
        <v>468</v>
      </c>
      <c r="I137" s="74"/>
      <c r="J137" s="2" t="s">
        <v>469</v>
      </c>
      <c r="K137" s="9">
        <v>30</v>
      </c>
      <c r="L137" s="4">
        <v>306.60000000000002</v>
      </c>
    </row>
    <row r="138" spans="1:12">
      <c r="A138" s="2" t="s">
        <v>40</v>
      </c>
      <c r="B138" s="3" t="s">
        <v>9407</v>
      </c>
      <c r="C138" s="76" t="s">
        <v>42</v>
      </c>
      <c r="D138" s="76"/>
      <c r="E138" s="1" t="s">
        <v>9479</v>
      </c>
      <c r="F138" s="2" t="s">
        <v>7830</v>
      </c>
      <c r="G138" s="2" t="s">
        <v>4154</v>
      </c>
      <c r="H138" s="74" t="s">
        <v>4155</v>
      </c>
      <c r="I138" s="74"/>
      <c r="J138" s="2" t="s">
        <v>4156</v>
      </c>
      <c r="K138" s="9">
        <v>10</v>
      </c>
      <c r="L138" s="4">
        <v>102.2</v>
      </c>
    </row>
    <row r="139" spans="1:12">
      <c r="A139" s="2" t="s">
        <v>48</v>
      </c>
      <c r="B139" s="3" t="s">
        <v>9407</v>
      </c>
      <c r="C139" s="76" t="s">
        <v>42</v>
      </c>
      <c r="D139" s="76"/>
      <c r="E139" s="1" t="s">
        <v>9478</v>
      </c>
      <c r="F139" s="2" t="s">
        <v>7318</v>
      </c>
      <c r="G139" s="2" t="s">
        <v>2767</v>
      </c>
      <c r="H139" s="74" t="s">
        <v>468</v>
      </c>
      <c r="I139" s="74"/>
      <c r="J139" s="2" t="s">
        <v>469</v>
      </c>
      <c r="K139" s="9">
        <v>10</v>
      </c>
      <c r="L139" s="4">
        <v>123.7</v>
      </c>
    </row>
    <row r="140" spans="1:12">
      <c r="A140" s="2" t="s">
        <v>48</v>
      </c>
      <c r="B140" s="3" t="s">
        <v>9405</v>
      </c>
      <c r="C140" s="76" t="s">
        <v>42</v>
      </c>
      <c r="D140" s="76"/>
      <c r="E140" s="1" t="s">
        <v>3844</v>
      </c>
      <c r="F140" s="2" t="s">
        <v>4634</v>
      </c>
      <c r="G140" s="2" t="s">
        <v>4635</v>
      </c>
      <c r="H140" s="74" t="s">
        <v>1361</v>
      </c>
      <c r="I140" s="74"/>
      <c r="J140" s="2" t="s">
        <v>1362</v>
      </c>
      <c r="K140" s="9">
        <v>15</v>
      </c>
      <c r="L140" s="4">
        <v>185.55</v>
      </c>
    </row>
    <row r="141" spans="1:12">
      <c r="A141" s="2" t="s">
        <v>48</v>
      </c>
      <c r="B141" s="3" t="s">
        <v>9407</v>
      </c>
      <c r="C141" s="76" t="s">
        <v>42</v>
      </c>
      <c r="D141" s="76"/>
      <c r="E141" s="1" t="s">
        <v>9474</v>
      </c>
      <c r="F141" s="2" t="s">
        <v>466</v>
      </c>
      <c r="G141" s="2" t="s">
        <v>467</v>
      </c>
      <c r="H141" s="74" t="s">
        <v>468</v>
      </c>
      <c r="I141" s="74"/>
      <c r="J141" s="2" t="s">
        <v>469</v>
      </c>
      <c r="K141" s="9">
        <v>6</v>
      </c>
      <c r="L141" s="4">
        <v>74.22</v>
      </c>
    </row>
    <row r="142" spans="1:12">
      <c r="A142" s="2" t="s">
        <v>48</v>
      </c>
      <c r="B142" s="3" t="s">
        <v>9405</v>
      </c>
      <c r="C142" s="76" t="s">
        <v>42</v>
      </c>
      <c r="D142" s="76"/>
      <c r="E142" s="1" t="s">
        <v>9463</v>
      </c>
      <c r="F142" s="2" t="s">
        <v>6311</v>
      </c>
      <c r="G142" s="2" t="s">
        <v>6312</v>
      </c>
      <c r="H142" s="74" t="s">
        <v>6313</v>
      </c>
      <c r="I142" s="74"/>
      <c r="J142" s="2" t="s">
        <v>6314</v>
      </c>
      <c r="K142" s="9">
        <v>15</v>
      </c>
      <c r="L142" s="4">
        <v>185.55</v>
      </c>
    </row>
    <row r="143" spans="1:12">
      <c r="A143" s="2" t="s">
        <v>48</v>
      </c>
      <c r="B143" s="3" t="s">
        <v>9427</v>
      </c>
      <c r="C143" s="76" t="s">
        <v>42</v>
      </c>
      <c r="D143" s="76"/>
      <c r="E143" s="1" t="s">
        <v>9469</v>
      </c>
      <c r="F143" s="2" t="s">
        <v>1478</v>
      </c>
      <c r="G143" s="2" t="s">
        <v>1479</v>
      </c>
      <c r="H143" s="74" t="s">
        <v>1361</v>
      </c>
      <c r="I143" s="74"/>
      <c r="J143" s="2" t="s">
        <v>1362</v>
      </c>
      <c r="K143" s="9">
        <v>15</v>
      </c>
      <c r="L143" s="4">
        <v>185.55</v>
      </c>
    </row>
    <row r="144" spans="1:12">
      <c r="A144" s="2" t="s">
        <v>48</v>
      </c>
      <c r="B144" s="3" t="s">
        <v>9392</v>
      </c>
      <c r="C144" s="76" t="s">
        <v>42</v>
      </c>
      <c r="D144" s="76"/>
      <c r="E144" s="1" t="s">
        <v>9471</v>
      </c>
      <c r="F144" s="2" t="s">
        <v>4524</v>
      </c>
      <c r="G144" s="2" t="s">
        <v>4525</v>
      </c>
      <c r="H144" s="74" t="s">
        <v>872</v>
      </c>
      <c r="I144" s="74"/>
      <c r="J144" s="2" t="s">
        <v>873</v>
      </c>
      <c r="K144" s="9">
        <v>2</v>
      </c>
      <c r="L144" s="4">
        <v>24.74</v>
      </c>
    </row>
    <row r="145" spans="12:12">
      <c r="L145" s="5">
        <f>SUM(L120:L144)</f>
        <v>6032.3900000000012</v>
      </c>
    </row>
    <row r="146" spans="12:12">
      <c r="L146" s="5">
        <v>15798.06</v>
      </c>
    </row>
  </sheetData>
  <autoFilter ref="A1:Y146" xr:uid="{D9D88255-A5D9-B947-A2A9-38F3F3242F53}">
    <filterColumn colId="2" showButton="0"/>
    <filterColumn colId="7" showButton="0"/>
  </autoFilter>
  <mergeCells count="260">
    <mergeCell ref="C5:D5"/>
    <mergeCell ref="H5:I5"/>
    <mergeCell ref="C6:D6"/>
    <mergeCell ref="H6:I6"/>
    <mergeCell ref="C7:D7"/>
    <mergeCell ref="H7:I7"/>
    <mergeCell ref="C1:D1"/>
    <mergeCell ref="H1:I1"/>
    <mergeCell ref="A2:Y2"/>
    <mergeCell ref="C3:D3"/>
    <mergeCell ref="H3:I3"/>
    <mergeCell ref="C4:D4"/>
    <mergeCell ref="H4:I4"/>
    <mergeCell ref="C11:D11"/>
    <mergeCell ref="H11:I11"/>
    <mergeCell ref="C12:D12"/>
    <mergeCell ref="H12:I12"/>
    <mergeCell ref="C13:D13"/>
    <mergeCell ref="H13:I13"/>
    <mergeCell ref="C8:D8"/>
    <mergeCell ref="H8:I8"/>
    <mergeCell ref="C9:D9"/>
    <mergeCell ref="H9:I9"/>
    <mergeCell ref="C10:D10"/>
    <mergeCell ref="H10:I10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23:D23"/>
    <mergeCell ref="H23:I23"/>
    <mergeCell ref="C24:D24"/>
    <mergeCell ref="H24:I24"/>
    <mergeCell ref="A26:Y26"/>
    <mergeCell ref="C27:D27"/>
    <mergeCell ref="H27:I27"/>
    <mergeCell ref="C20:D20"/>
    <mergeCell ref="H20:I20"/>
    <mergeCell ref="C21:D21"/>
    <mergeCell ref="H21:I21"/>
    <mergeCell ref="C22:D22"/>
    <mergeCell ref="H22:I22"/>
    <mergeCell ref="C31:D31"/>
    <mergeCell ref="H31:I31"/>
    <mergeCell ref="C32:D32"/>
    <mergeCell ref="H32:I32"/>
    <mergeCell ref="A34:Y34"/>
    <mergeCell ref="C35:D35"/>
    <mergeCell ref="H35:I35"/>
    <mergeCell ref="C28:D28"/>
    <mergeCell ref="H28:I28"/>
    <mergeCell ref="C29:D29"/>
    <mergeCell ref="H29:I29"/>
    <mergeCell ref="C30:D30"/>
    <mergeCell ref="H30:I30"/>
    <mergeCell ref="C41:D41"/>
    <mergeCell ref="H41:I41"/>
    <mergeCell ref="C42:D42"/>
    <mergeCell ref="H42:I42"/>
    <mergeCell ref="A44:Y44"/>
    <mergeCell ref="C45:D45"/>
    <mergeCell ref="H45:I45"/>
    <mergeCell ref="A37:Y37"/>
    <mergeCell ref="C38:D38"/>
    <mergeCell ref="H38:I38"/>
    <mergeCell ref="C39:D39"/>
    <mergeCell ref="H39:I39"/>
    <mergeCell ref="C40:D40"/>
    <mergeCell ref="H40:I40"/>
    <mergeCell ref="C49:D49"/>
    <mergeCell ref="H49:I49"/>
    <mergeCell ref="C50:D50"/>
    <mergeCell ref="H50:I50"/>
    <mergeCell ref="C51:D51"/>
    <mergeCell ref="H51:I51"/>
    <mergeCell ref="C46:D46"/>
    <mergeCell ref="H46:I46"/>
    <mergeCell ref="C47:D47"/>
    <mergeCell ref="H47:I47"/>
    <mergeCell ref="C48:D48"/>
    <mergeCell ref="H48:I48"/>
    <mergeCell ref="C55:D55"/>
    <mergeCell ref="H55:I55"/>
    <mergeCell ref="C56:D56"/>
    <mergeCell ref="H56:I56"/>
    <mergeCell ref="A58:Y58"/>
    <mergeCell ref="C59:D59"/>
    <mergeCell ref="H59:I59"/>
    <mergeCell ref="C52:D52"/>
    <mergeCell ref="H52:I52"/>
    <mergeCell ref="C53:D53"/>
    <mergeCell ref="H53:I53"/>
    <mergeCell ref="C54:D54"/>
    <mergeCell ref="H54:I54"/>
    <mergeCell ref="C65:D65"/>
    <mergeCell ref="H65:I65"/>
    <mergeCell ref="C66:D66"/>
    <mergeCell ref="H66:I66"/>
    <mergeCell ref="C67:D67"/>
    <mergeCell ref="H67:I67"/>
    <mergeCell ref="C60:D60"/>
    <mergeCell ref="H60:I60"/>
    <mergeCell ref="A62:Y62"/>
    <mergeCell ref="C63:D63"/>
    <mergeCell ref="H63:I63"/>
    <mergeCell ref="C64:D64"/>
    <mergeCell ref="H64:I64"/>
    <mergeCell ref="C71:D71"/>
    <mergeCell ref="H71:I71"/>
    <mergeCell ref="C72:D72"/>
    <mergeCell ref="H72:I72"/>
    <mergeCell ref="C73:D73"/>
    <mergeCell ref="H73:I73"/>
    <mergeCell ref="C68:D68"/>
    <mergeCell ref="H68:I68"/>
    <mergeCell ref="C69:D69"/>
    <mergeCell ref="H69:I69"/>
    <mergeCell ref="C70:D70"/>
    <mergeCell ref="H70:I70"/>
    <mergeCell ref="C77:D77"/>
    <mergeCell ref="H77:I77"/>
    <mergeCell ref="C78:D78"/>
    <mergeCell ref="H78:I78"/>
    <mergeCell ref="C79:D79"/>
    <mergeCell ref="H79:I79"/>
    <mergeCell ref="C74:D74"/>
    <mergeCell ref="H74:I74"/>
    <mergeCell ref="C75:D75"/>
    <mergeCell ref="H75:I75"/>
    <mergeCell ref="C76:D76"/>
    <mergeCell ref="H76:I76"/>
    <mergeCell ref="C83:D83"/>
    <mergeCell ref="H83:I83"/>
    <mergeCell ref="C84:D84"/>
    <mergeCell ref="H84:I84"/>
    <mergeCell ref="C85:D85"/>
    <mergeCell ref="H85:I85"/>
    <mergeCell ref="C80:D80"/>
    <mergeCell ref="H80:I80"/>
    <mergeCell ref="C81:D81"/>
    <mergeCell ref="H81:I81"/>
    <mergeCell ref="C82:D82"/>
    <mergeCell ref="H82:I82"/>
    <mergeCell ref="C89:D89"/>
    <mergeCell ref="H89:I89"/>
    <mergeCell ref="C90:D90"/>
    <mergeCell ref="H90:I90"/>
    <mergeCell ref="C91:D91"/>
    <mergeCell ref="H91:I91"/>
    <mergeCell ref="C86:D86"/>
    <mergeCell ref="H86:I86"/>
    <mergeCell ref="C87:D87"/>
    <mergeCell ref="H87:I87"/>
    <mergeCell ref="C88:D88"/>
    <mergeCell ref="H88:I88"/>
    <mergeCell ref="C95:D95"/>
    <mergeCell ref="H95:I95"/>
    <mergeCell ref="C96:D96"/>
    <mergeCell ref="H96:I96"/>
    <mergeCell ref="C97:D97"/>
    <mergeCell ref="H97:I97"/>
    <mergeCell ref="C92:D92"/>
    <mergeCell ref="H92:I92"/>
    <mergeCell ref="C93:D93"/>
    <mergeCell ref="H93:I93"/>
    <mergeCell ref="C94:D94"/>
    <mergeCell ref="H94:I94"/>
    <mergeCell ref="C101:D101"/>
    <mergeCell ref="H101:I101"/>
    <mergeCell ref="C102:D102"/>
    <mergeCell ref="H102:I102"/>
    <mergeCell ref="C103:D103"/>
    <mergeCell ref="H103:I103"/>
    <mergeCell ref="C98:D98"/>
    <mergeCell ref="H98:I98"/>
    <mergeCell ref="C99:D99"/>
    <mergeCell ref="H99:I99"/>
    <mergeCell ref="C100:D100"/>
    <mergeCell ref="H100:I100"/>
    <mergeCell ref="C107:D107"/>
    <mergeCell ref="H107:I107"/>
    <mergeCell ref="A109:Y109"/>
    <mergeCell ref="C110:D110"/>
    <mergeCell ref="H110:I110"/>
    <mergeCell ref="A112:Y112"/>
    <mergeCell ref="C104:D104"/>
    <mergeCell ref="H104:I104"/>
    <mergeCell ref="C105:D105"/>
    <mergeCell ref="H105:I105"/>
    <mergeCell ref="C106:D106"/>
    <mergeCell ref="H106:I106"/>
    <mergeCell ref="C116:D116"/>
    <mergeCell ref="H116:I116"/>
    <mergeCell ref="C117:D117"/>
    <mergeCell ref="H117:I117"/>
    <mergeCell ref="A119:Y119"/>
    <mergeCell ref="C120:D120"/>
    <mergeCell ref="H120:I120"/>
    <mergeCell ref="C113:D113"/>
    <mergeCell ref="H113:I113"/>
    <mergeCell ref="C114:D114"/>
    <mergeCell ref="H114:I114"/>
    <mergeCell ref="C115:D115"/>
    <mergeCell ref="H115:I115"/>
    <mergeCell ref="C124:D124"/>
    <mergeCell ref="H124:I124"/>
    <mergeCell ref="C125:D125"/>
    <mergeCell ref="H125:I125"/>
    <mergeCell ref="C126:D126"/>
    <mergeCell ref="H126:I126"/>
    <mergeCell ref="C121:D121"/>
    <mergeCell ref="H121:I121"/>
    <mergeCell ref="C122:D122"/>
    <mergeCell ref="H122:I122"/>
    <mergeCell ref="C123:D123"/>
    <mergeCell ref="H123:I123"/>
    <mergeCell ref="C130:D130"/>
    <mergeCell ref="H130:I130"/>
    <mergeCell ref="C131:D131"/>
    <mergeCell ref="H131:I131"/>
    <mergeCell ref="C132:D132"/>
    <mergeCell ref="H132:I132"/>
    <mergeCell ref="C127:D127"/>
    <mergeCell ref="H127:I127"/>
    <mergeCell ref="C128:D128"/>
    <mergeCell ref="H128:I128"/>
    <mergeCell ref="C129:D129"/>
    <mergeCell ref="H129:I129"/>
    <mergeCell ref="C136:D136"/>
    <mergeCell ref="H136:I136"/>
    <mergeCell ref="C137:D137"/>
    <mergeCell ref="H137:I137"/>
    <mergeCell ref="C138:D138"/>
    <mergeCell ref="H138:I138"/>
    <mergeCell ref="C133:D133"/>
    <mergeCell ref="H133:I133"/>
    <mergeCell ref="C134:D134"/>
    <mergeCell ref="H134:I134"/>
    <mergeCell ref="C135:D135"/>
    <mergeCell ref="H135:I135"/>
    <mergeCell ref="C142:D142"/>
    <mergeCell ref="H142:I142"/>
    <mergeCell ref="C143:D143"/>
    <mergeCell ref="H143:I143"/>
    <mergeCell ref="C144:D144"/>
    <mergeCell ref="H144:I144"/>
    <mergeCell ref="C139:D139"/>
    <mergeCell ref="H139:I139"/>
    <mergeCell ref="C140:D140"/>
    <mergeCell ref="H140:I140"/>
    <mergeCell ref="C141:D141"/>
    <mergeCell ref="H141:I14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B4B7-E172-CC44-8FCF-0A958445988B}">
  <dimension ref="A1:X67"/>
  <sheetViews>
    <sheetView workbookViewId="0"/>
    <sheetView workbookViewId="1"/>
  </sheetViews>
  <sheetFormatPr defaultColWidth="8.85546875" defaultRowHeight="12.95"/>
  <cols>
    <col min="1" max="1" width="39.7109375" customWidth="1"/>
    <col min="2" max="2" width="9" customWidth="1"/>
    <col min="3" max="3" width="8" customWidth="1"/>
    <col min="4" max="4" width="7" customWidth="1"/>
    <col min="5" max="5" width="38.42578125" customWidth="1"/>
    <col min="6" max="6" width="28.42578125" customWidth="1"/>
    <col min="7" max="7" width="8.42578125" customWidth="1"/>
    <col min="8" max="9" width="6" customWidth="1"/>
    <col min="10" max="10" width="7.28515625" style="10" customWidth="1"/>
    <col min="11" max="11" width="10" customWidth="1"/>
    <col min="12" max="12" width="8.140625" customWidth="1"/>
    <col min="13" max="13" width="6" customWidth="1"/>
    <col min="14" max="14" width="7" customWidth="1"/>
    <col min="15" max="15" width="7.140625" customWidth="1"/>
    <col min="16" max="17" width="7" customWidth="1"/>
    <col min="18" max="18" width="9.140625" customWidth="1"/>
    <col min="19" max="19" width="13.140625" customWidth="1"/>
    <col min="20" max="20" width="10.140625" customWidth="1"/>
    <col min="21" max="21" width="10" customWidth="1"/>
    <col min="22" max="22" width="10.140625" customWidth="1"/>
    <col min="23" max="23" width="8.140625" customWidth="1"/>
    <col min="24" max="24" width="33.42578125" customWidth="1"/>
  </cols>
  <sheetData>
    <row r="1" spans="1:24" s="7" customFormat="1" ht="24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75" t="s">
        <v>36</v>
      </c>
      <c r="I1" s="75"/>
      <c r="J1" s="8" t="s">
        <v>37</v>
      </c>
      <c r="K1" s="6" t="s">
        <v>38</v>
      </c>
    </row>
    <row r="2" spans="1:24">
      <c r="A2" s="73" t="s">
        <v>9480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1:24">
      <c r="A3" s="2" t="s">
        <v>40</v>
      </c>
      <c r="B3" s="3" t="s">
        <v>9481</v>
      </c>
      <c r="C3" s="1" t="s">
        <v>42</v>
      </c>
      <c r="D3" s="1" t="s">
        <v>9482</v>
      </c>
      <c r="E3" s="2" t="s">
        <v>4042</v>
      </c>
      <c r="F3" s="2" t="s">
        <v>58</v>
      </c>
      <c r="G3" s="2" t="s">
        <v>59</v>
      </c>
      <c r="H3" s="74" t="s">
        <v>60</v>
      </c>
      <c r="I3" s="74"/>
      <c r="J3" s="9">
        <v>3</v>
      </c>
      <c r="K3" s="4">
        <v>30.66</v>
      </c>
    </row>
    <row r="4" spans="1:24">
      <c r="A4" s="2" t="s">
        <v>48</v>
      </c>
      <c r="B4" s="3" t="s">
        <v>9481</v>
      </c>
      <c r="C4" s="1" t="s">
        <v>42</v>
      </c>
      <c r="D4" s="1" t="s">
        <v>9482</v>
      </c>
      <c r="E4" s="2" t="s">
        <v>4042</v>
      </c>
      <c r="F4" s="2" t="s">
        <v>58</v>
      </c>
      <c r="G4" s="2" t="s">
        <v>59</v>
      </c>
      <c r="H4" s="74" t="s">
        <v>60</v>
      </c>
      <c r="I4" s="74"/>
      <c r="J4" s="9">
        <v>5</v>
      </c>
      <c r="K4" s="4">
        <v>61.85</v>
      </c>
    </row>
    <row r="5" spans="1:24">
      <c r="A5" s="2" t="s">
        <v>48</v>
      </c>
      <c r="B5" s="3" t="s">
        <v>9481</v>
      </c>
      <c r="C5" s="1" t="s">
        <v>42</v>
      </c>
      <c r="D5" s="1" t="s">
        <v>9483</v>
      </c>
      <c r="E5" s="2" t="s">
        <v>4042</v>
      </c>
      <c r="F5" s="2" t="s">
        <v>58</v>
      </c>
      <c r="G5" s="2" t="s">
        <v>59</v>
      </c>
      <c r="H5" s="74" t="s">
        <v>60</v>
      </c>
      <c r="I5" s="74"/>
      <c r="J5" s="9">
        <v>5</v>
      </c>
      <c r="K5" s="4">
        <v>57.6</v>
      </c>
    </row>
    <row r="6" spans="1:24">
      <c r="K6" s="5">
        <f>SUM(K3:K5)</f>
        <v>150.11000000000001</v>
      </c>
    </row>
    <row r="7" spans="1:24">
      <c r="A7" s="72" t="s">
        <v>141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24">
      <c r="A8" s="2" t="s">
        <v>48</v>
      </c>
      <c r="B8" s="3" t="s">
        <v>9484</v>
      </c>
      <c r="C8" s="1" t="s">
        <v>42</v>
      </c>
      <c r="D8" s="1" t="s">
        <v>3888</v>
      </c>
      <c r="E8" s="2" t="s">
        <v>936</v>
      </c>
      <c r="F8" s="2" t="s">
        <v>937</v>
      </c>
      <c r="G8" s="2" t="s">
        <v>150</v>
      </c>
      <c r="H8" s="74" t="s">
        <v>151</v>
      </c>
      <c r="I8" s="74"/>
      <c r="J8" s="9">
        <v>5</v>
      </c>
      <c r="K8" s="4">
        <v>61.85</v>
      </c>
    </row>
    <row r="9" spans="1:24">
      <c r="K9" s="5">
        <v>61.85</v>
      </c>
    </row>
    <row r="10" spans="1:24">
      <c r="A10" s="72" t="s">
        <v>183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 spans="1:24">
      <c r="A11" s="2" t="s">
        <v>40</v>
      </c>
      <c r="B11" s="3" t="s">
        <v>9484</v>
      </c>
      <c r="C11" s="1" t="s">
        <v>42</v>
      </c>
      <c r="D11" s="1" t="s">
        <v>9485</v>
      </c>
      <c r="E11" s="2" t="s">
        <v>702</v>
      </c>
      <c r="F11" s="2" t="s">
        <v>703</v>
      </c>
      <c r="G11" s="2" t="s">
        <v>187</v>
      </c>
      <c r="H11" s="74" t="s">
        <v>188</v>
      </c>
      <c r="I11" s="74"/>
      <c r="J11" s="9">
        <v>2</v>
      </c>
      <c r="K11" s="4">
        <v>20.440000000000001</v>
      </c>
    </row>
    <row r="12" spans="1:24">
      <c r="A12" s="2" t="s">
        <v>48</v>
      </c>
      <c r="B12" s="3" t="s">
        <v>9484</v>
      </c>
      <c r="C12" s="1" t="s">
        <v>42</v>
      </c>
      <c r="D12" s="1" t="s">
        <v>9485</v>
      </c>
      <c r="E12" s="2" t="s">
        <v>702</v>
      </c>
      <c r="F12" s="2" t="s">
        <v>703</v>
      </c>
      <c r="G12" s="2" t="s">
        <v>187</v>
      </c>
      <c r="H12" s="74" t="s">
        <v>188</v>
      </c>
      <c r="I12" s="74"/>
      <c r="J12" s="9">
        <v>1</v>
      </c>
      <c r="K12" s="4">
        <v>12.37</v>
      </c>
    </row>
    <row r="13" spans="1:24">
      <c r="K13" s="5">
        <v>32.81</v>
      </c>
    </row>
    <row r="14" spans="1:24">
      <c r="A14" s="72" t="s">
        <v>189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1:24">
      <c r="A15" s="2" t="s">
        <v>40</v>
      </c>
      <c r="B15" s="3" t="s">
        <v>9486</v>
      </c>
      <c r="C15" s="1" t="s">
        <v>42</v>
      </c>
      <c r="D15" s="1" t="s">
        <v>9487</v>
      </c>
      <c r="E15" s="2" t="s">
        <v>724</v>
      </c>
      <c r="F15" s="2" t="s">
        <v>725</v>
      </c>
      <c r="G15" s="2" t="s">
        <v>726</v>
      </c>
      <c r="H15" s="74" t="s">
        <v>727</v>
      </c>
      <c r="I15" s="74"/>
      <c r="J15" s="9">
        <v>1</v>
      </c>
      <c r="K15" s="4">
        <v>10.220000000000001</v>
      </c>
    </row>
    <row r="16" spans="1:24">
      <c r="A16" s="2" t="s">
        <v>48</v>
      </c>
      <c r="B16" s="3" t="s">
        <v>9486</v>
      </c>
      <c r="C16" s="1" t="s">
        <v>42</v>
      </c>
      <c r="D16" s="1" t="s">
        <v>9488</v>
      </c>
      <c r="E16" s="2" t="s">
        <v>729</v>
      </c>
      <c r="F16" s="2" t="s">
        <v>730</v>
      </c>
      <c r="G16" s="2" t="s">
        <v>726</v>
      </c>
      <c r="H16" s="74" t="s">
        <v>727</v>
      </c>
      <c r="I16" s="74"/>
      <c r="J16" s="9">
        <v>5</v>
      </c>
      <c r="K16" s="4">
        <v>61.85</v>
      </c>
    </row>
    <row r="17" spans="1:24">
      <c r="A17" s="2" t="s">
        <v>48</v>
      </c>
      <c r="B17" s="3" t="s">
        <v>9486</v>
      </c>
      <c r="C17" s="1" t="s">
        <v>42</v>
      </c>
      <c r="D17" s="1" t="s">
        <v>9489</v>
      </c>
      <c r="E17" s="2" t="s">
        <v>729</v>
      </c>
      <c r="F17" s="2" t="s">
        <v>730</v>
      </c>
      <c r="G17" s="2" t="s">
        <v>726</v>
      </c>
      <c r="H17" s="74" t="s">
        <v>727</v>
      </c>
      <c r="I17" s="74"/>
      <c r="J17" s="9">
        <v>3</v>
      </c>
      <c r="K17" s="4">
        <v>37.11</v>
      </c>
    </row>
    <row r="18" spans="1:24">
      <c r="A18" s="2" t="s">
        <v>48</v>
      </c>
      <c r="B18" s="3" t="s">
        <v>9486</v>
      </c>
      <c r="C18" s="1" t="s">
        <v>42</v>
      </c>
      <c r="D18" s="1" t="s">
        <v>9487</v>
      </c>
      <c r="E18" s="2" t="s">
        <v>724</v>
      </c>
      <c r="F18" s="2" t="s">
        <v>725</v>
      </c>
      <c r="G18" s="2" t="s">
        <v>726</v>
      </c>
      <c r="H18" s="74" t="s">
        <v>727</v>
      </c>
      <c r="I18" s="74"/>
      <c r="J18" s="9">
        <v>3</v>
      </c>
      <c r="K18" s="4">
        <v>37.11</v>
      </c>
    </row>
    <row r="19" spans="1:24">
      <c r="K19" s="5">
        <v>146.29</v>
      </c>
    </row>
    <row r="20" spans="1:24">
      <c r="A20" s="72" t="s">
        <v>212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spans="1:24">
      <c r="A21" s="2" t="s">
        <v>40</v>
      </c>
      <c r="B21" s="3" t="s">
        <v>9484</v>
      </c>
      <c r="C21" s="1" t="s">
        <v>42</v>
      </c>
      <c r="D21" s="1" t="s">
        <v>3924</v>
      </c>
      <c r="E21" s="2" t="s">
        <v>238</v>
      </c>
      <c r="F21" s="2" t="s">
        <v>239</v>
      </c>
      <c r="G21" s="2" t="s">
        <v>216</v>
      </c>
      <c r="H21" s="74" t="s">
        <v>217</v>
      </c>
      <c r="I21" s="74"/>
      <c r="J21" s="9">
        <v>5</v>
      </c>
      <c r="K21" s="4">
        <v>51.1</v>
      </c>
    </row>
    <row r="22" spans="1:24">
      <c r="A22" s="2" t="s">
        <v>40</v>
      </c>
      <c r="B22" s="3" t="s">
        <v>9484</v>
      </c>
      <c r="C22" s="1" t="s">
        <v>42</v>
      </c>
      <c r="D22" s="1" t="s">
        <v>9490</v>
      </c>
      <c r="E22" s="2" t="s">
        <v>272</v>
      </c>
      <c r="F22" s="2" t="s">
        <v>273</v>
      </c>
      <c r="G22" s="2" t="s">
        <v>216</v>
      </c>
      <c r="H22" s="74" t="s">
        <v>217</v>
      </c>
      <c r="I22" s="74"/>
      <c r="J22" s="9">
        <v>4</v>
      </c>
      <c r="K22" s="4">
        <v>40.880000000000003</v>
      </c>
    </row>
    <row r="23" spans="1:24">
      <c r="A23" s="2" t="s">
        <v>40</v>
      </c>
      <c r="B23" s="3" t="s">
        <v>9484</v>
      </c>
      <c r="C23" s="1" t="s">
        <v>42</v>
      </c>
      <c r="D23" s="1" t="s">
        <v>3879</v>
      </c>
      <c r="E23" s="2" t="s">
        <v>1187</v>
      </c>
      <c r="F23" s="2" t="s">
        <v>1188</v>
      </c>
      <c r="G23" s="2" t="s">
        <v>216</v>
      </c>
      <c r="H23" s="74" t="s">
        <v>217</v>
      </c>
      <c r="I23" s="74"/>
      <c r="J23" s="9">
        <v>3</v>
      </c>
      <c r="K23" s="4">
        <v>30.66</v>
      </c>
    </row>
    <row r="24" spans="1:24">
      <c r="A24" s="2" t="s">
        <v>48</v>
      </c>
      <c r="B24" s="3" t="s">
        <v>9484</v>
      </c>
      <c r="C24" s="1" t="s">
        <v>42</v>
      </c>
      <c r="D24" s="1" t="s">
        <v>3918</v>
      </c>
      <c r="E24" s="2" t="s">
        <v>219</v>
      </c>
      <c r="F24" s="2" t="s">
        <v>220</v>
      </c>
      <c r="G24" s="2" t="s">
        <v>221</v>
      </c>
      <c r="H24" s="74" t="s">
        <v>222</v>
      </c>
      <c r="I24" s="74"/>
      <c r="J24" s="9">
        <v>10</v>
      </c>
      <c r="K24" s="4">
        <v>123.7</v>
      </c>
    </row>
    <row r="25" spans="1:24">
      <c r="A25" s="2" t="s">
        <v>48</v>
      </c>
      <c r="B25" s="3" t="s">
        <v>9484</v>
      </c>
      <c r="C25" s="1" t="s">
        <v>42</v>
      </c>
      <c r="D25" s="1" t="s">
        <v>9491</v>
      </c>
      <c r="E25" s="2" t="s">
        <v>214</v>
      </c>
      <c r="F25" s="2" t="s">
        <v>215</v>
      </c>
      <c r="G25" s="2" t="s">
        <v>216</v>
      </c>
      <c r="H25" s="74" t="s">
        <v>217</v>
      </c>
      <c r="I25" s="74"/>
      <c r="J25" s="9">
        <v>8</v>
      </c>
      <c r="K25" s="4">
        <v>98.96</v>
      </c>
    </row>
    <row r="26" spans="1:24">
      <c r="A26" s="2" t="s">
        <v>48</v>
      </c>
      <c r="B26" s="3" t="s">
        <v>9484</v>
      </c>
      <c r="C26" s="1" t="s">
        <v>42</v>
      </c>
      <c r="D26" s="1" t="s">
        <v>9490</v>
      </c>
      <c r="E26" s="2" t="s">
        <v>272</v>
      </c>
      <c r="F26" s="2" t="s">
        <v>273</v>
      </c>
      <c r="G26" s="2" t="s">
        <v>216</v>
      </c>
      <c r="H26" s="74" t="s">
        <v>217</v>
      </c>
      <c r="I26" s="74"/>
      <c r="J26" s="9">
        <v>4</v>
      </c>
      <c r="K26" s="4">
        <v>49.48</v>
      </c>
    </row>
    <row r="27" spans="1:24">
      <c r="A27" s="2" t="s">
        <v>48</v>
      </c>
      <c r="B27" s="3" t="s">
        <v>9484</v>
      </c>
      <c r="C27" s="1" t="s">
        <v>42</v>
      </c>
      <c r="D27" s="1" t="s">
        <v>3874</v>
      </c>
      <c r="E27" s="2" t="s">
        <v>266</v>
      </c>
      <c r="F27" s="2" t="s">
        <v>267</v>
      </c>
      <c r="G27" s="2" t="s">
        <v>216</v>
      </c>
      <c r="H27" s="74" t="s">
        <v>217</v>
      </c>
      <c r="I27" s="74"/>
      <c r="J27" s="9">
        <v>2</v>
      </c>
      <c r="K27" s="4">
        <v>24.74</v>
      </c>
    </row>
    <row r="28" spans="1:24">
      <c r="A28" s="2" t="s">
        <v>48</v>
      </c>
      <c r="B28" s="3" t="s">
        <v>9484</v>
      </c>
      <c r="C28" s="1" t="s">
        <v>42</v>
      </c>
      <c r="D28" s="1" t="s">
        <v>3932</v>
      </c>
      <c r="E28" s="2" t="s">
        <v>224</v>
      </c>
      <c r="F28" s="2" t="s">
        <v>225</v>
      </c>
      <c r="G28" s="2" t="s">
        <v>216</v>
      </c>
      <c r="H28" s="74" t="s">
        <v>217</v>
      </c>
      <c r="I28" s="74"/>
      <c r="J28" s="9">
        <v>3</v>
      </c>
      <c r="K28" s="4">
        <v>37.11</v>
      </c>
    </row>
    <row r="29" spans="1:24">
      <c r="A29" s="2" t="s">
        <v>182</v>
      </c>
      <c r="B29" s="3" t="s">
        <v>9484</v>
      </c>
      <c r="C29" s="1" t="s">
        <v>42</v>
      </c>
      <c r="D29" s="1" t="s">
        <v>3874</v>
      </c>
      <c r="E29" s="2" t="s">
        <v>266</v>
      </c>
      <c r="F29" s="2" t="s">
        <v>267</v>
      </c>
      <c r="G29" s="2" t="s">
        <v>216</v>
      </c>
      <c r="H29" s="74" t="s">
        <v>217</v>
      </c>
      <c r="I29" s="74"/>
      <c r="J29" s="9">
        <v>2</v>
      </c>
      <c r="K29" s="4">
        <v>18.88</v>
      </c>
    </row>
    <row r="30" spans="1:24">
      <c r="K30" s="5">
        <v>475.51</v>
      </c>
    </row>
    <row r="31" spans="1:24">
      <c r="A31" s="72" t="s">
        <v>286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</row>
    <row r="32" spans="1:24">
      <c r="A32" s="2" t="s">
        <v>48</v>
      </c>
      <c r="B32" s="3" t="s">
        <v>9484</v>
      </c>
      <c r="C32" s="1" t="s">
        <v>42</v>
      </c>
      <c r="D32" s="1" t="s">
        <v>9492</v>
      </c>
      <c r="E32" s="2" t="s">
        <v>307</v>
      </c>
      <c r="F32" s="2" t="s">
        <v>308</v>
      </c>
      <c r="G32" s="2" t="s">
        <v>304</v>
      </c>
      <c r="H32" s="74" t="s">
        <v>305</v>
      </c>
      <c r="I32" s="74"/>
      <c r="J32" s="9">
        <v>6</v>
      </c>
      <c r="K32" s="4">
        <v>74.22</v>
      </c>
    </row>
    <row r="33" spans="1:24">
      <c r="A33" s="2" t="s">
        <v>48</v>
      </c>
      <c r="B33" s="3" t="s">
        <v>9484</v>
      </c>
      <c r="C33" s="1" t="s">
        <v>42</v>
      </c>
      <c r="D33" s="1" t="s">
        <v>3880</v>
      </c>
      <c r="E33" s="2" t="s">
        <v>288</v>
      </c>
      <c r="F33" s="2" t="s">
        <v>1928</v>
      </c>
      <c r="G33" s="2" t="s">
        <v>290</v>
      </c>
      <c r="H33" s="74" t="s">
        <v>291</v>
      </c>
      <c r="I33" s="74"/>
      <c r="J33" s="9">
        <v>10</v>
      </c>
      <c r="K33" s="4">
        <v>123.7</v>
      </c>
    </row>
    <row r="34" spans="1:24">
      <c r="A34" s="2" t="s">
        <v>182</v>
      </c>
      <c r="B34" s="3" t="s">
        <v>9486</v>
      </c>
      <c r="C34" s="1" t="s">
        <v>42</v>
      </c>
      <c r="D34" s="1" t="s">
        <v>3982</v>
      </c>
      <c r="E34" s="2" t="s">
        <v>302</v>
      </c>
      <c r="F34" s="2" t="s">
        <v>303</v>
      </c>
      <c r="G34" s="2" t="s">
        <v>304</v>
      </c>
      <c r="H34" s="74" t="s">
        <v>305</v>
      </c>
      <c r="I34" s="74"/>
      <c r="J34" s="9">
        <v>10</v>
      </c>
      <c r="K34" s="4">
        <v>84.2</v>
      </c>
    </row>
    <row r="35" spans="1:24">
      <c r="A35" s="2" t="s">
        <v>182</v>
      </c>
      <c r="B35" s="3" t="s">
        <v>9484</v>
      </c>
      <c r="C35" s="1" t="s">
        <v>42</v>
      </c>
      <c r="D35" s="1" t="s">
        <v>3915</v>
      </c>
      <c r="E35" s="2" t="s">
        <v>981</v>
      </c>
      <c r="F35" s="2" t="s">
        <v>982</v>
      </c>
      <c r="G35" s="2" t="s">
        <v>296</v>
      </c>
      <c r="H35" s="74" t="s">
        <v>297</v>
      </c>
      <c r="I35" s="74"/>
      <c r="J35" s="9">
        <v>5</v>
      </c>
      <c r="K35" s="4">
        <v>42.1</v>
      </c>
    </row>
    <row r="36" spans="1:24">
      <c r="A36" s="2" t="s">
        <v>182</v>
      </c>
      <c r="B36" s="3" t="s">
        <v>9484</v>
      </c>
      <c r="C36" s="1" t="s">
        <v>42</v>
      </c>
      <c r="D36" s="1" t="s">
        <v>3880</v>
      </c>
      <c r="E36" s="2" t="s">
        <v>288</v>
      </c>
      <c r="F36" s="2" t="s">
        <v>1928</v>
      </c>
      <c r="G36" s="2" t="s">
        <v>290</v>
      </c>
      <c r="H36" s="74" t="s">
        <v>291</v>
      </c>
      <c r="I36" s="74"/>
      <c r="J36" s="9">
        <v>10</v>
      </c>
      <c r="K36" s="4">
        <v>84.2</v>
      </c>
    </row>
    <row r="37" spans="1:24">
      <c r="K37" s="5">
        <v>408.42</v>
      </c>
    </row>
    <row r="38" spans="1:24">
      <c r="A38" s="72" t="s">
        <v>309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spans="1:24">
      <c r="A39" s="2" t="s">
        <v>40</v>
      </c>
      <c r="B39" s="3" t="s">
        <v>9486</v>
      </c>
      <c r="C39" s="1" t="s">
        <v>42</v>
      </c>
      <c r="D39" s="1" t="s">
        <v>9493</v>
      </c>
      <c r="E39" s="2" t="s">
        <v>420</v>
      </c>
      <c r="F39" s="2" t="s">
        <v>421</v>
      </c>
      <c r="G39" s="2" t="s">
        <v>313</v>
      </c>
      <c r="H39" s="74" t="s">
        <v>314</v>
      </c>
      <c r="I39" s="74"/>
      <c r="J39" s="9">
        <v>10</v>
      </c>
      <c r="K39" s="4">
        <v>102.2</v>
      </c>
    </row>
    <row r="40" spans="1:24">
      <c r="A40" s="2" t="s">
        <v>40</v>
      </c>
      <c r="B40" s="3" t="s">
        <v>9486</v>
      </c>
      <c r="C40" s="1" t="s">
        <v>42</v>
      </c>
      <c r="D40" s="1" t="s">
        <v>9494</v>
      </c>
      <c r="E40" s="2" t="s">
        <v>998</v>
      </c>
      <c r="F40" s="2" t="s">
        <v>999</v>
      </c>
      <c r="G40" s="2" t="s">
        <v>313</v>
      </c>
      <c r="H40" s="74" t="s">
        <v>314</v>
      </c>
      <c r="I40" s="74"/>
      <c r="J40" s="9">
        <v>4</v>
      </c>
      <c r="K40" s="4">
        <v>40.880000000000003</v>
      </c>
    </row>
    <row r="41" spans="1:24">
      <c r="A41" s="2" t="s">
        <v>40</v>
      </c>
      <c r="B41" s="3" t="s">
        <v>9481</v>
      </c>
      <c r="C41" s="1" t="s">
        <v>42</v>
      </c>
      <c r="D41" s="1" t="s">
        <v>3945</v>
      </c>
      <c r="E41" s="2" t="s">
        <v>322</v>
      </c>
      <c r="F41" s="2" t="s">
        <v>323</v>
      </c>
      <c r="G41" s="2" t="s">
        <v>313</v>
      </c>
      <c r="H41" s="74" t="s">
        <v>314</v>
      </c>
      <c r="I41" s="74"/>
      <c r="J41" s="9">
        <v>20</v>
      </c>
      <c r="K41" s="4">
        <v>204.4</v>
      </c>
    </row>
    <row r="42" spans="1:24">
      <c r="A42" s="2" t="s">
        <v>40</v>
      </c>
      <c r="B42" s="3" t="s">
        <v>9486</v>
      </c>
      <c r="C42" s="1" t="s">
        <v>42</v>
      </c>
      <c r="D42" s="1" t="s">
        <v>9495</v>
      </c>
      <c r="E42" s="2" t="s">
        <v>1247</v>
      </c>
      <c r="F42" s="2" t="s">
        <v>1248</v>
      </c>
      <c r="G42" s="2" t="s">
        <v>313</v>
      </c>
      <c r="H42" s="74" t="s">
        <v>314</v>
      </c>
      <c r="I42" s="74"/>
      <c r="J42" s="9">
        <v>10</v>
      </c>
      <c r="K42" s="4">
        <v>102.2</v>
      </c>
    </row>
    <row r="43" spans="1:24">
      <c r="A43" s="2" t="s">
        <v>40</v>
      </c>
      <c r="B43" s="3" t="s">
        <v>9481</v>
      </c>
      <c r="C43" s="1" t="s">
        <v>42</v>
      </c>
      <c r="D43" s="1" t="s">
        <v>3920</v>
      </c>
      <c r="E43" s="2" t="s">
        <v>995</v>
      </c>
      <c r="F43" s="2" t="s">
        <v>996</v>
      </c>
      <c r="G43" s="2" t="s">
        <v>313</v>
      </c>
      <c r="H43" s="74" t="s">
        <v>314</v>
      </c>
      <c r="I43" s="74"/>
      <c r="J43" s="9">
        <v>10</v>
      </c>
      <c r="K43" s="4">
        <v>102.2</v>
      </c>
    </row>
    <row r="44" spans="1:24">
      <c r="A44" s="2" t="s">
        <v>40</v>
      </c>
      <c r="B44" s="3" t="s">
        <v>9486</v>
      </c>
      <c r="C44" s="1" t="s">
        <v>42</v>
      </c>
      <c r="D44" s="1" t="s">
        <v>9496</v>
      </c>
      <c r="E44" s="2" t="s">
        <v>387</v>
      </c>
      <c r="F44" s="2" t="s">
        <v>388</v>
      </c>
      <c r="G44" s="2" t="s">
        <v>313</v>
      </c>
      <c r="H44" s="74" t="s">
        <v>314</v>
      </c>
      <c r="I44" s="74"/>
      <c r="J44" s="9">
        <v>7</v>
      </c>
      <c r="K44" s="4">
        <v>71.540000000000006</v>
      </c>
    </row>
    <row r="45" spans="1:24">
      <c r="A45" s="2" t="s">
        <v>40</v>
      </c>
      <c r="B45" s="3" t="s">
        <v>9481</v>
      </c>
      <c r="C45" s="1" t="s">
        <v>42</v>
      </c>
      <c r="D45" s="1" t="s">
        <v>9497</v>
      </c>
      <c r="E45" s="2" t="s">
        <v>4391</v>
      </c>
      <c r="F45" s="2" t="s">
        <v>4392</v>
      </c>
      <c r="G45" s="2" t="s">
        <v>313</v>
      </c>
      <c r="H45" s="74" t="s">
        <v>314</v>
      </c>
      <c r="I45" s="74"/>
      <c r="J45" s="9">
        <v>7</v>
      </c>
      <c r="K45" s="4">
        <v>71.540000000000006</v>
      </c>
    </row>
    <row r="46" spans="1:24">
      <c r="A46" s="2" t="s">
        <v>40</v>
      </c>
      <c r="B46" s="3" t="s">
        <v>9481</v>
      </c>
      <c r="C46" s="1" t="s">
        <v>42</v>
      </c>
      <c r="D46" s="1" t="s">
        <v>3906</v>
      </c>
      <c r="E46" s="2" t="s">
        <v>1021</v>
      </c>
      <c r="F46" s="2" t="s">
        <v>1022</v>
      </c>
      <c r="G46" s="2" t="s">
        <v>367</v>
      </c>
      <c r="H46" s="74" t="s">
        <v>368</v>
      </c>
      <c r="I46" s="74"/>
      <c r="J46" s="9">
        <v>15</v>
      </c>
      <c r="K46" s="4">
        <v>153.30000000000001</v>
      </c>
    </row>
    <row r="47" spans="1:24">
      <c r="A47" s="2" t="s">
        <v>40</v>
      </c>
      <c r="B47" s="3" t="s">
        <v>9484</v>
      </c>
      <c r="C47" s="1" t="s">
        <v>42</v>
      </c>
      <c r="D47" s="1" t="s">
        <v>9498</v>
      </c>
      <c r="E47" s="2" t="s">
        <v>316</v>
      </c>
      <c r="F47" s="2" t="s">
        <v>317</v>
      </c>
      <c r="G47" s="2" t="s">
        <v>313</v>
      </c>
      <c r="H47" s="74" t="s">
        <v>314</v>
      </c>
      <c r="I47" s="74"/>
      <c r="J47" s="9">
        <v>10</v>
      </c>
      <c r="K47" s="4">
        <v>102.2</v>
      </c>
    </row>
    <row r="48" spans="1:24">
      <c r="A48" s="2" t="s">
        <v>40</v>
      </c>
      <c r="B48" s="3" t="s">
        <v>9481</v>
      </c>
      <c r="C48" s="1" t="s">
        <v>42</v>
      </c>
      <c r="D48" s="1" t="s">
        <v>3919</v>
      </c>
      <c r="E48" s="2" t="s">
        <v>1218</v>
      </c>
      <c r="F48" s="2" t="s">
        <v>1219</v>
      </c>
      <c r="G48" s="2" t="s">
        <v>367</v>
      </c>
      <c r="H48" s="74" t="s">
        <v>368</v>
      </c>
      <c r="I48" s="74"/>
      <c r="J48" s="9">
        <v>10</v>
      </c>
      <c r="K48" s="4">
        <v>102.2</v>
      </c>
    </row>
    <row r="49" spans="1:24">
      <c r="A49" s="2" t="s">
        <v>48</v>
      </c>
      <c r="B49" s="3" t="s">
        <v>9484</v>
      </c>
      <c r="C49" s="1" t="s">
        <v>42</v>
      </c>
      <c r="D49" s="1" t="s">
        <v>3883</v>
      </c>
      <c r="E49" s="2" t="s">
        <v>816</v>
      </c>
      <c r="F49" s="2" t="s">
        <v>817</v>
      </c>
      <c r="G49" s="2" t="s">
        <v>313</v>
      </c>
      <c r="H49" s="74" t="s">
        <v>314</v>
      </c>
      <c r="I49" s="74"/>
      <c r="J49" s="9">
        <v>5</v>
      </c>
      <c r="K49" s="4">
        <v>57.6</v>
      </c>
    </row>
    <row r="50" spans="1:24">
      <c r="A50" s="2" t="s">
        <v>48</v>
      </c>
      <c r="B50" s="3" t="s">
        <v>9486</v>
      </c>
      <c r="C50" s="1" t="s">
        <v>42</v>
      </c>
      <c r="D50" s="1" t="s">
        <v>9493</v>
      </c>
      <c r="E50" s="2" t="s">
        <v>420</v>
      </c>
      <c r="F50" s="2" t="s">
        <v>421</v>
      </c>
      <c r="G50" s="2" t="s">
        <v>313</v>
      </c>
      <c r="H50" s="74" t="s">
        <v>314</v>
      </c>
      <c r="I50" s="74"/>
      <c r="J50" s="9">
        <v>3</v>
      </c>
      <c r="K50" s="4">
        <v>34.56</v>
      </c>
    </row>
    <row r="51" spans="1:24">
      <c r="A51" s="2" t="s">
        <v>48</v>
      </c>
      <c r="B51" s="3" t="s">
        <v>9486</v>
      </c>
      <c r="C51" s="1" t="s">
        <v>42</v>
      </c>
      <c r="D51" s="1" t="s">
        <v>9495</v>
      </c>
      <c r="E51" s="2" t="s">
        <v>1247</v>
      </c>
      <c r="F51" s="2" t="s">
        <v>1248</v>
      </c>
      <c r="G51" s="2" t="s">
        <v>313</v>
      </c>
      <c r="H51" s="74" t="s">
        <v>314</v>
      </c>
      <c r="I51" s="74"/>
      <c r="J51" s="9">
        <v>2</v>
      </c>
      <c r="K51" s="4">
        <v>23.04</v>
      </c>
    </row>
    <row r="52" spans="1:24">
      <c r="K52" s="5">
        <v>1167.8599999999999</v>
      </c>
    </row>
    <row r="53" spans="1:24">
      <c r="A53" s="72" t="s">
        <v>429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</row>
    <row r="54" spans="1:24">
      <c r="A54" s="2" t="s">
        <v>48</v>
      </c>
      <c r="B54" s="3" t="s">
        <v>9484</v>
      </c>
      <c r="C54" s="1" t="s">
        <v>42</v>
      </c>
      <c r="D54" s="1" t="s">
        <v>9499</v>
      </c>
      <c r="E54" s="2" t="s">
        <v>7523</v>
      </c>
      <c r="F54" s="2" t="s">
        <v>7524</v>
      </c>
      <c r="G54" s="2" t="s">
        <v>433</v>
      </c>
      <c r="H54" s="74" t="s">
        <v>434</v>
      </c>
      <c r="I54" s="74"/>
      <c r="J54" s="9">
        <v>3</v>
      </c>
      <c r="K54" s="4">
        <v>34.56</v>
      </c>
    </row>
    <row r="55" spans="1:24">
      <c r="A55" s="2" t="s">
        <v>48</v>
      </c>
      <c r="B55" s="3" t="s">
        <v>9484</v>
      </c>
      <c r="C55" s="1" t="s">
        <v>42</v>
      </c>
      <c r="D55" s="1" t="s">
        <v>3884</v>
      </c>
      <c r="E55" s="2" t="s">
        <v>1043</v>
      </c>
      <c r="F55" s="2" t="s">
        <v>1044</v>
      </c>
      <c r="G55" s="2" t="s">
        <v>433</v>
      </c>
      <c r="H55" s="74" t="s">
        <v>434</v>
      </c>
      <c r="I55" s="74"/>
      <c r="J55" s="9">
        <v>5</v>
      </c>
      <c r="K55" s="4">
        <v>61.85</v>
      </c>
    </row>
    <row r="56" spans="1:24">
      <c r="K56" s="5">
        <f>SUM(K54:K55)</f>
        <v>96.41</v>
      </c>
    </row>
    <row r="57" spans="1:24">
      <c r="A57" s="72" t="s">
        <v>444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</row>
    <row r="58" spans="1:24">
      <c r="A58" s="2" t="s">
        <v>40</v>
      </c>
      <c r="B58" s="3" t="s">
        <v>9481</v>
      </c>
      <c r="C58" s="1" t="s">
        <v>42</v>
      </c>
      <c r="D58" s="1" t="s">
        <v>9500</v>
      </c>
      <c r="E58" s="2" t="s">
        <v>7308</v>
      </c>
      <c r="F58" s="2" t="s">
        <v>3451</v>
      </c>
      <c r="G58" s="2" t="s">
        <v>463</v>
      </c>
      <c r="H58" s="74" t="s">
        <v>464</v>
      </c>
      <c r="I58" s="74"/>
      <c r="J58" s="9">
        <v>20</v>
      </c>
      <c r="K58" s="4">
        <v>204.4</v>
      </c>
    </row>
    <row r="59" spans="1:24">
      <c r="A59" s="2" t="s">
        <v>40</v>
      </c>
      <c r="B59" s="3" t="s">
        <v>9481</v>
      </c>
      <c r="C59" s="1" t="s">
        <v>42</v>
      </c>
      <c r="D59" s="1" t="s">
        <v>9501</v>
      </c>
      <c r="E59" s="2" t="s">
        <v>6209</v>
      </c>
      <c r="F59" s="2" t="s">
        <v>6210</v>
      </c>
      <c r="G59" s="2" t="s">
        <v>468</v>
      </c>
      <c r="H59" s="74" t="s">
        <v>469</v>
      </c>
      <c r="I59" s="74"/>
      <c r="J59" s="9">
        <v>20</v>
      </c>
      <c r="K59" s="4">
        <v>204.4</v>
      </c>
    </row>
    <row r="60" spans="1:24">
      <c r="A60" s="2" t="s">
        <v>40</v>
      </c>
      <c r="B60" s="3" t="s">
        <v>9484</v>
      </c>
      <c r="C60" s="1" t="s">
        <v>42</v>
      </c>
      <c r="D60" s="1" t="s">
        <v>9502</v>
      </c>
      <c r="E60" s="2" t="s">
        <v>1277</v>
      </c>
      <c r="F60" s="2" t="s">
        <v>1278</v>
      </c>
      <c r="G60" s="2" t="s">
        <v>851</v>
      </c>
      <c r="H60" s="74" t="s">
        <v>852</v>
      </c>
      <c r="I60" s="74"/>
      <c r="J60" s="9">
        <v>10</v>
      </c>
      <c r="K60" s="4">
        <v>102.2</v>
      </c>
    </row>
    <row r="61" spans="1:24">
      <c r="A61" s="2" t="s">
        <v>40</v>
      </c>
      <c r="B61" s="3" t="s">
        <v>9481</v>
      </c>
      <c r="C61" s="1" t="s">
        <v>42</v>
      </c>
      <c r="D61" s="1" t="s">
        <v>9503</v>
      </c>
      <c r="E61" s="2" t="s">
        <v>7626</v>
      </c>
      <c r="F61" s="2" t="s">
        <v>4509</v>
      </c>
      <c r="G61" s="2" t="s">
        <v>468</v>
      </c>
      <c r="H61" s="74" t="s">
        <v>469</v>
      </c>
      <c r="I61" s="74"/>
      <c r="J61" s="9">
        <v>25</v>
      </c>
      <c r="K61" s="4">
        <v>255.5</v>
      </c>
    </row>
    <row r="62" spans="1:24">
      <c r="A62" s="2" t="s">
        <v>40</v>
      </c>
      <c r="B62" s="3" t="s">
        <v>9484</v>
      </c>
      <c r="C62" s="1" t="s">
        <v>42</v>
      </c>
      <c r="D62" s="1" t="s">
        <v>9504</v>
      </c>
      <c r="E62" s="2" t="s">
        <v>456</v>
      </c>
      <c r="F62" s="2" t="s">
        <v>457</v>
      </c>
      <c r="G62" s="2" t="s">
        <v>458</v>
      </c>
      <c r="H62" s="74" t="s">
        <v>459</v>
      </c>
      <c r="I62" s="74"/>
      <c r="J62" s="9">
        <v>2</v>
      </c>
      <c r="K62" s="4">
        <v>20.440000000000001</v>
      </c>
    </row>
    <row r="63" spans="1:24">
      <c r="A63" s="2" t="s">
        <v>40</v>
      </c>
      <c r="B63" s="3" t="s">
        <v>9481</v>
      </c>
      <c r="C63" s="1" t="s">
        <v>42</v>
      </c>
      <c r="D63" s="1" t="s">
        <v>9505</v>
      </c>
      <c r="E63" s="2" t="s">
        <v>5673</v>
      </c>
      <c r="F63" s="2" t="s">
        <v>5674</v>
      </c>
      <c r="G63" s="2" t="s">
        <v>867</v>
      </c>
      <c r="H63" s="74" t="s">
        <v>868</v>
      </c>
      <c r="I63" s="74"/>
      <c r="J63" s="9">
        <v>50</v>
      </c>
      <c r="K63" s="4">
        <v>511</v>
      </c>
    </row>
    <row r="64" spans="1:24">
      <c r="A64" s="2" t="s">
        <v>40</v>
      </c>
      <c r="B64" s="3" t="s">
        <v>9484</v>
      </c>
      <c r="C64" s="1" t="s">
        <v>42</v>
      </c>
      <c r="D64" s="1" t="s">
        <v>4009</v>
      </c>
      <c r="E64" s="2" t="s">
        <v>2122</v>
      </c>
      <c r="F64" s="2" t="s">
        <v>8081</v>
      </c>
      <c r="G64" s="2" t="s">
        <v>468</v>
      </c>
      <c r="H64" s="74" t="s">
        <v>469</v>
      </c>
      <c r="I64" s="74"/>
      <c r="J64" s="9">
        <v>15</v>
      </c>
      <c r="K64" s="4">
        <v>153.30000000000001</v>
      </c>
    </row>
    <row r="65" spans="1:11">
      <c r="A65" s="2" t="s">
        <v>48</v>
      </c>
      <c r="B65" s="3" t="s">
        <v>9481</v>
      </c>
      <c r="C65" s="1" t="s">
        <v>42</v>
      </c>
      <c r="D65" s="1" t="s">
        <v>9503</v>
      </c>
      <c r="E65" s="2" t="s">
        <v>7626</v>
      </c>
      <c r="F65" s="2" t="s">
        <v>4509</v>
      </c>
      <c r="G65" s="2" t="s">
        <v>468</v>
      </c>
      <c r="H65" s="74" t="s">
        <v>469</v>
      </c>
      <c r="I65" s="74"/>
      <c r="J65" s="9">
        <v>6</v>
      </c>
      <c r="K65" s="4">
        <v>74.22</v>
      </c>
    </row>
    <row r="66" spans="1:11">
      <c r="K66" s="5">
        <v>1525.46</v>
      </c>
    </row>
    <row r="67" spans="1:11">
      <c r="K67" s="5">
        <v>4064.72</v>
      </c>
    </row>
  </sheetData>
  <autoFilter ref="A1:X67" xr:uid="{E4A4B4B7-E172-CC44-8FCF-0A958445988B}">
    <filterColumn colId="7" showButton="0"/>
  </autoFilter>
  <mergeCells count="57">
    <mergeCell ref="H63:I63"/>
    <mergeCell ref="H64:I64"/>
    <mergeCell ref="H65:I65"/>
    <mergeCell ref="A57:X57"/>
    <mergeCell ref="H58:I58"/>
    <mergeCell ref="H59:I59"/>
    <mergeCell ref="H60:I60"/>
    <mergeCell ref="H61:I61"/>
    <mergeCell ref="H62:I62"/>
    <mergeCell ref="H55:I55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A53:X53"/>
    <mergeCell ref="H54:I54"/>
    <mergeCell ref="H42:I42"/>
    <mergeCell ref="H29:I29"/>
    <mergeCell ref="A31:X31"/>
    <mergeCell ref="H32:I32"/>
    <mergeCell ref="H33:I33"/>
    <mergeCell ref="H34:I34"/>
    <mergeCell ref="H35:I35"/>
    <mergeCell ref="H36:I36"/>
    <mergeCell ref="A38:X38"/>
    <mergeCell ref="H39:I39"/>
    <mergeCell ref="H40:I40"/>
    <mergeCell ref="H41:I41"/>
    <mergeCell ref="H28:I28"/>
    <mergeCell ref="H16:I16"/>
    <mergeCell ref="H17:I17"/>
    <mergeCell ref="H18:I18"/>
    <mergeCell ref="A20:X20"/>
    <mergeCell ref="H21:I21"/>
    <mergeCell ref="H22:I22"/>
    <mergeCell ref="H23:I23"/>
    <mergeCell ref="H24:I24"/>
    <mergeCell ref="H25:I25"/>
    <mergeCell ref="H26:I26"/>
    <mergeCell ref="H27:I27"/>
    <mergeCell ref="H15:I15"/>
    <mergeCell ref="H1:I1"/>
    <mergeCell ref="A2:X2"/>
    <mergeCell ref="H3:I3"/>
    <mergeCell ref="H4:I4"/>
    <mergeCell ref="H5:I5"/>
    <mergeCell ref="A7:X7"/>
    <mergeCell ref="H8:I8"/>
    <mergeCell ref="A10:X10"/>
    <mergeCell ref="H11:I11"/>
    <mergeCell ref="H12:I12"/>
    <mergeCell ref="A14:X1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DB43-92CC-BF49-A6F9-E69C36E188A3}">
  <dimension ref="A1:AA72"/>
  <sheetViews>
    <sheetView workbookViewId="0"/>
    <sheetView workbookViewId="1"/>
  </sheetViews>
  <sheetFormatPr defaultColWidth="8.85546875" defaultRowHeight="12.95"/>
  <cols>
    <col min="1" max="1" width="38.42578125" customWidth="1"/>
    <col min="2" max="2" width="8.28515625" customWidth="1"/>
    <col min="3" max="3" width="4" customWidth="1"/>
    <col min="4" max="4" width="3.140625" customWidth="1"/>
    <col min="5" max="5" width="7" customWidth="1"/>
    <col min="6" max="6" width="39.85546875" customWidth="1"/>
    <col min="7" max="7" width="33.7109375" customWidth="1"/>
    <col min="8" max="8" width="3" customWidth="1"/>
    <col min="9" max="9" width="3.140625" customWidth="1"/>
    <col min="10" max="11" width="6" customWidth="1"/>
    <col min="12" max="12" width="5.140625" customWidth="1"/>
    <col min="13" max="13" width="1.85546875" customWidth="1"/>
    <col min="14" max="14" width="10" customWidth="1"/>
    <col min="15" max="15" width="8.140625" customWidth="1"/>
    <col min="16" max="16" width="6" customWidth="1"/>
    <col min="17" max="17" width="7" customWidth="1"/>
    <col min="18" max="18" width="7.140625" customWidth="1"/>
    <col min="19" max="20" width="7" customWidth="1"/>
    <col min="21" max="21" width="9.140625" customWidth="1"/>
    <col min="22" max="22" width="13.140625" customWidth="1"/>
    <col min="23" max="23" width="10.140625" customWidth="1"/>
    <col min="24" max="24" width="10" customWidth="1"/>
    <col min="25" max="25" width="10.140625" customWidth="1"/>
    <col min="26" max="26" width="8.140625" customWidth="1"/>
    <col min="27" max="27" width="33.42578125" customWidth="1"/>
  </cols>
  <sheetData>
    <row r="1" spans="1:27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75" t="s">
        <v>37</v>
      </c>
      <c r="M1" s="75"/>
      <c r="N1" s="6" t="s">
        <v>38</v>
      </c>
    </row>
    <row r="2" spans="1:27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>
      <c r="A3" s="2" t="s">
        <v>40</v>
      </c>
      <c r="B3" s="3" t="s">
        <v>9506</v>
      </c>
      <c r="C3" s="76" t="s">
        <v>42</v>
      </c>
      <c r="D3" s="76"/>
      <c r="E3" s="1" t="s">
        <v>4023</v>
      </c>
      <c r="F3" s="2" t="s">
        <v>480</v>
      </c>
      <c r="G3" s="2" t="s">
        <v>481</v>
      </c>
      <c r="H3" s="74" t="s">
        <v>82</v>
      </c>
      <c r="I3" s="74"/>
      <c r="J3" s="74" t="s">
        <v>83</v>
      </c>
      <c r="K3" s="74"/>
      <c r="L3" s="80">
        <v>5</v>
      </c>
      <c r="M3" s="80"/>
      <c r="N3" s="4">
        <v>51.1</v>
      </c>
    </row>
    <row r="4" spans="1:27">
      <c r="A4" s="2" t="s">
        <v>40</v>
      </c>
      <c r="B4" s="3" t="s">
        <v>9506</v>
      </c>
      <c r="C4" s="76" t="s">
        <v>42</v>
      </c>
      <c r="D4" s="76"/>
      <c r="E4" s="1" t="s">
        <v>9507</v>
      </c>
      <c r="F4" s="2" t="s">
        <v>4537</v>
      </c>
      <c r="G4" s="2" t="s">
        <v>4538</v>
      </c>
      <c r="H4" s="74" t="s">
        <v>498</v>
      </c>
      <c r="I4" s="74"/>
      <c r="J4" s="74" t="s">
        <v>499</v>
      </c>
      <c r="K4" s="74"/>
      <c r="L4" s="80">
        <v>10</v>
      </c>
      <c r="M4" s="80"/>
      <c r="N4" s="4">
        <v>102.2</v>
      </c>
    </row>
    <row r="5" spans="1:27">
      <c r="A5" s="2" t="s">
        <v>40</v>
      </c>
      <c r="B5" s="3" t="s">
        <v>9506</v>
      </c>
      <c r="C5" s="76" t="s">
        <v>42</v>
      </c>
      <c r="D5" s="76"/>
      <c r="E5" s="1" t="s">
        <v>9508</v>
      </c>
      <c r="F5" s="2" t="s">
        <v>2358</v>
      </c>
      <c r="G5" s="2" t="s">
        <v>2359</v>
      </c>
      <c r="H5" s="74" t="s">
        <v>82</v>
      </c>
      <c r="I5" s="74"/>
      <c r="J5" s="74" t="s">
        <v>83</v>
      </c>
      <c r="K5" s="74"/>
      <c r="L5" s="80">
        <v>2</v>
      </c>
      <c r="M5" s="80"/>
      <c r="N5" s="4">
        <v>20.440000000000001</v>
      </c>
    </row>
    <row r="6" spans="1:27">
      <c r="A6" s="2" t="s">
        <v>40</v>
      </c>
      <c r="B6" s="3" t="s">
        <v>9506</v>
      </c>
      <c r="C6" s="76" t="s">
        <v>42</v>
      </c>
      <c r="D6" s="76"/>
      <c r="E6" s="1" t="s">
        <v>4018</v>
      </c>
      <c r="F6" s="2" t="s">
        <v>480</v>
      </c>
      <c r="G6" s="2" t="s">
        <v>481</v>
      </c>
      <c r="H6" s="74" t="s">
        <v>82</v>
      </c>
      <c r="I6" s="74"/>
      <c r="J6" s="74" t="s">
        <v>83</v>
      </c>
      <c r="K6" s="74"/>
      <c r="L6" s="80">
        <v>1</v>
      </c>
      <c r="M6" s="80"/>
      <c r="N6" s="4">
        <v>10.220000000000001</v>
      </c>
    </row>
    <row r="7" spans="1:27">
      <c r="A7" s="2" t="s">
        <v>40</v>
      </c>
      <c r="B7" s="3" t="s">
        <v>9506</v>
      </c>
      <c r="C7" s="76" t="s">
        <v>42</v>
      </c>
      <c r="D7" s="76"/>
      <c r="E7" s="1" t="s">
        <v>9509</v>
      </c>
      <c r="F7" s="2" t="s">
        <v>486</v>
      </c>
      <c r="G7" s="2" t="s">
        <v>487</v>
      </c>
      <c r="H7" s="74" t="s">
        <v>102</v>
      </c>
      <c r="I7" s="74"/>
      <c r="J7" s="74" t="s">
        <v>103</v>
      </c>
      <c r="K7" s="74"/>
      <c r="L7" s="80">
        <v>10</v>
      </c>
      <c r="M7" s="80"/>
      <c r="N7" s="4">
        <v>102.2</v>
      </c>
    </row>
    <row r="8" spans="1:27">
      <c r="A8" s="2" t="s">
        <v>40</v>
      </c>
      <c r="B8" s="3" t="s">
        <v>9506</v>
      </c>
      <c r="C8" s="76" t="s">
        <v>42</v>
      </c>
      <c r="D8" s="76"/>
      <c r="E8" s="1" t="s">
        <v>3983</v>
      </c>
      <c r="F8" s="2" t="s">
        <v>7117</v>
      </c>
      <c r="G8" s="2" t="s">
        <v>7118</v>
      </c>
      <c r="H8" s="74" t="s">
        <v>82</v>
      </c>
      <c r="I8" s="74"/>
      <c r="J8" s="74" t="s">
        <v>83</v>
      </c>
      <c r="K8" s="74"/>
      <c r="L8" s="80">
        <v>3</v>
      </c>
      <c r="M8" s="80"/>
      <c r="N8" s="4">
        <v>30.66</v>
      </c>
    </row>
    <row r="9" spans="1:27">
      <c r="A9" s="2" t="s">
        <v>40</v>
      </c>
      <c r="B9" s="3" t="s">
        <v>9510</v>
      </c>
      <c r="C9" s="76" t="s">
        <v>42</v>
      </c>
      <c r="D9" s="76"/>
      <c r="E9" s="1" t="s">
        <v>9511</v>
      </c>
      <c r="F9" s="2" t="s">
        <v>670</v>
      </c>
      <c r="G9" s="2" t="s">
        <v>671</v>
      </c>
      <c r="H9" s="74" t="s">
        <v>177</v>
      </c>
      <c r="I9" s="74"/>
      <c r="J9" s="74" t="s">
        <v>178</v>
      </c>
      <c r="K9" s="74"/>
      <c r="L9" s="80">
        <v>5</v>
      </c>
      <c r="M9" s="80"/>
      <c r="N9" s="4">
        <v>51.1</v>
      </c>
    </row>
    <row r="10" spans="1:27">
      <c r="A10" s="2" t="s">
        <v>40</v>
      </c>
      <c r="B10" s="3" t="s">
        <v>9510</v>
      </c>
      <c r="C10" s="76" t="s">
        <v>42</v>
      </c>
      <c r="D10" s="76"/>
      <c r="E10" s="1" t="s">
        <v>9512</v>
      </c>
      <c r="F10" s="2" t="s">
        <v>670</v>
      </c>
      <c r="G10" s="2" t="s">
        <v>671</v>
      </c>
      <c r="H10" s="74" t="s">
        <v>177</v>
      </c>
      <c r="I10" s="74"/>
      <c r="J10" s="74" t="s">
        <v>178</v>
      </c>
      <c r="K10" s="74"/>
      <c r="L10" s="80">
        <v>10</v>
      </c>
      <c r="M10" s="80"/>
      <c r="N10" s="4">
        <v>102.2</v>
      </c>
    </row>
    <row r="11" spans="1:27">
      <c r="A11" s="2" t="s">
        <v>40</v>
      </c>
      <c r="B11" s="3" t="s">
        <v>9506</v>
      </c>
      <c r="C11" s="76" t="s">
        <v>42</v>
      </c>
      <c r="D11" s="76"/>
      <c r="E11" s="1" t="s">
        <v>9513</v>
      </c>
      <c r="F11" s="2" t="s">
        <v>909</v>
      </c>
      <c r="G11" s="2" t="s">
        <v>910</v>
      </c>
      <c r="H11" s="74" t="s">
        <v>82</v>
      </c>
      <c r="I11" s="74"/>
      <c r="J11" s="74" t="s">
        <v>83</v>
      </c>
      <c r="K11" s="74"/>
      <c r="L11" s="80">
        <v>10</v>
      </c>
      <c r="M11" s="80"/>
      <c r="N11" s="4">
        <v>102.2</v>
      </c>
    </row>
    <row r="12" spans="1:27">
      <c r="A12" s="2" t="s">
        <v>40</v>
      </c>
      <c r="B12" s="3" t="s">
        <v>9506</v>
      </c>
      <c r="C12" s="76" t="s">
        <v>42</v>
      </c>
      <c r="D12" s="76"/>
      <c r="E12" s="1" t="s">
        <v>9514</v>
      </c>
      <c r="F12" s="2" t="s">
        <v>922</v>
      </c>
      <c r="G12" s="2" t="s">
        <v>923</v>
      </c>
      <c r="H12" s="74" t="s">
        <v>82</v>
      </c>
      <c r="I12" s="74"/>
      <c r="J12" s="74" t="s">
        <v>83</v>
      </c>
      <c r="K12" s="74"/>
      <c r="L12" s="80">
        <v>2</v>
      </c>
      <c r="M12" s="80"/>
      <c r="N12" s="4">
        <v>20.440000000000001</v>
      </c>
    </row>
    <row r="13" spans="1:27">
      <c r="A13" s="2" t="s">
        <v>40</v>
      </c>
      <c r="B13" s="3" t="s">
        <v>9506</v>
      </c>
      <c r="C13" s="76" t="s">
        <v>42</v>
      </c>
      <c r="D13" s="76"/>
      <c r="E13" s="1" t="s">
        <v>9515</v>
      </c>
      <c r="F13" s="2" t="s">
        <v>85</v>
      </c>
      <c r="G13" s="2" t="s">
        <v>86</v>
      </c>
      <c r="H13" s="74" t="s">
        <v>82</v>
      </c>
      <c r="I13" s="74"/>
      <c r="J13" s="74" t="s">
        <v>83</v>
      </c>
      <c r="K13" s="74"/>
      <c r="L13" s="80">
        <v>5</v>
      </c>
      <c r="M13" s="80"/>
      <c r="N13" s="4">
        <v>51.1</v>
      </c>
    </row>
    <row r="14" spans="1:27">
      <c r="A14" s="2" t="s">
        <v>40</v>
      </c>
      <c r="B14" s="3" t="s">
        <v>9506</v>
      </c>
      <c r="C14" s="76" t="s">
        <v>42</v>
      </c>
      <c r="D14" s="76"/>
      <c r="E14" s="1" t="s">
        <v>9516</v>
      </c>
      <c r="F14" s="2" t="s">
        <v>130</v>
      </c>
      <c r="G14" s="2" t="s">
        <v>131</v>
      </c>
      <c r="H14" s="74" t="s">
        <v>72</v>
      </c>
      <c r="I14" s="74"/>
      <c r="J14" s="74" t="s">
        <v>73</v>
      </c>
      <c r="K14" s="74"/>
      <c r="L14" s="80">
        <v>15</v>
      </c>
      <c r="M14" s="80"/>
      <c r="N14" s="4">
        <v>153.30000000000001</v>
      </c>
    </row>
    <row r="15" spans="1:27">
      <c r="A15" s="2" t="s">
        <v>40</v>
      </c>
      <c r="B15" s="3" t="s">
        <v>9506</v>
      </c>
      <c r="C15" s="76" t="s">
        <v>42</v>
      </c>
      <c r="D15" s="76"/>
      <c r="E15" s="1" t="s">
        <v>4035</v>
      </c>
      <c r="F15" s="2" t="s">
        <v>136</v>
      </c>
      <c r="G15" s="2" t="s">
        <v>137</v>
      </c>
      <c r="H15" s="74" t="s">
        <v>72</v>
      </c>
      <c r="I15" s="74"/>
      <c r="J15" s="74" t="s">
        <v>73</v>
      </c>
      <c r="K15" s="74"/>
      <c r="L15" s="80">
        <v>5</v>
      </c>
      <c r="M15" s="80"/>
      <c r="N15" s="4">
        <v>51.1</v>
      </c>
    </row>
    <row r="16" spans="1:27">
      <c r="A16" s="2" t="s">
        <v>40</v>
      </c>
      <c r="B16" s="3" t="s">
        <v>9506</v>
      </c>
      <c r="C16" s="76" t="s">
        <v>42</v>
      </c>
      <c r="D16" s="76"/>
      <c r="E16" s="1" t="s">
        <v>9517</v>
      </c>
      <c r="F16" s="2" t="s">
        <v>660</v>
      </c>
      <c r="G16" s="2" t="s">
        <v>7663</v>
      </c>
      <c r="H16" s="74" t="s">
        <v>77</v>
      </c>
      <c r="I16" s="74"/>
      <c r="J16" s="74" t="s">
        <v>78</v>
      </c>
      <c r="K16" s="74"/>
      <c r="L16" s="80">
        <v>5</v>
      </c>
      <c r="M16" s="80"/>
      <c r="N16" s="4">
        <v>51.1</v>
      </c>
    </row>
    <row r="17" spans="1:14">
      <c r="A17" s="2" t="s">
        <v>48</v>
      </c>
      <c r="B17" s="3" t="s">
        <v>9506</v>
      </c>
      <c r="C17" s="76" t="s">
        <v>42</v>
      </c>
      <c r="D17" s="76"/>
      <c r="E17" s="1" t="s">
        <v>9518</v>
      </c>
      <c r="F17" s="2" t="s">
        <v>525</v>
      </c>
      <c r="G17" s="2" t="s">
        <v>526</v>
      </c>
      <c r="H17" s="74" t="s">
        <v>82</v>
      </c>
      <c r="I17" s="74"/>
      <c r="J17" s="74" t="s">
        <v>83</v>
      </c>
      <c r="K17" s="74"/>
      <c r="L17" s="80">
        <v>10</v>
      </c>
      <c r="M17" s="80"/>
      <c r="N17" s="4">
        <v>123.7</v>
      </c>
    </row>
    <row r="18" spans="1:14">
      <c r="A18" s="2" t="s">
        <v>48</v>
      </c>
      <c r="B18" s="3" t="s">
        <v>9506</v>
      </c>
      <c r="C18" s="76" t="s">
        <v>42</v>
      </c>
      <c r="D18" s="76"/>
      <c r="E18" s="1" t="s">
        <v>9519</v>
      </c>
      <c r="F18" s="2" t="s">
        <v>522</v>
      </c>
      <c r="G18" s="2" t="s">
        <v>523</v>
      </c>
      <c r="H18" s="74" t="s">
        <v>93</v>
      </c>
      <c r="I18" s="74"/>
      <c r="J18" s="74" t="s">
        <v>94</v>
      </c>
      <c r="K18" s="74"/>
      <c r="L18" s="80">
        <v>1</v>
      </c>
      <c r="M18" s="80"/>
      <c r="N18" s="4">
        <v>11.52</v>
      </c>
    </row>
    <row r="19" spans="1:14">
      <c r="A19" s="2" t="s">
        <v>48</v>
      </c>
      <c r="B19" s="3" t="s">
        <v>9506</v>
      </c>
      <c r="C19" s="76" t="s">
        <v>42</v>
      </c>
      <c r="D19" s="76"/>
      <c r="E19" s="1" t="s">
        <v>3994</v>
      </c>
      <c r="F19" s="2" t="s">
        <v>1076</v>
      </c>
      <c r="G19" s="2" t="s">
        <v>1077</v>
      </c>
      <c r="H19" s="74" t="s">
        <v>1078</v>
      </c>
      <c r="I19" s="74"/>
      <c r="J19" s="74" t="s">
        <v>1079</v>
      </c>
      <c r="K19" s="74"/>
      <c r="L19" s="80">
        <v>10</v>
      </c>
      <c r="M19" s="80"/>
      <c r="N19" s="4">
        <v>115.2</v>
      </c>
    </row>
    <row r="20" spans="1:14">
      <c r="A20" s="2" t="s">
        <v>48</v>
      </c>
      <c r="B20" s="3" t="s">
        <v>9506</v>
      </c>
      <c r="C20" s="76" t="s">
        <v>42</v>
      </c>
      <c r="D20" s="76"/>
      <c r="E20" s="1" t="s">
        <v>9520</v>
      </c>
      <c r="F20" s="2" t="s">
        <v>505</v>
      </c>
      <c r="G20" s="2" t="s">
        <v>506</v>
      </c>
      <c r="H20" s="74" t="s">
        <v>93</v>
      </c>
      <c r="I20" s="74"/>
      <c r="J20" s="74" t="s">
        <v>94</v>
      </c>
      <c r="K20" s="74"/>
      <c r="L20" s="80">
        <v>2</v>
      </c>
      <c r="M20" s="80"/>
      <c r="N20" s="4">
        <v>24.74</v>
      </c>
    </row>
    <row r="21" spans="1:14">
      <c r="A21" s="2" t="s">
        <v>48</v>
      </c>
      <c r="B21" s="3" t="s">
        <v>9506</v>
      </c>
      <c r="C21" s="76" t="s">
        <v>42</v>
      </c>
      <c r="D21" s="76"/>
      <c r="E21" s="1" t="s">
        <v>4034</v>
      </c>
      <c r="F21" s="2" t="s">
        <v>928</v>
      </c>
      <c r="G21" s="2" t="s">
        <v>929</v>
      </c>
      <c r="H21" s="74" t="s">
        <v>93</v>
      </c>
      <c r="I21" s="74"/>
      <c r="J21" s="74" t="s">
        <v>94</v>
      </c>
      <c r="K21" s="74"/>
      <c r="L21" s="80">
        <v>5</v>
      </c>
      <c r="M21" s="80"/>
      <c r="N21" s="4">
        <v>61.85</v>
      </c>
    </row>
    <row r="22" spans="1:14">
      <c r="A22" s="2" t="s">
        <v>48</v>
      </c>
      <c r="B22" s="3" t="s">
        <v>9506</v>
      </c>
      <c r="C22" s="76" t="s">
        <v>42</v>
      </c>
      <c r="D22" s="76"/>
      <c r="E22" s="1" t="s">
        <v>3999</v>
      </c>
      <c r="F22" s="2" t="s">
        <v>125</v>
      </c>
      <c r="G22" s="2" t="s">
        <v>126</v>
      </c>
      <c r="H22" s="74" t="s">
        <v>127</v>
      </c>
      <c r="I22" s="74"/>
      <c r="J22" s="74" t="s">
        <v>128</v>
      </c>
      <c r="K22" s="74"/>
      <c r="L22" s="80">
        <v>5</v>
      </c>
      <c r="M22" s="80"/>
      <c r="N22" s="4">
        <v>61.85</v>
      </c>
    </row>
    <row r="23" spans="1:14">
      <c r="A23" s="2" t="s">
        <v>48</v>
      </c>
      <c r="B23" s="3" t="s">
        <v>9506</v>
      </c>
      <c r="C23" s="76" t="s">
        <v>42</v>
      </c>
      <c r="D23" s="76"/>
      <c r="E23" s="1" t="s">
        <v>9507</v>
      </c>
      <c r="F23" s="2" t="s">
        <v>4537</v>
      </c>
      <c r="G23" s="2" t="s">
        <v>4538</v>
      </c>
      <c r="H23" s="74" t="s">
        <v>498</v>
      </c>
      <c r="I23" s="74"/>
      <c r="J23" s="74" t="s">
        <v>499</v>
      </c>
      <c r="K23" s="74"/>
      <c r="L23" s="80">
        <v>5</v>
      </c>
      <c r="M23" s="80"/>
      <c r="N23" s="4">
        <v>61.85</v>
      </c>
    </row>
    <row r="24" spans="1:14">
      <c r="A24" s="2" t="s">
        <v>48</v>
      </c>
      <c r="B24" s="3" t="s">
        <v>9506</v>
      </c>
      <c r="C24" s="76" t="s">
        <v>42</v>
      </c>
      <c r="D24" s="76"/>
      <c r="E24" s="1" t="s">
        <v>9521</v>
      </c>
      <c r="F24" s="2" t="s">
        <v>3067</v>
      </c>
      <c r="G24" s="2" t="s">
        <v>3068</v>
      </c>
      <c r="H24" s="74" t="s">
        <v>82</v>
      </c>
      <c r="I24" s="74"/>
      <c r="J24" s="74" t="s">
        <v>83</v>
      </c>
      <c r="K24" s="74"/>
      <c r="L24" s="80">
        <v>6</v>
      </c>
      <c r="M24" s="80"/>
      <c r="N24" s="4">
        <v>69.12</v>
      </c>
    </row>
    <row r="25" spans="1:14">
      <c r="A25" s="2" t="s">
        <v>48</v>
      </c>
      <c r="B25" s="3" t="s">
        <v>9506</v>
      </c>
      <c r="C25" s="76" t="s">
        <v>42</v>
      </c>
      <c r="D25" s="76"/>
      <c r="E25" s="1" t="s">
        <v>9508</v>
      </c>
      <c r="F25" s="2" t="s">
        <v>2358</v>
      </c>
      <c r="G25" s="2" t="s">
        <v>2359</v>
      </c>
      <c r="H25" s="74" t="s">
        <v>82</v>
      </c>
      <c r="I25" s="74"/>
      <c r="J25" s="74" t="s">
        <v>83</v>
      </c>
      <c r="K25" s="74"/>
      <c r="L25" s="80">
        <v>2</v>
      </c>
      <c r="M25" s="80"/>
      <c r="N25" s="4">
        <v>24.74</v>
      </c>
    </row>
    <row r="26" spans="1:14">
      <c r="A26" s="2" t="s">
        <v>48</v>
      </c>
      <c r="B26" s="3" t="s">
        <v>9506</v>
      </c>
      <c r="C26" s="76" t="s">
        <v>42</v>
      </c>
      <c r="D26" s="76"/>
      <c r="E26" s="1" t="s">
        <v>9522</v>
      </c>
      <c r="F26" s="2" t="s">
        <v>7117</v>
      </c>
      <c r="G26" s="2" t="s">
        <v>7118</v>
      </c>
      <c r="H26" s="74" t="s">
        <v>82</v>
      </c>
      <c r="I26" s="74"/>
      <c r="J26" s="74" t="s">
        <v>83</v>
      </c>
      <c r="K26" s="74"/>
      <c r="L26" s="80">
        <v>5</v>
      </c>
      <c r="M26" s="80"/>
      <c r="N26" s="4">
        <v>57.6</v>
      </c>
    </row>
    <row r="27" spans="1:14">
      <c r="A27" s="2" t="s">
        <v>48</v>
      </c>
      <c r="B27" s="3" t="s">
        <v>9506</v>
      </c>
      <c r="C27" s="76" t="s">
        <v>42</v>
      </c>
      <c r="D27" s="76"/>
      <c r="E27" s="1" t="s">
        <v>9523</v>
      </c>
      <c r="F27" s="2" t="s">
        <v>646</v>
      </c>
      <c r="G27" s="2" t="s">
        <v>647</v>
      </c>
      <c r="H27" s="74" t="s">
        <v>82</v>
      </c>
      <c r="I27" s="74"/>
      <c r="J27" s="74" t="s">
        <v>83</v>
      </c>
      <c r="K27" s="74"/>
      <c r="L27" s="80">
        <v>5</v>
      </c>
      <c r="M27" s="80"/>
      <c r="N27" s="4">
        <v>61.85</v>
      </c>
    </row>
    <row r="28" spans="1:14">
      <c r="A28" s="2" t="s">
        <v>48</v>
      </c>
      <c r="B28" s="3" t="s">
        <v>9506</v>
      </c>
      <c r="C28" s="76" t="s">
        <v>42</v>
      </c>
      <c r="D28" s="76"/>
      <c r="E28" s="1" t="s">
        <v>9524</v>
      </c>
      <c r="F28" s="2" t="s">
        <v>75</v>
      </c>
      <c r="G28" s="2" t="s">
        <v>76</v>
      </c>
      <c r="H28" s="74" t="s">
        <v>77</v>
      </c>
      <c r="I28" s="74"/>
      <c r="J28" s="74" t="s">
        <v>78</v>
      </c>
      <c r="K28" s="74"/>
      <c r="L28" s="80">
        <v>50</v>
      </c>
      <c r="M28" s="80"/>
      <c r="N28" s="4">
        <v>618.5</v>
      </c>
    </row>
    <row r="29" spans="1:14">
      <c r="A29" s="2" t="s">
        <v>48</v>
      </c>
      <c r="B29" s="3" t="s">
        <v>9506</v>
      </c>
      <c r="C29" s="76" t="s">
        <v>42</v>
      </c>
      <c r="D29" s="76"/>
      <c r="E29" s="1" t="s">
        <v>9525</v>
      </c>
      <c r="F29" s="2" t="s">
        <v>663</v>
      </c>
      <c r="G29" s="2" t="s">
        <v>664</v>
      </c>
      <c r="H29" s="74" t="s">
        <v>82</v>
      </c>
      <c r="I29" s="74"/>
      <c r="J29" s="74" t="s">
        <v>83</v>
      </c>
      <c r="K29" s="74"/>
      <c r="L29" s="80">
        <v>12</v>
      </c>
      <c r="M29" s="80"/>
      <c r="N29" s="4">
        <v>138.24</v>
      </c>
    </row>
    <row r="30" spans="1:14">
      <c r="A30" s="2" t="s">
        <v>48</v>
      </c>
      <c r="B30" s="3" t="s">
        <v>9506</v>
      </c>
      <c r="C30" s="76" t="s">
        <v>42</v>
      </c>
      <c r="D30" s="76"/>
      <c r="E30" s="1" t="s">
        <v>4020</v>
      </c>
      <c r="F30" s="2" t="s">
        <v>663</v>
      </c>
      <c r="G30" s="2" t="s">
        <v>664</v>
      </c>
      <c r="H30" s="74" t="s">
        <v>82</v>
      </c>
      <c r="I30" s="74"/>
      <c r="J30" s="74" t="s">
        <v>83</v>
      </c>
      <c r="K30" s="74"/>
      <c r="L30" s="80">
        <v>4</v>
      </c>
      <c r="M30" s="80"/>
      <c r="N30" s="4">
        <v>49.48</v>
      </c>
    </row>
    <row r="31" spans="1:14">
      <c r="A31" s="2" t="s">
        <v>48</v>
      </c>
      <c r="B31" s="3" t="s">
        <v>9506</v>
      </c>
      <c r="C31" s="76" t="s">
        <v>42</v>
      </c>
      <c r="D31" s="76"/>
      <c r="E31" s="1" t="s">
        <v>9526</v>
      </c>
      <c r="F31" s="2" t="s">
        <v>630</v>
      </c>
      <c r="G31" s="2" t="s">
        <v>631</v>
      </c>
      <c r="H31" s="74" t="s">
        <v>82</v>
      </c>
      <c r="I31" s="74"/>
      <c r="J31" s="74" t="s">
        <v>83</v>
      </c>
      <c r="K31" s="74"/>
      <c r="L31" s="80">
        <v>5</v>
      </c>
      <c r="M31" s="80"/>
      <c r="N31" s="4">
        <v>61.85</v>
      </c>
    </row>
    <row r="32" spans="1:14">
      <c r="A32" s="2" t="s">
        <v>48</v>
      </c>
      <c r="B32" s="3" t="s">
        <v>9506</v>
      </c>
      <c r="C32" s="76" t="s">
        <v>42</v>
      </c>
      <c r="D32" s="76"/>
      <c r="E32" s="1" t="s">
        <v>9527</v>
      </c>
      <c r="F32" s="2" t="s">
        <v>509</v>
      </c>
      <c r="G32" s="2" t="s">
        <v>510</v>
      </c>
      <c r="H32" s="74" t="s">
        <v>82</v>
      </c>
      <c r="I32" s="74"/>
      <c r="J32" s="74" t="s">
        <v>83</v>
      </c>
      <c r="K32" s="74"/>
      <c r="L32" s="80">
        <v>20</v>
      </c>
      <c r="M32" s="80"/>
      <c r="N32" s="4">
        <v>247.4</v>
      </c>
    </row>
    <row r="33" spans="1:27">
      <c r="A33" s="2" t="s">
        <v>48</v>
      </c>
      <c r="B33" s="3" t="s">
        <v>9506</v>
      </c>
      <c r="C33" s="76" t="s">
        <v>42</v>
      </c>
      <c r="D33" s="76"/>
      <c r="E33" s="1" t="s">
        <v>9528</v>
      </c>
      <c r="F33" s="2" t="s">
        <v>894</v>
      </c>
      <c r="G33" s="2" t="s">
        <v>895</v>
      </c>
      <c r="H33" s="74" t="s">
        <v>82</v>
      </c>
      <c r="I33" s="74"/>
      <c r="J33" s="74" t="s">
        <v>83</v>
      </c>
      <c r="K33" s="74"/>
      <c r="L33" s="80">
        <v>10</v>
      </c>
      <c r="M33" s="80"/>
      <c r="N33" s="4">
        <v>123.7</v>
      </c>
    </row>
    <row r="34" spans="1:27">
      <c r="A34" s="2" t="s">
        <v>182</v>
      </c>
      <c r="B34" s="3" t="s">
        <v>9506</v>
      </c>
      <c r="C34" s="76" t="s">
        <v>42</v>
      </c>
      <c r="D34" s="76"/>
      <c r="E34" s="1" t="s">
        <v>9529</v>
      </c>
      <c r="F34" s="2" t="s">
        <v>528</v>
      </c>
      <c r="G34" s="2" t="s">
        <v>529</v>
      </c>
      <c r="H34" s="74" t="s">
        <v>93</v>
      </c>
      <c r="I34" s="74"/>
      <c r="J34" s="74" t="s">
        <v>94</v>
      </c>
      <c r="K34" s="74"/>
      <c r="L34" s="80">
        <v>2</v>
      </c>
      <c r="M34" s="80"/>
      <c r="N34" s="4">
        <v>18.88</v>
      </c>
    </row>
    <row r="35" spans="1:27">
      <c r="N35" s="5">
        <v>2831.43</v>
      </c>
    </row>
    <row r="36" spans="1:27">
      <c r="A36" s="72" t="s">
        <v>141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spans="1:27">
      <c r="A37" s="2" t="s">
        <v>48</v>
      </c>
      <c r="B37" s="3" t="s">
        <v>9510</v>
      </c>
      <c r="C37" s="76" t="s">
        <v>42</v>
      </c>
      <c r="D37" s="76"/>
      <c r="E37" s="1" t="s">
        <v>9530</v>
      </c>
      <c r="F37" s="2" t="s">
        <v>148</v>
      </c>
      <c r="G37" s="2" t="s">
        <v>149</v>
      </c>
      <c r="H37" s="74" t="s">
        <v>150</v>
      </c>
      <c r="I37" s="74"/>
      <c r="J37" s="74" t="s">
        <v>151</v>
      </c>
      <c r="K37" s="74"/>
      <c r="L37" s="80">
        <v>5</v>
      </c>
      <c r="M37" s="80"/>
      <c r="N37" s="4">
        <v>61.85</v>
      </c>
    </row>
    <row r="38" spans="1:27">
      <c r="A38" s="2" t="s">
        <v>48</v>
      </c>
      <c r="B38" s="3" t="s">
        <v>9510</v>
      </c>
      <c r="C38" s="76" t="s">
        <v>42</v>
      </c>
      <c r="D38" s="76"/>
      <c r="E38" s="1" t="s">
        <v>9531</v>
      </c>
      <c r="F38" s="2" t="s">
        <v>148</v>
      </c>
      <c r="G38" s="2" t="s">
        <v>149</v>
      </c>
      <c r="H38" s="74" t="s">
        <v>150</v>
      </c>
      <c r="I38" s="74"/>
      <c r="J38" s="74" t="s">
        <v>151</v>
      </c>
      <c r="K38" s="74"/>
      <c r="L38" s="80">
        <v>10</v>
      </c>
      <c r="M38" s="80"/>
      <c r="N38" s="4">
        <v>115.2</v>
      </c>
    </row>
    <row r="39" spans="1:27">
      <c r="A39" s="2" t="s">
        <v>48</v>
      </c>
      <c r="B39" s="3" t="s">
        <v>9510</v>
      </c>
      <c r="C39" s="76" t="s">
        <v>42</v>
      </c>
      <c r="D39" s="76"/>
      <c r="E39" s="1" t="s">
        <v>4044</v>
      </c>
      <c r="F39" s="2" t="s">
        <v>957</v>
      </c>
      <c r="G39" s="2" t="s">
        <v>958</v>
      </c>
      <c r="H39" s="74" t="s">
        <v>150</v>
      </c>
      <c r="I39" s="74"/>
      <c r="J39" s="74" t="s">
        <v>151</v>
      </c>
      <c r="K39" s="74"/>
      <c r="L39" s="80">
        <v>10</v>
      </c>
      <c r="M39" s="80"/>
      <c r="N39" s="4">
        <v>115.2</v>
      </c>
    </row>
    <row r="40" spans="1:27">
      <c r="A40" s="2" t="s">
        <v>48</v>
      </c>
      <c r="B40" s="3" t="s">
        <v>9510</v>
      </c>
      <c r="C40" s="76" t="s">
        <v>42</v>
      </c>
      <c r="D40" s="76"/>
      <c r="E40" s="1" t="s">
        <v>9532</v>
      </c>
      <c r="F40" s="2" t="s">
        <v>936</v>
      </c>
      <c r="G40" s="2" t="s">
        <v>937</v>
      </c>
      <c r="H40" s="74" t="s">
        <v>150</v>
      </c>
      <c r="I40" s="74"/>
      <c r="J40" s="74" t="s">
        <v>151</v>
      </c>
      <c r="K40" s="74"/>
      <c r="L40" s="80">
        <v>10</v>
      </c>
      <c r="M40" s="80"/>
      <c r="N40" s="4">
        <v>115.2</v>
      </c>
    </row>
    <row r="41" spans="1:27">
      <c r="A41" s="2" t="s">
        <v>182</v>
      </c>
      <c r="B41" s="3" t="s">
        <v>9510</v>
      </c>
      <c r="C41" s="76" t="s">
        <v>42</v>
      </c>
      <c r="D41" s="76"/>
      <c r="E41" s="1" t="s">
        <v>9532</v>
      </c>
      <c r="F41" s="2" t="s">
        <v>936</v>
      </c>
      <c r="G41" s="2" t="s">
        <v>937</v>
      </c>
      <c r="H41" s="74" t="s">
        <v>150</v>
      </c>
      <c r="I41" s="74"/>
      <c r="J41" s="74" t="s">
        <v>151</v>
      </c>
      <c r="K41" s="74"/>
      <c r="L41" s="80">
        <v>2</v>
      </c>
      <c r="M41" s="80"/>
      <c r="N41" s="4">
        <v>16.84</v>
      </c>
    </row>
    <row r="42" spans="1:27">
      <c r="A42" s="2" t="s">
        <v>182</v>
      </c>
      <c r="B42" s="3" t="s">
        <v>9510</v>
      </c>
      <c r="C42" s="76" t="s">
        <v>42</v>
      </c>
      <c r="D42" s="76"/>
      <c r="E42" s="1" t="s">
        <v>9533</v>
      </c>
      <c r="F42" s="2" t="s">
        <v>538</v>
      </c>
      <c r="G42" s="2" t="s">
        <v>539</v>
      </c>
      <c r="H42" s="74" t="s">
        <v>150</v>
      </c>
      <c r="I42" s="74"/>
      <c r="J42" s="74" t="s">
        <v>151</v>
      </c>
      <c r="K42" s="74"/>
      <c r="L42" s="80">
        <v>1</v>
      </c>
      <c r="M42" s="80"/>
      <c r="N42" s="4">
        <v>9.44</v>
      </c>
    </row>
    <row r="43" spans="1:27">
      <c r="N43" s="5">
        <v>433.73</v>
      </c>
    </row>
    <row r="44" spans="1:27">
      <c r="A44" s="72" t="s">
        <v>309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spans="1:27">
      <c r="A45" s="2" t="s">
        <v>40</v>
      </c>
      <c r="B45" s="3" t="s">
        <v>9510</v>
      </c>
      <c r="C45" s="76" t="s">
        <v>42</v>
      </c>
      <c r="D45" s="76"/>
      <c r="E45" s="1" t="s">
        <v>9534</v>
      </c>
      <c r="F45" s="2" t="s">
        <v>1424</v>
      </c>
      <c r="G45" s="2" t="s">
        <v>1425</v>
      </c>
      <c r="H45" s="74" t="s">
        <v>313</v>
      </c>
      <c r="I45" s="74"/>
      <c r="J45" s="74" t="s">
        <v>314</v>
      </c>
      <c r="K45" s="74"/>
      <c r="L45" s="80">
        <v>20</v>
      </c>
      <c r="M45" s="80"/>
      <c r="N45" s="4">
        <v>204.4</v>
      </c>
    </row>
    <row r="46" spans="1:27">
      <c r="A46" s="2" t="s">
        <v>40</v>
      </c>
      <c r="B46" s="3" t="s">
        <v>9510</v>
      </c>
      <c r="C46" s="76" t="s">
        <v>42</v>
      </c>
      <c r="D46" s="76"/>
      <c r="E46" s="1" t="s">
        <v>4125</v>
      </c>
      <c r="F46" s="2" t="s">
        <v>322</v>
      </c>
      <c r="G46" s="2" t="s">
        <v>323</v>
      </c>
      <c r="H46" s="74" t="s">
        <v>313</v>
      </c>
      <c r="I46" s="74"/>
      <c r="J46" s="74" t="s">
        <v>314</v>
      </c>
      <c r="K46" s="74"/>
      <c r="L46" s="80">
        <v>20</v>
      </c>
      <c r="M46" s="80"/>
      <c r="N46" s="4">
        <v>204.4</v>
      </c>
    </row>
    <row r="47" spans="1:27">
      <c r="A47" s="2" t="s">
        <v>40</v>
      </c>
      <c r="B47" s="3" t="s">
        <v>9506</v>
      </c>
      <c r="C47" s="76" t="s">
        <v>42</v>
      </c>
      <c r="D47" s="76"/>
      <c r="E47" s="1" t="s">
        <v>3975</v>
      </c>
      <c r="F47" s="2" t="s">
        <v>789</v>
      </c>
      <c r="G47" s="2" t="s">
        <v>790</v>
      </c>
      <c r="H47" s="74" t="s">
        <v>313</v>
      </c>
      <c r="I47" s="74"/>
      <c r="J47" s="74" t="s">
        <v>314</v>
      </c>
      <c r="K47" s="74"/>
      <c r="L47" s="80">
        <v>10</v>
      </c>
      <c r="M47" s="80"/>
      <c r="N47" s="4">
        <v>102.2</v>
      </c>
    </row>
    <row r="48" spans="1:27">
      <c r="A48" s="2" t="s">
        <v>40</v>
      </c>
      <c r="B48" s="3" t="s">
        <v>9510</v>
      </c>
      <c r="C48" s="76" t="s">
        <v>42</v>
      </c>
      <c r="D48" s="76"/>
      <c r="E48" s="1" t="s">
        <v>4100</v>
      </c>
      <c r="F48" s="2" t="s">
        <v>396</v>
      </c>
      <c r="G48" s="2" t="s">
        <v>397</v>
      </c>
      <c r="H48" s="74" t="s">
        <v>313</v>
      </c>
      <c r="I48" s="74"/>
      <c r="J48" s="74" t="s">
        <v>314</v>
      </c>
      <c r="K48" s="74"/>
      <c r="L48" s="80">
        <v>20</v>
      </c>
      <c r="M48" s="80"/>
      <c r="N48" s="4">
        <v>204.4</v>
      </c>
    </row>
    <row r="49" spans="1:27">
      <c r="A49" s="2" t="s">
        <v>40</v>
      </c>
      <c r="B49" s="3" t="s">
        <v>9506</v>
      </c>
      <c r="C49" s="76" t="s">
        <v>42</v>
      </c>
      <c r="D49" s="76"/>
      <c r="E49" s="1" t="s">
        <v>9535</v>
      </c>
      <c r="F49" s="2" t="s">
        <v>1452</v>
      </c>
      <c r="G49" s="2" t="s">
        <v>1453</v>
      </c>
      <c r="H49" s="74" t="s">
        <v>313</v>
      </c>
      <c r="I49" s="74"/>
      <c r="J49" s="74" t="s">
        <v>314</v>
      </c>
      <c r="K49" s="74"/>
      <c r="L49" s="80">
        <v>20</v>
      </c>
      <c r="M49" s="80"/>
      <c r="N49" s="4">
        <v>204.4</v>
      </c>
    </row>
    <row r="50" spans="1:27">
      <c r="A50" s="2" t="s">
        <v>40</v>
      </c>
      <c r="B50" s="3" t="s">
        <v>9510</v>
      </c>
      <c r="C50" s="76" t="s">
        <v>42</v>
      </c>
      <c r="D50" s="76"/>
      <c r="E50" s="1" t="s">
        <v>9536</v>
      </c>
      <c r="F50" s="2" t="s">
        <v>1214</v>
      </c>
      <c r="G50" s="2" t="s">
        <v>1215</v>
      </c>
      <c r="H50" s="74" t="s">
        <v>313</v>
      </c>
      <c r="I50" s="74"/>
      <c r="J50" s="74" t="s">
        <v>314</v>
      </c>
      <c r="K50" s="74"/>
      <c r="L50" s="80">
        <v>10</v>
      </c>
      <c r="M50" s="80"/>
      <c r="N50" s="4">
        <v>102.2</v>
      </c>
    </row>
    <row r="51" spans="1:27">
      <c r="A51" s="2" t="s">
        <v>40</v>
      </c>
      <c r="B51" s="3" t="s">
        <v>9506</v>
      </c>
      <c r="C51" s="76" t="s">
        <v>42</v>
      </c>
      <c r="D51" s="76"/>
      <c r="E51" s="1" t="s">
        <v>4016</v>
      </c>
      <c r="F51" s="2" t="s">
        <v>567</v>
      </c>
      <c r="G51" s="2" t="s">
        <v>568</v>
      </c>
      <c r="H51" s="74" t="s">
        <v>367</v>
      </c>
      <c r="I51" s="74"/>
      <c r="J51" s="74" t="s">
        <v>368</v>
      </c>
      <c r="K51" s="74"/>
      <c r="L51" s="80">
        <v>3</v>
      </c>
      <c r="M51" s="80"/>
      <c r="N51" s="4">
        <v>30.66</v>
      </c>
    </row>
    <row r="52" spans="1:27">
      <c r="A52" s="2" t="s">
        <v>40</v>
      </c>
      <c r="B52" s="3" t="s">
        <v>9510</v>
      </c>
      <c r="C52" s="76" t="s">
        <v>42</v>
      </c>
      <c r="D52" s="76"/>
      <c r="E52" s="1" t="s">
        <v>9537</v>
      </c>
      <c r="F52" s="2" t="s">
        <v>1199</v>
      </c>
      <c r="G52" s="2" t="s">
        <v>1200</v>
      </c>
      <c r="H52" s="74" t="s">
        <v>367</v>
      </c>
      <c r="I52" s="74"/>
      <c r="J52" s="74" t="s">
        <v>368</v>
      </c>
      <c r="K52" s="74"/>
      <c r="L52" s="80">
        <v>20</v>
      </c>
      <c r="M52" s="80"/>
      <c r="N52" s="4">
        <v>204.4</v>
      </c>
    </row>
    <row r="53" spans="1:27">
      <c r="A53" s="2" t="s">
        <v>40</v>
      </c>
      <c r="B53" s="3" t="s">
        <v>9506</v>
      </c>
      <c r="C53" s="76" t="s">
        <v>42</v>
      </c>
      <c r="D53" s="76"/>
      <c r="E53" s="1" t="s">
        <v>9538</v>
      </c>
      <c r="F53" s="2" t="s">
        <v>597</v>
      </c>
      <c r="G53" s="2" t="s">
        <v>598</v>
      </c>
      <c r="H53" s="74" t="s">
        <v>313</v>
      </c>
      <c r="I53" s="74"/>
      <c r="J53" s="74" t="s">
        <v>314</v>
      </c>
      <c r="K53" s="74"/>
      <c r="L53" s="80">
        <v>20</v>
      </c>
      <c r="M53" s="80"/>
      <c r="N53" s="4">
        <v>204.4</v>
      </c>
    </row>
    <row r="54" spans="1:27">
      <c r="A54" s="2" t="s">
        <v>40</v>
      </c>
      <c r="B54" s="3" t="s">
        <v>9506</v>
      </c>
      <c r="C54" s="76" t="s">
        <v>42</v>
      </c>
      <c r="D54" s="76"/>
      <c r="E54" s="1" t="s">
        <v>9539</v>
      </c>
      <c r="F54" s="2" t="s">
        <v>325</v>
      </c>
      <c r="G54" s="2" t="s">
        <v>326</v>
      </c>
      <c r="H54" s="74" t="s">
        <v>313</v>
      </c>
      <c r="I54" s="74"/>
      <c r="J54" s="74" t="s">
        <v>314</v>
      </c>
      <c r="K54" s="74"/>
      <c r="L54" s="80">
        <v>10</v>
      </c>
      <c r="M54" s="80"/>
      <c r="N54" s="4">
        <v>102.2</v>
      </c>
    </row>
    <row r="55" spans="1:27">
      <c r="A55" s="2" t="s">
        <v>48</v>
      </c>
      <c r="B55" s="3" t="s">
        <v>9506</v>
      </c>
      <c r="C55" s="76" t="s">
        <v>42</v>
      </c>
      <c r="D55" s="76"/>
      <c r="E55" s="1" t="s">
        <v>3975</v>
      </c>
      <c r="F55" s="2" t="s">
        <v>789</v>
      </c>
      <c r="G55" s="2" t="s">
        <v>790</v>
      </c>
      <c r="H55" s="74" t="s">
        <v>313</v>
      </c>
      <c r="I55" s="74"/>
      <c r="J55" s="74" t="s">
        <v>314</v>
      </c>
      <c r="K55" s="74"/>
      <c r="L55" s="80">
        <v>7</v>
      </c>
      <c r="M55" s="80"/>
      <c r="N55" s="4">
        <v>80.64</v>
      </c>
    </row>
    <row r="56" spans="1:27">
      <c r="A56" s="2" t="s">
        <v>48</v>
      </c>
      <c r="B56" s="3" t="s">
        <v>9510</v>
      </c>
      <c r="C56" s="76" t="s">
        <v>42</v>
      </c>
      <c r="D56" s="76"/>
      <c r="E56" s="1" t="s">
        <v>4125</v>
      </c>
      <c r="F56" s="2" t="s">
        <v>322</v>
      </c>
      <c r="G56" s="2" t="s">
        <v>323</v>
      </c>
      <c r="H56" s="74" t="s">
        <v>313</v>
      </c>
      <c r="I56" s="74"/>
      <c r="J56" s="74" t="s">
        <v>314</v>
      </c>
      <c r="K56" s="74"/>
      <c r="L56" s="80">
        <v>3</v>
      </c>
      <c r="M56" s="80"/>
      <c r="N56" s="4">
        <v>34.56</v>
      </c>
    </row>
    <row r="57" spans="1:27">
      <c r="A57" s="2" t="s">
        <v>48</v>
      </c>
      <c r="B57" s="3" t="s">
        <v>9510</v>
      </c>
      <c r="C57" s="76" t="s">
        <v>42</v>
      </c>
      <c r="D57" s="76"/>
      <c r="E57" s="1" t="s">
        <v>4147</v>
      </c>
      <c r="F57" s="2" t="s">
        <v>792</v>
      </c>
      <c r="G57" s="2" t="s">
        <v>793</v>
      </c>
      <c r="H57" s="74" t="s">
        <v>313</v>
      </c>
      <c r="I57" s="74"/>
      <c r="J57" s="74" t="s">
        <v>314</v>
      </c>
      <c r="K57" s="74"/>
      <c r="L57" s="80">
        <v>5</v>
      </c>
      <c r="M57" s="80"/>
      <c r="N57" s="4">
        <v>57.6</v>
      </c>
    </row>
    <row r="58" spans="1:27">
      <c r="N58" s="5">
        <v>1736.46</v>
      </c>
    </row>
    <row r="59" spans="1:27">
      <c r="A59" s="72" t="s">
        <v>435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spans="1:27">
      <c r="A60" s="2" t="s">
        <v>40</v>
      </c>
      <c r="B60" s="3" t="s">
        <v>9506</v>
      </c>
      <c r="C60" s="76" t="s">
        <v>42</v>
      </c>
      <c r="D60" s="76"/>
      <c r="E60" s="1" t="s">
        <v>4003</v>
      </c>
      <c r="F60" s="2" t="s">
        <v>1265</v>
      </c>
      <c r="G60" s="2" t="s">
        <v>1266</v>
      </c>
      <c r="H60" s="74" t="s">
        <v>439</v>
      </c>
      <c r="I60" s="74"/>
      <c r="J60" s="74" t="s">
        <v>440</v>
      </c>
      <c r="K60" s="74"/>
      <c r="L60" s="80">
        <v>5</v>
      </c>
      <c r="M60" s="80"/>
      <c r="N60" s="4">
        <v>51.1</v>
      </c>
    </row>
    <row r="61" spans="1:27">
      <c r="A61" s="2" t="s">
        <v>40</v>
      </c>
      <c r="B61" s="3" t="s">
        <v>9506</v>
      </c>
      <c r="C61" s="76" t="s">
        <v>42</v>
      </c>
      <c r="D61" s="76"/>
      <c r="E61" s="1" t="s">
        <v>4025</v>
      </c>
      <c r="F61" s="2" t="s">
        <v>822</v>
      </c>
      <c r="G61" s="2" t="s">
        <v>823</v>
      </c>
      <c r="H61" s="74" t="s">
        <v>439</v>
      </c>
      <c r="I61" s="74"/>
      <c r="J61" s="74" t="s">
        <v>440</v>
      </c>
      <c r="K61" s="74"/>
      <c r="L61" s="80">
        <v>10</v>
      </c>
      <c r="M61" s="80"/>
      <c r="N61" s="4">
        <v>102.2</v>
      </c>
    </row>
    <row r="62" spans="1:27">
      <c r="A62" s="2" t="s">
        <v>48</v>
      </c>
      <c r="B62" s="3" t="s">
        <v>9506</v>
      </c>
      <c r="C62" s="76" t="s">
        <v>42</v>
      </c>
      <c r="D62" s="76"/>
      <c r="E62" s="1" t="s">
        <v>9540</v>
      </c>
      <c r="F62" s="2" t="s">
        <v>604</v>
      </c>
      <c r="G62" s="2" t="s">
        <v>605</v>
      </c>
      <c r="H62" s="74" t="s">
        <v>439</v>
      </c>
      <c r="I62" s="74"/>
      <c r="J62" s="74" t="s">
        <v>440</v>
      </c>
      <c r="K62" s="74"/>
      <c r="L62" s="80">
        <v>5</v>
      </c>
      <c r="M62" s="80"/>
      <c r="N62" s="4">
        <v>61.85</v>
      </c>
    </row>
    <row r="63" spans="1:27">
      <c r="A63" s="2" t="s">
        <v>182</v>
      </c>
      <c r="B63" s="3" t="s">
        <v>9506</v>
      </c>
      <c r="C63" s="76" t="s">
        <v>42</v>
      </c>
      <c r="D63" s="76"/>
      <c r="E63" s="1" t="s">
        <v>3998</v>
      </c>
      <c r="F63" s="2" t="s">
        <v>437</v>
      </c>
      <c r="G63" s="2" t="s">
        <v>438</v>
      </c>
      <c r="H63" s="74" t="s">
        <v>439</v>
      </c>
      <c r="I63" s="74"/>
      <c r="J63" s="74" t="s">
        <v>440</v>
      </c>
      <c r="K63" s="74"/>
      <c r="L63" s="80">
        <v>1</v>
      </c>
      <c r="M63" s="80"/>
      <c r="N63" s="4">
        <v>9.44</v>
      </c>
    </row>
    <row r="64" spans="1:27">
      <c r="N64" s="5">
        <v>224.59</v>
      </c>
    </row>
    <row r="65" spans="1:27">
      <c r="A65" s="72" t="s">
        <v>444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spans="1:27">
      <c r="A66" s="2" t="s">
        <v>40</v>
      </c>
      <c r="B66" s="3" t="s">
        <v>9506</v>
      </c>
      <c r="C66" s="76" t="s">
        <v>42</v>
      </c>
      <c r="D66" s="76"/>
      <c r="E66" s="1" t="s">
        <v>4015</v>
      </c>
      <c r="F66" s="2" t="s">
        <v>1467</v>
      </c>
      <c r="G66" s="2" t="s">
        <v>1468</v>
      </c>
      <c r="H66" s="74" t="s">
        <v>851</v>
      </c>
      <c r="I66" s="74"/>
      <c r="J66" s="74" t="s">
        <v>852</v>
      </c>
      <c r="K66" s="74"/>
      <c r="L66" s="80">
        <v>3</v>
      </c>
      <c r="M66" s="80"/>
      <c r="N66" s="4">
        <v>30.66</v>
      </c>
    </row>
    <row r="67" spans="1:27">
      <c r="A67" s="2" t="s">
        <v>40</v>
      </c>
      <c r="B67" s="3" t="s">
        <v>9506</v>
      </c>
      <c r="C67" s="76" t="s">
        <v>42</v>
      </c>
      <c r="D67" s="76"/>
      <c r="E67" s="1" t="s">
        <v>9541</v>
      </c>
      <c r="F67" s="2" t="s">
        <v>4287</v>
      </c>
      <c r="G67" s="2" t="s">
        <v>4288</v>
      </c>
      <c r="H67" s="74" t="s">
        <v>468</v>
      </c>
      <c r="I67" s="74"/>
      <c r="J67" s="74" t="s">
        <v>469</v>
      </c>
      <c r="K67" s="74"/>
      <c r="L67" s="80">
        <v>62</v>
      </c>
      <c r="M67" s="80"/>
      <c r="N67" s="4">
        <v>633.64</v>
      </c>
    </row>
    <row r="68" spans="1:27">
      <c r="A68" s="2" t="s">
        <v>40</v>
      </c>
      <c r="B68" s="3" t="s">
        <v>9510</v>
      </c>
      <c r="C68" s="76" t="s">
        <v>42</v>
      </c>
      <c r="D68" s="76"/>
      <c r="E68" s="1" t="s">
        <v>4102</v>
      </c>
      <c r="F68" s="2" t="s">
        <v>2857</v>
      </c>
      <c r="G68" s="2" t="s">
        <v>2858</v>
      </c>
      <c r="H68" s="74" t="s">
        <v>851</v>
      </c>
      <c r="I68" s="74"/>
      <c r="J68" s="74" t="s">
        <v>852</v>
      </c>
      <c r="K68" s="74"/>
      <c r="L68" s="80">
        <v>20</v>
      </c>
      <c r="M68" s="80"/>
      <c r="N68" s="4">
        <v>204.4</v>
      </c>
    </row>
    <row r="69" spans="1:27">
      <c r="A69" s="2" t="s">
        <v>48</v>
      </c>
      <c r="B69" s="3" t="s">
        <v>9506</v>
      </c>
      <c r="C69" s="76" t="s">
        <v>42</v>
      </c>
      <c r="D69" s="76"/>
      <c r="E69" s="1" t="s">
        <v>9541</v>
      </c>
      <c r="F69" s="2" t="s">
        <v>4287</v>
      </c>
      <c r="G69" s="2" t="s">
        <v>4288</v>
      </c>
      <c r="H69" s="74" t="s">
        <v>468</v>
      </c>
      <c r="I69" s="74"/>
      <c r="J69" s="74" t="s">
        <v>469</v>
      </c>
      <c r="K69" s="74"/>
      <c r="L69" s="80">
        <v>14</v>
      </c>
      <c r="M69" s="80"/>
      <c r="N69" s="4">
        <v>173.18</v>
      </c>
    </row>
    <row r="70" spans="1:27">
      <c r="A70" s="2" t="s">
        <v>48</v>
      </c>
      <c r="B70" s="3" t="s">
        <v>9510</v>
      </c>
      <c r="C70" s="76" t="s">
        <v>42</v>
      </c>
      <c r="D70" s="76"/>
      <c r="E70" s="1" t="s">
        <v>9542</v>
      </c>
      <c r="F70" s="2" t="s">
        <v>4290</v>
      </c>
      <c r="G70" s="2" t="s">
        <v>4291</v>
      </c>
      <c r="H70" s="74" t="s">
        <v>872</v>
      </c>
      <c r="I70" s="74"/>
      <c r="J70" s="74" t="s">
        <v>873</v>
      </c>
      <c r="K70" s="74"/>
      <c r="L70" s="80">
        <v>10</v>
      </c>
      <c r="M70" s="80"/>
      <c r="N70" s="4">
        <v>123.7</v>
      </c>
    </row>
    <row r="71" spans="1:27">
      <c r="N71" s="5">
        <v>1165.58</v>
      </c>
    </row>
    <row r="72" spans="1:27">
      <c r="N72" s="5">
        <v>6391.79</v>
      </c>
    </row>
  </sheetData>
  <autoFilter ref="A1:AA72" xr:uid="{AECADB43-92CC-BF49-A6F9-E69C36E188A3}">
    <filterColumn colId="2" showButton="0"/>
    <filterColumn colId="7" showButton="0"/>
    <filterColumn colId="9" showButton="0"/>
    <filterColumn colId="11" showButton="0"/>
  </autoFilter>
  <mergeCells count="249">
    <mergeCell ref="C4:D4"/>
    <mergeCell ref="H4:I4"/>
    <mergeCell ref="J4:K4"/>
    <mergeCell ref="L4:M4"/>
    <mergeCell ref="C5:D5"/>
    <mergeCell ref="H5:I5"/>
    <mergeCell ref="J5:K5"/>
    <mergeCell ref="L5:M5"/>
    <mergeCell ref="C1:D1"/>
    <mergeCell ref="H1:I1"/>
    <mergeCell ref="J1:K1"/>
    <mergeCell ref="L1:M1"/>
    <mergeCell ref="A2:AA2"/>
    <mergeCell ref="C3:D3"/>
    <mergeCell ref="H3:I3"/>
    <mergeCell ref="J3:K3"/>
    <mergeCell ref="L3:M3"/>
    <mergeCell ref="C8:D8"/>
    <mergeCell ref="H8:I8"/>
    <mergeCell ref="J8:K8"/>
    <mergeCell ref="L8:M8"/>
    <mergeCell ref="C9:D9"/>
    <mergeCell ref="H9:I9"/>
    <mergeCell ref="J9:K9"/>
    <mergeCell ref="L9:M9"/>
    <mergeCell ref="C6:D6"/>
    <mergeCell ref="H6:I6"/>
    <mergeCell ref="J6:K6"/>
    <mergeCell ref="L6:M6"/>
    <mergeCell ref="C7:D7"/>
    <mergeCell ref="H7:I7"/>
    <mergeCell ref="J7:K7"/>
    <mergeCell ref="L7:M7"/>
    <mergeCell ref="C12:D12"/>
    <mergeCell ref="H12:I12"/>
    <mergeCell ref="J12:K12"/>
    <mergeCell ref="L12:M12"/>
    <mergeCell ref="C13:D13"/>
    <mergeCell ref="H13:I13"/>
    <mergeCell ref="J13:K13"/>
    <mergeCell ref="L13:M13"/>
    <mergeCell ref="C10:D10"/>
    <mergeCell ref="H10:I10"/>
    <mergeCell ref="J10:K10"/>
    <mergeCell ref="L10:M10"/>
    <mergeCell ref="C11:D11"/>
    <mergeCell ref="H11:I11"/>
    <mergeCell ref="J11:K11"/>
    <mergeCell ref="L11:M11"/>
    <mergeCell ref="C16:D16"/>
    <mergeCell ref="H16:I16"/>
    <mergeCell ref="J16:K16"/>
    <mergeCell ref="L16:M16"/>
    <mergeCell ref="C17:D17"/>
    <mergeCell ref="H17:I17"/>
    <mergeCell ref="J17:K17"/>
    <mergeCell ref="L17:M17"/>
    <mergeCell ref="C14:D14"/>
    <mergeCell ref="H14:I14"/>
    <mergeCell ref="J14:K14"/>
    <mergeCell ref="L14:M14"/>
    <mergeCell ref="C15:D15"/>
    <mergeCell ref="H15:I15"/>
    <mergeCell ref="J15:K15"/>
    <mergeCell ref="L15:M15"/>
    <mergeCell ref="C20:D20"/>
    <mergeCell ref="H20:I20"/>
    <mergeCell ref="J20:K20"/>
    <mergeCell ref="L20:M20"/>
    <mergeCell ref="C21:D21"/>
    <mergeCell ref="H21:I21"/>
    <mergeCell ref="J21:K21"/>
    <mergeCell ref="L21:M21"/>
    <mergeCell ref="C18:D18"/>
    <mergeCell ref="H18:I18"/>
    <mergeCell ref="J18:K18"/>
    <mergeCell ref="L18:M18"/>
    <mergeCell ref="C19:D19"/>
    <mergeCell ref="H19:I19"/>
    <mergeCell ref="J19:K19"/>
    <mergeCell ref="L19:M19"/>
    <mergeCell ref="C24:D24"/>
    <mergeCell ref="H24:I24"/>
    <mergeCell ref="J24:K24"/>
    <mergeCell ref="L24:M24"/>
    <mergeCell ref="C25:D25"/>
    <mergeCell ref="H25:I25"/>
    <mergeCell ref="J25:K25"/>
    <mergeCell ref="L25:M25"/>
    <mergeCell ref="C22:D22"/>
    <mergeCell ref="H22:I22"/>
    <mergeCell ref="J22:K22"/>
    <mergeCell ref="L22:M22"/>
    <mergeCell ref="C23:D23"/>
    <mergeCell ref="H23:I23"/>
    <mergeCell ref="J23:K23"/>
    <mergeCell ref="L23:M23"/>
    <mergeCell ref="C28:D28"/>
    <mergeCell ref="H28:I28"/>
    <mergeCell ref="J28:K28"/>
    <mergeCell ref="L28:M28"/>
    <mergeCell ref="C29:D29"/>
    <mergeCell ref="H29:I29"/>
    <mergeCell ref="J29:K29"/>
    <mergeCell ref="L29:M29"/>
    <mergeCell ref="C26:D26"/>
    <mergeCell ref="H26:I26"/>
    <mergeCell ref="J26:K26"/>
    <mergeCell ref="L26:M26"/>
    <mergeCell ref="C27:D27"/>
    <mergeCell ref="H27:I27"/>
    <mergeCell ref="J27:K27"/>
    <mergeCell ref="L27:M27"/>
    <mergeCell ref="C32:D32"/>
    <mergeCell ref="H32:I32"/>
    <mergeCell ref="J32:K32"/>
    <mergeCell ref="L32:M32"/>
    <mergeCell ref="C33:D33"/>
    <mergeCell ref="H33:I33"/>
    <mergeCell ref="J33:K33"/>
    <mergeCell ref="L33:M33"/>
    <mergeCell ref="C30:D30"/>
    <mergeCell ref="H30:I30"/>
    <mergeCell ref="J30:K30"/>
    <mergeCell ref="L30:M30"/>
    <mergeCell ref="C31:D31"/>
    <mergeCell ref="H31:I31"/>
    <mergeCell ref="J31:K31"/>
    <mergeCell ref="L31:M31"/>
    <mergeCell ref="C34:D34"/>
    <mergeCell ref="H34:I34"/>
    <mergeCell ref="J34:K34"/>
    <mergeCell ref="L34:M34"/>
    <mergeCell ref="A36:AA36"/>
    <mergeCell ref="C37:D37"/>
    <mergeCell ref="H37:I37"/>
    <mergeCell ref="J37:K37"/>
    <mergeCell ref="L37:M37"/>
    <mergeCell ref="C40:D40"/>
    <mergeCell ref="H40:I40"/>
    <mergeCell ref="J40:K40"/>
    <mergeCell ref="L40:M40"/>
    <mergeCell ref="C41:D41"/>
    <mergeCell ref="H41:I41"/>
    <mergeCell ref="J41:K41"/>
    <mergeCell ref="L41:M41"/>
    <mergeCell ref="C38:D38"/>
    <mergeCell ref="H38:I38"/>
    <mergeCell ref="J38:K38"/>
    <mergeCell ref="L38:M38"/>
    <mergeCell ref="C39:D39"/>
    <mergeCell ref="H39:I39"/>
    <mergeCell ref="J39:K39"/>
    <mergeCell ref="L39:M39"/>
    <mergeCell ref="C42:D42"/>
    <mergeCell ref="H42:I42"/>
    <mergeCell ref="J42:K42"/>
    <mergeCell ref="L42:M42"/>
    <mergeCell ref="A44:AA44"/>
    <mergeCell ref="C45:D45"/>
    <mergeCell ref="H45:I45"/>
    <mergeCell ref="J45:K45"/>
    <mergeCell ref="L45:M45"/>
    <mergeCell ref="C48:D48"/>
    <mergeCell ref="H48:I48"/>
    <mergeCell ref="J48:K48"/>
    <mergeCell ref="L48:M48"/>
    <mergeCell ref="C49:D49"/>
    <mergeCell ref="H49:I49"/>
    <mergeCell ref="J49:K49"/>
    <mergeCell ref="L49:M49"/>
    <mergeCell ref="C46:D46"/>
    <mergeCell ref="H46:I46"/>
    <mergeCell ref="J46:K46"/>
    <mergeCell ref="L46:M46"/>
    <mergeCell ref="C47:D47"/>
    <mergeCell ref="H47:I47"/>
    <mergeCell ref="J47:K47"/>
    <mergeCell ref="L47:M47"/>
    <mergeCell ref="C52:D52"/>
    <mergeCell ref="H52:I52"/>
    <mergeCell ref="J52:K52"/>
    <mergeCell ref="L52:M52"/>
    <mergeCell ref="C53:D53"/>
    <mergeCell ref="H53:I53"/>
    <mergeCell ref="J53:K53"/>
    <mergeCell ref="L53:M53"/>
    <mergeCell ref="C50:D50"/>
    <mergeCell ref="H50:I50"/>
    <mergeCell ref="J50:K50"/>
    <mergeCell ref="L50:M50"/>
    <mergeCell ref="C51:D51"/>
    <mergeCell ref="H51:I51"/>
    <mergeCell ref="J51:K51"/>
    <mergeCell ref="L51:M51"/>
    <mergeCell ref="C56:D56"/>
    <mergeCell ref="H56:I56"/>
    <mergeCell ref="J56:K56"/>
    <mergeCell ref="L56:M56"/>
    <mergeCell ref="C57:D57"/>
    <mergeCell ref="H57:I57"/>
    <mergeCell ref="J57:K57"/>
    <mergeCell ref="L57:M57"/>
    <mergeCell ref="C54:D54"/>
    <mergeCell ref="H54:I54"/>
    <mergeCell ref="J54:K54"/>
    <mergeCell ref="L54:M54"/>
    <mergeCell ref="C55:D55"/>
    <mergeCell ref="H55:I55"/>
    <mergeCell ref="J55:K55"/>
    <mergeCell ref="L55:M55"/>
    <mergeCell ref="C62:D62"/>
    <mergeCell ref="H62:I62"/>
    <mergeCell ref="J62:K62"/>
    <mergeCell ref="L62:M62"/>
    <mergeCell ref="C63:D63"/>
    <mergeCell ref="H63:I63"/>
    <mergeCell ref="J63:K63"/>
    <mergeCell ref="L63:M63"/>
    <mergeCell ref="A59:AA59"/>
    <mergeCell ref="C60:D60"/>
    <mergeCell ref="H60:I60"/>
    <mergeCell ref="J60:K60"/>
    <mergeCell ref="L60:M60"/>
    <mergeCell ref="C61:D61"/>
    <mergeCell ref="H61:I61"/>
    <mergeCell ref="J61:K61"/>
    <mergeCell ref="L61:M61"/>
    <mergeCell ref="A65:AA65"/>
    <mergeCell ref="C66:D66"/>
    <mergeCell ref="H66:I66"/>
    <mergeCell ref="J66:K66"/>
    <mergeCell ref="L66:M66"/>
    <mergeCell ref="C67:D67"/>
    <mergeCell ref="H67:I67"/>
    <mergeCell ref="J67:K67"/>
    <mergeCell ref="L67:M67"/>
    <mergeCell ref="C70:D70"/>
    <mergeCell ref="H70:I70"/>
    <mergeCell ref="J70:K70"/>
    <mergeCell ref="L70:M70"/>
    <mergeCell ref="C68:D68"/>
    <mergeCell ref="H68:I68"/>
    <mergeCell ref="J68:K68"/>
    <mergeCell ref="L68:M68"/>
    <mergeCell ref="C69:D69"/>
    <mergeCell ref="H69:I69"/>
    <mergeCell ref="J69:K69"/>
    <mergeCell ref="L69:M6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FDBE-66A6-D248-8217-03308C8AE852}">
  <dimension ref="A1:Y114"/>
  <sheetViews>
    <sheetView workbookViewId="0"/>
    <sheetView workbookViewId="1"/>
  </sheetViews>
  <sheetFormatPr defaultColWidth="8.85546875" defaultRowHeight="12.95"/>
  <cols>
    <col min="1" max="1" width="32.28515625" customWidth="1"/>
    <col min="2" max="2" width="8.42578125" customWidth="1"/>
    <col min="3" max="3" width="4" customWidth="1"/>
    <col min="4" max="4" width="3.140625" customWidth="1"/>
    <col min="5" max="5" width="7" customWidth="1"/>
    <col min="6" max="6" width="41.42578125" customWidth="1"/>
    <col min="7" max="7" width="34.7109375" customWidth="1"/>
    <col min="8" max="8" width="3" customWidth="1"/>
    <col min="9" max="9" width="3.140625" customWidth="1"/>
    <col min="10" max="10" width="15.42578125" customWidth="1"/>
    <col min="11" max="11" width="8.42578125" style="10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6" t="s">
        <v>36</v>
      </c>
      <c r="K1" s="8" t="s">
        <v>37</v>
      </c>
      <c r="L1" s="6" t="s">
        <v>38</v>
      </c>
    </row>
    <row r="2" spans="1:25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>
      <c r="A3" s="2" t="s">
        <v>48</v>
      </c>
      <c r="B3" s="3" t="s">
        <v>9543</v>
      </c>
      <c r="C3" s="76" t="s">
        <v>42</v>
      </c>
      <c r="D3" s="76"/>
      <c r="E3" s="1" t="s">
        <v>9544</v>
      </c>
      <c r="F3" s="2" t="s">
        <v>885</v>
      </c>
      <c r="G3" s="2" t="s">
        <v>886</v>
      </c>
      <c r="H3" s="74" t="s">
        <v>622</v>
      </c>
      <c r="I3" s="74"/>
      <c r="J3" s="2" t="s">
        <v>623</v>
      </c>
      <c r="K3" s="9">
        <v>3</v>
      </c>
      <c r="L3" s="4">
        <v>37.11</v>
      </c>
    </row>
    <row r="4" spans="1:25">
      <c r="A4" s="2" t="s">
        <v>48</v>
      </c>
      <c r="B4" s="3" t="s">
        <v>9543</v>
      </c>
      <c r="C4" s="76" t="s">
        <v>42</v>
      </c>
      <c r="D4" s="76"/>
      <c r="E4" s="1" t="s">
        <v>4144</v>
      </c>
      <c r="F4" s="2" t="s">
        <v>7843</v>
      </c>
      <c r="G4" s="2" t="s">
        <v>7844</v>
      </c>
      <c r="H4" s="74" t="s">
        <v>622</v>
      </c>
      <c r="I4" s="74"/>
      <c r="J4" s="2" t="s">
        <v>623</v>
      </c>
      <c r="K4" s="9">
        <v>5</v>
      </c>
      <c r="L4" s="4">
        <v>61.85</v>
      </c>
    </row>
    <row r="5" spans="1:25">
      <c r="L5" s="5">
        <v>98.96</v>
      </c>
    </row>
    <row r="6" spans="1:25">
      <c r="A6" s="72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</row>
    <row r="7" spans="1:25">
      <c r="A7" s="2" t="s">
        <v>40</v>
      </c>
      <c r="B7" s="3" t="s">
        <v>9545</v>
      </c>
      <c r="C7" s="76" t="s">
        <v>42</v>
      </c>
      <c r="D7" s="76"/>
      <c r="E7" s="1" t="s">
        <v>4270</v>
      </c>
      <c r="F7" s="2" t="s">
        <v>57</v>
      </c>
      <c r="G7" s="2" t="s">
        <v>58</v>
      </c>
      <c r="H7" s="74" t="s">
        <v>59</v>
      </c>
      <c r="I7" s="74"/>
      <c r="J7" s="2" t="s">
        <v>60</v>
      </c>
      <c r="K7" s="9">
        <v>5</v>
      </c>
      <c r="L7" s="4">
        <v>51.1</v>
      </c>
    </row>
    <row r="8" spans="1:25">
      <c r="A8" s="2" t="s">
        <v>48</v>
      </c>
      <c r="B8" s="3" t="s">
        <v>9545</v>
      </c>
      <c r="C8" s="76" t="s">
        <v>42</v>
      </c>
      <c r="D8" s="76"/>
      <c r="E8" s="1" t="s">
        <v>9546</v>
      </c>
      <c r="F8" s="2" t="s">
        <v>57</v>
      </c>
      <c r="G8" s="2" t="s">
        <v>58</v>
      </c>
      <c r="H8" s="74" t="s">
        <v>59</v>
      </c>
      <c r="I8" s="74"/>
      <c r="J8" s="2" t="s">
        <v>60</v>
      </c>
      <c r="K8" s="9">
        <v>10</v>
      </c>
      <c r="L8" s="4">
        <v>115.2</v>
      </c>
    </row>
    <row r="9" spans="1:25">
      <c r="L9" s="5">
        <v>166.3</v>
      </c>
    </row>
    <row r="10" spans="1:25">
      <c r="A10" s="72" t="s">
        <v>67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</row>
    <row r="11" spans="1:25">
      <c r="A11" s="2" t="s">
        <v>40</v>
      </c>
      <c r="B11" s="3" t="s">
        <v>9547</v>
      </c>
      <c r="C11" s="76" t="s">
        <v>42</v>
      </c>
      <c r="D11" s="76"/>
      <c r="E11" s="1" t="s">
        <v>9548</v>
      </c>
      <c r="F11" s="2" t="s">
        <v>650</v>
      </c>
      <c r="G11" s="2" t="s">
        <v>651</v>
      </c>
      <c r="H11" s="74" t="s">
        <v>72</v>
      </c>
      <c r="I11" s="74"/>
      <c r="J11" s="2" t="s">
        <v>73</v>
      </c>
      <c r="K11" s="9">
        <v>20</v>
      </c>
      <c r="L11" s="4">
        <v>204.4</v>
      </c>
    </row>
    <row r="12" spans="1:25">
      <c r="A12" s="2" t="s">
        <v>40</v>
      </c>
      <c r="B12" s="3" t="s">
        <v>9547</v>
      </c>
      <c r="C12" s="76" t="s">
        <v>42</v>
      </c>
      <c r="D12" s="76"/>
      <c r="E12" s="1" t="s">
        <v>9549</v>
      </c>
      <c r="F12" s="2" t="s">
        <v>630</v>
      </c>
      <c r="G12" s="2" t="s">
        <v>631</v>
      </c>
      <c r="H12" s="74" t="s">
        <v>82</v>
      </c>
      <c r="I12" s="74"/>
      <c r="J12" s="2" t="s">
        <v>83</v>
      </c>
      <c r="K12" s="9">
        <v>3</v>
      </c>
      <c r="L12" s="4">
        <v>30.66</v>
      </c>
    </row>
    <row r="13" spans="1:25">
      <c r="A13" s="2" t="s">
        <v>40</v>
      </c>
      <c r="B13" s="3" t="s">
        <v>9547</v>
      </c>
      <c r="C13" s="76" t="s">
        <v>42</v>
      </c>
      <c r="D13" s="76"/>
      <c r="E13" s="1" t="s">
        <v>9550</v>
      </c>
      <c r="F13" s="2" t="s">
        <v>505</v>
      </c>
      <c r="G13" s="2" t="s">
        <v>506</v>
      </c>
      <c r="H13" s="74" t="s">
        <v>93</v>
      </c>
      <c r="I13" s="74"/>
      <c r="J13" s="2" t="s">
        <v>94</v>
      </c>
      <c r="K13" s="9">
        <v>1</v>
      </c>
      <c r="L13" s="4">
        <v>10.220000000000001</v>
      </c>
    </row>
    <row r="14" spans="1:25">
      <c r="A14" s="2" t="s">
        <v>40</v>
      </c>
      <c r="B14" s="3" t="s">
        <v>9547</v>
      </c>
      <c r="C14" s="76" t="s">
        <v>42</v>
      </c>
      <c r="D14" s="76"/>
      <c r="E14" s="1" t="s">
        <v>4257</v>
      </c>
      <c r="F14" s="2" t="s">
        <v>1121</v>
      </c>
      <c r="G14" s="2" t="s">
        <v>1122</v>
      </c>
      <c r="H14" s="74" t="s">
        <v>82</v>
      </c>
      <c r="I14" s="74"/>
      <c r="J14" s="2" t="s">
        <v>83</v>
      </c>
      <c r="K14" s="9">
        <v>1</v>
      </c>
      <c r="L14" s="4">
        <v>10.220000000000001</v>
      </c>
    </row>
    <row r="15" spans="1:25">
      <c r="A15" s="2" t="s">
        <v>40</v>
      </c>
      <c r="B15" s="3" t="s">
        <v>9547</v>
      </c>
      <c r="C15" s="76" t="s">
        <v>42</v>
      </c>
      <c r="D15" s="76"/>
      <c r="E15" s="1" t="s">
        <v>9551</v>
      </c>
      <c r="F15" s="2" t="s">
        <v>509</v>
      </c>
      <c r="G15" s="2" t="s">
        <v>510</v>
      </c>
      <c r="H15" s="74" t="s">
        <v>82</v>
      </c>
      <c r="I15" s="74"/>
      <c r="J15" s="2" t="s">
        <v>83</v>
      </c>
      <c r="K15" s="9">
        <v>2</v>
      </c>
      <c r="L15" s="4">
        <v>20.440000000000001</v>
      </c>
    </row>
    <row r="16" spans="1:25">
      <c r="A16" s="2" t="s">
        <v>40</v>
      </c>
      <c r="B16" s="3" t="s">
        <v>9547</v>
      </c>
      <c r="C16" s="76" t="s">
        <v>42</v>
      </c>
      <c r="D16" s="76"/>
      <c r="E16" s="1" t="s">
        <v>9552</v>
      </c>
      <c r="F16" s="2" t="s">
        <v>493</v>
      </c>
      <c r="G16" s="2" t="s">
        <v>494</v>
      </c>
      <c r="H16" s="74" t="s">
        <v>82</v>
      </c>
      <c r="I16" s="74"/>
      <c r="J16" s="2" t="s">
        <v>83</v>
      </c>
      <c r="K16" s="9">
        <v>3</v>
      </c>
      <c r="L16" s="4">
        <v>30.66</v>
      </c>
    </row>
    <row r="17" spans="1:12">
      <c r="A17" s="2" t="s">
        <v>40</v>
      </c>
      <c r="B17" s="3" t="s">
        <v>9547</v>
      </c>
      <c r="C17" s="76" t="s">
        <v>42</v>
      </c>
      <c r="D17" s="76"/>
      <c r="E17" s="1" t="s">
        <v>9553</v>
      </c>
      <c r="F17" s="2" t="s">
        <v>643</v>
      </c>
      <c r="G17" s="2" t="s">
        <v>644</v>
      </c>
      <c r="H17" s="74" t="s">
        <v>82</v>
      </c>
      <c r="I17" s="74"/>
      <c r="J17" s="2" t="s">
        <v>83</v>
      </c>
      <c r="K17" s="9">
        <v>5</v>
      </c>
      <c r="L17" s="4">
        <v>51.1</v>
      </c>
    </row>
    <row r="18" spans="1:12">
      <c r="A18" s="2" t="s">
        <v>40</v>
      </c>
      <c r="B18" s="3" t="s">
        <v>9547</v>
      </c>
      <c r="C18" s="76" t="s">
        <v>42</v>
      </c>
      <c r="D18" s="76"/>
      <c r="E18" s="1" t="s">
        <v>9554</v>
      </c>
      <c r="F18" s="2" t="s">
        <v>1512</v>
      </c>
      <c r="G18" s="2" t="s">
        <v>1513</v>
      </c>
      <c r="H18" s="74" t="s">
        <v>82</v>
      </c>
      <c r="I18" s="74"/>
      <c r="J18" s="2" t="s">
        <v>83</v>
      </c>
      <c r="K18" s="9">
        <v>3</v>
      </c>
      <c r="L18" s="4">
        <v>30.66</v>
      </c>
    </row>
    <row r="19" spans="1:12">
      <c r="A19" s="2" t="s">
        <v>40</v>
      </c>
      <c r="B19" s="3" t="s">
        <v>9547</v>
      </c>
      <c r="C19" s="76" t="s">
        <v>42</v>
      </c>
      <c r="D19" s="76"/>
      <c r="E19" s="1" t="s">
        <v>9555</v>
      </c>
      <c r="F19" s="2" t="s">
        <v>682</v>
      </c>
      <c r="G19" s="2" t="s">
        <v>683</v>
      </c>
      <c r="H19" s="74" t="s">
        <v>2352</v>
      </c>
      <c r="I19" s="74"/>
      <c r="J19" s="2" t="s">
        <v>2352</v>
      </c>
      <c r="K19" s="9">
        <v>2</v>
      </c>
      <c r="L19" s="4">
        <v>20.440000000000001</v>
      </c>
    </row>
    <row r="20" spans="1:12">
      <c r="A20" s="2" t="s">
        <v>40</v>
      </c>
      <c r="B20" s="3" t="s">
        <v>9547</v>
      </c>
      <c r="C20" s="76" t="s">
        <v>42</v>
      </c>
      <c r="D20" s="76"/>
      <c r="E20" s="1" t="s">
        <v>9556</v>
      </c>
      <c r="F20" s="2" t="s">
        <v>480</v>
      </c>
      <c r="G20" s="2" t="s">
        <v>481</v>
      </c>
      <c r="H20" s="74" t="s">
        <v>82</v>
      </c>
      <c r="I20" s="74"/>
      <c r="J20" s="2" t="s">
        <v>83</v>
      </c>
      <c r="K20" s="9">
        <v>5</v>
      </c>
      <c r="L20" s="4">
        <v>51.1</v>
      </c>
    </row>
    <row r="21" spans="1:12">
      <c r="A21" s="2" t="s">
        <v>40</v>
      </c>
      <c r="B21" s="3" t="s">
        <v>9547</v>
      </c>
      <c r="C21" s="76" t="s">
        <v>42</v>
      </c>
      <c r="D21" s="76"/>
      <c r="E21" s="1" t="s">
        <v>9557</v>
      </c>
      <c r="F21" s="2" t="s">
        <v>525</v>
      </c>
      <c r="G21" s="2" t="s">
        <v>526</v>
      </c>
      <c r="H21" s="74" t="s">
        <v>82</v>
      </c>
      <c r="I21" s="74"/>
      <c r="J21" s="2" t="s">
        <v>83</v>
      </c>
      <c r="K21" s="9">
        <v>1</v>
      </c>
      <c r="L21" s="4">
        <v>10.220000000000001</v>
      </c>
    </row>
    <row r="22" spans="1:12">
      <c r="A22" s="2" t="s">
        <v>40</v>
      </c>
      <c r="B22" s="3" t="s">
        <v>9547</v>
      </c>
      <c r="C22" s="76" t="s">
        <v>42</v>
      </c>
      <c r="D22" s="76"/>
      <c r="E22" s="1" t="s">
        <v>9558</v>
      </c>
      <c r="F22" s="2" t="s">
        <v>673</v>
      </c>
      <c r="G22" s="2" t="s">
        <v>674</v>
      </c>
      <c r="H22" s="74" t="s">
        <v>675</v>
      </c>
      <c r="I22" s="74"/>
      <c r="J22" s="2" t="s">
        <v>676</v>
      </c>
      <c r="K22" s="9">
        <v>3</v>
      </c>
      <c r="L22" s="4">
        <v>30.66</v>
      </c>
    </row>
    <row r="23" spans="1:12">
      <c r="A23" s="2" t="s">
        <v>40</v>
      </c>
      <c r="B23" s="3" t="s">
        <v>9547</v>
      </c>
      <c r="C23" s="76" t="s">
        <v>42</v>
      </c>
      <c r="D23" s="76"/>
      <c r="E23" s="1" t="s">
        <v>9559</v>
      </c>
      <c r="F23" s="2" t="s">
        <v>1955</v>
      </c>
      <c r="G23" s="2" t="s">
        <v>1956</v>
      </c>
      <c r="H23" s="74" t="s">
        <v>82</v>
      </c>
      <c r="I23" s="74"/>
      <c r="J23" s="2" t="s">
        <v>83</v>
      </c>
      <c r="K23" s="9">
        <v>3</v>
      </c>
      <c r="L23" s="4">
        <v>30.66</v>
      </c>
    </row>
    <row r="24" spans="1:12">
      <c r="A24" s="2" t="s">
        <v>48</v>
      </c>
      <c r="B24" s="3" t="s">
        <v>9547</v>
      </c>
      <c r="C24" s="76" t="s">
        <v>42</v>
      </c>
      <c r="D24" s="76"/>
      <c r="E24" s="1" t="s">
        <v>9560</v>
      </c>
      <c r="F24" s="2" t="s">
        <v>88</v>
      </c>
      <c r="G24" s="2" t="s">
        <v>89</v>
      </c>
      <c r="H24" s="74" t="s">
        <v>82</v>
      </c>
      <c r="I24" s="74"/>
      <c r="J24" s="2" t="s">
        <v>83</v>
      </c>
      <c r="K24" s="9">
        <v>6</v>
      </c>
      <c r="L24" s="4">
        <v>74.22</v>
      </c>
    </row>
    <row r="25" spans="1:12">
      <c r="A25" s="2" t="s">
        <v>48</v>
      </c>
      <c r="B25" s="3" t="s">
        <v>9547</v>
      </c>
      <c r="C25" s="76" t="s">
        <v>42</v>
      </c>
      <c r="D25" s="76"/>
      <c r="E25" s="1" t="s">
        <v>9555</v>
      </c>
      <c r="F25" s="2" t="s">
        <v>682</v>
      </c>
      <c r="G25" s="2" t="s">
        <v>683</v>
      </c>
      <c r="H25" s="74" t="s">
        <v>2352</v>
      </c>
      <c r="I25" s="74"/>
      <c r="J25" s="2" t="s">
        <v>2352</v>
      </c>
      <c r="K25" s="9">
        <v>10</v>
      </c>
      <c r="L25" s="4">
        <v>123.7</v>
      </c>
    </row>
    <row r="26" spans="1:12">
      <c r="A26" s="2" t="s">
        <v>48</v>
      </c>
      <c r="B26" s="3" t="s">
        <v>9547</v>
      </c>
      <c r="C26" s="76" t="s">
        <v>42</v>
      </c>
      <c r="D26" s="76"/>
      <c r="E26" s="1" t="s">
        <v>9548</v>
      </c>
      <c r="F26" s="2" t="s">
        <v>650</v>
      </c>
      <c r="G26" s="2" t="s">
        <v>651</v>
      </c>
      <c r="H26" s="74" t="s">
        <v>72</v>
      </c>
      <c r="I26" s="74"/>
      <c r="J26" s="2" t="s">
        <v>73</v>
      </c>
      <c r="K26" s="9">
        <v>10</v>
      </c>
      <c r="L26" s="4">
        <v>123.7</v>
      </c>
    </row>
    <row r="27" spans="1:12">
      <c r="A27" s="2" t="s">
        <v>48</v>
      </c>
      <c r="B27" s="3" t="s">
        <v>9547</v>
      </c>
      <c r="C27" s="76" t="s">
        <v>42</v>
      </c>
      <c r="D27" s="76"/>
      <c r="E27" s="1" t="s">
        <v>9556</v>
      </c>
      <c r="F27" s="2" t="s">
        <v>480</v>
      </c>
      <c r="G27" s="2" t="s">
        <v>481</v>
      </c>
      <c r="H27" s="74" t="s">
        <v>82</v>
      </c>
      <c r="I27" s="74"/>
      <c r="J27" s="2" t="s">
        <v>83</v>
      </c>
      <c r="K27" s="9">
        <v>10</v>
      </c>
      <c r="L27" s="4">
        <v>123.7</v>
      </c>
    </row>
    <row r="28" spans="1:12">
      <c r="A28" s="2" t="s">
        <v>48</v>
      </c>
      <c r="B28" s="3" t="s">
        <v>9547</v>
      </c>
      <c r="C28" s="76" t="s">
        <v>42</v>
      </c>
      <c r="D28" s="76"/>
      <c r="E28" s="1" t="s">
        <v>9561</v>
      </c>
      <c r="F28" s="2" t="s">
        <v>2131</v>
      </c>
      <c r="G28" s="2" t="s">
        <v>2132</v>
      </c>
      <c r="H28" s="74" t="s">
        <v>82</v>
      </c>
      <c r="I28" s="74"/>
      <c r="J28" s="2" t="s">
        <v>83</v>
      </c>
      <c r="K28" s="9">
        <v>10</v>
      </c>
      <c r="L28" s="4">
        <v>115.2</v>
      </c>
    </row>
    <row r="29" spans="1:12">
      <c r="A29" s="2" t="s">
        <v>48</v>
      </c>
      <c r="B29" s="3" t="s">
        <v>9547</v>
      </c>
      <c r="C29" s="76" t="s">
        <v>42</v>
      </c>
      <c r="D29" s="76"/>
      <c r="E29" s="1" t="s">
        <v>9562</v>
      </c>
      <c r="F29" s="2" t="s">
        <v>480</v>
      </c>
      <c r="G29" s="2" t="s">
        <v>481</v>
      </c>
      <c r="H29" s="74" t="s">
        <v>82</v>
      </c>
      <c r="I29" s="74"/>
      <c r="J29" s="2" t="s">
        <v>83</v>
      </c>
      <c r="K29" s="9">
        <v>5</v>
      </c>
      <c r="L29" s="4">
        <v>61.85</v>
      </c>
    </row>
    <row r="30" spans="1:12">
      <c r="A30" s="2" t="s">
        <v>48</v>
      </c>
      <c r="B30" s="3" t="s">
        <v>9547</v>
      </c>
      <c r="C30" s="76" t="s">
        <v>42</v>
      </c>
      <c r="D30" s="76"/>
      <c r="E30" s="1" t="s">
        <v>4094</v>
      </c>
      <c r="F30" s="2" t="s">
        <v>1076</v>
      </c>
      <c r="G30" s="2" t="s">
        <v>1077</v>
      </c>
      <c r="H30" s="74" t="s">
        <v>1078</v>
      </c>
      <c r="I30" s="74"/>
      <c r="J30" s="2" t="s">
        <v>1079</v>
      </c>
      <c r="K30" s="9">
        <v>12</v>
      </c>
      <c r="L30" s="4">
        <v>138.24</v>
      </c>
    </row>
    <row r="31" spans="1:12">
      <c r="A31" s="2" t="s">
        <v>48</v>
      </c>
      <c r="B31" s="3" t="s">
        <v>9547</v>
      </c>
      <c r="C31" s="76" t="s">
        <v>42</v>
      </c>
      <c r="D31" s="76"/>
      <c r="E31" s="1" t="s">
        <v>9562</v>
      </c>
      <c r="F31" s="2" t="s">
        <v>480</v>
      </c>
      <c r="G31" s="2" t="s">
        <v>481</v>
      </c>
      <c r="H31" s="74" t="s">
        <v>82</v>
      </c>
      <c r="I31" s="74"/>
      <c r="J31" s="2" t="s">
        <v>83</v>
      </c>
      <c r="K31" s="9">
        <v>5</v>
      </c>
      <c r="L31" s="4">
        <v>61.85</v>
      </c>
    </row>
    <row r="32" spans="1:12">
      <c r="A32" s="2" t="s">
        <v>48</v>
      </c>
      <c r="B32" s="3" t="s">
        <v>9547</v>
      </c>
      <c r="C32" s="76" t="s">
        <v>42</v>
      </c>
      <c r="D32" s="76"/>
      <c r="E32" s="1" t="s">
        <v>9563</v>
      </c>
      <c r="F32" s="2" t="s">
        <v>512</v>
      </c>
      <c r="G32" s="2" t="s">
        <v>513</v>
      </c>
      <c r="H32" s="74" t="s">
        <v>514</v>
      </c>
      <c r="I32" s="74"/>
      <c r="J32" s="2" t="s">
        <v>515</v>
      </c>
      <c r="K32" s="9">
        <v>10</v>
      </c>
      <c r="L32" s="4">
        <v>123.7</v>
      </c>
    </row>
    <row r="33" spans="1:25">
      <c r="A33" s="2" t="s">
        <v>48</v>
      </c>
      <c r="B33" s="3" t="s">
        <v>9547</v>
      </c>
      <c r="C33" s="76" t="s">
        <v>42</v>
      </c>
      <c r="D33" s="76"/>
      <c r="E33" s="1" t="s">
        <v>9564</v>
      </c>
      <c r="F33" s="2" t="s">
        <v>1285</v>
      </c>
      <c r="G33" s="2" t="s">
        <v>1286</v>
      </c>
      <c r="H33" s="74" t="s">
        <v>82</v>
      </c>
      <c r="I33" s="74"/>
      <c r="J33" s="2" t="s">
        <v>83</v>
      </c>
      <c r="K33" s="9">
        <v>6</v>
      </c>
      <c r="L33" s="4">
        <v>69.12</v>
      </c>
    </row>
    <row r="34" spans="1:25">
      <c r="A34" s="2" t="s">
        <v>48</v>
      </c>
      <c r="B34" s="3" t="s">
        <v>9547</v>
      </c>
      <c r="C34" s="76" t="s">
        <v>42</v>
      </c>
      <c r="D34" s="76"/>
      <c r="E34" s="1" t="s">
        <v>4257</v>
      </c>
      <c r="F34" s="2" t="s">
        <v>1121</v>
      </c>
      <c r="G34" s="2" t="s">
        <v>1122</v>
      </c>
      <c r="H34" s="74" t="s">
        <v>82</v>
      </c>
      <c r="I34" s="74"/>
      <c r="J34" s="2" t="s">
        <v>83</v>
      </c>
      <c r="K34" s="9">
        <v>1</v>
      </c>
      <c r="L34" s="4">
        <v>12.37</v>
      </c>
    </row>
    <row r="35" spans="1:25">
      <c r="A35" s="2" t="s">
        <v>48</v>
      </c>
      <c r="B35" s="3" t="s">
        <v>9547</v>
      </c>
      <c r="C35" s="76" t="s">
        <v>42</v>
      </c>
      <c r="D35" s="76"/>
      <c r="E35" s="1" t="s">
        <v>9565</v>
      </c>
      <c r="F35" s="2" t="s">
        <v>894</v>
      </c>
      <c r="G35" s="2" t="s">
        <v>895</v>
      </c>
      <c r="H35" s="74" t="s">
        <v>82</v>
      </c>
      <c r="I35" s="74"/>
      <c r="J35" s="2" t="s">
        <v>83</v>
      </c>
      <c r="K35" s="9">
        <v>5</v>
      </c>
      <c r="L35" s="4">
        <v>61.85</v>
      </c>
    </row>
    <row r="36" spans="1:25">
      <c r="A36" s="2" t="s">
        <v>48</v>
      </c>
      <c r="B36" s="3" t="s">
        <v>9547</v>
      </c>
      <c r="C36" s="76" t="s">
        <v>42</v>
      </c>
      <c r="D36" s="76"/>
      <c r="E36" s="1" t="s">
        <v>9566</v>
      </c>
      <c r="F36" s="2" t="s">
        <v>663</v>
      </c>
      <c r="G36" s="2" t="s">
        <v>664</v>
      </c>
      <c r="H36" s="74" t="s">
        <v>82</v>
      </c>
      <c r="I36" s="74"/>
      <c r="J36" s="2" t="s">
        <v>83</v>
      </c>
      <c r="K36" s="9">
        <v>7</v>
      </c>
      <c r="L36" s="4">
        <v>80.64</v>
      </c>
    </row>
    <row r="37" spans="1:25">
      <c r="A37" s="2" t="s">
        <v>48</v>
      </c>
      <c r="B37" s="3" t="s">
        <v>9547</v>
      </c>
      <c r="C37" s="76" t="s">
        <v>42</v>
      </c>
      <c r="D37" s="76"/>
      <c r="E37" s="1" t="s">
        <v>9554</v>
      </c>
      <c r="F37" s="2" t="s">
        <v>1512</v>
      </c>
      <c r="G37" s="2" t="s">
        <v>1513</v>
      </c>
      <c r="H37" s="74" t="s">
        <v>82</v>
      </c>
      <c r="I37" s="74"/>
      <c r="J37" s="2" t="s">
        <v>83</v>
      </c>
      <c r="K37" s="9">
        <v>2</v>
      </c>
      <c r="L37" s="4">
        <v>24.74</v>
      </c>
    </row>
    <row r="38" spans="1:25">
      <c r="A38" s="2" t="s">
        <v>48</v>
      </c>
      <c r="B38" s="3" t="s">
        <v>9547</v>
      </c>
      <c r="C38" s="76" t="s">
        <v>42</v>
      </c>
      <c r="D38" s="76"/>
      <c r="E38" s="1" t="s">
        <v>9567</v>
      </c>
      <c r="F38" s="2" t="s">
        <v>528</v>
      </c>
      <c r="G38" s="2" t="s">
        <v>529</v>
      </c>
      <c r="H38" s="74" t="s">
        <v>93</v>
      </c>
      <c r="I38" s="74"/>
      <c r="J38" s="2" t="s">
        <v>94</v>
      </c>
      <c r="K38" s="9">
        <v>5</v>
      </c>
      <c r="L38" s="4">
        <v>61.85</v>
      </c>
    </row>
    <row r="39" spans="1:25">
      <c r="A39" s="2" t="s">
        <v>48</v>
      </c>
      <c r="B39" s="3" t="s">
        <v>9547</v>
      </c>
      <c r="C39" s="76" t="s">
        <v>42</v>
      </c>
      <c r="D39" s="76"/>
      <c r="E39" s="1" t="s">
        <v>9568</v>
      </c>
      <c r="F39" s="2" t="s">
        <v>105</v>
      </c>
      <c r="G39" s="2" t="s">
        <v>106</v>
      </c>
      <c r="H39" s="74" t="s">
        <v>93</v>
      </c>
      <c r="I39" s="74"/>
      <c r="J39" s="2" t="s">
        <v>94</v>
      </c>
      <c r="K39" s="9">
        <v>1</v>
      </c>
      <c r="L39" s="4">
        <v>12.37</v>
      </c>
    </row>
    <row r="40" spans="1:25">
      <c r="A40" s="2" t="s">
        <v>182</v>
      </c>
      <c r="B40" s="3" t="s">
        <v>9547</v>
      </c>
      <c r="C40" s="76" t="s">
        <v>42</v>
      </c>
      <c r="D40" s="76"/>
      <c r="E40" s="1" t="s">
        <v>9555</v>
      </c>
      <c r="F40" s="2" t="s">
        <v>682</v>
      </c>
      <c r="G40" s="2" t="s">
        <v>683</v>
      </c>
      <c r="H40" s="74" t="s">
        <v>2352</v>
      </c>
      <c r="I40" s="74"/>
      <c r="J40" s="2" t="s">
        <v>2352</v>
      </c>
      <c r="K40" s="9">
        <v>2</v>
      </c>
      <c r="L40" s="4">
        <v>18.88</v>
      </c>
    </row>
    <row r="41" spans="1:25">
      <c r="A41" s="2" t="s">
        <v>182</v>
      </c>
      <c r="B41" s="3" t="s">
        <v>9547</v>
      </c>
      <c r="C41" s="76" t="s">
        <v>42</v>
      </c>
      <c r="D41" s="76"/>
      <c r="E41" s="1" t="s">
        <v>9560</v>
      </c>
      <c r="F41" s="2" t="s">
        <v>88</v>
      </c>
      <c r="G41" s="2" t="s">
        <v>89</v>
      </c>
      <c r="H41" s="74" t="s">
        <v>82</v>
      </c>
      <c r="I41" s="74"/>
      <c r="J41" s="2" t="s">
        <v>83</v>
      </c>
      <c r="K41" s="9">
        <v>1</v>
      </c>
      <c r="L41" s="4">
        <v>9.44</v>
      </c>
    </row>
    <row r="42" spans="1:25">
      <c r="L42" s="5">
        <v>1828.86</v>
      </c>
    </row>
    <row r="43" spans="1:25">
      <c r="A43" s="72" t="s">
        <v>141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</row>
    <row r="44" spans="1:25">
      <c r="A44" s="2" t="s">
        <v>40</v>
      </c>
      <c r="B44" s="3" t="s">
        <v>9545</v>
      </c>
      <c r="C44" s="76" t="s">
        <v>42</v>
      </c>
      <c r="D44" s="76"/>
      <c r="E44" s="1" t="s">
        <v>9569</v>
      </c>
      <c r="F44" s="2" t="s">
        <v>547</v>
      </c>
      <c r="G44" s="2" t="s">
        <v>548</v>
      </c>
      <c r="H44" s="74" t="s">
        <v>150</v>
      </c>
      <c r="I44" s="74"/>
      <c r="J44" s="2" t="s">
        <v>151</v>
      </c>
      <c r="K44" s="9">
        <v>1</v>
      </c>
      <c r="L44" s="4">
        <v>10.220000000000001</v>
      </c>
    </row>
    <row r="45" spans="1:25">
      <c r="A45" s="2" t="s">
        <v>40</v>
      </c>
      <c r="B45" s="3" t="s">
        <v>9545</v>
      </c>
      <c r="C45" s="76" t="s">
        <v>42</v>
      </c>
      <c r="D45" s="76"/>
      <c r="E45" s="1" t="s">
        <v>4218</v>
      </c>
      <c r="F45" s="2" t="s">
        <v>1404</v>
      </c>
      <c r="G45" s="2" t="s">
        <v>1405</v>
      </c>
      <c r="H45" s="74" t="s">
        <v>160</v>
      </c>
      <c r="I45" s="74"/>
      <c r="J45" s="2" t="s">
        <v>161</v>
      </c>
      <c r="K45" s="9">
        <v>2</v>
      </c>
      <c r="L45" s="4">
        <v>20.440000000000001</v>
      </c>
    </row>
    <row r="46" spans="1:25">
      <c r="A46" s="2" t="s">
        <v>48</v>
      </c>
      <c r="B46" s="3" t="s">
        <v>9570</v>
      </c>
      <c r="C46" s="76" t="s">
        <v>42</v>
      </c>
      <c r="D46" s="76"/>
      <c r="E46" s="1" t="s">
        <v>9571</v>
      </c>
      <c r="F46" s="2" t="s">
        <v>538</v>
      </c>
      <c r="G46" s="2" t="s">
        <v>539</v>
      </c>
      <c r="H46" s="74" t="s">
        <v>150</v>
      </c>
      <c r="I46" s="74"/>
      <c r="J46" s="2" t="s">
        <v>151</v>
      </c>
      <c r="K46" s="9">
        <v>10</v>
      </c>
      <c r="L46" s="4">
        <v>115.2</v>
      </c>
    </row>
    <row r="47" spans="1:25">
      <c r="A47" s="2" t="s">
        <v>48</v>
      </c>
      <c r="B47" s="3" t="s">
        <v>9545</v>
      </c>
      <c r="C47" s="76" t="s">
        <v>42</v>
      </c>
      <c r="D47" s="76"/>
      <c r="E47" s="1" t="s">
        <v>9572</v>
      </c>
      <c r="F47" s="2" t="s">
        <v>541</v>
      </c>
      <c r="G47" s="2" t="s">
        <v>542</v>
      </c>
      <c r="H47" s="74" t="s">
        <v>150</v>
      </c>
      <c r="I47" s="74"/>
      <c r="J47" s="2" t="s">
        <v>151</v>
      </c>
      <c r="K47" s="9">
        <v>10</v>
      </c>
      <c r="L47" s="4">
        <v>115.2</v>
      </c>
    </row>
    <row r="48" spans="1:25">
      <c r="A48" s="2" t="s">
        <v>48</v>
      </c>
      <c r="B48" s="3" t="s">
        <v>9545</v>
      </c>
      <c r="C48" s="76" t="s">
        <v>42</v>
      </c>
      <c r="D48" s="76"/>
      <c r="E48" s="1" t="s">
        <v>4262</v>
      </c>
      <c r="F48" s="2" t="s">
        <v>170</v>
      </c>
      <c r="G48" s="2" t="s">
        <v>171</v>
      </c>
      <c r="H48" s="74" t="s">
        <v>150</v>
      </c>
      <c r="I48" s="74"/>
      <c r="J48" s="2" t="s">
        <v>151</v>
      </c>
      <c r="K48" s="9">
        <v>20</v>
      </c>
      <c r="L48" s="4">
        <v>230.4</v>
      </c>
    </row>
    <row r="49" spans="1:25">
      <c r="A49" s="2" t="s">
        <v>48</v>
      </c>
      <c r="B49" s="3" t="s">
        <v>9545</v>
      </c>
      <c r="C49" s="76" t="s">
        <v>42</v>
      </c>
      <c r="D49" s="76"/>
      <c r="E49" s="1" t="s">
        <v>4221</v>
      </c>
      <c r="F49" s="2" t="s">
        <v>547</v>
      </c>
      <c r="G49" s="2" t="s">
        <v>548</v>
      </c>
      <c r="H49" s="74" t="s">
        <v>150</v>
      </c>
      <c r="I49" s="74"/>
      <c r="J49" s="2" t="s">
        <v>151</v>
      </c>
      <c r="K49" s="9">
        <v>2</v>
      </c>
      <c r="L49" s="4">
        <v>23.04</v>
      </c>
    </row>
    <row r="50" spans="1:25">
      <c r="A50" s="2" t="s">
        <v>48</v>
      </c>
      <c r="B50" s="3" t="s">
        <v>9545</v>
      </c>
      <c r="C50" s="76" t="s">
        <v>42</v>
      </c>
      <c r="D50" s="76"/>
      <c r="E50" s="1" t="s">
        <v>9573</v>
      </c>
      <c r="F50" s="2" t="s">
        <v>957</v>
      </c>
      <c r="G50" s="2" t="s">
        <v>958</v>
      </c>
      <c r="H50" s="74" t="s">
        <v>150</v>
      </c>
      <c r="I50" s="74"/>
      <c r="J50" s="2" t="s">
        <v>151</v>
      </c>
      <c r="K50" s="9">
        <v>10</v>
      </c>
      <c r="L50" s="4">
        <v>115.2</v>
      </c>
    </row>
    <row r="51" spans="1:25">
      <c r="A51" s="2" t="s">
        <v>48</v>
      </c>
      <c r="B51" s="3" t="s">
        <v>9545</v>
      </c>
      <c r="C51" s="76" t="s">
        <v>42</v>
      </c>
      <c r="D51" s="76"/>
      <c r="E51" s="1" t="s">
        <v>9574</v>
      </c>
      <c r="F51" s="2" t="s">
        <v>148</v>
      </c>
      <c r="G51" s="2" t="s">
        <v>149</v>
      </c>
      <c r="H51" s="74" t="s">
        <v>150</v>
      </c>
      <c r="I51" s="74"/>
      <c r="J51" s="2" t="s">
        <v>151</v>
      </c>
      <c r="K51" s="9">
        <v>10</v>
      </c>
      <c r="L51" s="4">
        <v>115.2</v>
      </c>
    </row>
    <row r="52" spans="1:25">
      <c r="L52" s="5">
        <v>744.9</v>
      </c>
    </row>
    <row r="53" spans="1:25">
      <c r="A53" s="72" t="s">
        <v>189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</row>
    <row r="54" spans="1:25">
      <c r="A54" s="2" t="s">
        <v>40</v>
      </c>
      <c r="B54" s="3" t="s">
        <v>9570</v>
      </c>
      <c r="C54" s="76" t="s">
        <v>42</v>
      </c>
      <c r="D54" s="76"/>
      <c r="E54" s="1" t="s">
        <v>4074</v>
      </c>
      <c r="F54" s="2" t="s">
        <v>196</v>
      </c>
      <c r="G54" s="2" t="s">
        <v>197</v>
      </c>
      <c r="H54" s="74" t="s">
        <v>198</v>
      </c>
      <c r="I54" s="74"/>
      <c r="J54" s="2" t="s">
        <v>199</v>
      </c>
      <c r="K54" s="9">
        <v>5</v>
      </c>
      <c r="L54" s="4">
        <v>51.1</v>
      </c>
    </row>
    <row r="55" spans="1:25">
      <c r="A55" s="2" t="s">
        <v>40</v>
      </c>
      <c r="B55" s="3" t="s">
        <v>9570</v>
      </c>
      <c r="C55" s="76" t="s">
        <v>42</v>
      </c>
      <c r="D55" s="76"/>
      <c r="E55" s="1" t="s">
        <v>4055</v>
      </c>
      <c r="F55" s="2" t="s">
        <v>208</v>
      </c>
      <c r="G55" s="2" t="s">
        <v>209</v>
      </c>
      <c r="H55" s="74" t="s">
        <v>210</v>
      </c>
      <c r="I55" s="74"/>
      <c r="J55" s="2" t="s">
        <v>211</v>
      </c>
      <c r="K55" s="9">
        <v>3</v>
      </c>
      <c r="L55" s="4">
        <v>30.66</v>
      </c>
    </row>
    <row r="56" spans="1:25">
      <c r="A56" s="2" t="s">
        <v>48</v>
      </c>
      <c r="B56" s="3" t="s">
        <v>9543</v>
      </c>
      <c r="C56" s="76" t="s">
        <v>42</v>
      </c>
      <c r="D56" s="76"/>
      <c r="E56" s="1" t="s">
        <v>9575</v>
      </c>
      <c r="F56" s="2" t="s">
        <v>191</v>
      </c>
      <c r="G56" s="2" t="s">
        <v>192</v>
      </c>
      <c r="H56" s="74" t="s">
        <v>193</v>
      </c>
      <c r="I56" s="74"/>
      <c r="J56" s="2" t="s">
        <v>194</v>
      </c>
      <c r="K56" s="9">
        <v>1</v>
      </c>
      <c r="L56" s="4">
        <v>12.37</v>
      </c>
    </row>
    <row r="57" spans="1:25">
      <c r="A57" s="2" t="s">
        <v>48</v>
      </c>
      <c r="B57" s="3" t="s">
        <v>9570</v>
      </c>
      <c r="C57" s="76" t="s">
        <v>42</v>
      </c>
      <c r="D57" s="76"/>
      <c r="E57" s="1" t="s">
        <v>4077</v>
      </c>
      <c r="F57" s="2" t="s">
        <v>196</v>
      </c>
      <c r="G57" s="2" t="s">
        <v>197</v>
      </c>
      <c r="H57" s="74" t="s">
        <v>198</v>
      </c>
      <c r="I57" s="74"/>
      <c r="J57" s="2" t="s">
        <v>199</v>
      </c>
      <c r="K57" s="9">
        <v>5</v>
      </c>
      <c r="L57" s="4">
        <v>57.6</v>
      </c>
    </row>
    <row r="58" spans="1:25">
      <c r="L58" s="5">
        <v>151.72999999999999</v>
      </c>
    </row>
    <row r="59" spans="1:25">
      <c r="A59" s="72" t="s">
        <v>212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</row>
    <row r="60" spans="1:25">
      <c r="A60" s="2" t="s">
        <v>48</v>
      </c>
      <c r="B60" s="3" t="s">
        <v>9570</v>
      </c>
      <c r="C60" s="76" t="s">
        <v>42</v>
      </c>
      <c r="D60" s="76"/>
      <c r="E60" s="1" t="s">
        <v>4058</v>
      </c>
      <c r="F60" s="2" t="s">
        <v>235</v>
      </c>
      <c r="G60" s="2" t="s">
        <v>236</v>
      </c>
      <c r="H60" s="74" t="s">
        <v>216</v>
      </c>
      <c r="I60" s="74"/>
      <c r="J60" s="2" t="s">
        <v>217</v>
      </c>
      <c r="K60" s="9">
        <v>3</v>
      </c>
      <c r="L60" s="4">
        <v>37.11</v>
      </c>
    </row>
    <row r="61" spans="1:25">
      <c r="A61" s="2" t="s">
        <v>48</v>
      </c>
      <c r="B61" s="3" t="s">
        <v>9570</v>
      </c>
      <c r="C61" s="76" t="s">
        <v>42</v>
      </c>
      <c r="D61" s="76"/>
      <c r="E61" s="1" t="s">
        <v>9576</v>
      </c>
      <c r="F61" s="2" t="s">
        <v>263</v>
      </c>
      <c r="G61" s="2" t="s">
        <v>264</v>
      </c>
      <c r="H61" s="74" t="s">
        <v>216</v>
      </c>
      <c r="I61" s="74"/>
      <c r="J61" s="2" t="s">
        <v>217</v>
      </c>
      <c r="K61" s="9">
        <v>2</v>
      </c>
      <c r="L61" s="4">
        <v>24.74</v>
      </c>
    </row>
    <row r="62" spans="1:25">
      <c r="A62" s="2" t="s">
        <v>182</v>
      </c>
      <c r="B62" s="3" t="s">
        <v>9570</v>
      </c>
      <c r="C62" s="76" t="s">
        <v>42</v>
      </c>
      <c r="D62" s="76"/>
      <c r="E62" s="1" t="s">
        <v>9576</v>
      </c>
      <c r="F62" s="2" t="s">
        <v>263</v>
      </c>
      <c r="G62" s="2" t="s">
        <v>264</v>
      </c>
      <c r="H62" s="74" t="s">
        <v>216</v>
      </c>
      <c r="I62" s="74"/>
      <c r="J62" s="2" t="s">
        <v>217</v>
      </c>
      <c r="K62" s="9">
        <v>3</v>
      </c>
      <c r="L62" s="4">
        <v>28.32</v>
      </c>
    </row>
    <row r="63" spans="1:25">
      <c r="A63" s="2" t="s">
        <v>182</v>
      </c>
      <c r="B63" s="3" t="s">
        <v>9570</v>
      </c>
      <c r="C63" s="76" t="s">
        <v>42</v>
      </c>
      <c r="D63" s="76"/>
      <c r="E63" s="1" t="s">
        <v>4078</v>
      </c>
      <c r="F63" s="2" t="s">
        <v>238</v>
      </c>
      <c r="G63" s="2" t="s">
        <v>239</v>
      </c>
      <c r="H63" s="74" t="s">
        <v>216</v>
      </c>
      <c r="I63" s="74"/>
      <c r="J63" s="2" t="s">
        <v>217</v>
      </c>
      <c r="K63" s="9">
        <v>2</v>
      </c>
      <c r="L63" s="4">
        <v>18.88</v>
      </c>
    </row>
    <row r="64" spans="1:25">
      <c r="A64" s="2" t="s">
        <v>205</v>
      </c>
      <c r="B64" s="3" t="s">
        <v>9570</v>
      </c>
      <c r="C64" s="76" t="s">
        <v>42</v>
      </c>
      <c r="D64" s="76"/>
      <c r="E64" s="1" t="s">
        <v>9576</v>
      </c>
      <c r="F64" s="2" t="s">
        <v>263</v>
      </c>
      <c r="G64" s="2" t="s">
        <v>264</v>
      </c>
      <c r="H64" s="74" t="s">
        <v>216</v>
      </c>
      <c r="I64" s="74"/>
      <c r="J64" s="2" t="s">
        <v>217</v>
      </c>
      <c r="K64" s="9">
        <v>1</v>
      </c>
      <c r="L64" s="4">
        <v>9.5500000000000007</v>
      </c>
    </row>
    <row r="65" spans="1:25">
      <c r="L65" s="5">
        <v>118.6</v>
      </c>
    </row>
    <row r="66" spans="1:25">
      <c r="A66" s="72" t="s">
        <v>286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</row>
    <row r="67" spans="1:25">
      <c r="A67" s="2" t="s">
        <v>48</v>
      </c>
      <c r="B67" s="3" t="s">
        <v>9570</v>
      </c>
      <c r="C67" s="76" t="s">
        <v>42</v>
      </c>
      <c r="D67" s="76"/>
      <c r="E67" s="1" t="s">
        <v>9577</v>
      </c>
      <c r="F67" s="2" t="s">
        <v>288</v>
      </c>
      <c r="G67" s="2" t="s">
        <v>1928</v>
      </c>
      <c r="H67" s="74" t="s">
        <v>290</v>
      </c>
      <c r="I67" s="74"/>
      <c r="J67" s="2" t="s">
        <v>291</v>
      </c>
      <c r="K67" s="9">
        <v>10</v>
      </c>
      <c r="L67" s="4">
        <v>123.7</v>
      </c>
    </row>
    <row r="68" spans="1:25">
      <c r="A68" s="2" t="s">
        <v>182</v>
      </c>
      <c r="B68" s="3" t="s">
        <v>9570</v>
      </c>
      <c r="C68" s="76" t="s">
        <v>42</v>
      </c>
      <c r="D68" s="76"/>
      <c r="E68" s="1" t="s">
        <v>9577</v>
      </c>
      <c r="F68" s="2" t="s">
        <v>288</v>
      </c>
      <c r="G68" s="2" t="s">
        <v>1928</v>
      </c>
      <c r="H68" s="74" t="s">
        <v>290</v>
      </c>
      <c r="I68" s="74"/>
      <c r="J68" s="2" t="s">
        <v>291</v>
      </c>
      <c r="K68" s="9">
        <v>10</v>
      </c>
      <c r="L68" s="4">
        <v>94.4</v>
      </c>
    </row>
    <row r="69" spans="1:25">
      <c r="L69" s="5">
        <v>218.1</v>
      </c>
    </row>
    <row r="70" spans="1:25">
      <c r="A70" s="72" t="s">
        <v>309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</row>
    <row r="71" spans="1:25">
      <c r="A71" s="2" t="s">
        <v>40</v>
      </c>
      <c r="B71" s="3" t="s">
        <v>9570</v>
      </c>
      <c r="C71" s="76" t="s">
        <v>42</v>
      </c>
      <c r="D71" s="76"/>
      <c r="E71" s="1" t="s">
        <v>4066</v>
      </c>
      <c r="F71" s="2" t="s">
        <v>786</v>
      </c>
      <c r="G71" s="2" t="s">
        <v>787</v>
      </c>
      <c r="H71" s="74" t="s">
        <v>313</v>
      </c>
      <c r="I71" s="74"/>
      <c r="J71" s="2" t="s">
        <v>314</v>
      </c>
      <c r="K71" s="9">
        <v>6</v>
      </c>
      <c r="L71" s="4">
        <v>61.32</v>
      </c>
    </row>
    <row r="72" spans="1:25">
      <c r="A72" s="2" t="s">
        <v>40</v>
      </c>
      <c r="B72" s="3" t="s">
        <v>9545</v>
      </c>
      <c r="C72" s="76" t="s">
        <v>42</v>
      </c>
      <c r="D72" s="76"/>
      <c r="E72" s="1" t="s">
        <v>9578</v>
      </c>
      <c r="F72" s="2" t="s">
        <v>390</v>
      </c>
      <c r="G72" s="2" t="s">
        <v>391</v>
      </c>
      <c r="H72" s="74" t="s">
        <v>313</v>
      </c>
      <c r="I72" s="74"/>
      <c r="J72" s="2" t="s">
        <v>314</v>
      </c>
      <c r="K72" s="9">
        <v>10</v>
      </c>
      <c r="L72" s="4">
        <v>102.2</v>
      </c>
    </row>
    <row r="73" spans="1:25">
      <c r="A73" s="2" t="s">
        <v>40</v>
      </c>
      <c r="B73" s="3" t="s">
        <v>9545</v>
      </c>
      <c r="C73" s="76" t="s">
        <v>42</v>
      </c>
      <c r="D73" s="76"/>
      <c r="E73" s="1" t="s">
        <v>9579</v>
      </c>
      <c r="F73" s="2" t="s">
        <v>1218</v>
      </c>
      <c r="G73" s="2" t="s">
        <v>1219</v>
      </c>
      <c r="H73" s="74" t="s">
        <v>367</v>
      </c>
      <c r="I73" s="74"/>
      <c r="J73" s="2" t="s">
        <v>368</v>
      </c>
      <c r="K73" s="9">
        <v>5</v>
      </c>
      <c r="L73" s="4">
        <v>51.1</v>
      </c>
    </row>
    <row r="74" spans="1:25">
      <c r="A74" s="2" t="s">
        <v>40</v>
      </c>
      <c r="B74" s="3" t="s">
        <v>9543</v>
      </c>
      <c r="C74" s="76" t="s">
        <v>42</v>
      </c>
      <c r="D74" s="76"/>
      <c r="E74" s="1" t="s">
        <v>4048</v>
      </c>
      <c r="F74" s="2" t="s">
        <v>773</v>
      </c>
      <c r="G74" s="2" t="s">
        <v>774</v>
      </c>
      <c r="H74" s="74" t="s">
        <v>313</v>
      </c>
      <c r="I74" s="74"/>
      <c r="J74" s="2" t="s">
        <v>314</v>
      </c>
      <c r="K74" s="9">
        <v>8</v>
      </c>
      <c r="L74" s="4">
        <v>81.760000000000005</v>
      </c>
    </row>
    <row r="75" spans="1:25">
      <c r="A75" s="2" t="s">
        <v>40</v>
      </c>
      <c r="B75" s="3" t="s">
        <v>9545</v>
      </c>
      <c r="C75" s="76" t="s">
        <v>42</v>
      </c>
      <c r="D75" s="76"/>
      <c r="E75" s="1" t="s">
        <v>9580</v>
      </c>
      <c r="F75" s="2" t="s">
        <v>816</v>
      </c>
      <c r="G75" s="2" t="s">
        <v>817</v>
      </c>
      <c r="H75" s="74" t="s">
        <v>313</v>
      </c>
      <c r="I75" s="74"/>
      <c r="J75" s="2" t="s">
        <v>314</v>
      </c>
      <c r="K75" s="9">
        <v>10</v>
      </c>
      <c r="L75" s="4">
        <v>102.2</v>
      </c>
    </row>
    <row r="76" spans="1:25">
      <c r="A76" s="2" t="s">
        <v>40</v>
      </c>
      <c r="B76" s="3" t="s">
        <v>9545</v>
      </c>
      <c r="C76" s="76" t="s">
        <v>42</v>
      </c>
      <c r="D76" s="76"/>
      <c r="E76" s="1" t="s">
        <v>4269</v>
      </c>
      <c r="F76" s="2" t="s">
        <v>1222</v>
      </c>
      <c r="G76" s="2" t="s">
        <v>1223</v>
      </c>
      <c r="H76" s="74" t="s">
        <v>313</v>
      </c>
      <c r="I76" s="74"/>
      <c r="J76" s="2" t="s">
        <v>314</v>
      </c>
      <c r="K76" s="9">
        <v>10</v>
      </c>
      <c r="L76" s="4">
        <v>102.2</v>
      </c>
    </row>
    <row r="77" spans="1:25">
      <c r="A77" s="2" t="s">
        <v>40</v>
      </c>
      <c r="B77" s="3" t="s">
        <v>9570</v>
      </c>
      <c r="C77" s="76" t="s">
        <v>42</v>
      </c>
      <c r="D77" s="76"/>
      <c r="E77" s="1" t="s">
        <v>9581</v>
      </c>
      <c r="F77" s="2" t="s">
        <v>414</v>
      </c>
      <c r="G77" s="2" t="s">
        <v>415</v>
      </c>
      <c r="H77" s="74" t="s">
        <v>313</v>
      </c>
      <c r="I77" s="74"/>
      <c r="J77" s="2" t="s">
        <v>314</v>
      </c>
      <c r="K77" s="9">
        <v>20</v>
      </c>
      <c r="L77" s="4">
        <v>204.4</v>
      </c>
    </row>
    <row r="78" spans="1:25">
      <c r="A78" s="2" t="s">
        <v>40</v>
      </c>
      <c r="B78" s="3" t="s">
        <v>9570</v>
      </c>
      <c r="C78" s="76" t="s">
        <v>42</v>
      </c>
      <c r="D78" s="76"/>
      <c r="E78" s="1" t="s">
        <v>4072</v>
      </c>
      <c r="F78" s="2" t="s">
        <v>373</v>
      </c>
      <c r="G78" s="2" t="s">
        <v>374</v>
      </c>
      <c r="H78" s="74" t="s">
        <v>375</v>
      </c>
      <c r="I78" s="74"/>
      <c r="J78" s="2" t="s">
        <v>376</v>
      </c>
      <c r="K78" s="9">
        <v>15</v>
      </c>
      <c r="L78" s="4">
        <v>153.30000000000001</v>
      </c>
    </row>
    <row r="79" spans="1:25">
      <c r="A79" s="2" t="s">
        <v>40</v>
      </c>
      <c r="B79" s="3" t="s">
        <v>9545</v>
      </c>
      <c r="C79" s="76" t="s">
        <v>42</v>
      </c>
      <c r="D79" s="76"/>
      <c r="E79" s="1" t="s">
        <v>4170</v>
      </c>
      <c r="F79" s="2" t="s">
        <v>594</v>
      </c>
      <c r="G79" s="2" t="s">
        <v>595</v>
      </c>
      <c r="H79" s="74" t="s">
        <v>313</v>
      </c>
      <c r="I79" s="74"/>
      <c r="J79" s="2" t="s">
        <v>314</v>
      </c>
      <c r="K79" s="9">
        <v>4</v>
      </c>
      <c r="L79" s="4">
        <v>40.880000000000003</v>
      </c>
    </row>
    <row r="80" spans="1:25">
      <c r="A80" s="2" t="s">
        <v>40</v>
      </c>
      <c r="B80" s="3" t="s">
        <v>9543</v>
      </c>
      <c r="C80" s="76" t="s">
        <v>42</v>
      </c>
      <c r="D80" s="76"/>
      <c r="E80" s="1" t="s">
        <v>4068</v>
      </c>
      <c r="F80" s="2" t="s">
        <v>404</v>
      </c>
      <c r="G80" s="2" t="s">
        <v>405</v>
      </c>
      <c r="H80" s="74" t="s">
        <v>351</v>
      </c>
      <c r="I80" s="74"/>
      <c r="J80" s="2" t="s">
        <v>352</v>
      </c>
      <c r="K80" s="9">
        <v>10</v>
      </c>
      <c r="L80" s="4">
        <v>102.2</v>
      </c>
    </row>
    <row r="81" spans="1:25">
      <c r="A81" s="2" t="s">
        <v>40</v>
      </c>
      <c r="B81" s="3" t="s">
        <v>9543</v>
      </c>
      <c r="C81" s="76" t="s">
        <v>42</v>
      </c>
      <c r="D81" s="76"/>
      <c r="E81" s="1" t="s">
        <v>9582</v>
      </c>
      <c r="F81" s="2" t="s">
        <v>378</v>
      </c>
      <c r="G81" s="2" t="s">
        <v>379</v>
      </c>
      <c r="H81" s="74" t="s">
        <v>313</v>
      </c>
      <c r="I81" s="74"/>
      <c r="J81" s="2" t="s">
        <v>314</v>
      </c>
      <c r="K81" s="9">
        <v>5</v>
      </c>
      <c r="L81" s="4">
        <v>51.1</v>
      </c>
    </row>
    <row r="82" spans="1:25">
      <c r="A82" s="2" t="s">
        <v>40</v>
      </c>
      <c r="B82" s="3" t="s">
        <v>9547</v>
      </c>
      <c r="C82" s="76" t="s">
        <v>42</v>
      </c>
      <c r="D82" s="76"/>
      <c r="E82" s="1" t="s">
        <v>9583</v>
      </c>
      <c r="F82" s="2" t="s">
        <v>597</v>
      </c>
      <c r="G82" s="2" t="s">
        <v>598</v>
      </c>
      <c r="H82" s="74" t="s">
        <v>313</v>
      </c>
      <c r="I82" s="74"/>
      <c r="J82" s="2" t="s">
        <v>314</v>
      </c>
      <c r="K82" s="9">
        <v>20</v>
      </c>
      <c r="L82" s="4">
        <v>204.4</v>
      </c>
    </row>
    <row r="83" spans="1:25">
      <c r="A83" s="2" t="s">
        <v>40</v>
      </c>
      <c r="B83" s="3" t="s">
        <v>9584</v>
      </c>
      <c r="C83" s="76" t="s">
        <v>42</v>
      </c>
      <c r="D83" s="76"/>
      <c r="E83" s="1" t="s">
        <v>4137</v>
      </c>
      <c r="F83" s="2" t="s">
        <v>1025</v>
      </c>
      <c r="G83" s="2" t="s">
        <v>1026</v>
      </c>
      <c r="H83" s="74" t="s">
        <v>313</v>
      </c>
      <c r="I83" s="74"/>
      <c r="J83" s="2" t="s">
        <v>314</v>
      </c>
      <c r="K83" s="9">
        <v>10</v>
      </c>
      <c r="L83" s="4">
        <v>102.2</v>
      </c>
    </row>
    <row r="84" spans="1:25">
      <c r="A84" s="2" t="s">
        <v>40</v>
      </c>
      <c r="B84" s="3" t="s">
        <v>9547</v>
      </c>
      <c r="C84" s="76" t="s">
        <v>42</v>
      </c>
      <c r="D84" s="76"/>
      <c r="E84" s="1" t="s">
        <v>9585</v>
      </c>
      <c r="F84" s="2" t="s">
        <v>1564</v>
      </c>
      <c r="G84" s="2" t="s">
        <v>1565</v>
      </c>
      <c r="H84" s="74" t="s">
        <v>313</v>
      </c>
      <c r="I84" s="74"/>
      <c r="J84" s="2" t="s">
        <v>314</v>
      </c>
      <c r="K84" s="9">
        <v>15</v>
      </c>
      <c r="L84" s="4">
        <v>153.30000000000001</v>
      </c>
    </row>
    <row r="85" spans="1:25">
      <c r="A85" s="2" t="s">
        <v>40</v>
      </c>
      <c r="B85" s="3" t="s">
        <v>9547</v>
      </c>
      <c r="C85" s="76" t="s">
        <v>42</v>
      </c>
      <c r="D85" s="76"/>
      <c r="E85" s="1" t="s">
        <v>9586</v>
      </c>
      <c r="F85" s="2" t="s">
        <v>337</v>
      </c>
      <c r="G85" s="2" t="s">
        <v>338</v>
      </c>
      <c r="H85" s="74" t="s">
        <v>313</v>
      </c>
      <c r="I85" s="74"/>
      <c r="J85" s="2" t="s">
        <v>314</v>
      </c>
      <c r="K85" s="9">
        <v>1500</v>
      </c>
      <c r="L85" s="4">
        <v>15330</v>
      </c>
    </row>
    <row r="86" spans="1:25">
      <c r="A86" s="2" t="s">
        <v>40</v>
      </c>
      <c r="B86" s="3" t="s">
        <v>9543</v>
      </c>
      <c r="C86" s="76" t="s">
        <v>42</v>
      </c>
      <c r="D86" s="76"/>
      <c r="E86" s="1" t="s">
        <v>4046</v>
      </c>
      <c r="F86" s="2" t="s">
        <v>2315</v>
      </c>
      <c r="G86" s="2" t="s">
        <v>2316</v>
      </c>
      <c r="H86" s="74" t="s">
        <v>313</v>
      </c>
      <c r="I86" s="74"/>
      <c r="J86" s="2" t="s">
        <v>314</v>
      </c>
      <c r="K86" s="9">
        <v>5</v>
      </c>
      <c r="L86" s="4">
        <v>51.1</v>
      </c>
    </row>
    <row r="87" spans="1:25">
      <c r="A87" s="2" t="s">
        <v>40</v>
      </c>
      <c r="B87" s="3" t="s">
        <v>9543</v>
      </c>
      <c r="C87" s="76" t="s">
        <v>42</v>
      </c>
      <c r="D87" s="76"/>
      <c r="E87" s="1" t="s">
        <v>9587</v>
      </c>
      <c r="F87" s="2" t="s">
        <v>381</v>
      </c>
      <c r="G87" s="2" t="s">
        <v>382</v>
      </c>
      <c r="H87" s="74" t="s">
        <v>9588</v>
      </c>
      <c r="I87" s="74"/>
      <c r="J87" s="2" t="s">
        <v>9589</v>
      </c>
      <c r="K87" s="9">
        <v>10</v>
      </c>
      <c r="L87" s="4">
        <v>102.2</v>
      </c>
    </row>
    <row r="88" spans="1:25">
      <c r="A88" s="2" t="s">
        <v>48</v>
      </c>
      <c r="B88" s="3" t="s">
        <v>9545</v>
      </c>
      <c r="C88" s="76" t="s">
        <v>42</v>
      </c>
      <c r="D88" s="76"/>
      <c r="E88" s="1" t="s">
        <v>4170</v>
      </c>
      <c r="F88" s="2" t="s">
        <v>594</v>
      </c>
      <c r="G88" s="2" t="s">
        <v>595</v>
      </c>
      <c r="H88" s="74" t="s">
        <v>313</v>
      </c>
      <c r="I88" s="74"/>
      <c r="J88" s="2" t="s">
        <v>314</v>
      </c>
      <c r="K88" s="9">
        <v>2</v>
      </c>
      <c r="L88" s="4">
        <v>23.04</v>
      </c>
    </row>
    <row r="89" spans="1:25">
      <c r="A89" s="2" t="s">
        <v>48</v>
      </c>
      <c r="B89" s="3" t="s">
        <v>9547</v>
      </c>
      <c r="C89" s="76" t="s">
        <v>42</v>
      </c>
      <c r="D89" s="76"/>
      <c r="E89" s="1" t="s">
        <v>9590</v>
      </c>
      <c r="F89" s="2" t="s">
        <v>325</v>
      </c>
      <c r="G89" s="2" t="s">
        <v>326</v>
      </c>
      <c r="H89" s="74" t="s">
        <v>313</v>
      </c>
      <c r="I89" s="74"/>
      <c r="J89" s="2" t="s">
        <v>314</v>
      </c>
      <c r="K89" s="9">
        <v>10</v>
      </c>
      <c r="L89" s="4">
        <v>123.7</v>
      </c>
    </row>
    <row r="90" spans="1:25">
      <c r="A90" s="2" t="s">
        <v>48</v>
      </c>
      <c r="B90" s="3" t="s">
        <v>9570</v>
      </c>
      <c r="C90" s="76" t="s">
        <v>42</v>
      </c>
      <c r="D90" s="76"/>
      <c r="E90" s="1" t="s">
        <v>4059</v>
      </c>
      <c r="F90" s="2" t="s">
        <v>9591</v>
      </c>
      <c r="G90" s="2" t="s">
        <v>9592</v>
      </c>
      <c r="H90" s="74" t="s">
        <v>313</v>
      </c>
      <c r="I90" s="74"/>
      <c r="J90" s="2" t="s">
        <v>314</v>
      </c>
      <c r="K90" s="9">
        <v>4</v>
      </c>
      <c r="L90" s="4">
        <v>46.08</v>
      </c>
    </row>
    <row r="91" spans="1:25">
      <c r="A91" s="2" t="s">
        <v>48</v>
      </c>
      <c r="B91" s="3" t="s">
        <v>9547</v>
      </c>
      <c r="C91" s="76" t="s">
        <v>42</v>
      </c>
      <c r="D91" s="76"/>
      <c r="E91" s="1" t="s">
        <v>9586</v>
      </c>
      <c r="F91" s="2" t="s">
        <v>337</v>
      </c>
      <c r="G91" s="2" t="s">
        <v>338</v>
      </c>
      <c r="H91" s="74" t="s">
        <v>313</v>
      </c>
      <c r="I91" s="74"/>
      <c r="J91" s="2" t="s">
        <v>314</v>
      </c>
      <c r="K91" s="9">
        <v>697</v>
      </c>
      <c r="L91" s="4">
        <v>8029.44</v>
      </c>
    </row>
    <row r="92" spans="1:25">
      <c r="A92" s="2" t="s">
        <v>48</v>
      </c>
      <c r="B92" s="3" t="s">
        <v>9545</v>
      </c>
      <c r="C92" s="76" t="s">
        <v>42</v>
      </c>
      <c r="D92" s="76"/>
      <c r="E92" s="1" t="s">
        <v>4261</v>
      </c>
      <c r="F92" s="2" t="s">
        <v>396</v>
      </c>
      <c r="G92" s="2" t="s">
        <v>397</v>
      </c>
      <c r="H92" s="74" t="s">
        <v>313</v>
      </c>
      <c r="I92" s="74"/>
      <c r="J92" s="2" t="s">
        <v>314</v>
      </c>
      <c r="K92" s="9">
        <v>10</v>
      </c>
      <c r="L92" s="4">
        <v>115.2</v>
      </c>
    </row>
    <row r="93" spans="1:25">
      <c r="A93" s="2" t="s">
        <v>48</v>
      </c>
      <c r="B93" s="3" t="s">
        <v>9584</v>
      </c>
      <c r="C93" s="76" t="s">
        <v>42</v>
      </c>
      <c r="D93" s="76"/>
      <c r="E93" s="1" t="s">
        <v>9593</v>
      </c>
      <c r="F93" s="2" t="s">
        <v>1002</v>
      </c>
      <c r="G93" s="2" t="s">
        <v>1003</v>
      </c>
      <c r="H93" s="74" t="s">
        <v>313</v>
      </c>
      <c r="I93" s="74"/>
      <c r="J93" s="2" t="s">
        <v>314</v>
      </c>
      <c r="K93" s="9">
        <v>2</v>
      </c>
      <c r="L93" s="4">
        <v>23.04</v>
      </c>
    </row>
    <row r="94" spans="1:25">
      <c r="L94" s="5">
        <f>SUM(L71:L93)</f>
        <v>25356.360000000004</v>
      </c>
    </row>
    <row r="95" spans="1:25">
      <c r="A95" s="72" t="s">
        <v>429</v>
      </c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</row>
    <row r="96" spans="1:25">
      <c r="A96" s="2" t="s">
        <v>40</v>
      </c>
      <c r="B96" s="3" t="s">
        <v>9545</v>
      </c>
      <c r="C96" s="76" t="s">
        <v>42</v>
      </c>
      <c r="D96" s="76"/>
      <c r="E96" s="1" t="s">
        <v>9594</v>
      </c>
      <c r="F96" s="2" t="s">
        <v>1250</v>
      </c>
      <c r="G96" s="2" t="s">
        <v>1251</v>
      </c>
      <c r="H96" s="74" t="s">
        <v>1252</v>
      </c>
      <c r="I96" s="74"/>
      <c r="J96" s="2" t="s">
        <v>1253</v>
      </c>
      <c r="K96" s="9">
        <v>6</v>
      </c>
      <c r="L96" s="4">
        <v>61.32</v>
      </c>
    </row>
    <row r="97" spans="1:25">
      <c r="L97" s="5">
        <v>61.32</v>
      </c>
    </row>
    <row r="98" spans="1:25">
      <c r="A98" s="72" t="s">
        <v>435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</row>
    <row r="99" spans="1:25">
      <c r="A99" s="2" t="s">
        <v>40</v>
      </c>
      <c r="B99" s="3" t="s">
        <v>9547</v>
      </c>
      <c r="C99" s="76" t="s">
        <v>42</v>
      </c>
      <c r="D99" s="76"/>
      <c r="E99" s="1" t="s">
        <v>9595</v>
      </c>
      <c r="F99" s="2" t="s">
        <v>1462</v>
      </c>
      <c r="G99" s="2" t="s">
        <v>1463</v>
      </c>
      <c r="H99" s="74" t="s">
        <v>1270</v>
      </c>
      <c r="I99" s="74"/>
      <c r="J99" s="2" t="s">
        <v>1271</v>
      </c>
      <c r="K99" s="9">
        <v>4</v>
      </c>
      <c r="L99" s="4">
        <v>40.880000000000003</v>
      </c>
    </row>
    <row r="100" spans="1:25">
      <c r="A100" s="2" t="s">
        <v>40</v>
      </c>
      <c r="B100" s="3" t="s">
        <v>9547</v>
      </c>
      <c r="C100" s="76" t="s">
        <v>42</v>
      </c>
      <c r="D100" s="76"/>
      <c r="E100" s="1" t="s">
        <v>9596</v>
      </c>
      <c r="F100" s="2" t="s">
        <v>604</v>
      </c>
      <c r="G100" s="2" t="s">
        <v>605</v>
      </c>
      <c r="H100" s="74" t="s">
        <v>439</v>
      </c>
      <c r="I100" s="74"/>
      <c r="J100" s="2" t="s">
        <v>440</v>
      </c>
      <c r="K100" s="9">
        <v>5</v>
      </c>
      <c r="L100" s="4">
        <v>51.1</v>
      </c>
    </row>
    <row r="101" spans="1:25">
      <c r="A101" s="2" t="s">
        <v>48</v>
      </c>
      <c r="B101" s="3" t="s">
        <v>9547</v>
      </c>
      <c r="C101" s="76" t="s">
        <v>42</v>
      </c>
      <c r="D101" s="76"/>
      <c r="E101" s="1" t="s">
        <v>9597</v>
      </c>
      <c r="F101" s="2" t="s">
        <v>1265</v>
      </c>
      <c r="G101" s="2" t="s">
        <v>1266</v>
      </c>
      <c r="H101" s="74" t="s">
        <v>439</v>
      </c>
      <c r="I101" s="74"/>
      <c r="J101" s="2" t="s">
        <v>440</v>
      </c>
      <c r="K101" s="9">
        <v>10</v>
      </c>
      <c r="L101" s="4">
        <v>123.7</v>
      </c>
    </row>
    <row r="102" spans="1:25">
      <c r="A102" s="2" t="s">
        <v>48</v>
      </c>
      <c r="B102" s="3" t="s">
        <v>9547</v>
      </c>
      <c r="C102" s="76" t="s">
        <v>42</v>
      </c>
      <c r="D102" s="76"/>
      <c r="E102" s="1" t="s">
        <v>9595</v>
      </c>
      <c r="F102" s="2" t="s">
        <v>1462</v>
      </c>
      <c r="G102" s="2" t="s">
        <v>1463</v>
      </c>
      <c r="H102" s="74" t="s">
        <v>1270</v>
      </c>
      <c r="I102" s="74"/>
      <c r="J102" s="2" t="s">
        <v>1271</v>
      </c>
      <c r="K102" s="9">
        <v>6</v>
      </c>
      <c r="L102" s="4">
        <v>74.22</v>
      </c>
    </row>
    <row r="103" spans="1:25">
      <c r="L103" s="5">
        <v>289.89999999999998</v>
      </c>
    </row>
    <row r="104" spans="1:25">
      <c r="A104" s="72" t="s">
        <v>444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</row>
    <row r="105" spans="1:25">
      <c r="A105" s="2" t="s">
        <v>40</v>
      </c>
      <c r="B105" s="3" t="s">
        <v>9584</v>
      </c>
      <c r="C105" s="76" t="s">
        <v>42</v>
      </c>
      <c r="D105" s="76"/>
      <c r="E105" s="1" t="s">
        <v>4126</v>
      </c>
      <c r="F105" s="2" t="s">
        <v>4148</v>
      </c>
      <c r="G105" s="2" t="s">
        <v>860</v>
      </c>
      <c r="H105" s="74" t="s">
        <v>3617</v>
      </c>
      <c r="I105" s="74"/>
      <c r="J105" s="2" t="s">
        <v>3618</v>
      </c>
      <c r="K105" s="9">
        <v>20</v>
      </c>
      <c r="L105" s="4">
        <v>204.4</v>
      </c>
    </row>
    <row r="106" spans="1:25">
      <c r="A106" s="2" t="s">
        <v>40</v>
      </c>
      <c r="B106" s="3" t="s">
        <v>9584</v>
      </c>
      <c r="C106" s="76" t="s">
        <v>42</v>
      </c>
      <c r="D106" s="76"/>
      <c r="E106" s="1" t="s">
        <v>9598</v>
      </c>
      <c r="F106" s="2" t="s">
        <v>8581</v>
      </c>
      <c r="G106" s="2" t="s">
        <v>8582</v>
      </c>
      <c r="H106" s="74" t="s">
        <v>3793</v>
      </c>
      <c r="I106" s="74"/>
      <c r="J106" s="2" t="s">
        <v>3794</v>
      </c>
      <c r="K106" s="9">
        <v>30</v>
      </c>
      <c r="L106" s="4">
        <v>306.60000000000002</v>
      </c>
    </row>
    <row r="107" spans="1:25">
      <c r="A107" s="2" t="s">
        <v>40</v>
      </c>
      <c r="B107" s="3" t="s">
        <v>9547</v>
      </c>
      <c r="C107" s="76" t="s">
        <v>42</v>
      </c>
      <c r="D107" s="76"/>
      <c r="E107" s="1" t="s">
        <v>9599</v>
      </c>
      <c r="F107" s="2" t="s">
        <v>446</v>
      </c>
      <c r="G107" s="2" t="s">
        <v>447</v>
      </c>
      <c r="H107" s="82">
        <v>79000</v>
      </c>
      <c r="I107" s="82"/>
      <c r="J107" s="30" t="s">
        <v>449</v>
      </c>
      <c r="K107" s="9">
        <v>30</v>
      </c>
      <c r="L107" s="4">
        <v>306.60000000000002</v>
      </c>
    </row>
    <row r="108" spans="1:25">
      <c r="A108" s="2" t="s">
        <v>40</v>
      </c>
      <c r="B108" s="3" t="s">
        <v>9570</v>
      </c>
      <c r="C108" s="76" t="s">
        <v>42</v>
      </c>
      <c r="D108" s="76"/>
      <c r="E108" s="1" t="s">
        <v>9600</v>
      </c>
      <c r="F108" s="2" t="s">
        <v>1277</v>
      </c>
      <c r="G108" s="2" t="s">
        <v>1278</v>
      </c>
      <c r="H108" s="74" t="s">
        <v>851</v>
      </c>
      <c r="I108" s="74"/>
      <c r="J108" s="2" t="s">
        <v>852</v>
      </c>
      <c r="K108" s="9">
        <v>5</v>
      </c>
      <c r="L108" s="4">
        <v>51.1</v>
      </c>
    </row>
    <row r="109" spans="1:25">
      <c r="A109" s="2" t="s">
        <v>40</v>
      </c>
      <c r="B109" s="3" t="s">
        <v>9584</v>
      </c>
      <c r="C109" s="76" t="s">
        <v>42</v>
      </c>
      <c r="D109" s="76"/>
      <c r="E109" s="1" t="s">
        <v>9601</v>
      </c>
      <c r="F109" s="2" t="s">
        <v>1487</v>
      </c>
      <c r="G109" s="2" t="s">
        <v>1488</v>
      </c>
      <c r="H109" s="74" t="s">
        <v>448</v>
      </c>
      <c r="I109" s="74"/>
      <c r="J109" s="2" t="s">
        <v>449</v>
      </c>
      <c r="K109" s="9">
        <v>30</v>
      </c>
      <c r="L109" s="4">
        <v>306.60000000000002</v>
      </c>
    </row>
    <row r="110" spans="1:25">
      <c r="A110" s="2" t="s">
        <v>48</v>
      </c>
      <c r="B110" s="3" t="s">
        <v>9584</v>
      </c>
      <c r="C110" s="76" t="s">
        <v>42</v>
      </c>
      <c r="D110" s="76"/>
      <c r="E110" s="1" t="s">
        <v>9598</v>
      </c>
      <c r="F110" s="2" t="s">
        <v>8581</v>
      </c>
      <c r="G110" s="2" t="s">
        <v>8582</v>
      </c>
      <c r="H110" s="74" t="s">
        <v>3793</v>
      </c>
      <c r="I110" s="74"/>
      <c r="J110" s="2" t="s">
        <v>3794</v>
      </c>
      <c r="K110" s="9">
        <v>2</v>
      </c>
      <c r="L110" s="4">
        <v>24.74</v>
      </c>
    </row>
    <row r="111" spans="1:25">
      <c r="A111" s="2" t="s">
        <v>48</v>
      </c>
      <c r="B111" s="3" t="s">
        <v>9570</v>
      </c>
      <c r="C111" s="76" t="s">
        <v>42</v>
      </c>
      <c r="D111" s="76"/>
      <c r="E111" s="1" t="s">
        <v>9600</v>
      </c>
      <c r="F111" s="2" t="s">
        <v>1277</v>
      </c>
      <c r="G111" s="2" t="s">
        <v>1278</v>
      </c>
      <c r="H111" s="74" t="s">
        <v>851</v>
      </c>
      <c r="I111" s="74"/>
      <c r="J111" s="2" t="s">
        <v>852</v>
      </c>
      <c r="K111" s="9">
        <v>5</v>
      </c>
      <c r="L111" s="4">
        <v>61.85</v>
      </c>
    </row>
    <row r="112" spans="1:25">
      <c r="A112" s="2" t="s">
        <v>48</v>
      </c>
      <c r="B112" s="3" t="s">
        <v>9545</v>
      </c>
      <c r="C112" s="76" t="s">
        <v>42</v>
      </c>
      <c r="D112" s="76"/>
      <c r="E112" s="1" t="s">
        <v>4212</v>
      </c>
      <c r="F112" s="2" t="s">
        <v>2854</v>
      </c>
      <c r="G112" s="2" t="s">
        <v>2855</v>
      </c>
      <c r="H112" s="74" t="s">
        <v>851</v>
      </c>
      <c r="I112" s="74"/>
      <c r="J112" s="2" t="s">
        <v>852</v>
      </c>
      <c r="K112" s="9">
        <v>2</v>
      </c>
      <c r="L112" s="4">
        <v>24.74</v>
      </c>
    </row>
    <row r="113" spans="12:12">
      <c r="L113" s="5">
        <v>1286.6300000000001</v>
      </c>
    </row>
    <row r="114" spans="12:12">
      <c r="L114" s="5">
        <v>30321.66</v>
      </c>
    </row>
  </sheetData>
  <autoFilter ref="A1:Y114" xr:uid="{C4B0FDBE-66A6-D248-8217-03308C8AE852}">
    <filterColumn colId="2" showButton="0"/>
    <filterColumn colId="7" showButton="0"/>
  </autoFilter>
  <mergeCells count="193">
    <mergeCell ref="C1:D1"/>
    <mergeCell ref="H1:I1"/>
    <mergeCell ref="A2:Y2"/>
    <mergeCell ref="C3:D3"/>
    <mergeCell ref="H3:I3"/>
    <mergeCell ref="C4:D4"/>
    <mergeCell ref="H4:I4"/>
    <mergeCell ref="C11:D11"/>
    <mergeCell ref="H11:I11"/>
    <mergeCell ref="C12:D12"/>
    <mergeCell ref="H12:I12"/>
    <mergeCell ref="C13:D13"/>
    <mergeCell ref="H13:I13"/>
    <mergeCell ref="A6:Y6"/>
    <mergeCell ref="C7:D7"/>
    <mergeCell ref="H7:I7"/>
    <mergeCell ref="C8:D8"/>
    <mergeCell ref="H8:I8"/>
    <mergeCell ref="A10:Y10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23:D23"/>
    <mergeCell ref="H23:I23"/>
    <mergeCell ref="C24:D24"/>
    <mergeCell ref="H24:I24"/>
    <mergeCell ref="C25:D25"/>
    <mergeCell ref="H25:I25"/>
    <mergeCell ref="C20:D20"/>
    <mergeCell ref="H20:I20"/>
    <mergeCell ref="C21:D21"/>
    <mergeCell ref="H21:I21"/>
    <mergeCell ref="C22:D22"/>
    <mergeCell ref="H22:I22"/>
    <mergeCell ref="C29:D29"/>
    <mergeCell ref="H29:I29"/>
    <mergeCell ref="C30:D30"/>
    <mergeCell ref="H30:I30"/>
    <mergeCell ref="C31:D31"/>
    <mergeCell ref="H31:I31"/>
    <mergeCell ref="C26:D26"/>
    <mergeCell ref="H26:I26"/>
    <mergeCell ref="C27:D27"/>
    <mergeCell ref="H27:I27"/>
    <mergeCell ref="C28:D28"/>
    <mergeCell ref="H28:I28"/>
    <mergeCell ref="C35:D35"/>
    <mergeCell ref="H35:I35"/>
    <mergeCell ref="C36:D36"/>
    <mergeCell ref="H36:I36"/>
    <mergeCell ref="C37:D37"/>
    <mergeCell ref="H37:I37"/>
    <mergeCell ref="C32:D32"/>
    <mergeCell ref="H32:I32"/>
    <mergeCell ref="C33:D33"/>
    <mergeCell ref="H33:I33"/>
    <mergeCell ref="C34:D34"/>
    <mergeCell ref="H34:I34"/>
    <mergeCell ref="C41:D41"/>
    <mergeCell ref="H41:I41"/>
    <mergeCell ref="A43:Y43"/>
    <mergeCell ref="C44:D44"/>
    <mergeCell ref="H44:I44"/>
    <mergeCell ref="C45:D45"/>
    <mergeCell ref="H45:I45"/>
    <mergeCell ref="C38:D38"/>
    <mergeCell ref="H38:I38"/>
    <mergeCell ref="C39:D39"/>
    <mergeCell ref="H39:I39"/>
    <mergeCell ref="C40:D40"/>
    <mergeCell ref="H40:I40"/>
    <mergeCell ref="C49:D49"/>
    <mergeCell ref="H49:I49"/>
    <mergeCell ref="C50:D50"/>
    <mergeCell ref="H50:I50"/>
    <mergeCell ref="C51:D51"/>
    <mergeCell ref="H51:I51"/>
    <mergeCell ref="C46:D46"/>
    <mergeCell ref="H46:I46"/>
    <mergeCell ref="C47:D47"/>
    <mergeCell ref="H47:I47"/>
    <mergeCell ref="C48:D48"/>
    <mergeCell ref="H48:I48"/>
    <mergeCell ref="C57:D57"/>
    <mergeCell ref="H57:I57"/>
    <mergeCell ref="A59:Y59"/>
    <mergeCell ref="C60:D60"/>
    <mergeCell ref="H60:I60"/>
    <mergeCell ref="C61:D61"/>
    <mergeCell ref="H61:I61"/>
    <mergeCell ref="A53:Y53"/>
    <mergeCell ref="C54:D54"/>
    <mergeCell ref="H54:I54"/>
    <mergeCell ref="C55:D55"/>
    <mergeCell ref="H55:I55"/>
    <mergeCell ref="C56:D56"/>
    <mergeCell ref="H56:I56"/>
    <mergeCell ref="A66:Y66"/>
    <mergeCell ref="C67:D67"/>
    <mergeCell ref="H67:I67"/>
    <mergeCell ref="C68:D68"/>
    <mergeCell ref="H68:I68"/>
    <mergeCell ref="A70:Y70"/>
    <mergeCell ref="C62:D62"/>
    <mergeCell ref="H62:I62"/>
    <mergeCell ref="C63:D63"/>
    <mergeCell ref="H63:I63"/>
    <mergeCell ref="C64:D64"/>
    <mergeCell ref="H64:I64"/>
    <mergeCell ref="C74:D74"/>
    <mergeCell ref="H74:I74"/>
    <mergeCell ref="C75:D75"/>
    <mergeCell ref="H75:I75"/>
    <mergeCell ref="C76:D76"/>
    <mergeCell ref="H76:I76"/>
    <mergeCell ref="C71:D71"/>
    <mergeCell ref="H71:I71"/>
    <mergeCell ref="C72:D72"/>
    <mergeCell ref="H72:I72"/>
    <mergeCell ref="C73:D73"/>
    <mergeCell ref="H73:I73"/>
    <mergeCell ref="C80:D80"/>
    <mergeCell ref="H80:I80"/>
    <mergeCell ref="C81:D81"/>
    <mergeCell ref="H81:I81"/>
    <mergeCell ref="C82:D82"/>
    <mergeCell ref="H82:I82"/>
    <mergeCell ref="C77:D77"/>
    <mergeCell ref="H77:I77"/>
    <mergeCell ref="C78:D78"/>
    <mergeCell ref="H78:I78"/>
    <mergeCell ref="C79:D79"/>
    <mergeCell ref="H79:I79"/>
    <mergeCell ref="C86:D86"/>
    <mergeCell ref="H86:I86"/>
    <mergeCell ref="C87:D87"/>
    <mergeCell ref="H87:I87"/>
    <mergeCell ref="C88:D88"/>
    <mergeCell ref="H88:I88"/>
    <mergeCell ref="C83:D83"/>
    <mergeCell ref="H83:I83"/>
    <mergeCell ref="C84:D84"/>
    <mergeCell ref="H84:I84"/>
    <mergeCell ref="C85:D85"/>
    <mergeCell ref="H85:I85"/>
    <mergeCell ref="C92:D92"/>
    <mergeCell ref="H92:I92"/>
    <mergeCell ref="C93:D93"/>
    <mergeCell ref="H93:I93"/>
    <mergeCell ref="A95:Y95"/>
    <mergeCell ref="C96:D96"/>
    <mergeCell ref="H96:I96"/>
    <mergeCell ref="C89:D89"/>
    <mergeCell ref="H89:I89"/>
    <mergeCell ref="C90:D90"/>
    <mergeCell ref="H90:I90"/>
    <mergeCell ref="C91:D91"/>
    <mergeCell ref="H91:I91"/>
    <mergeCell ref="C102:D102"/>
    <mergeCell ref="H102:I102"/>
    <mergeCell ref="A104:Y104"/>
    <mergeCell ref="C105:D105"/>
    <mergeCell ref="H105:I105"/>
    <mergeCell ref="C106:D106"/>
    <mergeCell ref="H106:I106"/>
    <mergeCell ref="A98:Y98"/>
    <mergeCell ref="C99:D99"/>
    <mergeCell ref="H99:I99"/>
    <mergeCell ref="C100:D100"/>
    <mergeCell ref="H100:I100"/>
    <mergeCell ref="C101:D101"/>
    <mergeCell ref="H101:I101"/>
    <mergeCell ref="C110:D110"/>
    <mergeCell ref="H110:I110"/>
    <mergeCell ref="C111:D111"/>
    <mergeCell ref="H111:I111"/>
    <mergeCell ref="C112:D112"/>
    <mergeCell ref="H112:I112"/>
    <mergeCell ref="C107:D107"/>
    <mergeCell ref="H107:I107"/>
    <mergeCell ref="C108:D108"/>
    <mergeCell ref="H108:I108"/>
    <mergeCell ref="C109:D109"/>
    <mergeCell ref="H109:I10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1FA3-ACB6-FB41-8563-D63D4240FD23}">
  <sheetPr filterMode="1"/>
  <dimension ref="A1:AA140"/>
  <sheetViews>
    <sheetView workbookViewId="0"/>
    <sheetView workbookViewId="1"/>
  </sheetViews>
  <sheetFormatPr defaultColWidth="8.85546875" defaultRowHeight="12.95"/>
  <cols>
    <col min="1" max="1" width="39.140625" customWidth="1"/>
    <col min="3" max="3" width="4" customWidth="1"/>
    <col min="4" max="4" width="3.140625" customWidth="1"/>
    <col min="5" max="5" width="7" customWidth="1"/>
    <col min="6" max="6" width="40.42578125" customWidth="1"/>
    <col min="7" max="7" width="36.85546875" customWidth="1"/>
    <col min="8" max="8" width="3" customWidth="1"/>
    <col min="9" max="9" width="3.140625" customWidth="1"/>
    <col min="10" max="11" width="6" customWidth="1"/>
    <col min="12" max="12" width="5.140625" customWidth="1"/>
    <col min="13" max="13" width="1.85546875" customWidth="1"/>
    <col min="14" max="14" width="10" customWidth="1"/>
    <col min="15" max="15" width="8.140625" customWidth="1"/>
    <col min="16" max="16" width="6" customWidth="1"/>
    <col min="17" max="17" width="7" customWidth="1"/>
    <col min="18" max="18" width="7.140625" customWidth="1"/>
    <col min="19" max="20" width="7" customWidth="1"/>
    <col min="21" max="21" width="9.140625" customWidth="1"/>
    <col min="22" max="22" width="13.140625" customWidth="1"/>
    <col min="23" max="23" width="10.140625" customWidth="1"/>
    <col min="24" max="24" width="10" customWidth="1"/>
    <col min="25" max="25" width="10.140625" customWidth="1"/>
    <col min="26" max="26" width="8.140625" customWidth="1"/>
    <col min="27" max="27" width="33.42578125" customWidth="1"/>
  </cols>
  <sheetData>
    <row r="1" spans="1:27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75" t="s">
        <v>37</v>
      </c>
      <c r="M1" s="75"/>
      <c r="N1" s="6" t="s">
        <v>38</v>
      </c>
    </row>
    <row r="2" spans="1:27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>
      <c r="A3" s="2" t="s">
        <v>40</v>
      </c>
      <c r="B3" s="3" t="s">
        <v>9602</v>
      </c>
      <c r="C3" s="76" t="s">
        <v>42</v>
      </c>
      <c r="D3" s="76"/>
      <c r="E3" s="1" t="s">
        <v>9603</v>
      </c>
      <c r="F3" s="2" t="s">
        <v>44</v>
      </c>
      <c r="G3" s="2" t="s">
        <v>45</v>
      </c>
      <c r="H3" s="74" t="s">
        <v>46</v>
      </c>
      <c r="I3" s="74"/>
      <c r="J3" s="74" t="s">
        <v>47</v>
      </c>
      <c r="K3" s="74"/>
      <c r="L3" s="80">
        <v>2</v>
      </c>
      <c r="M3" s="80"/>
      <c r="N3" s="4">
        <v>20.440000000000001</v>
      </c>
    </row>
    <row r="4" spans="1:27" hidden="1">
      <c r="A4" s="2" t="s">
        <v>48</v>
      </c>
      <c r="B4" s="3" t="s">
        <v>9602</v>
      </c>
      <c r="C4" s="76" t="s">
        <v>42</v>
      </c>
      <c r="D4" s="76"/>
      <c r="E4" s="1" t="s">
        <v>9603</v>
      </c>
      <c r="F4" s="2" t="s">
        <v>44</v>
      </c>
      <c r="G4" s="2" t="s">
        <v>45</v>
      </c>
      <c r="H4" s="74" t="s">
        <v>46</v>
      </c>
      <c r="I4" s="74"/>
      <c r="J4" s="74" t="s">
        <v>47</v>
      </c>
      <c r="K4" s="74"/>
      <c r="L4" s="80">
        <v>2</v>
      </c>
      <c r="M4" s="80"/>
      <c r="N4" s="4">
        <v>24.74</v>
      </c>
    </row>
    <row r="5" spans="1:27" hidden="1">
      <c r="N5" s="5">
        <v>45.18</v>
      </c>
    </row>
    <row r="6" spans="1:27" hidden="1">
      <c r="A6" s="72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spans="1:27">
      <c r="A7" s="2" t="s">
        <v>40</v>
      </c>
      <c r="B7" s="3" t="s">
        <v>9604</v>
      </c>
      <c r="C7" s="76" t="s">
        <v>42</v>
      </c>
      <c r="D7" s="76"/>
      <c r="E7" s="1" t="s">
        <v>9605</v>
      </c>
      <c r="F7" s="2" t="s">
        <v>57</v>
      </c>
      <c r="G7" s="2" t="s">
        <v>58</v>
      </c>
      <c r="H7" s="74" t="s">
        <v>59</v>
      </c>
      <c r="I7" s="74"/>
      <c r="J7" s="74" t="s">
        <v>60</v>
      </c>
      <c r="K7" s="74"/>
      <c r="L7" s="80">
        <v>5</v>
      </c>
      <c r="M7" s="80"/>
      <c r="N7" s="4">
        <v>51.1</v>
      </c>
    </row>
    <row r="8" spans="1:27" hidden="1">
      <c r="N8" s="5">
        <v>51.1</v>
      </c>
    </row>
    <row r="9" spans="1:27" hidden="1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 spans="1:27">
      <c r="A10" s="2" t="s">
        <v>40</v>
      </c>
      <c r="B10" s="3" t="s">
        <v>9604</v>
      </c>
      <c r="C10" s="76" t="s">
        <v>42</v>
      </c>
      <c r="D10" s="76"/>
      <c r="E10" s="1" t="s">
        <v>4431</v>
      </c>
      <c r="F10" s="2" t="s">
        <v>117</v>
      </c>
      <c r="G10" s="2" t="s">
        <v>118</v>
      </c>
      <c r="H10" s="74" t="s">
        <v>119</v>
      </c>
      <c r="I10" s="74"/>
      <c r="J10" s="74" t="s">
        <v>120</v>
      </c>
      <c r="K10" s="74"/>
      <c r="L10" s="80">
        <v>5</v>
      </c>
      <c r="M10" s="80"/>
      <c r="N10" s="4">
        <v>51.1</v>
      </c>
    </row>
    <row r="11" spans="1:27">
      <c r="A11" s="2" t="s">
        <v>40</v>
      </c>
      <c r="B11" s="3" t="s">
        <v>9604</v>
      </c>
      <c r="C11" s="76" t="s">
        <v>42</v>
      </c>
      <c r="D11" s="76"/>
      <c r="E11" s="1" t="s">
        <v>9606</v>
      </c>
      <c r="F11" s="2" t="s">
        <v>1512</v>
      </c>
      <c r="G11" s="2" t="s">
        <v>1513</v>
      </c>
      <c r="H11" s="74" t="s">
        <v>82</v>
      </c>
      <c r="I11" s="74"/>
      <c r="J11" s="74" t="s">
        <v>83</v>
      </c>
      <c r="K11" s="74"/>
      <c r="L11" s="80">
        <v>2</v>
      </c>
      <c r="M11" s="80"/>
      <c r="N11" s="4">
        <v>20.440000000000001</v>
      </c>
    </row>
    <row r="12" spans="1:27">
      <c r="A12" s="2" t="s">
        <v>40</v>
      </c>
      <c r="B12" s="3" t="s">
        <v>9604</v>
      </c>
      <c r="C12" s="76" t="s">
        <v>42</v>
      </c>
      <c r="D12" s="76"/>
      <c r="E12" s="1" t="s">
        <v>9607</v>
      </c>
      <c r="F12" s="2" t="s">
        <v>70</v>
      </c>
      <c r="G12" s="2" t="s">
        <v>71</v>
      </c>
      <c r="H12" s="74" t="s">
        <v>72</v>
      </c>
      <c r="I12" s="74"/>
      <c r="J12" s="74" t="s">
        <v>73</v>
      </c>
      <c r="K12" s="74"/>
      <c r="L12" s="80">
        <v>5</v>
      </c>
      <c r="M12" s="80"/>
      <c r="N12" s="4">
        <v>51.1</v>
      </c>
    </row>
    <row r="13" spans="1:27">
      <c r="A13" s="2" t="s">
        <v>40</v>
      </c>
      <c r="B13" s="3" t="s">
        <v>9604</v>
      </c>
      <c r="C13" s="76" t="s">
        <v>42</v>
      </c>
      <c r="D13" s="76"/>
      <c r="E13" s="1" t="s">
        <v>4361</v>
      </c>
      <c r="F13" s="2" t="s">
        <v>646</v>
      </c>
      <c r="G13" s="2" t="s">
        <v>647</v>
      </c>
      <c r="H13" s="74" t="s">
        <v>82</v>
      </c>
      <c r="I13" s="74"/>
      <c r="J13" s="74" t="s">
        <v>83</v>
      </c>
      <c r="K13" s="74"/>
      <c r="L13" s="80">
        <v>5</v>
      </c>
      <c r="M13" s="80"/>
      <c r="N13" s="4">
        <v>51.1</v>
      </c>
    </row>
    <row r="14" spans="1:27">
      <c r="A14" s="2" t="s">
        <v>40</v>
      </c>
      <c r="B14" s="3" t="s">
        <v>9604</v>
      </c>
      <c r="C14" s="76" t="s">
        <v>42</v>
      </c>
      <c r="D14" s="76"/>
      <c r="E14" s="1" t="s">
        <v>9608</v>
      </c>
      <c r="F14" s="2" t="s">
        <v>894</v>
      </c>
      <c r="G14" s="2" t="s">
        <v>895</v>
      </c>
      <c r="H14" s="74" t="s">
        <v>82</v>
      </c>
      <c r="I14" s="74"/>
      <c r="J14" s="74" t="s">
        <v>83</v>
      </c>
      <c r="K14" s="74"/>
      <c r="L14" s="80">
        <v>30</v>
      </c>
      <c r="M14" s="80"/>
      <c r="N14" s="4">
        <v>306.60000000000002</v>
      </c>
    </row>
    <row r="15" spans="1:27">
      <c r="A15" s="2" t="s">
        <v>40</v>
      </c>
      <c r="B15" s="3" t="s">
        <v>9604</v>
      </c>
      <c r="C15" s="76" t="s">
        <v>42</v>
      </c>
      <c r="D15" s="76"/>
      <c r="E15" s="1" t="s">
        <v>9609</v>
      </c>
      <c r="F15" s="2" t="s">
        <v>689</v>
      </c>
      <c r="G15" s="2" t="s">
        <v>690</v>
      </c>
      <c r="H15" s="74" t="s">
        <v>93</v>
      </c>
      <c r="I15" s="74"/>
      <c r="J15" s="74" t="s">
        <v>94</v>
      </c>
      <c r="K15" s="74"/>
      <c r="L15" s="80">
        <v>10</v>
      </c>
      <c r="M15" s="80"/>
      <c r="N15" s="4">
        <v>102.2</v>
      </c>
    </row>
    <row r="16" spans="1:27">
      <c r="A16" s="2" t="s">
        <v>40</v>
      </c>
      <c r="B16" s="3" t="s">
        <v>9604</v>
      </c>
      <c r="C16" s="76" t="s">
        <v>42</v>
      </c>
      <c r="D16" s="76"/>
      <c r="E16" s="1" t="s">
        <v>9610</v>
      </c>
      <c r="F16" s="2" t="s">
        <v>916</v>
      </c>
      <c r="G16" s="2" t="s">
        <v>917</v>
      </c>
      <c r="H16" s="74" t="s">
        <v>82</v>
      </c>
      <c r="I16" s="74"/>
      <c r="J16" s="74" t="s">
        <v>83</v>
      </c>
      <c r="K16" s="74"/>
      <c r="L16" s="80">
        <v>10</v>
      </c>
      <c r="M16" s="80"/>
      <c r="N16" s="4">
        <v>102.2</v>
      </c>
    </row>
    <row r="17" spans="1:14">
      <c r="A17" s="2" t="s">
        <v>40</v>
      </c>
      <c r="B17" s="3" t="s">
        <v>9604</v>
      </c>
      <c r="C17" s="76" t="s">
        <v>42</v>
      </c>
      <c r="D17" s="76"/>
      <c r="E17" s="1" t="s">
        <v>9611</v>
      </c>
      <c r="F17" s="2" t="s">
        <v>136</v>
      </c>
      <c r="G17" s="2" t="s">
        <v>137</v>
      </c>
      <c r="H17" s="74" t="s">
        <v>72</v>
      </c>
      <c r="I17" s="74"/>
      <c r="J17" s="74" t="s">
        <v>73</v>
      </c>
      <c r="K17" s="74"/>
      <c r="L17" s="80">
        <v>5</v>
      </c>
      <c r="M17" s="80"/>
      <c r="N17" s="4">
        <v>51.1</v>
      </c>
    </row>
    <row r="18" spans="1:14">
      <c r="A18" s="2" t="s">
        <v>40</v>
      </c>
      <c r="B18" s="3" t="s">
        <v>9604</v>
      </c>
      <c r="C18" s="76" t="s">
        <v>42</v>
      </c>
      <c r="D18" s="76"/>
      <c r="E18" s="1" t="s">
        <v>4369</v>
      </c>
      <c r="F18" s="2" t="s">
        <v>133</v>
      </c>
      <c r="G18" s="2" t="s">
        <v>134</v>
      </c>
      <c r="H18" s="74" t="s">
        <v>119</v>
      </c>
      <c r="I18" s="74"/>
      <c r="J18" s="74" t="s">
        <v>120</v>
      </c>
      <c r="K18" s="74"/>
      <c r="L18" s="80">
        <v>5</v>
      </c>
      <c r="M18" s="80"/>
      <c r="N18" s="4">
        <v>51.1</v>
      </c>
    </row>
    <row r="19" spans="1:14">
      <c r="A19" s="2" t="s">
        <v>40</v>
      </c>
      <c r="B19" s="3" t="s">
        <v>9604</v>
      </c>
      <c r="C19" s="76" t="s">
        <v>42</v>
      </c>
      <c r="D19" s="76"/>
      <c r="E19" s="1" t="s">
        <v>9612</v>
      </c>
      <c r="F19" s="2" t="s">
        <v>505</v>
      </c>
      <c r="G19" s="2" t="s">
        <v>506</v>
      </c>
      <c r="H19" s="74" t="s">
        <v>93</v>
      </c>
      <c r="I19" s="74"/>
      <c r="J19" s="74" t="s">
        <v>94</v>
      </c>
      <c r="K19" s="74"/>
      <c r="L19" s="80">
        <v>2</v>
      </c>
      <c r="M19" s="80"/>
      <c r="N19" s="4">
        <v>20.440000000000001</v>
      </c>
    </row>
    <row r="20" spans="1:14">
      <c r="A20" s="2" t="s">
        <v>40</v>
      </c>
      <c r="B20" s="3" t="s">
        <v>9604</v>
      </c>
      <c r="C20" s="76" t="s">
        <v>42</v>
      </c>
      <c r="D20" s="76"/>
      <c r="E20" s="1" t="s">
        <v>4411</v>
      </c>
      <c r="F20" s="2" t="s">
        <v>1076</v>
      </c>
      <c r="G20" s="2" t="s">
        <v>1077</v>
      </c>
      <c r="H20" s="74" t="s">
        <v>1078</v>
      </c>
      <c r="I20" s="74"/>
      <c r="J20" s="74" t="s">
        <v>1079</v>
      </c>
      <c r="K20" s="74"/>
      <c r="L20" s="80">
        <v>1</v>
      </c>
      <c r="M20" s="80"/>
      <c r="N20" s="4">
        <v>10.220000000000001</v>
      </c>
    </row>
    <row r="21" spans="1:14" hidden="1">
      <c r="A21" s="2" t="s">
        <v>48</v>
      </c>
      <c r="B21" s="3" t="s">
        <v>9604</v>
      </c>
      <c r="C21" s="76" t="s">
        <v>42</v>
      </c>
      <c r="D21" s="76"/>
      <c r="E21" s="1" t="s">
        <v>9613</v>
      </c>
      <c r="F21" s="2" t="s">
        <v>685</v>
      </c>
      <c r="G21" s="2" t="s">
        <v>686</v>
      </c>
      <c r="H21" s="74" t="s">
        <v>439</v>
      </c>
      <c r="I21" s="74"/>
      <c r="J21" s="74" t="s">
        <v>440</v>
      </c>
      <c r="K21" s="74"/>
      <c r="L21" s="80">
        <v>2</v>
      </c>
      <c r="M21" s="80"/>
      <c r="N21" s="4">
        <v>24.74</v>
      </c>
    </row>
    <row r="22" spans="1:14" hidden="1">
      <c r="A22" s="2" t="s">
        <v>48</v>
      </c>
      <c r="B22" s="3" t="s">
        <v>9604</v>
      </c>
      <c r="C22" s="76" t="s">
        <v>42</v>
      </c>
      <c r="D22" s="76"/>
      <c r="E22" s="1" t="s">
        <v>9614</v>
      </c>
      <c r="F22" s="2" t="s">
        <v>125</v>
      </c>
      <c r="G22" s="2" t="s">
        <v>126</v>
      </c>
      <c r="H22" s="74" t="s">
        <v>127</v>
      </c>
      <c r="I22" s="74"/>
      <c r="J22" s="74" t="s">
        <v>128</v>
      </c>
      <c r="K22" s="74"/>
      <c r="L22" s="80">
        <v>10</v>
      </c>
      <c r="M22" s="80"/>
      <c r="N22" s="4">
        <v>123.7</v>
      </c>
    </row>
    <row r="23" spans="1:14" hidden="1">
      <c r="A23" s="2" t="s">
        <v>48</v>
      </c>
      <c r="B23" s="3" t="s">
        <v>9604</v>
      </c>
      <c r="C23" s="76" t="s">
        <v>42</v>
      </c>
      <c r="D23" s="76"/>
      <c r="E23" s="1" t="s">
        <v>4411</v>
      </c>
      <c r="F23" s="2" t="s">
        <v>1076</v>
      </c>
      <c r="G23" s="2" t="s">
        <v>1077</v>
      </c>
      <c r="H23" s="74" t="s">
        <v>1078</v>
      </c>
      <c r="I23" s="74"/>
      <c r="J23" s="74" t="s">
        <v>1079</v>
      </c>
      <c r="K23" s="74"/>
      <c r="L23" s="80">
        <v>3</v>
      </c>
      <c r="M23" s="80"/>
      <c r="N23" s="4">
        <v>37.11</v>
      </c>
    </row>
    <row r="24" spans="1:14" hidden="1">
      <c r="A24" s="2" t="s">
        <v>48</v>
      </c>
      <c r="B24" s="3" t="s">
        <v>9604</v>
      </c>
      <c r="C24" s="76" t="s">
        <v>42</v>
      </c>
      <c r="D24" s="76"/>
      <c r="E24" s="1" t="s">
        <v>9615</v>
      </c>
      <c r="F24" s="2" t="s">
        <v>663</v>
      </c>
      <c r="G24" s="2" t="s">
        <v>664</v>
      </c>
      <c r="H24" s="74" t="s">
        <v>82</v>
      </c>
      <c r="I24" s="74"/>
      <c r="J24" s="74" t="s">
        <v>83</v>
      </c>
      <c r="K24" s="74"/>
      <c r="L24" s="80">
        <v>10</v>
      </c>
      <c r="M24" s="80"/>
      <c r="N24" s="4">
        <v>123.7</v>
      </c>
    </row>
    <row r="25" spans="1:14" hidden="1">
      <c r="A25" s="2" t="s">
        <v>48</v>
      </c>
      <c r="B25" s="3" t="s">
        <v>9604</v>
      </c>
      <c r="C25" s="76" t="s">
        <v>42</v>
      </c>
      <c r="D25" s="76"/>
      <c r="E25" s="1" t="s">
        <v>4373</v>
      </c>
      <c r="F25" s="2" t="s">
        <v>1512</v>
      </c>
      <c r="G25" s="2" t="s">
        <v>1513</v>
      </c>
      <c r="H25" s="74" t="s">
        <v>82</v>
      </c>
      <c r="I25" s="74"/>
      <c r="J25" s="74" t="s">
        <v>83</v>
      </c>
      <c r="K25" s="74"/>
      <c r="L25" s="80">
        <v>2</v>
      </c>
      <c r="M25" s="80"/>
      <c r="N25" s="4">
        <v>24.74</v>
      </c>
    </row>
    <row r="26" spans="1:14" hidden="1">
      <c r="A26" s="2" t="s">
        <v>48</v>
      </c>
      <c r="B26" s="3" t="s">
        <v>9604</v>
      </c>
      <c r="C26" s="76" t="s">
        <v>42</v>
      </c>
      <c r="D26" s="76"/>
      <c r="E26" s="1" t="s">
        <v>9616</v>
      </c>
      <c r="F26" s="2" t="s">
        <v>2358</v>
      </c>
      <c r="G26" s="2" t="s">
        <v>2359</v>
      </c>
      <c r="H26" s="74" t="s">
        <v>82</v>
      </c>
      <c r="I26" s="74"/>
      <c r="J26" s="74" t="s">
        <v>83</v>
      </c>
      <c r="K26" s="74"/>
      <c r="L26" s="80">
        <v>1</v>
      </c>
      <c r="M26" s="80"/>
      <c r="N26" s="4">
        <v>12.37</v>
      </c>
    </row>
    <row r="27" spans="1:14" hidden="1">
      <c r="A27" s="2" t="s">
        <v>48</v>
      </c>
      <c r="B27" s="3" t="s">
        <v>9604</v>
      </c>
      <c r="C27" s="76" t="s">
        <v>42</v>
      </c>
      <c r="D27" s="76"/>
      <c r="E27" s="1" t="s">
        <v>9612</v>
      </c>
      <c r="F27" s="2" t="s">
        <v>505</v>
      </c>
      <c r="G27" s="2" t="s">
        <v>506</v>
      </c>
      <c r="H27" s="74" t="s">
        <v>93</v>
      </c>
      <c r="I27" s="74"/>
      <c r="J27" s="74" t="s">
        <v>94</v>
      </c>
      <c r="K27" s="74"/>
      <c r="L27" s="80">
        <v>2</v>
      </c>
      <c r="M27" s="80"/>
      <c r="N27" s="4">
        <v>24.74</v>
      </c>
    </row>
    <row r="28" spans="1:14" hidden="1">
      <c r="A28" s="2" t="s">
        <v>48</v>
      </c>
      <c r="B28" s="3" t="s">
        <v>9604</v>
      </c>
      <c r="C28" s="76" t="s">
        <v>42</v>
      </c>
      <c r="D28" s="76"/>
      <c r="E28" s="1" t="s">
        <v>9617</v>
      </c>
      <c r="F28" s="2" t="s">
        <v>643</v>
      </c>
      <c r="G28" s="2" t="s">
        <v>644</v>
      </c>
      <c r="H28" s="74" t="s">
        <v>82</v>
      </c>
      <c r="I28" s="74"/>
      <c r="J28" s="74" t="s">
        <v>83</v>
      </c>
      <c r="K28" s="74"/>
      <c r="L28" s="80">
        <v>10</v>
      </c>
      <c r="M28" s="80"/>
      <c r="N28" s="4">
        <v>123.7</v>
      </c>
    </row>
    <row r="29" spans="1:14" hidden="1">
      <c r="A29" s="2" t="s">
        <v>48</v>
      </c>
      <c r="B29" s="3" t="s">
        <v>9604</v>
      </c>
      <c r="C29" s="76" t="s">
        <v>42</v>
      </c>
      <c r="D29" s="76"/>
      <c r="E29" s="1" t="s">
        <v>4431</v>
      </c>
      <c r="F29" s="2" t="s">
        <v>117</v>
      </c>
      <c r="G29" s="2" t="s">
        <v>118</v>
      </c>
      <c r="H29" s="74" t="s">
        <v>119</v>
      </c>
      <c r="I29" s="74"/>
      <c r="J29" s="74" t="s">
        <v>120</v>
      </c>
      <c r="K29" s="74"/>
      <c r="L29" s="80">
        <v>10</v>
      </c>
      <c r="M29" s="80"/>
      <c r="N29" s="4">
        <v>123.7</v>
      </c>
    </row>
    <row r="30" spans="1:14" hidden="1">
      <c r="A30" s="2" t="s">
        <v>48</v>
      </c>
      <c r="B30" s="3" t="s">
        <v>9604</v>
      </c>
      <c r="C30" s="76" t="s">
        <v>42</v>
      </c>
      <c r="D30" s="76"/>
      <c r="E30" s="1" t="s">
        <v>9618</v>
      </c>
      <c r="F30" s="2" t="s">
        <v>480</v>
      </c>
      <c r="G30" s="2" t="s">
        <v>481</v>
      </c>
      <c r="H30" s="74" t="s">
        <v>82</v>
      </c>
      <c r="I30" s="74"/>
      <c r="J30" s="74" t="s">
        <v>83</v>
      </c>
      <c r="K30" s="74"/>
      <c r="L30" s="80">
        <v>10</v>
      </c>
      <c r="M30" s="80"/>
      <c r="N30" s="4">
        <v>123.7</v>
      </c>
    </row>
    <row r="31" spans="1:14" hidden="1">
      <c r="A31" s="2" t="s">
        <v>48</v>
      </c>
      <c r="B31" s="3" t="s">
        <v>9604</v>
      </c>
      <c r="C31" s="76" t="s">
        <v>42</v>
      </c>
      <c r="D31" s="76"/>
      <c r="E31" s="1" t="s">
        <v>9609</v>
      </c>
      <c r="F31" s="2" t="s">
        <v>689</v>
      </c>
      <c r="G31" s="2" t="s">
        <v>690</v>
      </c>
      <c r="H31" s="74" t="s">
        <v>93</v>
      </c>
      <c r="I31" s="74"/>
      <c r="J31" s="74" t="s">
        <v>94</v>
      </c>
      <c r="K31" s="74"/>
      <c r="L31" s="80">
        <v>20</v>
      </c>
      <c r="M31" s="80"/>
      <c r="N31" s="4">
        <v>247.4</v>
      </c>
    </row>
    <row r="32" spans="1:14" hidden="1">
      <c r="A32" s="2" t="s">
        <v>48</v>
      </c>
      <c r="B32" s="3" t="s">
        <v>9604</v>
      </c>
      <c r="C32" s="76" t="s">
        <v>42</v>
      </c>
      <c r="D32" s="76"/>
      <c r="E32" s="1" t="s">
        <v>9608</v>
      </c>
      <c r="F32" s="2" t="s">
        <v>894</v>
      </c>
      <c r="G32" s="2" t="s">
        <v>895</v>
      </c>
      <c r="H32" s="74" t="s">
        <v>82</v>
      </c>
      <c r="I32" s="74"/>
      <c r="J32" s="74" t="s">
        <v>83</v>
      </c>
      <c r="K32" s="74"/>
      <c r="L32" s="80">
        <v>3</v>
      </c>
      <c r="M32" s="80"/>
      <c r="N32" s="4">
        <v>37.11</v>
      </c>
    </row>
    <row r="33" spans="1:27" hidden="1">
      <c r="A33" s="2" t="s">
        <v>48</v>
      </c>
      <c r="B33" s="3" t="s">
        <v>9604</v>
      </c>
      <c r="C33" s="76" t="s">
        <v>42</v>
      </c>
      <c r="D33" s="76"/>
      <c r="E33" s="1" t="s">
        <v>4360</v>
      </c>
      <c r="F33" s="2" t="s">
        <v>630</v>
      </c>
      <c r="G33" s="2" t="s">
        <v>631</v>
      </c>
      <c r="H33" s="74" t="s">
        <v>82</v>
      </c>
      <c r="I33" s="74"/>
      <c r="J33" s="74" t="s">
        <v>83</v>
      </c>
      <c r="K33" s="74"/>
      <c r="L33" s="80">
        <v>3</v>
      </c>
      <c r="M33" s="80"/>
      <c r="N33" s="4">
        <v>37.11</v>
      </c>
    </row>
    <row r="34" spans="1:27" hidden="1">
      <c r="A34" s="2" t="s">
        <v>48</v>
      </c>
      <c r="B34" s="3" t="s">
        <v>9604</v>
      </c>
      <c r="C34" s="76" t="s">
        <v>42</v>
      </c>
      <c r="D34" s="76"/>
      <c r="E34" s="1" t="s">
        <v>9607</v>
      </c>
      <c r="F34" s="2" t="s">
        <v>70</v>
      </c>
      <c r="G34" s="2" t="s">
        <v>71</v>
      </c>
      <c r="H34" s="74" t="s">
        <v>72</v>
      </c>
      <c r="I34" s="74"/>
      <c r="J34" s="74" t="s">
        <v>73</v>
      </c>
      <c r="K34" s="74"/>
      <c r="L34" s="80">
        <v>10</v>
      </c>
      <c r="M34" s="80"/>
      <c r="N34" s="4">
        <v>123.7</v>
      </c>
    </row>
    <row r="35" spans="1:27" hidden="1">
      <c r="A35" s="2" t="s">
        <v>48</v>
      </c>
      <c r="B35" s="3" t="s">
        <v>9604</v>
      </c>
      <c r="C35" s="76" t="s">
        <v>42</v>
      </c>
      <c r="D35" s="76"/>
      <c r="E35" s="1" t="s">
        <v>9619</v>
      </c>
      <c r="F35" s="2" t="s">
        <v>1097</v>
      </c>
      <c r="G35" s="2" t="s">
        <v>1098</v>
      </c>
      <c r="H35" s="74" t="s">
        <v>93</v>
      </c>
      <c r="I35" s="74"/>
      <c r="J35" s="74" t="s">
        <v>94</v>
      </c>
      <c r="K35" s="74"/>
      <c r="L35" s="80">
        <v>2</v>
      </c>
      <c r="M35" s="80"/>
      <c r="N35" s="4">
        <v>24.74</v>
      </c>
    </row>
    <row r="36" spans="1:27" hidden="1">
      <c r="A36" s="2" t="s">
        <v>48</v>
      </c>
      <c r="B36" s="3" t="s">
        <v>9604</v>
      </c>
      <c r="C36" s="76" t="s">
        <v>42</v>
      </c>
      <c r="D36" s="76"/>
      <c r="E36" s="1" t="s">
        <v>9620</v>
      </c>
      <c r="F36" s="2" t="s">
        <v>1101</v>
      </c>
      <c r="G36" s="2" t="s">
        <v>1102</v>
      </c>
      <c r="H36" s="74" t="s">
        <v>82</v>
      </c>
      <c r="I36" s="74"/>
      <c r="J36" s="74" t="s">
        <v>83</v>
      </c>
      <c r="K36" s="74"/>
      <c r="L36" s="80">
        <v>3</v>
      </c>
      <c r="M36" s="80"/>
      <c r="N36" s="4">
        <v>37.11</v>
      </c>
    </row>
    <row r="37" spans="1:27" hidden="1">
      <c r="A37" s="2" t="s">
        <v>182</v>
      </c>
      <c r="B37" s="3" t="s">
        <v>9604</v>
      </c>
      <c r="C37" s="76" t="s">
        <v>42</v>
      </c>
      <c r="D37" s="76"/>
      <c r="E37" s="1" t="s">
        <v>4389</v>
      </c>
      <c r="F37" s="2" t="s">
        <v>928</v>
      </c>
      <c r="G37" s="2" t="s">
        <v>929</v>
      </c>
      <c r="H37" s="74" t="s">
        <v>93</v>
      </c>
      <c r="I37" s="74"/>
      <c r="J37" s="74" t="s">
        <v>94</v>
      </c>
      <c r="K37" s="74"/>
      <c r="L37" s="80">
        <v>3</v>
      </c>
      <c r="M37" s="80"/>
      <c r="N37" s="4">
        <v>28.32</v>
      </c>
    </row>
    <row r="38" spans="1:27" hidden="1">
      <c r="A38" s="2" t="s">
        <v>182</v>
      </c>
      <c r="B38" s="3" t="s">
        <v>9604</v>
      </c>
      <c r="C38" s="76" t="s">
        <v>42</v>
      </c>
      <c r="D38" s="76"/>
      <c r="E38" s="1" t="s">
        <v>9621</v>
      </c>
      <c r="F38" s="2" t="s">
        <v>1901</v>
      </c>
      <c r="G38" s="2" t="s">
        <v>1902</v>
      </c>
      <c r="H38" s="74" t="s">
        <v>77</v>
      </c>
      <c r="I38" s="74"/>
      <c r="J38" s="74" t="s">
        <v>78</v>
      </c>
      <c r="K38" s="74"/>
      <c r="L38" s="80">
        <v>2</v>
      </c>
      <c r="M38" s="80"/>
      <c r="N38" s="4">
        <v>18.88</v>
      </c>
    </row>
    <row r="39" spans="1:27" hidden="1">
      <c r="A39" s="2" t="s">
        <v>182</v>
      </c>
      <c r="B39" s="3" t="s">
        <v>9604</v>
      </c>
      <c r="C39" s="76" t="s">
        <v>42</v>
      </c>
      <c r="D39" s="76"/>
      <c r="E39" s="1" t="s">
        <v>4361</v>
      </c>
      <c r="F39" s="2" t="s">
        <v>646</v>
      </c>
      <c r="G39" s="2" t="s">
        <v>647</v>
      </c>
      <c r="H39" s="74" t="s">
        <v>82</v>
      </c>
      <c r="I39" s="74"/>
      <c r="J39" s="74" t="s">
        <v>83</v>
      </c>
      <c r="K39" s="74"/>
      <c r="L39" s="80">
        <v>1</v>
      </c>
      <c r="M39" s="80"/>
      <c r="N39" s="4">
        <v>9.44</v>
      </c>
    </row>
    <row r="40" spans="1:27" hidden="1">
      <c r="N40" s="5">
        <v>2123.61</v>
      </c>
    </row>
    <row r="41" spans="1:27" hidden="1">
      <c r="A41" s="72" t="s">
        <v>141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spans="1:27">
      <c r="A42" s="2" t="s">
        <v>40</v>
      </c>
      <c r="B42" s="3" t="s">
        <v>9622</v>
      </c>
      <c r="C42" s="76" t="s">
        <v>42</v>
      </c>
      <c r="D42" s="76"/>
      <c r="E42" s="1" t="s">
        <v>9623</v>
      </c>
      <c r="F42" s="2" t="s">
        <v>957</v>
      </c>
      <c r="G42" s="2" t="s">
        <v>958</v>
      </c>
      <c r="H42" s="74" t="s">
        <v>150</v>
      </c>
      <c r="I42" s="74"/>
      <c r="J42" s="74" t="s">
        <v>151</v>
      </c>
      <c r="K42" s="74"/>
      <c r="L42" s="80">
        <v>1</v>
      </c>
      <c r="M42" s="80"/>
      <c r="N42" s="4">
        <v>10.220000000000001</v>
      </c>
    </row>
    <row r="43" spans="1:27">
      <c r="A43" s="2" t="s">
        <v>40</v>
      </c>
      <c r="B43" s="3" t="s">
        <v>9622</v>
      </c>
      <c r="C43" s="76" t="s">
        <v>42</v>
      </c>
      <c r="D43" s="76"/>
      <c r="E43" s="1" t="s">
        <v>9624</v>
      </c>
      <c r="F43" s="2" t="s">
        <v>936</v>
      </c>
      <c r="G43" s="2" t="s">
        <v>937</v>
      </c>
      <c r="H43" s="74" t="s">
        <v>150</v>
      </c>
      <c r="I43" s="74"/>
      <c r="J43" s="74" t="s">
        <v>151</v>
      </c>
      <c r="K43" s="74"/>
      <c r="L43" s="80">
        <v>5</v>
      </c>
      <c r="M43" s="80"/>
      <c r="N43" s="4">
        <v>51.1</v>
      </c>
    </row>
    <row r="44" spans="1:27" hidden="1">
      <c r="A44" s="2" t="s">
        <v>48</v>
      </c>
      <c r="B44" s="3" t="s">
        <v>9622</v>
      </c>
      <c r="C44" s="76" t="s">
        <v>42</v>
      </c>
      <c r="D44" s="76"/>
      <c r="E44" s="1" t="s">
        <v>4408</v>
      </c>
      <c r="F44" s="2" t="s">
        <v>153</v>
      </c>
      <c r="G44" s="2" t="s">
        <v>154</v>
      </c>
      <c r="H44" s="74" t="s">
        <v>155</v>
      </c>
      <c r="I44" s="74"/>
      <c r="J44" s="74" t="s">
        <v>156</v>
      </c>
      <c r="K44" s="74"/>
      <c r="L44" s="80">
        <v>10</v>
      </c>
      <c r="M44" s="80"/>
      <c r="N44" s="4">
        <v>115.2</v>
      </c>
    </row>
    <row r="45" spans="1:27" hidden="1">
      <c r="A45" s="2" t="s">
        <v>48</v>
      </c>
      <c r="B45" s="3" t="s">
        <v>9625</v>
      </c>
      <c r="C45" s="76" t="s">
        <v>42</v>
      </c>
      <c r="D45" s="76"/>
      <c r="E45" s="1" t="s">
        <v>4281</v>
      </c>
      <c r="F45" s="2" t="s">
        <v>1404</v>
      </c>
      <c r="G45" s="2" t="s">
        <v>1405</v>
      </c>
      <c r="H45" s="74" t="s">
        <v>160</v>
      </c>
      <c r="I45" s="74"/>
      <c r="J45" s="74" t="s">
        <v>161</v>
      </c>
      <c r="K45" s="74"/>
      <c r="L45" s="80">
        <v>3</v>
      </c>
      <c r="M45" s="80"/>
      <c r="N45" s="4">
        <v>34.56</v>
      </c>
    </row>
    <row r="46" spans="1:27" hidden="1">
      <c r="A46" s="2" t="s">
        <v>48</v>
      </c>
      <c r="B46" s="3" t="s">
        <v>9622</v>
      </c>
      <c r="C46" s="76" t="s">
        <v>42</v>
      </c>
      <c r="D46" s="76"/>
      <c r="E46" s="1" t="s">
        <v>9624</v>
      </c>
      <c r="F46" s="2" t="s">
        <v>936</v>
      </c>
      <c r="G46" s="2" t="s">
        <v>937</v>
      </c>
      <c r="H46" s="74" t="s">
        <v>150</v>
      </c>
      <c r="I46" s="74"/>
      <c r="J46" s="74" t="s">
        <v>151</v>
      </c>
      <c r="K46" s="74"/>
      <c r="L46" s="80">
        <v>3</v>
      </c>
      <c r="M46" s="80"/>
      <c r="N46" s="4">
        <v>37.11</v>
      </c>
    </row>
    <row r="47" spans="1:27" hidden="1">
      <c r="A47" s="2" t="s">
        <v>48</v>
      </c>
      <c r="B47" s="3" t="s">
        <v>9622</v>
      </c>
      <c r="C47" s="76" t="s">
        <v>42</v>
      </c>
      <c r="D47" s="76"/>
      <c r="E47" s="1" t="s">
        <v>9623</v>
      </c>
      <c r="F47" s="2" t="s">
        <v>957</v>
      </c>
      <c r="G47" s="2" t="s">
        <v>958</v>
      </c>
      <c r="H47" s="74" t="s">
        <v>150</v>
      </c>
      <c r="I47" s="74"/>
      <c r="J47" s="74" t="s">
        <v>151</v>
      </c>
      <c r="K47" s="74"/>
      <c r="L47" s="80">
        <v>5</v>
      </c>
      <c r="M47" s="80"/>
      <c r="N47" s="4">
        <v>57.6</v>
      </c>
    </row>
    <row r="48" spans="1:27" hidden="1">
      <c r="A48" s="2" t="s">
        <v>48</v>
      </c>
      <c r="B48" s="3" t="s">
        <v>9622</v>
      </c>
      <c r="C48" s="76" t="s">
        <v>42</v>
      </c>
      <c r="D48" s="76"/>
      <c r="E48" s="1" t="s">
        <v>9626</v>
      </c>
      <c r="F48" s="2" t="s">
        <v>541</v>
      </c>
      <c r="G48" s="2" t="s">
        <v>542</v>
      </c>
      <c r="H48" s="74" t="s">
        <v>150</v>
      </c>
      <c r="I48" s="74"/>
      <c r="J48" s="74" t="s">
        <v>151</v>
      </c>
      <c r="K48" s="74"/>
      <c r="L48" s="80">
        <v>10</v>
      </c>
      <c r="M48" s="80"/>
      <c r="N48" s="4">
        <v>115.2</v>
      </c>
    </row>
    <row r="49" spans="1:27" hidden="1">
      <c r="A49" s="2" t="s">
        <v>182</v>
      </c>
      <c r="B49" s="3" t="s">
        <v>9622</v>
      </c>
      <c r="C49" s="76" t="s">
        <v>42</v>
      </c>
      <c r="D49" s="76"/>
      <c r="E49" s="1" t="s">
        <v>4395</v>
      </c>
      <c r="F49" s="2" t="s">
        <v>936</v>
      </c>
      <c r="G49" s="2" t="s">
        <v>937</v>
      </c>
      <c r="H49" s="74" t="s">
        <v>150</v>
      </c>
      <c r="I49" s="74"/>
      <c r="J49" s="74" t="s">
        <v>151</v>
      </c>
      <c r="K49" s="74"/>
      <c r="L49" s="80">
        <v>2</v>
      </c>
      <c r="M49" s="80"/>
      <c r="N49" s="4">
        <v>16.84</v>
      </c>
    </row>
    <row r="50" spans="1:27" hidden="1">
      <c r="A50" s="2" t="s">
        <v>205</v>
      </c>
      <c r="B50" s="3" t="s">
        <v>9622</v>
      </c>
      <c r="C50" s="76" t="s">
        <v>42</v>
      </c>
      <c r="D50" s="76"/>
      <c r="E50" s="1" t="s">
        <v>9624</v>
      </c>
      <c r="F50" s="2" t="s">
        <v>936</v>
      </c>
      <c r="G50" s="2" t="s">
        <v>937</v>
      </c>
      <c r="H50" s="74" t="s">
        <v>150</v>
      </c>
      <c r="I50" s="74"/>
      <c r="J50" s="74" t="s">
        <v>151</v>
      </c>
      <c r="K50" s="74"/>
      <c r="L50" s="80">
        <v>2</v>
      </c>
      <c r="M50" s="80"/>
      <c r="N50" s="4">
        <v>19.100000000000001</v>
      </c>
    </row>
    <row r="51" spans="1:27" hidden="1">
      <c r="N51" s="5">
        <v>456.93</v>
      </c>
    </row>
    <row r="52" spans="1:27" hidden="1">
      <c r="A52" s="72" t="s">
        <v>183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spans="1:27">
      <c r="A53" s="2" t="s">
        <v>40</v>
      </c>
      <c r="B53" s="3" t="s">
        <v>9622</v>
      </c>
      <c r="C53" s="76" t="s">
        <v>42</v>
      </c>
      <c r="D53" s="76"/>
      <c r="E53" s="1" t="s">
        <v>9627</v>
      </c>
      <c r="F53" s="2" t="s">
        <v>702</v>
      </c>
      <c r="G53" s="2" t="s">
        <v>703</v>
      </c>
      <c r="H53" s="74" t="s">
        <v>187</v>
      </c>
      <c r="I53" s="74"/>
      <c r="J53" s="74" t="s">
        <v>188</v>
      </c>
      <c r="K53" s="74"/>
      <c r="L53" s="80">
        <v>2</v>
      </c>
      <c r="M53" s="80"/>
      <c r="N53" s="4">
        <v>20.440000000000001</v>
      </c>
    </row>
    <row r="54" spans="1:27" hidden="1">
      <c r="A54" s="2" t="s">
        <v>48</v>
      </c>
      <c r="B54" s="3" t="s">
        <v>9622</v>
      </c>
      <c r="C54" s="76" t="s">
        <v>42</v>
      </c>
      <c r="D54" s="76"/>
      <c r="E54" s="1" t="s">
        <v>9627</v>
      </c>
      <c r="F54" s="2" t="s">
        <v>702</v>
      </c>
      <c r="G54" s="2" t="s">
        <v>703</v>
      </c>
      <c r="H54" s="74" t="s">
        <v>187</v>
      </c>
      <c r="I54" s="74"/>
      <c r="J54" s="74" t="s">
        <v>188</v>
      </c>
      <c r="K54" s="74"/>
      <c r="L54" s="80">
        <v>2</v>
      </c>
      <c r="M54" s="80"/>
      <c r="N54" s="4">
        <v>24.74</v>
      </c>
    </row>
    <row r="55" spans="1:27" hidden="1">
      <c r="N55" s="5">
        <v>45.18</v>
      </c>
    </row>
    <row r="56" spans="1:27" hidden="1">
      <c r="A56" s="72" t="s">
        <v>189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spans="1:27" hidden="1">
      <c r="A57" s="2" t="s">
        <v>48</v>
      </c>
      <c r="B57" s="3" t="s">
        <v>9602</v>
      </c>
      <c r="C57" s="76" t="s">
        <v>42</v>
      </c>
      <c r="D57" s="76"/>
      <c r="E57" s="1" t="s">
        <v>4209</v>
      </c>
      <c r="F57" s="2" t="s">
        <v>201</v>
      </c>
      <c r="G57" s="2" t="s">
        <v>202</v>
      </c>
      <c r="H57" s="74" t="s">
        <v>203</v>
      </c>
      <c r="I57" s="74"/>
      <c r="J57" s="74" t="s">
        <v>204</v>
      </c>
      <c r="K57" s="74"/>
      <c r="L57" s="80">
        <v>2</v>
      </c>
      <c r="M57" s="80"/>
      <c r="N57" s="4">
        <v>24.74</v>
      </c>
    </row>
    <row r="58" spans="1:27" hidden="1">
      <c r="N58" s="5">
        <v>24.74</v>
      </c>
    </row>
    <row r="59" spans="1:27" hidden="1">
      <c r="A59" s="72" t="s">
        <v>212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spans="1:27">
      <c r="A60" s="2" t="s">
        <v>40</v>
      </c>
      <c r="B60" s="3" t="s">
        <v>9625</v>
      </c>
      <c r="C60" s="76" t="s">
        <v>42</v>
      </c>
      <c r="D60" s="76"/>
      <c r="E60" s="1" t="s">
        <v>9628</v>
      </c>
      <c r="F60" s="2" t="s">
        <v>238</v>
      </c>
      <c r="G60" s="2" t="s">
        <v>239</v>
      </c>
      <c r="H60" s="74" t="s">
        <v>216</v>
      </c>
      <c r="I60" s="74"/>
      <c r="J60" s="74" t="s">
        <v>217</v>
      </c>
      <c r="K60" s="74"/>
      <c r="L60" s="80">
        <v>2</v>
      </c>
      <c r="M60" s="80"/>
      <c r="N60" s="4">
        <v>20.440000000000001</v>
      </c>
    </row>
    <row r="61" spans="1:27">
      <c r="A61" s="2" t="s">
        <v>40</v>
      </c>
      <c r="B61" s="3" t="s">
        <v>9625</v>
      </c>
      <c r="C61" s="76" t="s">
        <v>42</v>
      </c>
      <c r="D61" s="76"/>
      <c r="E61" s="1" t="s">
        <v>9629</v>
      </c>
      <c r="F61" s="2" t="s">
        <v>235</v>
      </c>
      <c r="G61" s="2" t="s">
        <v>236</v>
      </c>
      <c r="H61" s="74" t="s">
        <v>216</v>
      </c>
      <c r="I61" s="74"/>
      <c r="J61" s="74" t="s">
        <v>217</v>
      </c>
      <c r="K61" s="74"/>
      <c r="L61" s="80">
        <v>3</v>
      </c>
      <c r="M61" s="80"/>
      <c r="N61" s="4">
        <v>30.66</v>
      </c>
    </row>
    <row r="62" spans="1:27">
      <c r="A62" s="2" t="s">
        <v>40</v>
      </c>
      <c r="B62" s="3" t="s">
        <v>9604</v>
      </c>
      <c r="C62" s="76" t="s">
        <v>42</v>
      </c>
      <c r="D62" s="76"/>
      <c r="E62" s="1" t="s">
        <v>9630</v>
      </c>
      <c r="F62" s="2" t="s">
        <v>9154</v>
      </c>
      <c r="G62" s="2" t="s">
        <v>2393</v>
      </c>
      <c r="H62" s="74" t="s">
        <v>232</v>
      </c>
      <c r="I62" s="74"/>
      <c r="J62" s="74" t="s">
        <v>233</v>
      </c>
      <c r="K62" s="74"/>
      <c r="L62" s="80">
        <v>1</v>
      </c>
      <c r="M62" s="80"/>
      <c r="N62" s="4">
        <v>10.220000000000001</v>
      </c>
    </row>
    <row r="63" spans="1:27" hidden="1">
      <c r="A63" s="2" t="s">
        <v>48</v>
      </c>
      <c r="B63" s="3" t="s">
        <v>9625</v>
      </c>
      <c r="C63" s="76" t="s">
        <v>42</v>
      </c>
      <c r="D63" s="76"/>
      <c r="E63" s="1" t="s">
        <v>9631</v>
      </c>
      <c r="F63" s="2" t="s">
        <v>263</v>
      </c>
      <c r="G63" s="2" t="s">
        <v>264</v>
      </c>
      <c r="H63" s="74" t="s">
        <v>216</v>
      </c>
      <c r="I63" s="74"/>
      <c r="J63" s="74" t="s">
        <v>217</v>
      </c>
      <c r="K63" s="74"/>
      <c r="L63" s="80">
        <v>2</v>
      </c>
      <c r="M63" s="80"/>
      <c r="N63" s="4">
        <v>24.74</v>
      </c>
    </row>
    <row r="64" spans="1:27" hidden="1">
      <c r="A64" s="2" t="s">
        <v>48</v>
      </c>
      <c r="B64" s="3" t="s">
        <v>9625</v>
      </c>
      <c r="C64" s="76" t="s">
        <v>42</v>
      </c>
      <c r="D64" s="76"/>
      <c r="E64" s="1" t="s">
        <v>4178</v>
      </c>
      <c r="F64" s="2" t="s">
        <v>214</v>
      </c>
      <c r="G64" s="2" t="s">
        <v>215</v>
      </c>
      <c r="H64" s="74" t="s">
        <v>216</v>
      </c>
      <c r="I64" s="74"/>
      <c r="J64" s="74" t="s">
        <v>217</v>
      </c>
      <c r="K64" s="74"/>
      <c r="L64" s="80">
        <v>6</v>
      </c>
      <c r="M64" s="80"/>
      <c r="N64" s="4">
        <v>74.22</v>
      </c>
    </row>
    <row r="65" spans="1:27" hidden="1">
      <c r="A65" s="2" t="s">
        <v>48</v>
      </c>
      <c r="B65" s="3" t="s">
        <v>9625</v>
      </c>
      <c r="C65" s="76" t="s">
        <v>42</v>
      </c>
      <c r="D65" s="76"/>
      <c r="E65" s="1" t="s">
        <v>4289</v>
      </c>
      <c r="F65" s="2" t="s">
        <v>230</v>
      </c>
      <c r="G65" s="2" t="s">
        <v>231</v>
      </c>
      <c r="H65" s="74" t="s">
        <v>232</v>
      </c>
      <c r="I65" s="74"/>
      <c r="J65" s="74" t="s">
        <v>233</v>
      </c>
      <c r="K65" s="74"/>
      <c r="L65" s="80">
        <v>10</v>
      </c>
      <c r="M65" s="80"/>
      <c r="N65" s="4">
        <v>123.7</v>
      </c>
    </row>
    <row r="66" spans="1:27" hidden="1">
      <c r="A66" s="2" t="s">
        <v>48</v>
      </c>
      <c r="B66" s="3" t="s">
        <v>9625</v>
      </c>
      <c r="C66" s="76" t="s">
        <v>42</v>
      </c>
      <c r="D66" s="76"/>
      <c r="E66" s="1" t="s">
        <v>9632</v>
      </c>
      <c r="F66" s="2" t="s">
        <v>224</v>
      </c>
      <c r="G66" s="2" t="s">
        <v>225</v>
      </c>
      <c r="H66" s="74" t="s">
        <v>216</v>
      </c>
      <c r="I66" s="74"/>
      <c r="J66" s="74" t="s">
        <v>217</v>
      </c>
      <c r="K66" s="74"/>
      <c r="L66" s="80">
        <v>2</v>
      </c>
      <c r="M66" s="80"/>
      <c r="N66" s="4">
        <v>24.74</v>
      </c>
    </row>
    <row r="67" spans="1:27" hidden="1">
      <c r="A67" s="2" t="s">
        <v>182</v>
      </c>
      <c r="B67" s="3" t="s">
        <v>9625</v>
      </c>
      <c r="C67" s="76" t="s">
        <v>42</v>
      </c>
      <c r="D67" s="76"/>
      <c r="E67" s="1" t="s">
        <v>4238</v>
      </c>
      <c r="F67" s="2" t="s">
        <v>219</v>
      </c>
      <c r="G67" s="2" t="s">
        <v>220</v>
      </c>
      <c r="H67" s="74" t="s">
        <v>221</v>
      </c>
      <c r="I67" s="74"/>
      <c r="J67" s="74" t="s">
        <v>222</v>
      </c>
      <c r="K67" s="74"/>
      <c r="L67" s="80">
        <v>10</v>
      </c>
      <c r="M67" s="80"/>
      <c r="N67" s="4">
        <v>94.4</v>
      </c>
    </row>
    <row r="68" spans="1:27" hidden="1">
      <c r="N68" s="5">
        <v>403.12</v>
      </c>
    </row>
    <row r="69" spans="1:27" hidden="1">
      <c r="A69" s="72" t="s">
        <v>286</v>
      </c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spans="1:27" hidden="1">
      <c r="A70" s="2" t="s">
        <v>182</v>
      </c>
      <c r="B70" s="3" t="s">
        <v>9625</v>
      </c>
      <c r="C70" s="76" t="s">
        <v>42</v>
      </c>
      <c r="D70" s="76"/>
      <c r="E70" s="1" t="s">
        <v>9633</v>
      </c>
      <c r="F70" s="2" t="s">
        <v>288</v>
      </c>
      <c r="G70" s="2" t="s">
        <v>1928</v>
      </c>
      <c r="H70" s="74" t="s">
        <v>290</v>
      </c>
      <c r="I70" s="74"/>
      <c r="J70" s="74" t="s">
        <v>291</v>
      </c>
      <c r="K70" s="74"/>
      <c r="L70" s="80">
        <v>5</v>
      </c>
      <c r="M70" s="80"/>
      <c r="N70" s="4">
        <v>42.1</v>
      </c>
    </row>
    <row r="71" spans="1:27" hidden="1">
      <c r="N71" s="5">
        <v>42.1</v>
      </c>
    </row>
    <row r="72" spans="1:27" hidden="1">
      <c r="A72" s="72" t="s">
        <v>309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>
      <c r="A73" s="2" t="s">
        <v>40</v>
      </c>
      <c r="B73" s="3" t="s">
        <v>9634</v>
      </c>
      <c r="C73" s="76" t="s">
        <v>42</v>
      </c>
      <c r="D73" s="76"/>
      <c r="E73" s="1" t="s">
        <v>4256</v>
      </c>
      <c r="F73" s="2" t="s">
        <v>783</v>
      </c>
      <c r="G73" s="2" t="s">
        <v>784</v>
      </c>
      <c r="H73" s="74" t="s">
        <v>313</v>
      </c>
      <c r="I73" s="74"/>
      <c r="J73" s="74" t="s">
        <v>314</v>
      </c>
      <c r="K73" s="74"/>
      <c r="L73" s="80">
        <v>15</v>
      </c>
      <c r="M73" s="80"/>
      <c r="N73" s="4">
        <v>153.30000000000001</v>
      </c>
    </row>
    <row r="74" spans="1:27">
      <c r="A74" s="2" t="s">
        <v>40</v>
      </c>
      <c r="B74" s="3" t="s">
        <v>9634</v>
      </c>
      <c r="C74" s="76" t="s">
        <v>42</v>
      </c>
      <c r="D74" s="76"/>
      <c r="E74" s="1" t="s">
        <v>9635</v>
      </c>
      <c r="F74" s="2" t="s">
        <v>589</v>
      </c>
      <c r="G74" s="2" t="s">
        <v>590</v>
      </c>
      <c r="H74" s="74" t="s">
        <v>313</v>
      </c>
      <c r="I74" s="74"/>
      <c r="J74" s="74" t="s">
        <v>314</v>
      </c>
      <c r="K74" s="74"/>
      <c r="L74" s="80">
        <v>5</v>
      </c>
      <c r="M74" s="80"/>
      <c r="N74" s="4">
        <v>51.1</v>
      </c>
    </row>
    <row r="75" spans="1:27">
      <c r="A75" s="2" t="s">
        <v>40</v>
      </c>
      <c r="B75" s="3" t="s">
        <v>9634</v>
      </c>
      <c r="C75" s="76" t="s">
        <v>42</v>
      </c>
      <c r="D75" s="76"/>
      <c r="E75" s="1" t="s">
        <v>4169</v>
      </c>
      <c r="F75" s="2" t="s">
        <v>1025</v>
      </c>
      <c r="G75" s="2" t="s">
        <v>1026</v>
      </c>
      <c r="H75" s="74" t="s">
        <v>313</v>
      </c>
      <c r="I75" s="74"/>
      <c r="J75" s="74" t="s">
        <v>314</v>
      </c>
      <c r="K75" s="74"/>
      <c r="L75" s="80">
        <v>3</v>
      </c>
      <c r="M75" s="80"/>
      <c r="N75" s="4">
        <v>30.66</v>
      </c>
    </row>
    <row r="76" spans="1:27">
      <c r="A76" s="2" t="s">
        <v>40</v>
      </c>
      <c r="B76" s="3" t="s">
        <v>9634</v>
      </c>
      <c r="C76" s="76" t="s">
        <v>42</v>
      </c>
      <c r="D76" s="76"/>
      <c r="E76" s="1" t="s">
        <v>4173</v>
      </c>
      <c r="F76" s="2" t="s">
        <v>1214</v>
      </c>
      <c r="G76" s="2" t="s">
        <v>1215</v>
      </c>
      <c r="H76" s="74" t="s">
        <v>313</v>
      </c>
      <c r="I76" s="74"/>
      <c r="J76" s="74" t="s">
        <v>314</v>
      </c>
      <c r="K76" s="74"/>
      <c r="L76" s="80">
        <v>5</v>
      </c>
      <c r="M76" s="80"/>
      <c r="N76" s="4">
        <v>51.1</v>
      </c>
    </row>
    <row r="77" spans="1:27">
      <c r="A77" s="2" t="s">
        <v>40</v>
      </c>
      <c r="B77" s="3" t="s">
        <v>9634</v>
      </c>
      <c r="C77" s="76" t="s">
        <v>42</v>
      </c>
      <c r="D77" s="76"/>
      <c r="E77" s="1" t="s">
        <v>9636</v>
      </c>
      <c r="F77" s="2" t="s">
        <v>378</v>
      </c>
      <c r="G77" s="2" t="s">
        <v>379</v>
      </c>
      <c r="H77" s="74" t="s">
        <v>313</v>
      </c>
      <c r="I77" s="74"/>
      <c r="J77" s="74" t="s">
        <v>314</v>
      </c>
      <c r="K77" s="74"/>
      <c r="L77" s="80">
        <v>20</v>
      </c>
      <c r="M77" s="80"/>
      <c r="N77" s="4">
        <v>204.4</v>
      </c>
    </row>
    <row r="78" spans="1:27">
      <c r="A78" s="2" t="s">
        <v>40</v>
      </c>
      <c r="B78" s="3" t="s">
        <v>9634</v>
      </c>
      <c r="C78" s="76" t="s">
        <v>42</v>
      </c>
      <c r="D78" s="76"/>
      <c r="E78" s="1" t="s">
        <v>9637</v>
      </c>
      <c r="F78" s="2" t="s">
        <v>408</v>
      </c>
      <c r="G78" s="2" t="s">
        <v>409</v>
      </c>
      <c r="H78" s="74" t="s">
        <v>313</v>
      </c>
      <c r="I78" s="74"/>
      <c r="J78" s="74" t="s">
        <v>314</v>
      </c>
      <c r="K78" s="74"/>
      <c r="L78" s="80">
        <v>10</v>
      </c>
      <c r="M78" s="80"/>
      <c r="N78" s="4">
        <v>102.2</v>
      </c>
    </row>
    <row r="79" spans="1:27">
      <c r="A79" s="2" t="s">
        <v>40</v>
      </c>
      <c r="B79" s="3" t="s">
        <v>9634</v>
      </c>
      <c r="C79" s="76" t="s">
        <v>42</v>
      </c>
      <c r="D79" s="76"/>
      <c r="E79" s="1" t="s">
        <v>9638</v>
      </c>
      <c r="F79" s="2" t="s">
        <v>316</v>
      </c>
      <c r="G79" s="2" t="s">
        <v>317</v>
      </c>
      <c r="H79" s="74" t="s">
        <v>313</v>
      </c>
      <c r="I79" s="74"/>
      <c r="J79" s="74" t="s">
        <v>314</v>
      </c>
      <c r="K79" s="74"/>
      <c r="L79" s="80">
        <v>15</v>
      </c>
      <c r="M79" s="80"/>
      <c r="N79" s="4">
        <v>153.30000000000001</v>
      </c>
    </row>
    <row r="80" spans="1:27">
      <c r="A80" s="2" t="s">
        <v>40</v>
      </c>
      <c r="B80" s="3" t="s">
        <v>9634</v>
      </c>
      <c r="C80" s="76" t="s">
        <v>42</v>
      </c>
      <c r="D80" s="76"/>
      <c r="E80" s="1" t="s">
        <v>9639</v>
      </c>
      <c r="F80" s="2" t="s">
        <v>393</v>
      </c>
      <c r="G80" s="2" t="s">
        <v>394</v>
      </c>
      <c r="H80" s="74" t="s">
        <v>375</v>
      </c>
      <c r="I80" s="74"/>
      <c r="J80" s="74" t="s">
        <v>376</v>
      </c>
      <c r="K80" s="74"/>
      <c r="L80" s="80">
        <v>15</v>
      </c>
      <c r="M80" s="80"/>
      <c r="N80" s="4">
        <v>153.30000000000001</v>
      </c>
    </row>
    <row r="81" spans="1:14">
      <c r="A81" s="2" t="s">
        <v>40</v>
      </c>
      <c r="B81" s="3" t="s">
        <v>9634</v>
      </c>
      <c r="C81" s="76" t="s">
        <v>42</v>
      </c>
      <c r="D81" s="76"/>
      <c r="E81" s="1" t="s">
        <v>4172</v>
      </c>
      <c r="F81" s="2" t="s">
        <v>584</v>
      </c>
      <c r="G81" s="2" t="s">
        <v>585</v>
      </c>
      <c r="H81" s="74" t="s">
        <v>586</v>
      </c>
      <c r="I81" s="74"/>
      <c r="J81" s="74" t="s">
        <v>587</v>
      </c>
      <c r="K81" s="74"/>
      <c r="L81" s="80">
        <v>15</v>
      </c>
      <c r="M81" s="80"/>
      <c r="N81" s="4">
        <v>153.30000000000001</v>
      </c>
    </row>
    <row r="82" spans="1:14">
      <c r="A82" s="2" t="s">
        <v>40</v>
      </c>
      <c r="B82" s="3" t="s">
        <v>9622</v>
      </c>
      <c r="C82" s="76" t="s">
        <v>42</v>
      </c>
      <c r="D82" s="76"/>
      <c r="E82" s="1" t="s">
        <v>4415</v>
      </c>
      <c r="F82" s="2" t="s">
        <v>4391</v>
      </c>
      <c r="G82" s="2" t="s">
        <v>4392</v>
      </c>
      <c r="H82" s="74" t="s">
        <v>313</v>
      </c>
      <c r="I82" s="74"/>
      <c r="J82" s="74" t="s">
        <v>314</v>
      </c>
      <c r="K82" s="74"/>
      <c r="L82" s="80">
        <v>11</v>
      </c>
      <c r="M82" s="80"/>
      <c r="N82" s="4">
        <v>112.42</v>
      </c>
    </row>
    <row r="83" spans="1:14">
      <c r="A83" s="2" t="s">
        <v>40</v>
      </c>
      <c r="B83" s="3" t="s">
        <v>9604</v>
      </c>
      <c r="C83" s="76" t="s">
        <v>42</v>
      </c>
      <c r="D83" s="76"/>
      <c r="E83" s="1" t="s">
        <v>9640</v>
      </c>
      <c r="F83" s="2" t="s">
        <v>816</v>
      </c>
      <c r="G83" s="2" t="s">
        <v>817</v>
      </c>
      <c r="H83" s="74" t="s">
        <v>313</v>
      </c>
      <c r="I83" s="74"/>
      <c r="J83" s="74" t="s">
        <v>314</v>
      </c>
      <c r="K83" s="74"/>
      <c r="L83" s="80">
        <v>5</v>
      </c>
      <c r="M83" s="80"/>
      <c r="N83" s="4">
        <v>51.1</v>
      </c>
    </row>
    <row r="84" spans="1:14">
      <c r="A84" s="2" t="s">
        <v>40</v>
      </c>
      <c r="B84" s="3" t="s">
        <v>9604</v>
      </c>
      <c r="C84" s="76" t="s">
        <v>42</v>
      </c>
      <c r="D84" s="76"/>
      <c r="E84" s="1" t="s">
        <v>9641</v>
      </c>
      <c r="F84" s="2" t="s">
        <v>9642</v>
      </c>
      <c r="G84" s="2" t="s">
        <v>9643</v>
      </c>
      <c r="H84" s="74" t="s">
        <v>313</v>
      </c>
      <c r="I84" s="74"/>
      <c r="J84" s="74" t="s">
        <v>314</v>
      </c>
      <c r="K84" s="74"/>
      <c r="L84" s="80">
        <v>15</v>
      </c>
      <c r="M84" s="80"/>
      <c r="N84" s="4">
        <v>153.30000000000001</v>
      </c>
    </row>
    <row r="85" spans="1:14">
      <c r="A85" s="2" t="s">
        <v>40</v>
      </c>
      <c r="B85" s="3" t="s">
        <v>9604</v>
      </c>
      <c r="C85" s="76" t="s">
        <v>42</v>
      </c>
      <c r="D85" s="76"/>
      <c r="E85" s="1" t="s">
        <v>9644</v>
      </c>
      <c r="F85" s="2" t="s">
        <v>1240</v>
      </c>
      <c r="G85" s="2" t="s">
        <v>1241</v>
      </c>
      <c r="H85" s="74" t="s">
        <v>313</v>
      </c>
      <c r="I85" s="74"/>
      <c r="J85" s="74" t="s">
        <v>314</v>
      </c>
      <c r="K85" s="74"/>
      <c r="L85" s="80">
        <v>4</v>
      </c>
      <c r="M85" s="80"/>
      <c r="N85" s="4">
        <v>40.880000000000003</v>
      </c>
    </row>
    <row r="86" spans="1:14">
      <c r="A86" s="2" t="s">
        <v>40</v>
      </c>
      <c r="B86" s="3" t="s">
        <v>9602</v>
      </c>
      <c r="C86" s="76" t="s">
        <v>42</v>
      </c>
      <c r="D86" s="76"/>
      <c r="E86" s="1" t="s">
        <v>9645</v>
      </c>
      <c r="F86" s="2" t="s">
        <v>411</v>
      </c>
      <c r="G86" s="2" t="s">
        <v>412</v>
      </c>
      <c r="H86" s="74" t="s">
        <v>313</v>
      </c>
      <c r="I86" s="74"/>
      <c r="J86" s="74" t="s">
        <v>314</v>
      </c>
      <c r="K86" s="74"/>
      <c r="L86" s="80">
        <v>10</v>
      </c>
      <c r="M86" s="80"/>
      <c r="N86" s="4">
        <v>102.2</v>
      </c>
    </row>
    <row r="87" spans="1:14">
      <c r="A87" s="2" t="s">
        <v>40</v>
      </c>
      <c r="B87" s="3" t="s">
        <v>9602</v>
      </c>
      <c r="C87" s="76" t="s">
        <v>42</v>
      </c>
      <c r="D87" s="76"/>
      <c r="E87" s="1" t="s">
        <v>4245</v>
      </c>
      <c r="F87" s="2" t="s">
        <v>1006</v>
      </c>
      <c r="G87" s="2" t="s">
        <v>1007</v>
      </c>
      <c r="H87" s="74" t="s">
        <v>313</v>
      </c>
      <c r="I87" s="74"/>
      <c r="J87" s="74" t="s">
        <v>314</v>
      </c>
      <c r="K87" s="74"/>
      <c r="L87" s="80">
        <v>20</v>
      </c>
      <c r="M87" s="80"/>
      <c r="N87" s="4">
        <v>204.4</v>
      </c>
    </row>
    <row r="88" spans="1:14">
      <c r="A88" s="2" t="s">
        <v>40</v>
      </c>
      <c r="B88" s="3" t="s">
        <v>9604</v>
      </c>
      <c r="C88" s="76" t="s">
        <v>42</v>
      </c>
      <c r="D88" s="76"/>
      <c r="E88" s="1" t="s">
        <v>9646</v>
      </c>
      <c r="F88" s="2" t="s">
        <v>378</v>
      </c>
      <c r="G88" s="2" t="s">
        <v>379</v>
      </c>
      <c r="H88" s="74" t="s">
        <v>313</v>
      </c>
      <c r="I88" s="74"/>
      <c r="J88" s="74" t="s">
        <v>314</v>
      </c>
      <c r="K88" s="74"/>
      <c r="L88" s="80">
        <v>10</v>
      </c>
      <c r="M88" s="80"/>
      <c r="N88" s="4">
        <v>102.2</v>
      </c>
    </row>
    <row r="89" spans="1:14">
      <c r="A89" s="2" t="s">
        <v>40</v>
      </c>
      <c r="B89" s="3" t="s">
        <v>9602</v>
      </c>
      <c r="C89" s="76" t="s">
        <v>42</v>
      </c>
      <c r="D89" s="76"/>
      <c r="E89" s="1" t="s">
        <v>9647</v>
      </c>
      <c r="F89" s="2" t="s">
        <v>396</v>
      </c>
      <c r="G89" s="2" t="s">
        <v>397</v>
      </c>
      <c r="H89" s="74" t="s">
        <v>313</v>
      </c>
      <c r="I89" s="74"/>
      <c r="J89" s="74" t="s">
        <v>314</v>
      </c>
      <c r="K89" s="74"/>
      <c r="L89" s="80">
        <v>10</v>
      </c>
      <c r="M89" s="80"/>
      <c r="N89" s="4">
        <v>102.2</v>
      </c>
    </row>
    <row r="90" spans="1:14">
      <c r="A90" s="2" t="s">
        <v>40</v>
      </c>
      <c r="B90" s="3" t="s">
        <v>9604</v>
      </c>
      <c r="C90" s="76" t="s">
        <v>42</v>
      </c>
      <c r="D90" s="76"/>
      <c r="E90" s="1" t="s">
        <v>4427</v>
      </c>
      <c r="F90" s="2" t="s">
        <v>589</v>
      </c>
      <c r="G90" s="2" t="s">
        <v>590</v>
      </c>
      <c r="H90" s="74" t="s">
        <v>313</v>
      </c>
      <c r="I90" s="74"/>
      <c r="J90" s="74" t="s">
        <v>314</v>
      </c>
      <c r="K90" s="74"/>
      <c r="L90" s="80">
        <v>10</v>
      </c>
      <c r="M90" s="80"/>
      <c r="N90" s="4">
        <v>102.2</v>
      </c>
    </row>
    <row r="91" spans="1:14">
      <c r="A91" s="2" t="s">
        <v>40</v>
      </c>
      <c r="B91" s="3" t="s">
        <v>9604</v>
      </c>
      <c r="C91" s="76" t="s">
        <v>42</v>
      </c>
      <c r="D91" s="76"/>
      <c r="E91" s="1" t="s">
        <v>4363</v>
      </c>
      <c r="F91" s="2" t="s">
        <v>322</v>
      </c>
      <c r="G91" s="2" t="s">
        <v>323</v>
      </c>
      <c r="H91" s="74" t="s">
        <v>313</v>
      </c>
      <c r="I91" s="74"/>
      <c r="J91" s="74" t="s">
        <v>314</v>
      </c>
      <c r="K91" s="74"/>
      <c r="L91" s="80">
        <v>20</v>
      </c>
      <c r="M91" s="80"/>
      <c r="N91" s="4">
        <v>204.4</v>
      </c>
    </row>
    <row r="92" spans="1:14">
      <c r="A92" s="2" t="s">
        <v>40</v>
      </c>
      <c r="B92" s="3" t="s">
        <v>9604</v>
      </c>
      <c r="C92" s="76" t="s">
        <v>42</v>
      </c>
      <c r="D92" s="76"/>
      <c r="E92" s="1" t="s">
        <v>9648</v>
      </c>
      <c r="F92" s="2" t="s">
        <v>792</v>
      </c>
      <c r="G92" s="2" t="s">
        <v>793</v>
      </c>
      <c r="H92" s="74" t="s">
        <v>313</v>
      </c>
      <c r="I92" s="74"/>
      <c r="J92" s="74" t="s">
        <v>314</v>
      </c>
      <c r="K92" s="74"/>
      <c r="L92" s="80">
        <v>6</v>
      </c>
      <c r="M92" s="80"/>
      <c r="N92" s="4">
        <v>61.32</v>
      </c>
    </row>
    <row r="93" spans="1:14">
      <c r="A93" s="2" t="s">
        <v>40</v>
      </c>
      <c r="B93" s="3" t="s">
        <v>9622</v>
      </c>
      <c r="C93" s="76" t="s">
        <v>42</v>
      </c>
      <c r="D93" s="76"/>
      <c r="E93" s="1" t="s">
        <v>9649</v>
      </c>
      <c r="F93" s="2" t="s">
        <v>789</v>
      </c>
      <c r="G93" s="2" t="s">
        <v>790</v>
      </c>
      <c r="H93" s="74" t="s">
        <v>313</v>
      </c>
      <c r="I93" s="74"/>
      <c r="J93" s="74" t="s">
        <v>314</v>
      </c>
      <c r="K93" s="74"/>
      <c r="L93" s="80">
        <v>20</v>
      </c>
      <c r="M93" s="80"/>
      <c r="N93" s="4">
        <v>204.4</v>
      </c>
    </row>
    <row r="94" spans="1:14">
      <c r="A94" s="2" t="s">
        <v>40</v>
      </c>
      <c r="B94" s="3" t="s">
        <v>9622</v>
      </c>
      <c r="C94" s="76" t="s">
        <v>42</v>
      </c>
      <c r="D94" s="76"/>
      <c r="E94" s="1" t="s">
        <v>4335</v>
      </c>
      <c r="F94" s="2" t="s">
        <v>581</v>
      </c>
      <c r="G94" s="2" t="s">
        <v>582</v>
      </c>
      <c r="H94" s="74" t="s">
        <v>313</v>
      </c>
      <c r="I94" s="74"/>
      <c r="J94" s="74" t="s">
        <v>314</v>
      </c>
      <c r="K94" s="74"/>
      <c r="L94" s="80">
        <v>10</v>
      </c>
      <c r="M94" s="80"/>
      <c r="N94" s="4">
        <v>102.2</v>
      </c>
    </row>
    <row r="95" spans="1:14">
      <c r="A95" s="2" t="s">
        <v>40</v>
      </c>
      <c r="B95" s="3" t="s">
        <v>9604</v>
      </c>
      <c r="C95" s="76" t="s">
        <v>42</v>
      </c>
      <c r="D95" s="76"/>
      <c r="E95" s="1" t="s">
        <v>9650</v>
      </c>
      <c r="F95" s="2" t="s">
        <v>311</v>
      </c>
      <c r="G95" s="2" t="s">
        <v>312</v>
      </c>
      <c r="H95" s="74" t="s">
        <v>313</v>
      </c>
      <c r="I95" s="74"/>
      <c r="J95" s="74" t="s">
        <v>314</v>
      </c>
      <c r="K95" s="74"/>
      <c r="L95" s="80">
        <v>50</v>
      </c>
      <c r="M95" s="80"/>
      <c r="N95" s="4">
        <v>511</v>
      </c>
    </row>
    <row r="96" spans="1:14">
      <c r="A96" s="2" t="s">
        <v>40</v>
      </c>
      <c r="B96" s="3" t="s">
        <v>9604</v>
      </c>
      <c r="C96" s="76" t="s">
        <v>42</v>
      </c>
      <c r="D96" s="76"/>
      <c r="E96" s="1" t="s">
        <v>9651</v>
      </c>
      <c r="F96" s="2" t="s">
        <v>754</v>
      </c>
      <c r="G96" s="2" t="s">
        <v>755</v>
      </c>
      <c r="H96" s="74" t="s">
        <v>313</v>
      </c>
      <c r="I96" s="74"/>
      <c r="J96" s="74" t="s">
        <v>314</v>
      </c>
      <c r="K96" s="74"/>
      <c r="L96" s="80">
        <v>30</v>
      </c>
      <c r="M96" s="80"/>
      <c r="N96" s="4">
        <v>306.60000000000002</v>
      </c>
    </row>
    <row r="97" spans="1:14">
      <c r="A97" s="2" t="s">
        <v>40</v>
      </c>
      <c r="B97" s="3" t="s">
        <v>9604</v>
      </c>
      <c r="C97" s="76" t="s">
        <v>42</v>
      </c>
      <c r="D97" s="76"/>
      <c r="E97" s="1" t="s">
        <v>9652</v>
      </c>
      <c r="F97" s="2" t="s">
        <v>2117</v>
      </c>
      <c r="G97" s="2" t="s">
        <v>2118</v>
      </c>
      <c r="H97" s="74" t="s">
        <v>313</v>
      </c>
      <c r="I97" s="74"/>
      <c r="J97" s="74" t="s">
        <v>314</v>
      </c>
      <c r="K97" s="74"/>
      <c r="L97" s="80">
        <v>10</v>
      </c>
      <c r="M97" s="80"/>
      <c r="N97" s="4">
        <v>102.2</v>
      </c>
    </row>
    <row r="98" spans="1:14">
      <c r="A98" s="2" t="s">
        <v>40</v>
      </c>
      <c r="B98" s="3" t="s">
        <v>9604</v>
      </c>
      <c r="C98" s="76" t="s">
        <v>42</v>
      </c>
      <c r="D98" s="76"/>
      <c r="E98" s="1" t="s">
        <v>9653</v>
      </c>
      <c r="F98" s="2" t="s">
        <v>373</v>
      </c>
      <c r="G98" s="2" t="s">
        <v>374</v>
      </c>
      <c r="H98" s="74" t="s">
        <v>375</v>
      </c>
      <c r="I98" s="74"/>
      <c r="J98" s="74" t="s">
        <v>376</v>
      </c>
      <c r="K98" s="74"/>
      <c r="L98" s="80">
        <v>10</v>
      </c>
      <c r="M98" s="80"/>
      <c r="N98" s="4">
        <v>102.2</v>
      </c>
    </row>
    <row r="99" spans="1:14">
      <c r="A99" s="2" t="s">
        <v>40</v>
      </c>
      <c r="B99" s="3" t="s">
        <v>9625</v>
      </c>
      <c r="C99" s="76" t="s">
        <v>42</v>
      </c>
      <c r="D99" s="76"/>
      <c r="E99" s="1" t="s">
        <v>4237</v>
      </c>
      <c r="F99" s="2" t="s">
        <v>411</v>
      </c>
      <c r="G99" s="2" t="s">
        <v>412</v>
      </c>
      <c r="H99" s="74" t="s">
        <v>313</v>
      </c>
      <c r="I99" s="74"/>
      <c r="J99" s="74" t="s">
        <v>314</v>
      </c>
      <c r="K99" s="74"/>
      <c r="L99" s="80">
        <v>10</v>
      </c>
      <c r="M99" s="80"/>
      <c r="N99" s="4">
        <v>102.2</v>
      </c>
    </row>
    <row r="100" spans="1:14">
      <c r="A100" s="2" t="s">
        <v>40</v>
      </c>
      <c r="B100" s="3" t="s">
        <v>9622</v>
      </c>
      <c r="C100" s="76" t="s">
        <v>42</v>
      </c>
      <c r="D100" s="76"/>
      <c r="E100" s="1" t="s">
        <v>4402</v>
      </c>
      <c r="F100" s="2" t="s">
        <v>1231</v>
      </c>
      <c r="G100" s="2" t="s">
        <v>1232</v>
      </c>
      <c r="H100" s="74" t="s">
        <v>375</v>
      </c>
      <c r="I100" s="74"/>
      <c r="J100" s="74" t="s">
        <v>376</v>
      </c>
      <c r="K100" s="74"/>
      <c r="L100" s="80">
        <v>10</v>
      </c>
      <c r="M100" s="80"/>
      <c r="N100" s="4">
        <v>102.2</v>
      </c>
    </row>
    <row r="101" spans="1:14">
      <c r="A101" s="2" t="s">
        <v>40</v>
      </c>
      <c r="B101" s="3" t="s">
        <v>9625</v>
      </c>
      <c r="C101" s="76" t="s">
        <v>42</v>
      </c>
      <c r="D101" s="76"/>
      <c r="E101" s="1" t="s">
        <v>4175</v>
      </c>
      <c r="F101" s="2" t="s">
        <v>349</v>
      </c>
      <c r="G101" s="2" t="s">
        <v>350</v>
      </c>
      <c r="H101" s="74" t="s">
        <v>351</v>
      </c>
      <c r="I101" s="74"/>
      <c r="J101" s="74" t="s">
        <v>352</v>
      </c>
      <c r="K101" s="74"/>
      <c r="L101" s="80">
        <v>20</v>
      </c>
      <c r="M101" s="80"/>
      <c r="N101" s="4">
        <v>204.4</v>
      </c>
    </row>
    <row r="102" spans="1:14">
      <c r="A102" s="2" t="s">
        <v>40</v>
      </c>
      <c r="B102" s="3" t="s">
        <v>9622</v>
      </c>
      <c r="C102" s="76" t="s">
        <v>42</v>
      </c>
      <c r="D102" s="76"/>
      <c r="E102" s="1" t="s">
        <v>9654</v>
      </c>
      <c r="F102" s="2" t="s">
        <v>1011</v>
      </c>
      <c r="G102" s="2" t="s">
        <v>1012</v>
      </c>
      <c r="H102" s="74" t="s">
        <v>313</v>
      </c>
      <c r="I102" s="74"/>
      <c r="J102" s="74" t="s">
        <v>314</v>
      </c>
      <c r="K102" s="74"/>
      <c r="L102" s="80">
        <v>10</v>
      </c>
      <c r="M102" s="80"/>
      <c r="N102" s="4">
        <v>102.2</v>
      </c>
    </row>
    <row r="103" spans="1:14">
      <c r="A103" s="2" t="s">
        <v>40</v>
      </c>
      <c r="B103" s="3" t="s">
        <v>9622</v>
      </c>
      <c r="C103" s="76" t="s">
        <v>42</v>
      </c>
      <c r="D103" s="76"/>
      <c r="E103" s="1" t="s">
        <v>4412</v>
      </c>
      <c r="F103" s="2" t="s">
        <v>594</v>
      </c>
      <c r="G103" s="2" t="s">
        <v>595</v>
      </c>
      <c r="H103" s="74" t="s">
        <v>313</v>
      </c>
      <c r="I103" s="74"/>
      <c r="J103" s="74" t="s">
        <v>314</v>
      </c>
      <c r="K103" s="74"/>
      <c r="L103" s="80">
        <v>7</v>
      </c>
      <c r="M103" s="80"/>
      <c r="N103" s="4">
        <v>71.540000000000006</v>
      </c>
    </row>
    <row r="104" spans="1:14">
      <c r="A104" s="2" t="s">
        <v>40</v>
      </c>
      <c r="B104" s="3" t="s">
        <v>9625</v>
      </c>
      <c r="C104" s="76" t="s">
        <v>42</v>
      </c>
      <c r="D104" s="76"/>
      <c r="E104" s="1" t="s">
        <v>4241</v>
      </c>
      <c r="F104" s="2" t="s">
        <v>4465</v>
      </c>
      <c r="G104" s="2" t="s">
        <v>4466</v>
      </c>
      <c r="H104" s="74" t="s">
        <v>313</v>
      </c>
      <c r="I104" s="74"/>
      <c r="J104" s="74" t="s">
        <v>314</v>
      </c>
      <c r="K104" s="74"/>
      <c r="L104" s="80">
        <v>50</v>
      </c>
      <c r="M104" s="80"/>
      <c r="N104" s="4">
        <v>511</v>
      </c>
    </row>
    <row r="105" spans="1:14">
      <c r="A105" s="2" t="s">
        <v>40</v>
      </c>
      <c r="B105" s="3" t="s">
        <v>9622</v>
      </c>
      <c r="C105" s="76" t="s">
        <v>42</v>
      </c>
      <c r="D105" s="76"/>
      <c r="E105" s="1" t="s">
        <v>4317</v>
      </c>
      <c r="F105" s="2" t="s">
        <v>404</v>
      </c>
      <c r="G105" s="2" t="s">
        <v>405</v>
      </c>
      <c r="H105" s="74" t="s">
        <v>351</v>
      </c>
      <c r="I105" s="74"/>
      <c r="J105" s="74" t="s">
        <v>352</v>
      </c>
      <c r="K105" s="74"/>
      <c r="L105" s="80">
        <v>5</v>
      </c>
      <c r="M105" s="80"/>
      <c r="N105" s="4">
        <v>51.1</v>
      </c>
    </row>
    <row r="106" spans="1:14">
      <c r="A106" s="2" t="s">
        <v>40</v>
      </c>
      <c r="B106" s="3" t="s">
        <v>9634</v>
      </c>
      <c r="C106" s="76" t="s">
        <v>42</v>
      </c>
      <c r="D106" s="76"/>
      <c r="E106" s="1" t="s">
        <v>9655</v>
      </c>
      <c r="F106" s="2" t="s">
        <v>354</v>
      </c>
      <c r="G106" s="2" t="s">
        <v>355</v>
      </c>
      <c r="H106" s="74" t="s">
        <v>351</v>
      </c>
      <c r="I106" s="74"/>
      <c r="J106" s="74" t="s">
        <v>352</v>
      </c>
      <c r="K106" s="74"/>
      <c r="L106" s="80">
        <v>15</v>
      </c>
      <c r="M106" s="80"/>
      <c r="N106" s="4">
        <v>153.30000000000001</v>
      </c>
    </row>
    <row r="107" spans="1:14">
      <c r="A107" s="2" t="s">
        <v>40</v>
      </c>
      <c r="B107" s="3" t="s">
        <v>9602</v>
      </c>
      <c r="C107" s="76" t="s">
        <v>42</v>
      </c>
      <c r="D107" s="76"/>
      <c r="E107" s="1" t="s">
        <v>4292</v>
      </c>
      <c r="F107" s="2" t="s">
        <v>1790</v>
      </c>
      <c r="G107" s="2" t="s">
        <v>1791</v>
      </c>
      <c r="H107" s="74" t="s">
        <v>313</v>
      </c>
      <c r="I107" s="74"/>
      <c r="J107" s="74" t="s">
        <v>314</v>
      </c>
      <c r="K107" s="74"/>
      <c r="L107" s="80">
        <v>10</v>
      </c>
      <c r="M107" s="80"/>
      <c r="N107" s="4">
        <v>102.2</v>
      </c>
    </row>
    <row r="108" spans="1:14">
      <c r="A108" s="2" t="s">
        <v>40</v>
      </c>
      <c r="B108" s="3" t="s">
        <v>9602</v>
      </c>
      <c r="C108" s="76" t="s">
        <v>42</v>
      </c>
      <c r="D108" s="76"/>
      <c r="E108" s="1" t="s">
        <v>9656</v>
      </c>
      <c r="F108" s="2" t="s">
        <v>998</v>
      </c>
      <c r="G108" s="2" t="s">
        <v>999</v>
      </c>
      <c r="H108" s="74" t="s">
        <v>313</v>
      </c>
      <c r="I108" s="74"/>
      <c r="J108" s="74" t="s">
        <v>314</v>
      </c>
      <c r="K108" s="74"/>
      <c r="L108" s="80">
        <v>3</v>
      </c>
      <c r="M108" s="80"/>
      <c r="N108" s="4">
        <v>30.66</v>
      </c>
    </row>
    <row r="109" spans="1:14">
      <c r="A109" s="2" t="s">
        <v>40</v>
      </c>
      <c r="B109" s="3" t="s">
        <v>9625</v>
      </c>
      <c r="C109" s="76" t="s">
        <v>42</v>
      </c>
      <c r="D109" s="76"/>
      <c r="E109" s="1" t="s">
        <v>4182</v>
      </c>
      <c r="F109" s="2" t="s">
        <v>995</v>
      </c>
      <c r="G109" s="2" t="s">
        <v>996</v>
      </c>
      <c r="H109" s="74" t="s">
        <v>313</v>
      </c>
      <c r="I109" s="74"/>
      <c r="J109" s="74" t="s">
        <v>314</v>
      </c>
      <c r="K109" s="74"/>
      <c r="L109" s="80">
        <v>10</v>
      </c>
      <c r="M109" s="80"/>
      <c r="N109" s="4">
        <v>102.2</v>
      </c>
    </row>
    <row r="110" spans="1:14">
      <c r="A110" s="2" t="s">
        <v>40</v>
      </c>
      <c r="B110" s="3" t="s">
        <v>9625</v>
      </c>
      <c r="C110" s="76" t="s">
        <v>1225</v>
      </c>
      <c r="D110" s="76"/>
      <c r="E110" s="1" t="s">
        <v>9657</v>
      </c>
      <c r="F110" s="2" t="s">
        <v>349</v>
      </c>
      <c r="G110" s="2" t="s">
        <v>350</v>
      </c>
      <c r="H110" s="74" t="s">
        <v>351</v>
      </c>
      <c r="I110" s="74"/>
      <c r="J110" s="74" t="s">
        <v>352</v>
      </c>
      <c r="K110" s="74"/>
      <c r="L110" s="80">
        <v>-5</v>
      </c>
      <c r="M110" s="80"/>
      <c r="N110" s="4">
        <v>-51.1</v>
      </c>
    </row>
    <row r="111" spans="1:14">
      <c r="A111" s="2" t="s">
        <v>40</v>
      </c>
      <c r="B111" s="3" t="s">
        <v>9602</v>
      </c>
      <c r="C111" s="76" t="s">
        <v>42</v>
      </c>
      <c r="D111" s="76"/>
      <c r="E111" s="1" t="s">
        <v>9658</v>
      </c>
      <c r="F111" s="2" t="s">
        <v>341</v>
      </c>
      <c r="G111" s="2" t="s">
        <v>342</v>
      </c>
      <c r="H111" s="74" t="s">
        <v>343</v>
      </c>
      <c r="I111" s="74"/>
      <c r="J111" s="74" t="s">
        <v>344</v>
      </c>
      <c r="K111" s="74"/>
      <c r="L111" s="80">
        <v>30</v>
      </c>
      <c r="M111" s="80"/>
      <c r="N111" s="4">
        <v>306.60000000000002</v>
      </c>
    </row>
    <row r="112" spans="1:14" hidden="1">
      <c r="A112" s="2" t="s">
        <v>48</v>
      </c>
      <c r="B112" s="3" t="s">
        <v>9622</v>
      </c>
      <c r="C112" s="76" t="s">
        <v>42</v>
      </c>
      <c r="D112" s="76"/>
      <c r="E112" s="1" t="s">
        <v>4295</v>
      </c>
      <c r="F112" s="2" t="s">
        <v>1002</v>
      </c>
      <c r="G112" s="2" t="s">
        <v>1003</v>
      </c>
      <c r="H112" s="74" t="s">
        <v>313</v>
      </c>
      <c r="I112" s="74"/>
      <c r="J112" s="74" t="s">
        <v>314</v>
      </c>
      <c r="K112" s="74"/>
      <c r="L112" s="80">
        <v>2</v>
      </c>
      <c r="M112" s="80"/>
      <c r="N112" s="4">
        <v>23.04</v>
      </c>
    </row>
    <row r="113" spans="1:27" hidden="1">
      <c r="A113" s="2" t="s">
        <v>48</v>
      </c>
      <c r="B113" s="3" t="s">
        <v>9602</v>
      </c>
      <c r="C113" s="76" t="s">
        <v>42</v>
      </c>
      <c r="D113" s="76"/>
      <c r="E113" s="1" t="s">
        <v>4245</v>
      </c>
      <c r="F113" s="2" t="s">
        <v>1006</v>
      </c>
      <c r="G113" s="2" t="s">
        <v>1007</v>
      </c>
      <c r="H113" s="74" t="s">
        <v>313</v>
      </c>
      <c r="I113" s="74"/>
      <c r="J113" s="74" t="s">
        <v>314</v>
      </c>
      <c r="K113" s="74"/>
      <c r="L113" s="80">
        <v>10</v>
      </c>
      <c r="M113" s="80"/>
      <c r="N113" s="4">
        <v>115.2</v>
      </c>
    </row>
    <row r="114" spans="1:27" hidden="1">
      <c r="A114" s="2" t="s">
        <v>48</v>
      </c>
      <c r="B114" s="3" t="s">
        <v>9604</v>
      </c>
      <c r="C114" s="76" t="s">
        <v>42</v>
      </c>
      <c r="D114" s="76"/>
      <c r="E114" s="1" t="s">
        <v>4352</v>
      </c>
      <c r="F114" s="2" t="s">
        <v>600</v>
      </c>
      <c r="G114" s="2" t="s">
        <v>601</v>
      </c>
      <c r="H114" s="74" t="s">
        <v>313</v>
      </c>
      <c r="I114" s="74"/>
      <c r="J114" s="74" t="s">
        <v>314</v>
      </c>
      <c r="K114" s="74"/>
      <c r="L114" s="80">
        <v>10</v>
      </c>
      <c r="M114" s="80"/>
      <c r="N114" s="4">
        <v>123.7</v>
      </c>
    </row>
    <row r="115" spans="1:27" hidden="1">
      <c r="A115" s="2" t="s">
        <v>48</v>
      </c>
      <c r="B115" s="3" t="s">
        <v>9622</v>
      </c>
      <c r="C115" s="76" t="s">
        <v>42</v>
      </c>
      <c r="D115" s="76"/>
      <c r="E115" s="1" t="s">
        <v>4335</v>
      </c>
      <c r="F115" s="2" t="s">
        <v>581</v>
      </c>
      <c r="G115" s="2" t="s">
        <v>582</v>
      </c>
      <c r="H115" s="74" t="s">
        <v>313</v>
      </c>
      <c r="I115" s="74"/>
      <c r="J115" s="74" t="s">
        <v>314</v>
      </c>
      <c r="K115" s="74"/>
      <c r="L115" s="80">
        <v>3</v>
      </c>
      <c r="M115" s="80"/>
      <c r="N115" s="4">
        <v>34.56</v>
      </c>
    </row>
    <row r="116" spans="1:27" hidden="1">
      <c r="A116" s="2" t="s">
        <v>48</v>
      </c>
      <c r="B116" s="3" t="s">
        <v>9634</v>
      </c>
      <c r="C116" s="76" t="s">
        <v>42</v>
      </c>
      <c r="D116" s="76"/>
      <c r="E116" s="1" t="s">
        <v>4256</v>
      </c>
      <c r="F116" s="2" t="s">
        <v>783</v>
      </c>
      <c r="G116" s="2" t="s">
        <v>784</v>
      </c>
      <c r="H116" s="74" t="s">
        <v>313</v>
      </c>
      <c r="I116" s="74"/>
      <c r="J116" s="74" t="s">
        <v>314</v>
      </c>
      <c r="K116" s="74"/>
      <c r="L116" s="80">
        <v>5</v>
      </c>
      <c r="M116" s="80"/>
      <c r="N116" s="4">
        <v>57.6</v>
      </c>
    </row>
    <row r="117" spans="1:27" hidden="1">
      <c r="A117" s="2" t="s">
        <v>48</v>
      </c>
      <c r="B117" s="3" t="s">
        <v>9602</v>
      </c>
      <c r="C117" s="76" t="s">
        <v>42</v>
      </c>
      <c r="D117" s="76"/>
      <c r="E117" s="1" t="s">
        <v>9659</v>
      </c>
      <c r="F117" s="2" t="s">
        <v>1218</v>
      </c>
      <c r="G117" s="2" t="s">
        <v>1219</v>
      </c>
      <c r="H117" s="74" t="s">
        <v>367</v>
      </c>
      <c r="I117" s="74"/>
      <c r="J117" s="74" t="s">
        <v>368</v>
      </c>
      <c r="K117" s="74"/>
      <c r="L117" s="80">
        <v>1</v>
      </c>
      <c r="M117" s="80"/>
      <c r="N117" s="4">
        <v>11.52</v>
      </c>
    </row>
    <row r="118" spans="1:27" hidden="1">
      <c r="N118" s="5">
        <f>SUM(N73:N117)</f>
        <v>5772.0000000000009</v>
      </c>
    </row>
    <row r="119" spans="1:27" hidden="1">
      <c r="A119" s="72" t="s">
        <v>429</v>
      </c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hidden="1">
      <c r="A120" s="2" t="s">
        <v>48</v>
      </c>
      <c r="B120" s="3" t="s">
        <v>9625</v>
      </c>
      <c r="C120" s="76" t="s">
        <v>42</v>
      </c>
      <c r="D120" s="76"/>
      <c r="E120" s="1" t="s">
        <v>9660</v>
      </c>
      <c r="F120" s="2" t="s">
        <v>2573</v>
      </c>
      <c r="G120" s="2" t="s">
        <v>2574</v>
      </c>
      <c r="H120" s="74" t="s">
        <v>433</v>
      </c>
      <c r="I120" s="74"/>
      <c r="J120" s="74" t="s">
        <v>434</v>
      </c>
      <c r="K120" s="74"/>
      <c r="L120" s="80">
        <v>10</v>
      </c>
      <c r="M120" s="80"/>
      <c r="N120" s="4">
        <v>123.7</v>
      </c>
    </row>
    <row r="121" spans="1:27" hidden="1">
      <c r="N121" s="5">
        <v>123.7</v>
      </c>
    </row>
    <row r="122" spans="1:27" hidden="1">
      <c r="A122" s="72" t="s">
        <v>435</v>
      </c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>
      <c r="A123" s="2" t="s">
        <v>40</v>
      </c>
      <c r="B123" s="3" t="s">
        <v>9625</v>
      </c>
      <c r="C123" s="76" t="s">
        <v>42</v>
      </c>
      <c r="D123" s="76"/>
      <c r="E123" s="1" t="s">
        <v>4192</v>
      </c>
      <c r="F123" s="2" t="s">
        <v>1268</v>
      </c>
      <c r="G123" s="2" t="s">
        <v>1269</v>
      </c>
      <c r="H123" s="74" t="s">
        <v>1270</v>
      </c>
      <c r="I123" s="74"/>
      <c r="J123" s="74" t="s">
        <v>1271</v>
      </c>
      <c r="K123" s="74"/>
      <c r="L123" s="80">
        <v>3</v>
      </c>
      <c r="M123" s="80"/>
      <c r="N123" s="4">
        <v>30.66</v>
      </c>
    </row>
    <row r="124" spans="1:27" hidden="1">
      <c r="A124" s="2" t="s">
        <v>48</v>
      </c>
      <c r="B124" s="3" t="s">
        <v>9604</v>
      </c>
      <c r="C124" s="76" t="s">
        <v>42</v>
      </c>
      <c r="D124" s="76"/>
      <c r="E124" s="1" t="s">
        <v>9661</v>
      </c>
      <c r="F124" s="2" t="s">
        <v>822</v>
      </c>
      <c r="G124" s="2" t="s">
        <v>823</v>
      </c>
      <c r="H124" s="74" t="s">
        <v>439</v>
      </c>
      <c r="I124" s="74"/>
      <c r="J124" s="74" t="s">
        <v>440</v>
      </c>
      <c r="K124" s="74"/>
      <c r="L124" s="80">
        <v>5</v>
      </c>
      <c r="M124" s="80"/>
      <c r="N124" s="4">
        <v>61.85</v>
      </c>
    </row>
    <row r="125" spans="1:27" hidden="1">
      <c r="A125" s="2" t="s">
        <v>48</v>
      </c>
      <c r="B125" s="3" t="s">
        <v>9604</v>
      </c>
      <c r="C125" s="76" t="s">
        <v>42</v>
      </c>
      <c r="D125" s="76"/>
      <c r="E125" s="1" t="s">
        <v>9662</v>
      </c>
      <c r="F125" s="2" t="s">
        <v>437</v>
      </c>
      <c r="G125" s="2" t="s">
        <v>438</v>
      </c>
      <c r="H125" s="74" t="s">
        <v>439</v>
      </c>
      <c r="I125" s="74"/>
      <c r="J125" s="74" t="s">
        <v>440</v>
      </c>
      <c r="K125" s="74"/>
      <c r="L125" s="80">
        <v>20</v>
      </c>
      <c r="M125" s="80"/>
      <c r="N125" s="4">
        <v>247.4</v>
      </c>
    </row>
    <row r="126" spans="1:27" hidden="1">
      <c r="A126" s="2" t="s">
        <v>48</v>
      </c>
      <c r="B126" s="3" t="s">
        <v>9604</v>
      </c>
      <c r="C126" s="76" t="s">
        <v>42</v>
      </c>
      <c r="D126" s="76"/>
      <c r="E126" s="1" t="s">
        <v>9663</v>
      </c>
      <c r="F126" s="2" t="s">
        <v>1262</v>
      </c>
      <c r="G126" s="2" t="s">
        <v>1263</v>
      </c>
      <c r="H126" s="74" t="s">
        <v>439</v>
      </c>
      <c r="I126" s="74"/>
      <c r="J126" s="74" t="s">
        <v>440</v>
      </c>
      <c r="K126" s="74"/>
      <c r="L126" s="80">
        <v>5</v>
      </c>
      <c r="M126" s="80"/>
      <c r="N126" s="4">
        <v>61.85</v>
      </c>
    </row>
    <row r="127" spans="1:27" hidden="1">
      <c r="N127" s="5">
        <v>401.76</v>
      </c>
    </row>
    <row r="128" spans="1:27" hidden="1">
      <c r="A128" s="72" t="s">
        <v>444</v>
      </c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14">
      <c r="A129" s="2" t="s">
        <v>40</v>
      </c>
      <c r="B129" s="3" t="s">
        <v>9622</v>
      </c>
      <c r="C129" s="76" t="s">
        <v>42</v>
      </c>
      <c r="D129" s="76"/>
      <c r="E129" s="1" t="s">
        <v>4318</v>
      </c>
      <c r="F129" s="2" t="s">
        <v>3787</v>
      </c>
      <c r="G129" s="2" t="s">
        <v>3788</v>
      </c>
      <c r="H129" s="74" t="s">
        <v>468</v>
      </c>
      <c r="I129" s="74"/>
      <c r="J129" s="74" t="s">
        <v>469</v>
      </c>
      <c r="K129" s="74"/>
      <c r="L129" s="80">
        <v>20</v>
      </c>
      <c r="M129" s="80"/>
      <c r="N129" s="4">
        <v>204.4</v>
      </c>
    </row>
    <row r="130" spans="1:14">
      <c r="A130" s="2" t="s">
        <v>40</v>
      </c>
      <c r="B130" s="3" t="s">
        <v>9634</v>
      </c>
      <c r="C130" s="76" t="s">
        <v>42</v>
      </c>
      <c r="D130" s="76"/>
      <c r="E130" s="1" t="s">
        <v>9664</v>
      </c>
      <c r="F130" s="2" t="s">
        <v>2122</v>
      </c>
      <c r="G130" s="2" t="s">
        <v>8081</v>
      </c>
      <c r="H130" s="74" t="s">
        <v>468</v>
      </c>
      <c r="I130" s="74"/>
      <c r="J130" s="74" t="s">
        <v>469</v>
      </c>
      <c r="K130" s="74"/>
      <c r="L130" s="80">
        <v>15</v>
      </c>
      <c r="M130" s="80"/>
      <c r="N130" s="4">
        <v>153.30000000000001</v>
      </c>
    </row>
    <row r="131" spans="1:14">
      <c r="A131" s="2" t="s">
        <v>40</v>
      </c>
      <c r="B131" s="3" t="s">
        <v>9625</v>
      </c>
      <c r="C131" s="76" t="s">
        <v>42</v>
      </c>
      <c r="D131" s="76"/>
      <c r="E131" s="1" t="s">
        <v>4263</v>
      </c>
      <c r="F131" s="2" t="s">
        <v>1467</v>
      </c>
      <c r="G131" s="2" t="s">
        <v>1468</v>
      </c>
      <c r="H131" s="74" t="s">
        <v>851</v>
      </c>
      <c r="I131" s="74"/>
      <c r="J131" s="74" t="s">
        <v>852</v>
      </c>
      <c r="K131" s="74"/>
      <c r="L131" s="80">
        <v>10</v>
      </c>
      <c r="M131" s="80"/>
      <c r="N131" s="4">
        <v>102.2</v>
      </c>
    </row>
    <row r="132" spans="1:14">
      <c r="A132" s="2" t="s">
        <v>40</v>
      </c>
      <c r="B132" s="3" t="s">
        <v>9634</v>
      </c>
      <c r="C132" s="76" t="s">
        <v>42</v>
      </c>
      <c r="D132" s="76"/>
      <c r="E132" s="1" t="s">
        <v>9665</v>
      </c>
      <c r="F132" s="2" t="s">
        <v>3615</v>
      </c>
      <c r="G132" s="2" t="s">
        <v>3616</v>
      </c>
      <c r="H132" s="74" t="s">
        <v>3617</v>
      </c>
      <c r="I132" s="74"/>
      <c r="J132" s="74" t="s">
        <v>3618</v>
      </c>
      <c r="K132" s="74"/>
      <c r="L132" s="80">
        <v>10</v>
      </c>
      <c r="M132" s="80"/>
      <c r="N132" s="4">
        <v>102.2</v>
      </c>
    </row>
    <row r="133" spans="1:14">
      <c r="A133" s="2" t="s">
        <v>40</v>
      </c>
      <c r="B133" s="3" t="s">
        <v>9634</v>
      </c>
      <c r="C133" s="76" t="s">
        <v>42</v>
      </c>
      <c r="D133" s="76"/>
      <c r="E133" s="1" t="s">
        <v>9666</v>
      </c>
      <c r="F133" s="2" t="s">
        <v>3523</v>
      </c>
      <c r="G133" s="2" t="s">
        <v>3524</v>
      </c>
      <c r="H133" s="74" t="s">
        <v>1646</v>
      </c>
      <c r="I133" s="74"/>
      <c r="J133" s="74" t="s">
        <v>1647</v>
      </c>
      <c r="K133" s="74"/>
      <c r="L133" s="80">
        <v>15</v>
      </c>
      <c r="M133" s="80"/>
      <c r="N133" s="4">
        <v>153.30000000000001</v>
      </c>
    </row>
    <row r="134" spans="1:14">
      <c r="A134" s="2" t="s">
        <v>40</v>
      </c>
      <c r="B134" s="3" t="s">
        <v>9622</v>
      </c>
      <c r="C134" s="76" t="s">
        <v>42</v>
      </c>
      <c r="D134" s="76"/>
      <c r="E134" s="1" t="s">
        <v>9667</v>
      </c>
      <c r="F134" s="2" t="s">
        <v>446</v>
      </c>
      <c r="G134" s="2" t="s">
        <v>447</v>
      </c>
      <c r="H134" s="74" t="s">
        <v>2352</v>
      </c>
      <c r="I134" s="74"/>
      <c r="J134" s="74" t="s">
        <v>3772</v>
      </c>
      <c r="K134" s="74"/>
      <c r="L134" s="80">
        <v>10</v>
      </c>
      <c r="M134" s="80"/>
      <c r="N134" s="4">
        <v>102.2</v>
      </c>
    </row>
    <row r="135" spans="1:14">
      <c r="A135" s="2" t="s">
        <v>40</v>
      </c>
      <c r="B135" s="3" t="s">
        <v>9604</v>
      </c>
      <c r="C135" s="76" t="s">
        <v>42</v>
      </c>
      <c r="D135" s="76"/>
      <c r="E135" s="1" t="s">
        <v>9668</v>
      </c>
      <c r="F135" s="2" t="s">
        <v>7531</v>
      </c>
      <c r="G135" s="2" t="s">
        <v>7532</v>
      </c>
      <c r="H135" s="74" t="s">
        <v>468</v>
      </c>
      <c r="I135" s="74"/>
      <c r="J135" s="74" t="s">
        <v>469</v>
      </c>
      <c r="K135" s="74"/>
      <c r="L135" s="80">
        <v>10</v>
      </c>
      <c r="M135" s="80"/>
      <c r="N135" s="4">
        <v>102.2</v>
      </c>
    </row>
    <row r="136" spans="1:14">
      <c r="A136" s="2" t="s">
        <v>40</v>
      </c>
      <c r="B136" s="3" t="s">
        <v>9625</v>
      </c>
      <c r="C136" s="76" t="s">
        <v>42</v>
      </c>
      <c r="D136" s="76"/>
      <c r="E136" s="1" t="s">
        <v>4253</v>
      </c>
      <c r="F136" s="2" t="s">
        <v>9669</v>
      </c>
      <c r="G136" s="2" t="s">
        <v>9670</v>
      </c>
      <c r="H136" s="74" t="s">
        <v>9671</v>
      </c>
      <c r="I136" s="74"/>
      <c r="J136" s="74" t="s">
        <v>9672</v>
      </c>
      <c r="K136" s="74"/>
      <c r="L136" s="80">
        <v>10</v>
      </c>
      <c r="M136" s="80"/>
      <c r="N136" s="4">
        <v>102.2</v>
      </c>
    </row>
    <row r="137" spans="1:14" hidden="1">
      <c r="A137" s="2" t="s">
        <v>48</v>
      </c>
      <c r="B137" s="3" t="s">
        <v>9602</v>
      </c>
      <c r="C137" s="76" t="s">
        <v>42</v>
      </c>
      <c r="D137" s="76"/>
      <c r="E137" s="1" t="s">
        <v>9673</v>
      </c>
      <c r="F137" s="2" t="s">
        <v>9674</v>
      </c>
      <c r="G137" s="2" t="s">
        <v>9675</v>
      </c>
      <c r="H137" s="74" t="s">
        <v>9676</v>
      </c>
      <c r="I137" s="74"/>
      <c r="J137" s="74" t="s">
        <v>9677</v>
      </c>
      <c r="K137" s="74"/>
      <c r="L137" s="80">
        <v>2</v>
      </c>
      <c r="M137" s="80"/>
      <c r="N137" s="4">
        <v>24.74</v>
      </c>
    </row>
    <row r="138" spans="1:14" hidden="1">
      <c r="A138" s="2" t="s">
        <v>48</v>
      </c>
      <c r="B138" s="3" t="s">
        <v>9625</v>
      </c>
      <c r="C138" s="76" t="s">
        <v>42</v>
      </c>
      <c r="D138" s="76"/>
      <c r="E138" s="1" t="s">
        <v>4253</v>
      </c>
      <c r="F138" s="2" t="s">
        <v>9669</v>
      </c>
      <c r="G138" s="2" t="s">
        <v>9670</v>
      </c>
      <c r="H138" s="74" t="s">
        <v>9671</v>
      </c>
      <c r="I138" s="74"/>
      <c r="J138" s="74" t="s">
        <v>9672</v>
      </c>
      <c r="K138" s="74"/>
      <c r="L138" s="80">
        <v>1</v>
      </c>
      <c r="M138" s="80"/>
      <c r="N138" s="4">
        <v>12.37</v>
      </c>
    </row>
    <row r="139" spans="1:14" hidden="1">
      <c r="N139" s="5">
        <f>SUM(N129:N138)</f>
        <v>1059.1100000000001</v>
      </c>
    </row>
    <row r="140" spans="1:14" hidden="1">
      <c r="N140" s="5">
        <v>10548.53</v>
      </c>
    </row>
  </sheetData>
  <autoFilter ref="A1:AA140" xr:uid="{38411FA3-ACB6-FB41-8563-D63D4240FD23}">
    <filterColumn colId="0">
      <filters>
        <filter val="Dorzol 20mg/ml kapi za oči 5ml"/>
      </filters>
    </filterColumn>
    <filterColumn colId="2" showButton="0"/>
    <filterColumn colId="7" showButton="0"/>
    <filterColumn colId="9" showButton="0"/>
    <filterColumn colId="11" showButton="0"/>
  </autoFilter>
  <mergeCells count="472">
    <mergeCell ref="C1:D1"/>
    <mergeCell ref="H1:I1"/>
    <mergeCell ref="J1:K1"/>
    <mergeCell ref="L1:M1"/>
    <mergeCell ref="A2:AA2"/>
    <mergeCell ref="C3:D3"/>
    <mergeCell ref="H3:I3"/>
    <mergeCell ref="J3:K3"/>
    <mergeCell ref="L3:M3"/>
    <mergeCell ref="C4:D4"/>
    <mergeCell ref="H4:I4"/>
    <mergeCell ref="J4:K4"/>
    <mergeCell ref="L4:M4"/>
    <mergeCell ref="A6:AA6"/>
    <mergeCell ref="C7:D7"/>
    <mergeCell ref="H7:I7"/>
    <mergeCell ref="J7:K7"/>
    <mergeCell ref="L7:M7"/>
    <mergeCell ref="A9:AA9"/>
    <mergeCell ref="C10:D10"/>
    <mergeCell ref="H10:I10"/>
    <mergeCell ref="J10:K10"/>
    <mergeCell ref="L10:M10"/>
    <mergeCell ref="C11:D11"/>
    <mergeCell ref="H11:I11"/>
    <mergeCell ref="J11:K11"/>
    <mergeCell ref="L11:M11"/>
    <mergeCell ref="C14:D14"/>
    <mergeCell ref="H14:I14"/>
    <mergeCell ref="J14:K14"/>
    <mergeCell ref="L14:M14"/>
    <mergeCell ref="C15:D15"/>
    <mergeCell ref="H15:I15"/>
    <mergeCell ref="J15:K15"/>
    <mergeCell ref="L15:M15"/>
    <mergeCell ref="C12:D12"/>
    <mergeCell ref="H12:I12"/>
    <mergeCell ref="J12:K12"/>
    <mergeCell ref="L12:M12"/>
    <mergeCell ref="C13:D13"/>
    <mergeCell ref="H13:I13"/>
    <mergeCell ref="J13:K13"/>
    <mergeCell ref="L13:M13"/>
    <mergeCell ref="C18:D18"/>
    <mergeCell ref="H18:I18"/>
    <mergeCell ref="J18:K18"/>
    <mergeCell ref="L18:M18"/>
    <mergeCell ref="C19:D19"/>
    <mergeCell ref="H19:I19"/>
    <mergeCell ref="J19:K19"/>
    <mergeCell ref="L19:M19"/>
    <mergeCell ref="C16:D16"/>
    <mergeCell ref="H16:I16"/>
    <mergeCell ref="J16:K16"/>
    <mergeCell ref="L16:M16"/>
    <mergeCell ref="C17:D17"/>
    <mergeCell ref="H17:I17"/>
    <mergeCell ref="J17:K17"/>
    <mergeCell ref="L17:M17"/>
    <mergeCell ref="C22:D22"/>
    <mergeCell ref="H22:I22"/>
    <mergeCell ref="J22:K22"/>
    <mergeCell ref="L22:M22"/>
    <mergeCell ref="C23:D23"/>
    <mergeCell ref="H23:I23"/>
    <mergeCell ref="J23:K23"/>
    <mergeCell ref="L23:M23"/>
    <mergeCell ref="C20:D20"/>
    <mergeCell ref="H20:I20"/>
    <mergeCell ref="J20:K20"/>
    <mergeCell ref="L20:M20"/>
    <mergeCell ref="C21:D21"/>
    <mergeCell ref="H21:I21"/>
    <mergeCell ref="J21:K21"/>
    <mergeCell ref="L21:M21"/>
    <mergeCell ref="C26:D26"/>
    <mergeCell ref="H26:I26"/>
    <mergeCell ref="J26:K26"/>
    <mergeCell ref="L26:M26"/>
    <mergeCell ref="C27:D27"/>
    <mergeCell ref="H27:I27"/>
    <mergeCell ref="J27:K27"/>
    <mergeCell ref="L27:M27"/>
    <mergeCell ref="C24:D24"/>
    <mergeCell ref="H24:I24"/>
    <mergeCell ref="J24:K24"/>
    <mergeCell ref="L24:M24"/>
    <mergeCell ref="C25:D25"/>
    <mergeCell ref="H25:I25"/>
    <mergeCell ref="J25:K25"/>
    <mergeCell ref="L25:M25"/>
    <mergeCell ref="C30:D30"/>
    <mergeCell ref="H30:I30"/>
    <mergeCell ref="J30:K30"/>
    <mergeCell ref="L30:M30"/>
    <mergeCell ref="C31:D31"/>
    <mergeCell ref="H31:I31"/>
    <mergeCell ref="J31:K31"/>
    <mergeCell ref="L31:M31"/>
    <mergeCell ref="C28:D28"/>
    <mergeCell ref="H28:I28"/>
    <mergeCell ref="J28:K28"/>
    <mergeCell ref="L28:M28"/>
    <mergeCell ref="C29:D29"/>
    <mergeCell ref="H29:I29"/>
    <mergeCell ref="J29:K29"/>
    <mergeCell ref="L29:M29"/>
    <mergeCell ref="C34:D34"/>
    <mergeCell ref="H34:I34"/>
    <mergeCell ref="J34:K34"/>
    <mergeCell ref="L34:M34"/>
    <mergeCell ref="C35:D35"/>
    <mergeCell ref="H35:I35"/>
    <mergeCell ref="J35:K35"/>
    <mergeCell ref="L35:M35"/>
    <mergeCell ref="C32:D32"/>
    <mergeCell ref="H32:I32"/>
    <mergeCell ref="J32:K32"/>
    <mergeCell ref="L32:M32"/>
    <mergeCell ref="C33:D33"/>
    <mergeCell ref="H33:I33"/>
    <mergeCell ref="J33:K33"/>
    <mergeCell ref="L33:M33"/>
    <mergeCell ref="C38:D38"/>
    <mergeCell ref="H38:I38"/>
    <mergeCell ref="J38:K38"/>
    <mergeCell ref="L38:M38"/>
    <mergeCell ref="C39:D39"/>
    <mergeCell ref="H39:I39"/>
    <mergeCell ref="J39:K39"/>
    <mergeCell ref="L39:M39"/>
    <mergeCell ref="C36:D36"/>
    <mergeCell ref="H36:I36"/>
    <mergeCell ref="J36:K36"/>
    <mergeCell ref="L36:M36"/>
    <mergeCell ref="C37:D37"/>
    <mergeCell ref="H37:I37"/>
    <mergeCell ref="J37:K37"/>
    <mergeCell ref="L37:M37"/>
    <mergeCell ref="C44:D44"/>
    <mergeCell ref="H44:I44"/>
    <mergeCell ref="J44:K44"/>
    <mergeCell ref="L44:M44"/>
    <mergeCell ref="C45:D45"/>
    <mergeCell ref="H45:I45"/>
    <mergeCell ref="J45:K45"/>
    <mergeCell ref="L45:M45"/>
    <mergeCell ref="A41:AA41"/>
    <mergeCell ref="C42:D42"/>
    <mergeCell ref="H42:I42"/>
    <mergeCell ref="J42:K42"/>
    <mergeCell ref="L42:M42"/>
    <mergeCell ref="C43:D43"/>
    <mergeCell ref="H43:I43"/>
    <mergeCell ref="J43:K43"/>
    <mergeCell ref="L43:M43"/>
    <mergeCell ref="C48:D48"/>
    <mergeCell ref="H48:I48"/>
    <mergeCell ref="J48:K48"/>
    <mergeCell ref="L48:M48"/>
    <mergeCell ref="C49:D49"/>
    <mergeCell ref="H49:I49"/>
    <mergeCell ref="J49:K49"/>
    <mergeCell ref="L49:M49"/>
    <mergeCell ref="C46:D46"/>
    <mergeCell ref="H46:I46"/>
    <mergeCell ref="J46:K46"/>
    <mergeCell ref="L46:M46"/>
    <mergeCell ref="C47:D47"/>
    <mergeCell ref="H47:I47"/>
    <mergeCell ref="J47:K47"/>
    <mergeCell ref="L47:M47"/>
    <mergeCell ref="C50:D50"/>
    <mergeCell ref="H50:I50"/>
    <mergeCell ref="J50:K50"/>
    <mergeCell ref="L50:M50"/>
    <mergeCell ref="A52:AA52"/>
    <mergeCell ref="C53:D53"/>
    <mergeCell ref="H53:I53"/>
    <mergeCell ref="J53:K53"/>
    <mergeCell ref="L53:M53"/>
    <mergeCell ref="C54:D54"/>
    <mergeCell ref="H54:I54"/>
    <mergeCell ref="J54:K54"/>
    <mergeCell ref="L54:M54"/>
    <mergeCell ref="A56:AA56"/>
    <mergeCell ref="C57:D57"/>
    <mergeCell ref="H57:I57"/>
    <mergeCell ref="J57:K57"/>
    <mergeCell ref="L57:M57"/>
    <mergeCell ref="A59:AA59"/>
    <mergeCell ref="C60:D60"/>
    <mergeCell ref="H60:I60"/>
    <mergeCell ref="J60:K60"/>
    <mergeCell ref="L60:M60"/>
    <mergeCell ref="C61:D61"/>
    <mergeCell ref="H61:I61"/>
    <mergeCell ref="J61:K61"/>
    <mergeCell ref="L61:M61"/>
    <mergeCell ref="C64:D64"/>
    <mergeCell ref="H64:I64"/>
    <mergeCell ref="J64:K64"/>
    <mergeCell ref="L64:M64"/>
    <mergeCell ref="C65:D65"/>
    <mergeCell ref="H65:I65"/>
    <mergeCell ref="J65:K65"/>
    <mergeCell ref="L65:M65"/>
    <mergeCell ref="C62:D62"/>
    <mergeCell ref="H62:I62"/>
    <mergeCell ref="J62:K62"/>
    <mergeCell ref="L62:M62"/>
    <mergeCell ref="C63:D63"/>
    <mergeCell ref="H63:I63"/>
    <mergeCell ref="J63:K63"/>
    <mergeCell ref="L63:M63"/>
    <mergeCell ref="A69:AA69"/>
    <mergeCell ref="C70:D70"/>
    <mergeCell ref="H70:I70"/>
    <mergeCell ref="J70:K70"/>
    <mergeCell ref="L70:M70"/>
    <mergeCell ref="A72:AA72"/>
    <mergeCell ref="C66:D66"/>
    <mergeCell ref="H66:I66"/>
    <mergeCell ref="J66:K66"/>
    <mergeCell ref="L66:M66"/>
    <mergeCell ref="C67:D67"/>
    <mergeCell ref="H67:I67"/>
    <mergeCell ref="J67:K67"/>
    <mergeCell ref="L67:M67"/>
    <mergeCell ref="C75:D75"/>
    <mergeCell ref="H75:I75"/>
    <mergeCell ref="J75:K75"/>
    <mergeCell ref="L75:M75"/>
    <mergeCell ref="C76:D76"/>
    <mergeCell ref="H76:I76"/>
    <mergeCell ref="J76:K76"/>
    <mergeCell ref="L76:M76"/>
    <mergeCell ref="C73:D73"/>
    <mergeCell ref="H73:I73"/>
    <mergeCell ref="J73:K73"/>
    <mergeCell ref="L73:M73"/>
    <mergeCell ref="C74:D74"/>
    <mergeCell ref="H74:I74"/>
    <mergeCell ref="J74:K74"/>
    <mergeCell ref="L74:M74"/>
    <mergeCell ref="C79:D79"/>
    <mergeCell ref="H79:I79"/>
    <mergeCell ref="J79:K79"/>
    <mergeCell ref="L79:M79"/>
    <mergeCell ref="C80:D80"/>
    <mergeCell ref="H80:I80"/>
    <mergeCell ref="J80:K80"/>
    <mergeCell ref="L80:M80"/>
    <mergeCell ref="C77:D77"/>
    <mergeCell ref="H77:I77"/>
    <mergeCell ref="J77:K77"/>
    <mergeCell ref="L77:M77"/>
    <mergeCell ref="C78:D78"/>
    <mergeCell ref="H78:I78"/>
    <mergeCell ref="J78:K78"/>
    <mergeCell ref="L78:M78"/>
    <mergeCell ref="C83:D83"/>
    <mergeCell ref="H83:I83"/>
    <mergeCell ref="J83:K83"/>
    <mergeCell ref="L83:M83"/>
    <mergeCell ref="C84:D84"/>
    <mergeCell ref="H84:I84"/>
    <mergeCell ref="J84:K84"/>
    <mergeCell ref="L84:M84"/>
    <mergeCell ref="C81:D81"/>
    <mergeCell ref="H81:I81"/>
    <mergeCell ref="J81:K81"/>
    <mergeCell ref="L81:M81"/>
    <mergeCell ref="C82:D82"/>
    <mergeCell ref="H82:I82"/>
    <mergeCell ref="J82:K82"/>
    <mergeCell ref="L82:M82"/>
    <mergeCell ref="C87:D87"/>
    <mergeCell ref="H87:I87"/>
    <mergeCell ref="J87:K87"/>
    <mergeCell ref="L87:M87"/>
    <mergeCell ref="C88:D88"/>
    <mergeCell ref="H88:I88"/>
    <mergeCell ref="J88:K88"/>
    <mergeCell ref="L88:M88"/>
    <mergeCell ref="C85:D85"/>
    <mergeCell ref="H85:I85"/>
    <mergeCell ref="J85:K85"/>
    <mergeCell ref="L85:M85"/>
    <mergeCell ref="C86:D86"/>
    <mergeCell ref="H86:I86"/>
    <mergeCell ref="J86:K86"/>
    <mergeCell ref="L86:M86"/>
    <mergeCell ref="C91:D91"/>
    <mergeCell ref="H91:I91"/>
    <mergeCell ref="J91:K91"/>
    <mergeCell ref="L91:M91"/>
    <mergeCell ref="C92:D92"/>
    <mergeCell ref="H92:I92"/>
    <mergeCell ref="J92:K92"/>
    <mergeCell ref="L92:M92"/>
    <mergeCell ref="C89:D89"/>
    <mergeCell ref="H89:I89"/>
    <mergeCell ref="J89:K89"/>
    <mergeCell ref="L89:M89"/>
    <mergeCell ref="C90:D90"/>
    <mergeCell ref="H90:I90"/>
    <mergeCell ref="J90:K90"/>
    <mergeCell ref="L90:M90"/>
    <mergeCell ref="C95:D95"/>
    <mergeCell ref="H95:I95"/>
    <mergeCell ref="J95:K95"/>
    <mergeCell ref="L95:M95"/>
    <mergeCell ref="C96:D96"/>
    <mergeCell ref="H96:I96"/>
    <mergeCell ref="J96:K96"/>
    <mergeCell ref="L96:M96"/>
    <mergeCell ref="C93:D93"/>
    <mergeCell ref="H93:I93"/>
    <mergeCell ref="J93:K93"/>
    <mergeCell ref="L93:M93"/>
    <mergeCell ref="C94:D94"/>
    <mergeCell ref="H94:I94"/>
    <mergeCell ref="J94:K94"/>
    <mergeCell ref="L94:M94"/>
    <mergeCell ref="C99:D99"/>
    <mergeCell ref="H99:I99"/>
    <mergeCell ref="J99:K99"/>
    <mergeCell ref="L99:M99"/>
    <mergeCell ref="C100:D100"/>
    <mergeCell ref="H100:I100"/>
    <mergeCell ref="J100:K100"/>
    <mergeCell ref="L100:M100"/>
    <mergeCell ref="C97:D97"/>
    <mergeCell ref="H97:I97"/>
    <mergeCell ref="J97:K97"/>
    <mergeCell ref="L97:M97"/>
    <mergeCell ref="C98:D98"/>
    <mergeCell ref="H98:I98"/>
    <mergeCell ref="J98:K98"/>
    <mergeCell ref="L98:M98"/>
    <mergeCell ref="C103:D103"/>
    <mergeCell ref="H103:I103"/>
    <mergeCell ref="J103:K103"/>
    <mergeCell ref="L103:M103"/>
    <mergeCell ref="C104:D104"/>
    <mergeCell ref="H104:I104"/>
    <mergeCell ref="J104:K104"/>
    <mergeCell ref="L104:M104"/>
    <mergeCell ref="C101:D101"/>
    <mergeCell ref="H101:I101"/>
    <mergeCell ref="J101:K101"/>
    <mergeCell ref="L101:M101"/>
    <mergeCell ref="C102:D102"/>
    <mergeCell ref="H102:I102"/>
    <mergeCell ref="J102:K102"/>
    <mergeCell ref="L102:M102"/>
    <mergeCell ref="C107:D107"/>
    <mergeCell ref="H107:I107"/>
    <mergeCell ref="J107:K107"/>
    <mergeCell ref="L107:M107"/>
    <mergeCell ref="C108:D108"/>
    <mergeCell ref="H108:I108"/>
    <mergeCell ref="J108:K108"/>
    <mergeCell ref="L108:M108"/>
    <mergeCell ref="C105:D105"/>
    <mergeCell ref="H105:I105"/>
    <mergeCell ref="J105:K105"/>
    <mergeCell ref="L105:M105"/>
    <mergeCell ref="C106:D106"/>
    <mergeCell ref="H106:I106"/>
    <mergeCell ref="J106:K106"/>
    <mergeCell ref="L106:M106"/>
    <mergeCell ref="C111:D111"/>
    <mergeCell ref="H111:I111"/>
    <mergeCell ref="J111:K111"/>
    <mergeCell ref="L111:M111"/>
    <mergeCell ref="C112:D112"/>
    <mergeCell ref="H112:I112"/>
    <mergeCell ref="J112:K112"/>
    <mergeCell ref="L112:M112"/>
    <mergeCell ref="C109:D109"/>
    <mergeCell ref="H109:I109"/>
    <mergeCell ref="J109:K109"/>
    <mergeCell ref="L109:M109"/>
    <mergeCell ref="C110:D110"/>
    <mergeCell ref="H110:I110"/>
    <mergeCell ref="J110:K110"/>
    <mergeCell ref="L110:M110"/>
    <mergeCell ref="C115:D115"/>
    <mergeCell ref="H115:I115"/>
    <mergeCell ref="J115:K115"/>
    <mergeCell ref="L115:M115"/>
    <mergeCell ref="C116:D116"/>
    <mergeCell ref="H116:I116"/>
    <mergeCell ref="J116:K116"/>
    <mergeCell ref="L116:M116"/>
    <mergeCell ref="C113:D113"/>
    <mergeCell ref="H113:I113"/>
    <mergeCell ref="J113:K113"/>
    <mergeCell ref="L113:M113"/>
    <mergeCell ref="C114:D114"/>
    <mergeCell ref="H114:I114"/>
    <mergeCell ref="J114:K114"/>
    <mergeCell ref="L114:M114"/>
    <mergeCell ref="C117:D117"/>
    <mergeCell ref="H117:I117"/>
    <mergeCell ref="J117:K117"/>
    <mergeCell ref="L117:M117"/>
    <mergeCell ref="A119:AA119"/>
    <mergeCell ref="C120:D120"/>
    <mergeCell ref="H120:I120"/>
    <mergeCell ref="J120:K120"/>
    <mergeCell ref="L120:M120"/>
    <mergeCell ref="C125:D125"/>
    <mergeCell ref="H125:I125"/>
    <mergeCell ref="J125:K125"/>
    <mergeCell ref="L125:M125"/>
    <mergeCell ref="C126:D126"/>
    <mergeCell ref="H126:I126"/>
    <mergeCell ref="J126:K126"/>
    <mergeCell ref="L126:M126"/>
    <mergeCell ref="A122:AA122"/>
    <mergeCell ref="C123:D123"/>
    <mergeCell ref="H123:I123"/>
    <mergeCell ref="J123:K123"/>
    <mergeCell ref="L123:M123"/>
    <mergeCell ref="C124:D124"/>
    <mergeCell ref="H124:I124"/>
    <mergeCell ref="J124:K124"/>
    <mergeCell ref="L124:M124"/>
    <mergeCell ref="A128:AA128"/>
    <mergeCell ref="C129:D129"/>
    <mergeCell ref="H129:I129"/>
    <mergeCell ref="J129:K129"/>
    <mergeCell ref="L129:M129"/>
    <mergeCell ref="C130:D130"/>
    <mergeCell ref="H130:I130"/>
    <mergeCell ref="J130:K130"/>
    <mergeCell ref="L130:M130"/>
    <mergeCell ref="C133:D133"/>
    <mergeCell ref="H133:I133"/>
    <mergeCell ref="J133:K133"/>
    <mergeCell ref="L133:M133"/>
    <mergeCell ref="C134:D134"/>
    <mergeCell ref="H134:I134"/>
    <mergeCell ref="J134:K134"/>
    <mergeCell ref="L134:M134"/>
    <mergeCell ref="C131:D131"/>
    <mergeCell ref="H131:I131"/>
    <mergeCell ref="J131:K131"/>
    <mergeCell ref="L131:M131"/>
    <mergeCell ref="C132:D132"/>
    <mergeCell ref="H132:I132"/>
    <mergeCell ref="J132:K132"/>
    <mergeCell ref="L132:M132"/>
    <mergeCell ref="C137:D137"/>
    <mergeCell ref="H137:I137"/>
    <mergeCell ref="J137:K137"/>
    <mergeCell ref="L137:M137"/>
    <mergeCell ref="C138:D138"/>
    <mergeCell ref="H138:I138"/>
    <mergeCell ref="J138:K138"/>
    <mergeCell ref="L138:M138"/>
    <mergeCell ref="C135:D135"/>
    <mergeCell ref="H135:I135"/>
    <mergeCell ref="J135:K135"/>
    <mergeCell ref="L135:M135"/>
    <mergeCell ref="C136:D136"/>
    <mergeCell ref="H136:I136"/>
    <mergeCell ref="J136:K136"/>
    <mergeCell ref="L136:M13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F48F-B111-3C4D-A61F-BC0B739FB78E}">
  <dimension ref="A1:Y98"/>
  <sheetViews>
    <sheetView workbookViewId="0"/>
    <sheetView workbookViewId="1"/>
  </sheetViews>
  <sheetFormatPr defaultColWidth="8.85546875" defaultRowHeight="12.95"/>
  <cols>
    <col min="1" max="1" width="39" customWidth="1"/>
    <col min="2" max="2" width="10.42578125" customWidth="1"/>
    <col min="3" max="3" width="4" customWidth="1"/>
    <col min="4" max="4" width="3.140625" customWidth="1"/>
    <col min="5" max="5" width="7" customWidth="1"/>
    <col min="6" max="6" width="44.42578125" customWidth="1"/>
    <col min="7" max="7" width="23.7109375" customWidth="1"/>
    <col min="8" max="8" width="3" customWidth="1"/>
    <col min="9" max="9" width="3.140625" customWidth="1"/>
    <col min="10" max="10" width="17.42578125" customWidth="1"/>
    <col min="11" max="11" width="8.42578125" style="10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6" t="s">
        <v>36</v>
      </c>
      <c r="K1" s="8" t="s">
        <v>37</v>
      </c>
      <c r="L1" s="6" t="s">
        <v>38</v>
      </c>
    </row>
    <row r="2" spans="1:25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>
      <c r="A3" s="2" t="s">
        <v>40</v>
      </c>
      <c r="B3" s="3" t="s">
        <v>9678</v>
      </c>
      <c r="C3" s="76" t="s">
        <v>42</v>
      </c>
      <c r="D3" s="76"/>
      <c r="E3" s="1" t="s">
        <v>4455</v>
      </c>
      <c r="F3" s="2" t="s">
        <v>493</v>
      </c>
      <c r="G3" s="2" t="s">
        <v>494</v>
      </c>
      <c r="H3" s="74" t="s">
        <v>82</v>
      </c>
      <c r="I3" s="74"/>
      <c r="J3" s="2" t="s">
        <v>83</v>
      </c>
      <c r="K3" s="9">
        <v>1</v>
      </c>
      <c r="L3" s="4">
        <v>10.220000000000001</v>
      </c>
    </row>
    <row r="4" spans="1:25">
      <c r="A4" s="2" t="s">
        <v>40</v>
      </c>
      <c r="B4" s="3" t="s">
        <v>9678</v>
      </c>
      <c r="C4" s="76" t="s">
        <v>42</v>
      </c>
      <c r="D4" s="76"/>
      <c r="E4" s="1" t="s">
        <v>9679</v>
      </c>
      <c r="F4" s="2" t="s">
        <v>480</v>
      </c>
      <c r="G4" s="2" t="s">
        <v>481</v>
      </c>
      <c r="H4" s="74" t="s">
        <v>82</v>
      </c>
      <c r="I4" s="74"/>
      <c r="J4" s="2" t="s">
        <v>83</v>
      </c>
      <c r="K4" s="9">
        <v>2</v>
      </c>
      <c r="L4" s="4">
        <v>20.440000000000001</v>
      </c>
    </row>
    <row r="5" spans="1:25">
      <c r="A5" s="2" t="s">
        <v>40</v>
      </c>
      <c r="B5" s="3" t="s">
        <v>9678</v>
      </c>
      <c r="C5" s="76" t="s">
        <v>42</v>
      </c>
      <c r="D5" s="76"/>
      <c r="E5" s="1" t="s">
        <v>9680</v>
      </c>
      <c r="F5" s="2" t="s">
        <v>480</v>
      </c>
      <c r="G5" s="2" t="s">
        <v>481</v>
      </c>
      <c r="H5" s="74" t="s">
        <v>82</v>
      </c>
      <c r="I5" s="74"/>
      <c r="J5" s="2" t="s">
        <v>83</v>
      </c>
      <c r="K5" s="9">
        <v>5</v>
      </c>
      <c r="L5" s="4">
        <v>51.1</v>
      </c>
    </row>
    <row r="6" spans="1:25">
      <c r="A6" s="2" t="s">
        <v>40</v>
      </c>
      <c r="B6" s="3" t="s">
        <v>9678</v>
      </c>
      <c r="C6" s="76" t="s">
        <v>42</v>
      </c>
      <c r="D6" s="76"/>
      <c r="E6" s="1" t="s">
        <v>9681</v>
      </c>
      <c r="F6" s="2" t="s">
        <v>650</v>
      </c>
      <c r="G6" s="2" t="s">
        <v>651</v>
      </c>
      <c r="H6" s="74" t="s">
        <v>72</v>
      </c>
      <c r="I6" s="74"/>
      <c r="J6" s="2" t="s">
        <v>73</v>
      </c>
      <c r="K6" s="9">
        <v>10</v>
      </c>
      <c r="L6" s="4">
        <v>102.2</v>
      </c>
    </row>
    <row r="7" spans="1:25">
      <c r="A7" s="2" t="s">
        <v>40</v>
      </c>
      <c r="B7" s="3" t="s">
        <v>9678</v>
      </c>
      <c r="C7" s="76" t="s">
        <v>42</v>
      </c>
      <c r="D7" s="76"/>
      <c r="E7" s="1" t="s">
        <v>9682</v>
      </c>
      <c r="F7" s="2" t="s">
        <v>486</v>
      </c>
      <c r="G7" s="2" t="s">
        <v>487</v>
      </c>
      <c r="H7" s="74" t="s">
        <v>102</v>
      </c>
      <c r="I7" s="74"/>
      <c r="J7" s="2" t="s">
        <v>103</v>
      </c>
      <c r="K7" s="9">
        <v>2</v>
      </c>
      <c r="L7" s="4">
        <v>20.440000000000001</v>
      </c>
    </row>
    <row r="8" spans="1:25">
      <c r="A8" s="2" t="s">
        <v>40</v>
      </c>
      <c r="B8" s="3" t="s">
        <v>9678</v>
      </c>
      <c r="C8" s="76" t="s">
        <v>42</v>
      </c>
      <c r="D8" s="76"/>
      <c r="E8" s="1" t="s">
        <v>9683</v>
      </c>
      <c r="F8" s="2" t="s">
        <v>1955</v>
      </c>
      <c r="G8" s="2" t="s">
        <v>1956</v>
      </c>
      <c r="H8" s="74" t="s">
        <v>82</v>
      </c>
      <c r="I8" s="74"/>
      <c r="J8" s="2" t="s">
        <v>83</v>
      </c>
      <c r="K8" s="9">
        <v>3</v>
      </c>
      <c r="L8" s="4">
        <v>30.66</v>
      </c>
    </row>
    <row r="9" spans="1:25">
      <c r="A9" s="2" t="s">
        <v>40</v>
      </c>
      <c r="B9" s="3" t="s">
        <v>9678</v>
      </c>
      <c r="C9" s="76" t="s">
        <v>42</v>
      </c>
      <c r="D9" s="76"/>
      <c r="E9" s="1" t="s">
        <v>9684</v>
      </c>
      <c r="F9" s="2" t="s">
        <v>522</v>
      </c>
      <c r="G9" s="2" t="s">
        <v>523</v>
      </c>
      <c r="H9" s="74" t="s">
        <v>93</v>
      </c>
      <c r="I9" s="74"/>
      <c r="J9" s="2" t="s">
        <v>94</v>
      </c>
      <c r="K9" s="9">
        <v>2</v>
      </c>
      <c r="L9" s="4">
        <v>20.440000000000001</v>
      </c>
    </row>
    <row r="10" spans="1:25">
      <c r="A10" s="2" t="s">
        <v>40</v>
      </c>
      <c r="B10" s="3" t="s">
        <v>9678</v>
      </c>
      <c r="C10" s="76" t="s">
        <v>42</v>
      </c>
      <c r="D10" s="76"/>
      <c r="E10" s="1" t="s">
        <v>9685</v>
      </c>
      <c r="F10" s="2" t="s">
        <v>8613</v>
      </c>
      <c r="G10" s="2" t="s">
        <v>8614</v>
      </c>
      <c r="H10" s="74" t="s">
        <v>498</v>
      </c>
      <c r="I10" s="74"/>
      <c r="J10" s="2" t="s">
        <v>499</v>
      </c>
      <c r="K10" s="9">
        <v>3</v>
      </c>
      <c r="L10" s="4">
        <v>30.66</v>
      </c>
    </row>
    <row r="11" spans="1:25">
      <c r="A11" s="2" t="s">
        <v>40</v>
      </c>
      <c r="B11" s="3" t="s">
        <v>9678</v>
      </c>
      <c r="C11" s="76" t="s">
        <v>42</v>
      </c>
      <c r="D11" s="76"/>
      <c r="E11" s="1" t="s">
        <v>9686</v>
      </c>
      <c r="F11" s="2" t="s">
        <v>509</v>
      </c>
      <c r="G11" s="2" t="s">
        <v>510</v>
      </c>
      <c r="H11" s="74" t="s">
        <v>82</v>
      </c>
      <c r="I11" s="74"/>
      <c r="J11" s="2" t="s">
        <v>83</v>
      </c>
      <c r="K11" s="9">
        <v>3</v>
      </c>
      <c r="L11" s="4">
        <v>30.66</v>
      </c>
    </row>
    <row r="12" spans="1:25">
      <c r="A12" s="2" t="s">
        <v>48</v>
      </c>
      <c r="B12" s="3" t="s">
        <v>9678</v>
      </c>
      <c r="C12" s="76" t="s">
        <v>42</v>
      </c>
      <c r="D12" s="76"/>
      <c r="E12" s="1" t="s">
        <v>4519</v>
      </c>
      <c r="F12" s="2" t="s">
        <v>663</v>
      </c>
      <c r="G12" s="2" t="s">
        <v>664</v>
      </c>
      <c r="H12" s="74" t="s">
        <v>82</v>
      </c>
      <c r="I12" s="74"/>
      <c r="J12" s="2" t="s">
        <v>83</v>
      </c>
      <c r="K12" s="9">
        <v>7</v>
      </c>
      <c r="L12" s="4">
        <v>86.59</v>
      </c>
    </row>
    <row r="13" spans="1:25">
      <c r="A13" s="2" t="s">
        <v>48</v>
      </c>
      <c r="B13" s="3" t="s">
        <v>9678</v>
      </c>
      <c r="C13" s="76" t="s">
        <v>42</v>
      </c>
      <c r="D13" s="76"/>
      <c r="E13" s="1" t="s">
        <v>9687</v>
      </c>
      <c r="F13" s="2" t="s">
        <v>922</v>
      </c>
      <c r="G13" s="2" t="s">
        <v>923</v>
      </c>
      <c r="H13" s="74" t="s">
        <v>82</v>
      </c>
      <c r="I13" s="74"/>
      <c r="J13" s="2" t="s">
        <v>83</v>
      </c>
      <c r="K13" s="9">
        <v>3</v>
      </c>
      <c r="L13" s="4">
        <v>37.11</v>
      </c>
    </row>
    <row r="14" spans="1:25">
      <c r="A14" s="2" t="s">
        <v>48</v>
      </c>
      <c r="B14" s="3" t="s">
        <v>9678</v>
      </c>
      <c r="C14" s="76" t="s">
        <v>42</v>
      </c>
      <c r="D14" s="76"/>
      <c r="E14" s="1" t="s">
        <v>9686</v>
      </c>
      <c r="F14" s="2" t="s">
        <v>509</v>
      </c>
      <c r="G14" s="2" t="s">
        <v>510</v>
      </c>
      <c r="H14" s="74" t="s">
        <v>82</v>
      </c>
      <c r="I14" s="74"/>
      <c r="J14" s="2" t="s">
        <v>83</v>
      </c>
      <c r="K14" s="9">
        <v>20</v>
      </c>
      <c r="L14" s="4">
        <v>247.4</v>
      </c>
    </row>
    <row r="15" spans="1:25">
      <c r="A15" s="2" t="s">
        <v>48</v>
      </c>
      <c r="B15" s="3" t="s">
        <v>9678</v>
      </c>
      <c r="C15" s="76" t="s">
        <v>42</v>
      </c>
      <c r="D15" s="76"/>
      <c r="E15" s="1" t="s">
        <v>9688</v>
      </c>
      <c r="F15" s="2" t="s">
        <v>505</v>
      </c>
      <c r="G15" s="2" t="s">
        <v>506</v>
      </c>
      <c r="H15" s="74" t="s">
        <v>93</v>
      </c>
      <c r="I15" s="74"/>
      <c r="J15" s="2" t="s">
        <v>94</v>
      </c>
      <c r="K15" s="9">
        <v>2</v>
      </c>
      <c r="L15" s="4">
        <v>24.74</v>
      </c>
    </row>
    <row r="16" spans="1:25">
      <c r="A16" s="2" t="s">
        <v>48</v>
      </c>
      <c r="B16" s="3" t="s">
        <v>9678</v>
      </c>
      <c r="C16" s="76" t="s">
        <v>42</v>
      </c>
      <c r="D16" s="76"/>
      <c r="E16" s="1" t="s">
        <v>9679</v>
      </c>
      <c r="F16" s="2" t="s">
        <v>480</v>
      </c>
      <c r="G16" s="2" t="s">
        <v>481</v>
      </c>
      <c r="H16" s="74" t="s">
        <v>82</v>
      </c>
      <c r="I16" s="74"/>
      <c r="J16" s="2" t="s">
        <v>83</v>
      </c>
      <c r="K16" s="9">
        <v>5</v>
      </c>
      <c r="L16" s="4">
        <v>61.85</v>
      </c>
    </row>
    <row r="17" spans="1:25">
      <c r="A17" s="2" t="s">
        <v>48</v>
      </c>
      <c r="B17" s="3" t="s">
        <v>9678</v>
      </c>
      <c r="C17" s="76" t="s">
        <v>42</v>
      </c>
      <c r="D17" s="76"/>
      <c r="E17" s="1" t="s">
        <v>9689</v>
      </c>
      <c r="F17" s="2" t="s">
        <v>88</v>
      </c>
      <c r="G17" s="2" t="s">
        <v>89</v>
      </c>
      <c r="H17" s="74" t="s">
        <v>82</v>
      </c>
      <c r="I17" s="74"/>
      <c r="J17" s="2" t="s">
        <v>83</v>
      </c>
      <c r="K17" s="9">
        <v>10</v>
      </c>
      <c r="L17" s="4">
        <v>123.7</v>
      </c>
    </row>
    <row r="18" spans="1:25">
      <c r="A18" s="2" t="s">
        <v>48</v>
      </c>
      <c r="B18" s="3" t="s">
        <v>9678</v>
      </c>
      <c r="C18" s="76" t="s">
        <v>42</v>
      </c>
      <c r="D18" s="76"/>
      <c r="E18" s="1" t="s">
        <v>9690</v>
      </c>
      <c r="F18" s="2" t="s">
        <v>2358</v>
      </c>
      <c r="G18" s="2" t="s">
        <v>2359</v>
      </c>
      <c r="H18" s="74" t="s">
        <v>82</v>
      </c>
      <c r="I18" s="74"/>
      <c r="J18" s="2" t="s">
        <v>83</v>
      </c>
      <c r="K18" s="9">
        <v>3</v>
      </c>
      <c r="L18" s="4">
        <v>37.11</v>
      </c>
    </row>
    <row r="19" spans="1:25">
      <c r="A19" s="2" t="s">
        <v>48</v>
      </c>
      <c r="B19" s="3" t="s">
        <v>9678</v>
      </c>
      <c r="C19" s="76" t="s">
        <v>42</v>
      </c>
      <c r="D19" s="76"/>
      <c r="E19" s="1" t="s">
        <v>4444</v>
      </c>
      <c r="F19" s="2" t="s">
        <v>105</v>
      </c>
      <c r="G19" s="2" t="s">
        <v>106</v>
      </c>
      <c r="H19" s="74" t="s">
        <v>93</v>
      </c>
      <c r="I19" s="74"/>
      <c r="J19" s="2" t="s">
        <v>94</v>
      </c>
      <c r="K19" s="9">
        <v>3</v>
      </c>
      <c r="L19" s="4">
        <v>37.11</v>
      </c>
    </row>
    <row r="20" spans="1:25">
      <c r="A20" s="2" t="s">
        <v>48</v>
      </c>
      <c r="B20" s="3" t="s">
        <v>9678</v>
      </c>
      <c r="C20" s="76" t="s">
        <v>42</v>
      </c>
      <c r="D20" s="76"/>
      <c r="E20" s="1" t="s">
        <v>4523</v>
      </c>
      <c r="F20" s="2" t="s">
        <v>909</v>
      </c>
      <c r="G20" s="2" t="s">
        <v>910</v>
      </c>
      <c r="H20" s="74" t="s">
        <v>82</v>
      </c>
      <c r="I20" s="74"/>
      <c r="J20" s="2" t="s">
        <v>83</v>
      </c>
      <c r="K20" s="9">
        <v>10</v>
      </c>
      <c r="L20" s="4">
        <v>123.7</v>
      </c>
    </row>
    <row r="21" spans="1:25">
      <c r="A21" s="2" t="s">
        <v>48</v>
      </c>
      <c r="B21" s="3" t="s">
        <v>9678</v>
      </c>
      <c r="C21" s="76" t="s">
        <v>42</v>
      </c>
      <c r="D21" s="76"/>
      <c r="E21" s="1" t="s">
        <v>9685</v>
      </c>
      <c r="F21" s="2" t="s">
        <v>8613</v>
      </c>
      <c r="G21" s="2" t="s">
        <v>8614</v>
      </c>
      <c r="H21" s="74" t="s">
        <v>498</v>
      </c>
      <c r="I21" s="74"/>
      <c r="J21" s="2" t="s">
        <v>499</v>
      </c>
      <c r="K21" s="9">
        <v>3</v>
      </c>
      <c r="L21" s="4">
        <v>37.11</v>
      </c>
    </row>
    <row r="22" spans="1:25">
      <c r="A22" s="2" t="s">
        <v>48</v>
      </c>
      <c r="B22" s="3" t="s">
        <v>9678</v>
      </c>
      <c r="C22" s="76" t="s">
        <v>42</v>
      </c>
      <c r="D22" s="76"/>
      <c r="E22" s="1" t="s">
        <v>9684</v>
      </c>
      <c r="F22" s="2" t="s">
        <v>522</v>
      </c>
      <c r="G22" s="2" t="s">
        <v>523</v>
      </c>
      <c r="H22" s="74" t="s">
        <v>93</v>
      </c>
      <c r="I22" s="74"/>
      <c r="J22" s="2" t="s">
        <v>94</v>
      </c>
      <c r="K22" s="9">
        <v>1</v>
      </c>
      <c r="L22" s="4">
        <v>12.37</v>
      </c>
    </row>
    <row r="23" spans="1:25">
      <c r="A23" s="2" t="s">
        <v>182</v>
      </c>
      <c r="B23" s="3" t="s">
        <v>9678</v>
      </c>
      <c r="C23" s="76" t="s">
        <v>42</v>
      </c>
      <c r="D23" s="76"/>
      <c r="E23" s="1" t="s">
        <v>9680</v>
      </c>
      <c r="F23" s="2" t="s">
        <v>480</v>
      </c>
      <c r="G23" s="2" t="s">
        <v>481</v>
      </c>
      <c r="H23" s="74" t="s">
        <v>82</v>
      </c>
      <c r="I23" s="74"/>
      <c r="J23" s="2" t="s">
        <v>83</v>
      </c>
      <c r="K23" s="9">
        <v>2</v>
      </c>
      <c r="L23" s="4">
        <v>18.88</v>
      </c>
    </row>
    <row r="24" spans="1:25">
      <c r="L24" s="5">
        <v>1164.49</v>
      </c>
    </row>
    <row r="25" spans="1:25">
      <c r="A25" s="72" t="s">
        <v>141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</row>
    <row r="26" spans="1:25">
      <c r="A26" s="2" t="s">
        <v>40</v>
      </c>
      <c r="B26" s="3" t="s">
        <v>9691</v>
      </c>
      <c r="C26" s="76" t="s">
        <v>42</v>
      </c>
      <c r="D26" s="76"/>
      <c r="E26" s="1" t="s">
        <v>4469</v>
      </c>
      <c r="F26" s="2" t="s">
        <v>936</v>
      </c>
      <c r="G26" s="2" t="s">
        <v>937</v>
      </c>
      <c r="H26" s="74" t="s">
        <v>150</v>
      </c>
      <c r="I26" s="74"/>
      <c r="J26" s="2" t="s">
        <v>151</v>
      </c>
      <c r="K26" s="9">
        <v>5</v>
      </c>
      <c r="L26" s="4">
        <v>51.1</v>
      </c>
    </row>
    <row r="27" spans="1:25">
      <c r="A27" s="2" t="s">
        <v>40</v>
      </c>
      <c r="B27" s="3" t="s">
        <v>9691</v>
      </c>
      <c r="C27" s="76" t="s">
        <v>42</v>
      </c>
      <c r="D27" s="76"/>
      <c r="E27" s="1" t="s">
        <v>4616</v>
      </c>
      <c r="F27" s="2" t="s">
        <v>158</v>
      </c>
      <c r="G27" s="2" t="s">
        <v>159</v>
      </c>
      <c r="H27" s="74" t="s">
        <v>160</v>
      </c>
      <c r="I27" s="74"/>
      <c r="J27" s="2" t="s">
        <v>161</v>
      </c>
      <c r="K27" s="9">
        <v>5</v>
      </c>
      <c r="L27" s="4">
        <v>51.1</v>
      </c>
    </row>
    <row r="28" spans="1:25">
      <c r="A28" s="2" t="s">
        <v>40</v>
      </c>
      <c r="B28" s="3" t="s">
        <v>9691</v>
      </c>
      <c r="C28" s="76" t="s">
        <v>42</v>
      </c>
      <c r="D28" s="76"/>
      <c r="E28" s="1" t="s">
        <v>4477</v>
      </c>
      <c r="F28" s="2" t="s">
        <v>957</v>
      </c>
      <c r="G28" s="2" t="s">
        <v>958</v>
      </c>
      <c r="H28" s="74" t="s">
        <v>150</v>
      </c>
      <c r="I28" s="74"/>
      <c r="J28" s="2" t="s">
        <v>151</v>
      </c>
      <c r="K28" s="9">
        <v>2</v>
      </c>
      <c r="L28" s="4">
        <v>20.440000000000001</v>
      </c>
    </row>
    <row r="29" spans="1:25">
      <c r="A29" s="2" t="s">
        <v>40</v>
      </c>
      <c r="B29" s="3" t="s">
        <v>9691</v>
      </c>
      <c r="C29" s="76" t="s">
        <v>42</v>
      </c>
      <c r="D29" s="76"/>
      <c r="E29" s="1" t="s">
        <v>9692</v>
      </c>
      <c r="F29" s="2" t="s">
        <v>541</v>
      </c>
      <c r="G29" s="2" t="s">
        <v>542</v>
      </c>
      <c r="H29" s="74" t="s">
        <v>150</v>
      </c>
      <c r="I29" s="74"/>
      <c r="J29" s="2" t="s">
        <v>151</v>
      </c>
      <c r="K29" s="9">
        <v>10</v>
      </c>
      <c r="L29" s="4">
        <v>102.2</v>
      </c>
    </row>
    <row r="30" spans="1:25">
      <c r="A30" s="2" t="s">
        <v>48</v>
      </c>
      <c r="B30" s="3" t="s">
        <v>9691</v>
      </c>
      <c r="C30" s="76" t="s">
        <v>42</v>
      </c>
      <c r="D30" s="76"/>
      <c r="E30" s="1" t="s">
        <v>4588</v>
      </c>
      <c r="F30" s="2" t="s">
        <v>538</v>
      </c>
      <c r="G30" s="2" t="s">
        <v>539</v>
      </c>
      <c r="H30" s="74" t="s">
        <v>150</v>
      </c>
      <c r="I30" s="74"/>
      <c r="J30" s="2" t="s">
        <v>151</v>
      </c>
      <c r="K30" s="9">
        <v>5</v>
      </c>
      <c r="L30" s="4">
        <v>57.6</v>
      </c>
    </row>
    <row r="31" spans="1:25">
      <c r="A31" s="2" t="s">
        <v>48</v>
      </c>
      <c r="B31" s="3" t="s">
        <v>9691</v>
      </c>
      <c r="C31" s="76" t="s">
        <v>42</v>
      </c>
      <c r="D31" s="76"/>
      <c r="E31" s="1" t="s">
        <v>4614</v>
      </c>
      <c r="F31" s="2" t="s">
        <v>180</v>
      </c>
      <c r="G31" s="2" t="s">
        <v>181</v>
      </c>
      <c r="H31" s="74" t="s">
        <v>160</v>
      </c>
      <c r="I31" s="74"/>
      <c r="J31" s="2" t="s">
        <v>161</v>
      </c>
      <c r="K31" s="9">
        <v>5</v>
      </c>
      <c r="L31" s="4">
        <v>57.6</v>
      </c>
    </row>
    <row r="32" spans="1:25">
      <c r="A32" s="2" t="s">
        <v>48</v>
      </c>
      <c r="B32" s="3" t="s">
        <v>9691</v>
      </c>
      <c r="C32" s="76" t="s">
        <v>42</v>
      </c>
      <c r="D32" s="76"/>
      <c r="E32" s="1" t="s">
        <v>9692</v>
      </c>
      <c r="F32" s="2" t="s">
        <v>541</v>
      </c>
      <c r="G32" s="2" t="s">
        <v>542</v>
      </c>
      <c r="H32" s="74" t="s">
        <v>150</v>
      </c>
      <c r="I32" s="74"/>
      <c r="J32" s="2" t="s">
        <v>151</v>
      </c>
      <c r="K32" s="9">
        <v>20</v>
      </c>
      <c r="L32" s="4">
        <v>230.4</v>
      </c>
    </row>
    <row r="33" spans="1:25">
      <c r="A33" s="2" t="s">
        <v>48</v>
      </c>
      <c r="B33" s="3" t="s">
        <v>9691</v>
      </c>
      <c r="C33" s="76" t="s">
        <v>42</v>
      </c>
      <c r="D33" s="76"/>
      <c r="E33" s="1" t="s">
        <v>4477</v>
      </c>
      <c r="F33" s="2" t="s">
        <v>957</v>
      </c>
      <c r="G33" s="2" t="s">
        <v>958</v>
      </c>
      <c r="H33" s="74" t="s">
        <v>150</v>
      </c>
      <c r="I33" s="74"/>
      <c r="J33" s="2" t="s">
        <v>151</v>
      </c>
      <c r="K33" s="9">
        <v>10</v>
      </c>
      <c r="L33" s="4">
        <v>115.2</v>
      </c>
    </row>
    <row r="34" spans="1:25">
      <c r="A34" s="2" t="s">
        <v>48</v>
      </c>
      <c r="B34" s="3" t="s">
        <v>9691</v>
      </c>
      <c r="C34" s="76" t="s">
        <v>42</v>
      </c>
      <c r="D34" s="76"/>
      <c r="E34" s="1" t="s">
        <v>4475</v>
      </c>
      <c r="F34" s="2" t="s">
        <v>148</v>
      </c>
      <c r="G34" s="2" t="s">
        <v>149</v>
      </c>
      <c r="H34" s="74" t="s">
        <v>150</v>
      </c>
      <c r="I34" s="74"/>
      <c r="J34" s="2" t="s">
        <v>151</v>
      </c>
      <c r="K34" s="9">
        <v>10</v>
      </c>
      <c r="L34" s="4">
        <v>115.2</v>
      </c>
    </row>
    <row r="35" spans="1:25">
      <c r="A35" s="2" t="s">
        <v>48</v>
      </c>
      <c r="B35" s="3" t="s">
        <v>9691</v>
      </c>
      <c r="C35" s="76" t="s">
        <v>42</v>
      </c>
      <c r="D35" s="76"/>
      <c r="E35" s="1" t="s">
        <v>4511</v>
      </c>
      <c r="F35" s="2" t="s">
        <v>936</v>
      </c>
      <c r="G35" s="2" t="s">
        <v>937</v>
      </c>
      <c r="H35" s="74" t="s">
        <v>150</v>
      </c>
      <c r="I35" s="74"/>
      <c r="J35" s="2" t="s">
        <v>151</v>
      </c>
      <c r="K35" s="9">
        <v>5</v>
      </c>
      <c r="L35" s="4">
        <v>57.6</v>
      </c>
    </row>
    <row r="36" spans="1:25">
      <c r="A36" s="2" t="s">
        <v>48</v>
      </c>
      <c r="B36" s="3" t="s">
        <v>9691</v>
      </c>
      <c r="C36" s="76" t="s">
        <v>42</v>
      </c>
      <c r="D36" s="76"/>
      <c r="E36" s="1" t="s">
        <v>4464</v>
      </c>
      <c r="F36" s="2" t="s">
        <v>170</v>
      </c>
      <c r="G36" s="2" t="s">
        <v>171</v>
      </c>
      <c r="H36" s="74" t="s">
        <v>150</v>
      </c>
      <c r="I36" s="74"/>
      <c r="J36" s="2" t="s">
        <v>151</v>
      </c>
      <c r="K36" s="9">
        <v>10</v>
      </c>
      <c r="L36" s="4">
        <v>115.2</v>
      </c>
    </row>
    <row r="37" spans="1:25">
      <c r="A37" s="2" t="s">
        <v>205</v>
      </c>
      <c r="B37" s="3" t="s">
        <v>9691</v>
      </c>
      <c r="C37" s="76" t="s">
        <v>42</v>
      </c>
      <c r="D37" s="76"/>
      <c r="E37" s="1" t="s">
        <v>4616</v>
      </c>
      <c r="F37" s="2" t="s">
        <v>158</v>
      </c>
      <c r="G37" s="2" t="s">
        <v>159</v>
      </c>
      <c r="H37" s="74" t="s">
        <v>160</v>
      </c>
      <c r="I37" s="74"/>
      <c r="J37" s="2" t="s">
        <v>161</v>
      </c>
      <c r="K37" s="9">
        <v>3</v>
      </c>
      <c r="L37" s="4">
        <v>28.65</v>
      </c>
    </row>
    <row r="38" spans="1:25">
      <c r="L38" s="5">
        <v>1002.29</v>
      </c>
    </row>
    <row r="39" spans="1:25">
      <c r="A39" s="72" t="s">
        <v>189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</row>
    <row r="40" spans="1:25">
      <c r="A40" s="2" t="s">
        <v>40</v>
      </c>
      <c r="B40" s="3" t="s">
        <v>9693</v>
      </c>
      <c r="C40" s="76" t="s">
        <v>42</v>
      </c>
      <c r="D40" s="76"/>
      <c r="E40" s="1" t="s">
        <v>4463</v>
      </c>
      <c r="F40" s="2" t="s">
        <v>6369</v>
      </c>
      <c r="G40" s="2" t="s">
        <v>6370</v>
      </c>
      <c r="H40" s="74" t="s">
        <v>193</v>
      </c>
      <c r="I40" s="74"/>
      <c r="J40" s="2" t="s">
        <v>194</v>
      </c>
      <c r="K40" s="9">
        <v>1</v>
      </c>
      <c r="L40" s="4">
        <v>10.220000000000001</v>
      </c>
    </row>
    <row r="41" spans="1:25">
      <c r="A41" s="2" t="s">
        <v>40</v>
      </c>
      <c r="B41" s="3" t="s">
        <v>9693</v>
      </c>
      <c r="C41" s="76" t="s">
        <v>42</v>
      </c>
      <c r="D41" s="76"/>
      <c r="E41" s="1" t="s">
        <v>4443</v>
      </c>
      <c r="F41" s="2" t="s">
        <v>191</v>
      </c>
      <c r="G41" s="2" t="s">
        <v>192</v>
      </c>
      <c r="H41" s="74" t="s">
        <v>193</v>
      </c>
      <c r="I41" s="74"/>
      <c r="J41" s="2" t="s">
        <v>194</v>
      </c>
      <c r="K41" s="9">
        <v>3</v>
      </c>
      <c r="L41" s="4">
        <v>30.66</v>
      </c>
    </row>
    <row r="42" spans="1:25">
      <c r="A42" s="2" t="s">
        <v>48</v>
      </c>
      <c r="B42" s="3" t="s">
        <v>9693</v>
      </c>
      <c r="C42" s="76" t="s">
        <v>42</v>
      </c>
      <c r="D42" s="76"/>
      <c r="E42" s="1" t="s">
        <v>4463</v>
      </c>
      <c r="F42" s="2" t="s">
        <v>6369</v>
      </c>
      <c r="G42" s="2" t="s">
        <v>6370</v>
      </c>
      <c r="H42" s="74" t="s">
        <v>193</v>
      </c>
      <c r="I42" s="74"/>
      <c r="J42" s="2" t="s">
        <v>194</v>
      </c>
      <c r="K42" s="9">
        <v>1</v>
      </c>
      <c r="L42" s="4">
        <v>12.37</v>
      </c>
    </row>
    <row r="43" spans="1:25">
      <c r="A43" s="2" t="s">
        <v>48</v>
      </c>
      <c r="B43" s="3" t="s">
        <v>9693</v>
      </c>
      <c r="C43" s="76" t="s">
        <v>42</v>
      </c>
      <c r="D43" s="76"/>
      <c r="E43" s="1" t="s">
        <v>4443</v>
      </c>
      <c r="F43" s="2" t="s">
        <v>191</v>
      </c>
      <c r="G43" s="2" t="s">
        <v>192</v>
      </c>
      <c r="H43" s="74" t="s">
        <v>193</v>
      </c>
      <c r="I43" s="74"/>
      <c r="J43" s="2" t="s">
        <v>194</v>
      </c>
      <c r="K43" s="9">
        <v>2</v>
      </c>
      <c r="L43" s="4">
        <v>24.74</v>
      </c>
    </row>
    <row r="44" spans="1:25">
      <c r="L44" s="5">
        <v>77.989999999999995</v>
      </c>
    </row>
    <row r="45" spans="1:25">
      <c r="A45" s="72" t="s">
        <v>212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</row>
    <row r="46" spans="1:25">
      <c r="A46" s="2" t="s">
        <v>40</v>
      </c>
      <c r="B46" s="3" t="s">
        <v>9694</v>
      </c>
      <c r="C46" s="76" t="s">
        <v>42</v>
      </c>
      <c r="D46" s="76"/>
      <c r="E46" s="1" t="s">
        <v>4348</v>
      </c>
      <c r="F46" s="2" t="s">
        <v>238</v>
      </c>
      <c r="G46" s="2" t="s">
        <v>239</v>
      </c>
      <c r="H46" s="74" t="s">
        <v>216</v>
      </c>
      <c r="I46" s="74"/>
      <c r="J46" s="2" t="s">
        <v>217</v>
      </c>
      <c r="K46" s="9">
        <v>2</v>
      </c>
      <c r="L46" s="4">
        <v>20.440000000000001</v>
      </c>
    </row>
    <row r="47" spans="1:25">
      <c r="A47" s="2" t="s">
        <v>40</v>
      </c>
      <c r="B47" s="3" t="s">
        <v>9693</v>
      </c>
      <c r="C47" s="76" t="s">
        <v>42</v>
      </c>
      <c r="D47" s="76"/>
      <c r="E47" s="1" t="s">
        <v>9695</v>
      </c>
      <c r="F47" s="2" t="s">
        <v>7966</v>
      </c>
      <c r="G47" s="2" t="s">
        <v>7967</v>
      </c>
      <c r="H47" s="74" t="s">
        <v>216</v>
      </c>
      <c r="I47" s="74"/>
      <c r="J47" s="2" t="s">
        <v>217</v>
      </c>
      <c r="K47" s="9">
        <v>240</v>
      </c>
      <c r="L47" s="4">
        <v>2452.8000000000002</v>
      </c>
    </row>
    <row r="48" spans="1:25">
      <c r="A48" s="2" t="s">
        <v>48</v>
      </c>
      <c r="B48" s="3" t="s">
        <v>9693</v>
      </c>
      <c r="C48" s="76" t="s">
        <v>42</v>
      </c>
      <c r="D48" s="76"/>
      <c r="E48" s="1" t="s">
        <v>9695</v>
      </c>
      <c r="F48" s="2" t="s">
        <v>7966</v>
      </c>
      <c r="G48" s="2" t="s">
        <v>7967</v>
      </c>
      <c r="H48" s="74" t="s">
        <v>216</v>
      </c>
      <c r="I48" s="74"/>
      <c r="J48" s="2" t="s">
        <v>217</v>
      </c>
      <c r="K48" s="9">
        <v>240</v>
      </c>
      <c r="L48" s="4">
        <v>2968.8</v>
      </c>
    </row>
    <row r="49" spans="1:25">
      <c r="A49" s="2" t="s">
        <v>48</v>
      </c>
      <c r="B49" s="3" t="s">
        <v>9694</v>
      </c>
      <c r="C49" s="76" t="s">
        <v>42</v>
      </c>
      <c r="D49" s="76"/>
      <c r="E49" s="1" t="s">
        <v>9696</v>
      </c>
      <c r="F49" s="2" t="s">
        <v>263</v>
      </c>
      <c r="G49" s="2" t="s">
        <v>264</v>
      </c>
      <c r="H49" s="74" t="s">
        <v>216</v>
      </c>
      <c r="I49" s="74"/>
      <c r="J49" s="2" t="s">
        <v>217</v>
      </c>
      <c r="K49" s="9">
        <v>2</v>
      </c>
      <c r="L49" s="4">
        <v>24.74</v>
      </c>
    </row>
    <row r="50" spans="1:25">
      <c r="A50" s="2" t="s">
        <v>48</v>
      </c>
      <c r="B50" s="3" t="s">
        <v>9694</v>
      </c>
      <c r="C50" s="76" t="s">
        <v>42</v>
      </c>
      <c r="D50" s="76"/>
      <c r="E50" s="1" t="s">
        <v>4358</v>
      </c>
      <c r="F50" s="2" t="s">
        <v>266</v>
      </c>
      <c r="G50" s="2" t="s">
        <v>267</v>
      </c>
      <c r="H50" s="74" t="s">
        <v>216</v>
      </c>
      <c r="I50" s="74"/>
      <c r="J50" s="2" t="s">
        <v>217</v>
      </c>
      <c r="K50" s="9">
        <v>5</v>
      </c>
      <c r="L50" s="4">
        <v>61.85</v>
      </c>
    </row>
    <row r="51" spans="1:25">
      <c r="A51" s="2" t="s">
        <v>182</v>
      </c>
      <c r="B51" s="3" t="s">
        <v>9694</v>
      </c>
      <c r="C51" s="76" t="s">
        <v>42</v>
      </c>
      <c r="D51" s="76"/>
      <c r="E51" s="1" t="s">
        <v>9697</v>
      </c>
      <c r="F51" s="2" t="s">
        <v>284</v>
      </c>
      <c r="G51" s="2" t="s">
        <v>285</v>
      </c>
      <c r="H51" s="74" t="s">
        <v>216</v>
      </c>
      <c r="I51" s="74"/>
      <c r="J51" s="2" t="s">
        <v>217</v>
      </c>
      <c r="K51" s="9">
        <v>2</v>
      </c>
      <c r="L51" s="4">
        <v>18.88</v>
      </c>
    </row>
    <row r="52" spans="1:25">
      <c r="L52" s="5">
        <v>5547.51</v>
      </c>
    </row>
    <row r="53" spans="1:25">
      <c r="A53" s="72" t="s">
        <v>286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</row>
    <row r="54" spans="1:25">
      <c r="A54" s="2" t="s">
        <v>48</v>
      </c>
      <c r="B54" s="3" t="s">
        <v>9694</v>
      </c>
      <c r="C54" s="76" t="s">
        <v>42</v>
      </c>
      <c r="D54" s="76"/>
      <c r="E54" s="1" t="s">
        <v>9698</v>
      </c>
      <c r="F54" s="2" t="s">
        <v>288</v>
      </c>
      <c r="G54" s="2" t="s">
        <v>1928</v>
      </c>
      <c r="H54" s="74" t="s">
        <v>290</v>
      </c>
      <c r="I54" s="74"/>
      <c r="J54" s="2" t="s">
        <v>291</v>
      </c>
      <c r="K54" s="9">
        <v>20</v>
      </c>
      <c r="L54" s="4">
        <v>247.4</v>
      </c>
    </row>
    <row r="55" spans="1:25">
      <c r="L55" s="5">
        <v>247.4</v>
      </c>
    </row>
    <row r="56" spans="1:25">
      <c r="A56" s="72" t="s">
        <v>309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</row>
    <row r="57" spans="1:25">
      <c r="A57" s="2" t="s">
        <v>40</v>
      </c>
      <c r="B57" s="3" t="s">
        <v>9699</v>
      </c>
      <c r="C57" s="76" t="s">
        <v>42</v>
      </c>
      <c r="D57" s="76"/>
      <c r="E57" s="1" t="s">
        <v>9700</v>
      </c>
      <c r="F57" s="2" t="s">
        <v>1564</v>
      </c>
      <c r="G57" s="2" t="s">
        <v>1565</v>
      </c>
      <c r="H57" s="74" t="s">
        <v>313</v>
      </c>
      <c r="I57" s="74"/>
      <c r="J57" s="2" t="s">
        <v>314</v>
      </c>
      <c r="K57" s="9">
        <v>6</v>
      </c>
      <c r="L57" s="4">
        <v>61.32</v>
      </c>
    </row>
    <row r="58" spans="1:25">
      <c r="A58" s="2" t="s">
        <v>40</v>
      </c>
      <c r="B58" s="3" t="s">
        <v>9693</v>
      </c>
      <c r="C58" s="76" t="s">
        <v>42</v>
      </c>
      <c r="D58" s="76"/>
      <c r="E58" s="1" t="s">
        <v>4528</v>
      </c>
      <c r="F58" s="2" t="s">
        <v>319</v>
      </c>
      <c r="G58" s="2" t="s">
        <v>320</v>
      </c>
      <c r="H58" s="74" t="s">
        <v>313</v>
      </c>
      <c r="I58" s="74"/>
      <c r="J58" s="2" t="s">
        <v>314</v>
      </c>
      <c r="K58" s="9">
        <v>13</v>
      </c>
      <c r="L58" s="4">
        <v>132.86000000000001</v>
      </c>
    </row>
    <row r="59" spans="1:25">
      <c r="A59" s="2" t="s">
        <v>40</v>
      </c>
      <c r="B59" s="3" t="s">
        <v>9694</v>
      </c>
      <c r="C59" s="76" t="s">
        <v>42</v>
      </c>
      <c r="D59" s="76"/>
      <c r="E59" s="1" t="s">
        <v>9701</v>
      </c>
      <c r="F59" s="2" t="s">
        <v>597</v>
      </c>
      <c r="G59" s="2" t="s">
        <v>598</v>
      </c>
      <c r="H59" s="74" t="s">
        <v>313</v>
      </c>
      <c r="I59" s="74"/>
      <c r="J59" s="2" t="s">
        <v>314</v>
      </c>
      <c r="K59" s="9">
        <v>5</v>
      </c>
      <c r="L59" s="4">
        <v>51.1</v>
      </c>
    </row>
    <row r="60" spans="1:25">
      <c r="A60" s="2" t="s">
        <v>40</v>
      </c>
      <c r="B60" s="3" t="s">
        <v>9694</v>
      </c>
      <c r="C60" s="76" t="s">
        <v>42</v>
      </c>
      <c r="D60" s="76"/>
      <c r="E60" s="1" t="s">
        <v>9702</v>
      </c>
      <c r="F60" s="2" t="s">
        <v>423</v>
      </c>
      <c r="G60" s="2" t="s">
        <v>424</v>
      </c>
      <c r="H60" s="74" t="s">
        <v>313</v>
      </c>
      <c r="I60" s="74"/>
      <c r="J60" s="2" t="s">
        <v>314</v>
      </c>
      <c r="K60" s="9">
        <v>20</v>
      </c>
      <c r="L60" s="4">
        <v>204.4</v>
      </c>
    </row>
    <row r="61" spans="1:25">
      <c r="A61" s="2" t="s">
        <v>40</v>
      </c>
      <c r="B61" s="3" t="s">
        <v>9693</v>
      </c>
      <c r="C61" s="76" t="s">
        <v>42</v>
      </c>
      <c r="D61" s="76"/>
      <c r="E61" s="1" t="s">
        <v>9703</v>
      </c>
      <c r="F61" s="2" t="s">
        <v>4391</v>
      </c>
      <c r="G61" s="2" t="s">
        <v>4392</v>
      </c>
      <c r="H61" s="74" t="s">
        <v>313</v>
      </c>
      <c r="I61" s="74"/>
      <c r="J61" s="2" t="s">
        <v>314</v>
      </c>
      <c r="K61" s="9">
        <v>5</v>
      </c>
      <c r="L61" s="4">
        <v>51.1</v>
      </c>
    </row>
    <row r="62" spans="1:25">
      <c r="A62" s="2" t="s">
        <v>40</v>
      </c>
      <c r="B62" s="3" t="s">
        <v>9694</v>
      </c>
      <c r="C62" s="76" t="s">
        <v>42</v>
      </c>
      <c r="D62" s="76"/>
      <c r="E62" s="1" t="s">
        <v>4381</v>
      </c>
      <c r="F62" s="2" t="s">
        <v>399</v>
      </c>
      <c r="G62" s="2" t="s">
        <v>400</v>
      </c>
      <c r="H62" s="74" t="s">
        <v>401</v>
      </c>
      <c r="I62" s="74"/>
      <c r="J62" s="2" t="s">
        <v>402</v>
      </c>
      <c r="K62" s="9">
        <v>4</v>
      </c>
      <c r="L62" s="4">
        <v>40.880000000000003</v>
      </c>
    </row>
    <row r="63" spans="1:25">
      <c r="A63" s="2" t="s">
        <v>40</v>
      </c>
      <c r="B63" s="3" t="s">
        <v>9694</v>
      </c>
      <c r="C63" s="76" t="s">
        <v>42</v>
      </c>
      <c r="D63" s="76"/>
      <c r="E63" s="1" t="s">
        <v>4356</v>
      </c>
      <c r="F63" s="2" t="s">
        <v>328</v>
      </c>
      <c r="G63" s="2" t="s">
        <v>329</v>
      </c>
      <c r="H63" s="74" t="s">
        <v>313</v>
      </c>
      <c r="I63" s="74"/>
      <c r="J63" s="2" t="s">
        <v>314</v>
      </c>
      <c r="K63" s="9">
        <v>10</v>
      </c>
      <c r="L63" s="4">
        <v>102.2</v>
      </c>
    </row>
    <row r="64" spans="1:25">
      <c r="A64" s="2" t="s">
        <v>40</v>
      </c>
      <c r="B64" s="3" t="s">
        <v>9699</v>
      </c>
      <c r="C64" s="76" t="s">
        <v>42</v>
      </c>
      <c r="D64" s="76"/>
      <c r="E64" s="1" t="s">
        <v>9704</v>
      </c>
      <c r="F64" s="2" t="s">
        <v>349</v>
      </c>
      <c r="G64" s="2" t="s">
        <v>350</v>
      </c>
      <c r="H64" s="74" t="s">
        <v>351</v>
      </c>
      <c r="I64" s="74"/>
      <c r="J64" s="2" t="s">
        <v>352</v>
      </c>
      <c r="K64" s="9">
        <v>5</v>
      </c>
      <c r="L64" s="4">
        <v>51.1</v>
      </c>
    </row>
    <row r="65" spans="1:12">
      <c r="A65" s="2" t="s">
        <v>40</v>
      </c>
      <c r="B65" s="3" t="s">
        <v>9693</v>
      </c>
      <c r="C65" s="76" t="s">
        <v>42</v>
      </c>
      <c r="D65" s="76"/>
      <c r="E65" s="1" t="s">
        <v>9705</v>
      </c>
      <c r="F65" s="2" t="s">
        <v>816</v>
      </c>
      <c r="G65" s="2" t="s">
        <v>817</v>
      </c>
      <c r="H65" s="74" t="s">
        <v>313</v>
      </c>
      <c r="I65" s="74"/>
      <c r="J65" s="2" t="s">
        <v>314</v>
      </c>
      <c r="K65" s="9">
        <v>15</v>
      </c>
      <c r="L65" s="4">
        <v>153.30000000000001</v>
      </c>
    </row>
    <row r="66" spans="1:12">
      <c r="A66" s="2" t="s">
        <v>40</v>
      </c>
      <c r="B66" s="3" t="s">
        <v>9694</v>
      </c>
      <c r="C66" s="76" t="s">
        <v>42</v>
      </c>
      <c r="D66" s="76"/>
      <c r="E66" s="1" t="s">
        <v>9706</v>
      </c>
      <c r="F66" s="2" t="s">
        <v>773</v>
      </c>
      <c r="G66" s="2" t="s">
        <v>774</v>
      </c>
      <c r="H66" s="74" t="s">
        <v>313</v>
      </c>
      <c r="I66" s="74"/>
      <c r="J66" s="2" t="s">
        <v>314</v>
      </c>
      <c r="K66" s="9">
        <v>10</v>
      </c>
      <c r="L66" s="4">
        <v>102.2</v>
      </c>
    </row>
    <row r="67" spans="1:12">
      <c r="A67" s="2" t="s">
        <v>40</v>
      </c>
      <c r="B67" s="3" t="s">
        <v>9691</v>
      </c>
      <c r="C67" s="76" t="s">
        <v>42</v>
      </c>
      <c r="D67" s="76"/>
      <c r="E67" s="1" t="s">
        <v>9707</v>
      </c>
      <c r="F67" s="2" t="s">
        <v>9591</v>
      </c>
      <c r="G67" s="2" t="s">
        <v>9592</v>
      </c>
      <c r="H67" s="74" t="s">
        <v>313</v>
      </c>
      <c r="I67" s="74"/>
      <c r="J67" s="2" t="s">
        <v>314</v>
      </c>
      <c r="K67" s="9">
        <v>10</v>
      </c>
      <c r="L67" s="4">
        <v>102.2</v>
      </c>
    </row>
    <row r="68" spans="1:12">
      <c r="A68" s="2" t="s">
        <v>40</v>
      </c>
      <c r="B68" s="3" t="s">
        <v>9691</v>
      </c>
      <c r="C68" s="76" t="s">
        <v>42</v>
      </c>
      <c r="D68" s="76"/>
      <c r="E68" s="1" t="s">
        <v>9708</v>
      </c>
      <c r="F68" s="2" t="s">
        <v>390</v>
      </c>
      <c r="G68" s="2" t="s">
        <v>391</v>
      </c>
      <c r="H68" s="74" t="s">
        <v>313</v>
      </c>
      <c r="I68" s="74"/>
      <c r="J68" s="2" t="s">
        <v>314</v>
      </c>
      <c r="K68" s="9">
        <v>10</v>
      </c>
      <c r="L68" s="4">
        <v>102.2</v>
      </c>
    </row>
    <row r="69" spans="1:12">
      <c r="A69" s="2" t="s">
        <v>40</v>
      </c>
      <c r="B69" s="3" t="s">
        <v>9691</v>
      </c>
      <c r="C69" s="76" t="s">
        <v>42</v>
      </c>
      <c r="D69" s="76"/>
      <c r="E69" s="1" t="s">
        <v>4609</v>
      </c>
      <c r="F69" s="2" t="s">
        <v>408</v>
      </c>
      <c r="G69" s="2" t="s">
        <v>409</v>
      </c>
      <c r="H69" s="74" t="s">
        <v>313</v>
      </c>
      <c r="I69" s="74"/>
      <c r="J69" s="2" t="s">
        <v>314</v>
      </c>
      <c r="K69" s="9">
        <v>5</v>
      </c>
      <c r="L69" s="4">
        <v>51.1</v>
      </c>
    </row>
    <row r="70" spans="1:12">
      <c r="A70" s="2" t="s">
        <v>40</v>
      </c>
      <c r="B70" s="3" t="s">
        <v>9691</v>
      </c>
      <c r="C70" s="76" t="s">
        <v>42</v>
      </c>
      <c r="D70" s="76"/>
      <c r="E70" s="1" t="s">
        <v>4612</v>
      </c>
      <c r="F70" s="2" t="s">
        <v>420</v>
      </c>
      <c r="G70" s="2" t="s">
        <v>421</v>
      </c>
      <c r="H70" s="74" t="s">
        <v>313</v>
      </c>
      <c r="I70" s="74"/>
      <c r="J70" s="2" t="s">
        <v>314</v>
      </c>
      <c r="K70" s="9">
        <v>30</v>
      </c>
      <c r="L70" s="4">
        <v>306.60000000000002</v>
      </c>
    </row>
    <row r="71" spans="1:12">
      <c r="A71" s="2" t="s">
        <v>40</v>
      </c>
      <c r="B71" s="3" t="s">
        <v>9691</v>
      </c>
      <c r="C71" s="76" t="s">
        <v>42</v>
      </c>
      <c r="D71" s="76"/>
      <c r="E71" s="1" t="s">
        <v>9709</v>
      </c>
      <c r="F71" s="2" t="s">
        <v>423</v>
      </c>
      <c r="G71" s="2" t="s">
        <v>424</v>
      </c>
      <c r="H71" s="74" t="s">
        <v>313</v>
      </c>
      <c r="I71" s="74"/>
      <c r="J71" s="2" t="s">
        <v>314</v>
      </c>
      <c r="K71" s="9">
        <v>10</v>
      </c>
      <c r="L71" s="4">
        <v>102.2</v>
      </c>
    </row>
    <row r="72" spans="1:12">
      <c r="A72" s="2" t="s">
        <v>40</v>
      </c>
      <c r="B72" s="3" t="s">
        <v>9691</v>
      </c>
      <c r="C72" s="76" t="s">
        <v>42</v>
      </c>
      <c r="D72" s="76"/>
      <c r="E72" s="1" t="s">
        <v>9710</v>
      </c>
      <c r="F72" s="2" t="s">
        <v>1222</v>
      </c>
      <c r="G72" s="2" t="s">
        <v>1223</v>
      </c>
      <c r="H72" s="74" t="s">
        <v>313</v>
      </c>
      <c r="I72" s="74"/>
      <c r="J72" s="2" t="s">
        <v>314</v>
      </c>
      <c r="K72" s="9">
        <v>10</v>
      </c>
      <c r="L72" s="4">
        <v>102.2</v>
      </c>
    </row>
    <row r="73" spans="1:12">
      <c r="A73" s="2" t="s">
        <v>40</v>
      </c>
      <c r="B73" s="3" t="s">
        <v>9691</v>
      </c>
      <c r="C73" s="76" t="s">
        <v>42</v>
      </c>
      <c r="D73" s="76"/>
      <c r="E73" s="1" t="s">
        <v>9711</v>
      </c>
      <c r="F73" s="2" t="s">
        <v>3589</v>
      </c>
      <c r="G73" s="2" t="s">
        <v>3590</v>
      </c>
      <c r="H73" s="74" t="s">
        <v>313</v>
      </c>
      <c r="I73" s="74"/>
      <c r="J73" s="2" t="s">
        <v>314</v>
      </c>
      <c r="K73" s="9">
        <v>10</v>
      </c>
      <c r="L73" s="4">
        <v>102.2</v>
      </c>
    </row>
    <row r="74" spans="1:12">
      <c r="A74" s="2" t="s">
        <v>40</v>
      </c>
      <c r="B74" s="3" t="s">
        <v>9678</v>
      </c>
      <c r="C74" s="76" t="s">
        <v>42</v>
      </c>
      <c r="D74" s="76"/>
      <c r="E74" s="1" t="s">
        <v>9712</v>
      </c>
      <c r="F74" s="2" t="s">
        <v>1028</v>
      </c>
      <c r="G74" s="2" t="s">
        <v>1029</v>
      </c>
      <c r="H74" s="74" t="s">
        <v>1030</v>
      </c>
      <c r="I74" s="74"/>
      <c r="J74" s="2" t="s">
        <v>1031</v>
      </c>
      <c r="K74" s="9">
        <v>10</v>
      </c>
      <c r="L74" s="4">
        <v>102.2</v>
      </c>
    </row>
    <row r="75" spans="1:12">
      <c r="A75" s="2" t="s">
        <v>40</v>
      </c>
      <c r="B75" s="3" t="s">
        <v>9691</v>
      </c>
      <c r="C75" s="76" t="s">
        <v>42</v>
      </c>
      <c r="D75" s="76"/>
      <c r="E75" s="1" t="s">
        <v>4583</v>
      </c>
      <c r="F75" s="2" t="s">
        <v>373</v>
      </c>
      <c r="G75" s="2" t="s">
        <v>374</v>
      </c>
      <c r="H75" s="74" t="s">
        <v>375</v>
      </c>
      <c r="I75" s="74"/>
      <c r="J75" s="2" t="s">
        <v>376</v>
      </c>
      <c r="K75" s="9">
        <v>10</v>
      </c>
      <c r="L75" s="4">
        <v>102.2</v>
      </c>
    </row>
    <row r="76" spans="1:12">
      <c r="A76" s="2" t="s">
        <v>40</v>
      </c>
      <c r="B76" s="3" t="s">
        <v>9678</v>
      </c>
      <c r="C76" s="76" t="s">
        <v>42</v>
      </c>
      <c r="D76" s="76"/>
      <c r="E76" s="1" t="s">
        <v>9713</v>
      </c>
      <c r="F76" s="2" t="s">
        <v>754</v>
      </c>
      <c r="G76" s="2" t="s">
        <v>755</v>
      </c>
      <c r="H76" s="74" t="s">
        <v>313</v>
      </c>
      <c r="I76" s="74"/>
      <c r="J76" s="2" t="s">
        <v>314</v>
      </c>
      <c r="K76" s="9">
        <v>10</v>
      </c>
      <c r="L76" s="4">
        <v>102.2</v>
      </c>
    </row>
    <row r="77" spans="1:12">
      <c r="A77" s="2" t="s">
        <v>40</v>
      </c>
      <c r="B77" s="3" t="s">
        <v>9678</v>
      </c>
      <c r="C77" s="76" t="s">
        <v>42</v>
      </c>
      <c r="D77" s="76"/>
      <c r="E77" s="1" t="s">
        <v>9714</v>
      </c>
      <c r="F77" s="2" t="s">
        <v>1452</v>
      </c>
      <c r="G77" s="2" t="s">
        <v>1453</v>
      </c>
      <c r="H77" s="74" t="s">
        <v>313</v>
      </c>
      <c r="I77" s="74"/>
      <c r="J77" s="2" t="s">
        <v>314</v>
      </c>
      <c r="K77" s="9">
        <v>50</v>
      </c>
      <c r="L77" s="4">
        <v>511</v>
      </c>
    </row>
    <row r="78" spans="1:12">
      <c r="A78" s="2" t="s">
        <v>40</v>
      </c>
      <c r="B78" s="3" t="s">
        <v>9678</v>
      </c>
      <c r="C78" s="76" t="s">
        <v>42</v>
      </c>
      <c r="D78" s="76"/>
      <c r="E78" s="1" t="s">
        <v>9715</v>
      </c>
      <c r="F78" s="2" t="s">
        <v>584</v>
      </c>
      <c r="G78" s="2" t="s">
        <v>585</v>
      </c>
      <c r="H78" s="74" t="s">
        <v>586</v>
      </c>
      <c r="I78" s="74"/>
      <c r="J78" s="2" t="s">
        <v>587</v>
      </c>
      <c r="K78" s="9">
        <v>15</v>
      </c>
      <c r="L78" s="4">
        <v>153.30000000000001</v>
      </c>
    </row>
    <row r="79" spans="1:12">
      <c r="A79" s="2" t="s">
        <v>40</v>
      </c>
      <c r="B79" s="3" t="s">
        <v>9691</v>
      </c>
      <c r="C79" s="76" t="s">
        <v>42</v>
      </c>
      <c r="D79" s="76"/>
      <c r="E79" s="1" t="s">
        <v>9716</v>
      </c>
      <c r="F79" s="2" t="s">
        <v>1584</v>
      </c>
      <c r="G79" s="2" t="s">
        <v>1585</v>
      </c>
      <c r="H79" s="74" t="s">
        <v>313</v>
      </c>
      <c r="I79" s="74"/>
      <c r="J79" s="2" t="s">
        <v>314</v>
      </c>
      <c r="K79" s="9">
        <v>5</v>
      </c>
      <c r="L79" s="4">
        <v>51.1</v>
      </c>
    </row>
    <row r="80" spans="1:12">
      <c r="A80" s="2" t="s">
        <v>40</v>
      </c>
      <c r="B80" s="3" t="s">
        <v>9699</v>
      </c>
      <c r="C80" s="76" t="s">
        <v>42</v>
      </c>
      <c r="D80" s="76"/>
      <c r="E80" s="1" t="s">
        <v>9717</v>
      </c>
      <c r="F80" s="2" t="s">
        <v>381</v>
      </c>
      <c r="G80" s="2" t="s">
        <v>382</v>
      </c>
      <c r="H80" s="74" t="s">
        <v>9588</v>
      </c>
      <c r="I80" s="74"/>
      <c r="J80" s="2" t="s">
        <v>9589</v>
      </c>
      <c r="K80" s="9">
        <v>10</v>
      </c>
      <c r="L80" s="4">
        <v>102.2</v>
      </c>
    </row>
    <row r="81" spans="1:25">
      <c r="A81" s="2" t="s">
        <v>48</v>
      </c>
      <c r="B81" s="3" t="s">
        <v>9691</v>
      </c>
      <c r="C81" s="76" t="s">
        <v>42</v>
      </c>
      <c r="D81" s="76"/>
      <c r="E81" s="1" t="s">
        <v>9716</v>
      </c>
      <c r="F81" s="2" t="s">
        <v>1584</v>
      </c>
      <c r="G81" s="2" t="s">
        <v>1585</v>
      </c>
      <c r="H81" s="74" t="s">
        <v>313</v>
      </c>
      <c r="I81" s="74"/>
      <c r="J81" s="2" t="s">
        <v>314</v>
      </c>
      <c r="K81" s="9">
        <v>3</v>
      </c>
      <c r="L81" s="4">
        <v>34.56</v>
      </c>
    </row>
    <row r="82" spans="1:25">
      <c r="A82" s="2" t="s">
        <v>48</v>
      </c>
      <c r="B82" s="3" t="s">
        <v>9699</v>
      </c>
      <c r="C82" s="76" t="s">
        <v>42</v>
      </c>
      <c r="D82" s="76"/>
      <c r="E82" s="1" t="s">
        <v>4305</v>
      </c>
      <c r="F82" s="2" t="s">
        <v>995</v>
      </c>
      <c r="G82" s="2" t="s">
        <v>996</v>
      </c>
      <c r="H82" s="74" t="s">
        <v>313</v>
      </c>
      <c r="I82" s="74"/>
      <c r="J82" s="2" t="s">
        <v>314</v>
      </c>
      <c r="K82" s="9">
        <v>10</v>
      </c>
      <c r="L82" s="4">
        <v>115.2</v>
      </c>
    </row>
    <row r="83" spans="1:25">
      <c r="A83" s="2" t="s">
        <v>48</v>
      </c>
      <c r="B83" s="3" t="s">
        <v>9691</v>
      </c>
      <c r="C83" s="76" t="s">
        <v>42</v>
      </c>
      <c r="D83" s="76"/>
      <c r="E83" s="1" t="s">
        <v>9718</v>
      </c>
      <c r="F83" s="2" t="s">
        <v>5428</v>
      </c>
      <c r="G83" s="2" t="s">
        <v>5429</v>
      </c>
      <c r="H83" s="74" t="s">
        <v>119</v>
      </c>
      <c r="I83" s="74"/>
      <c r="J83" s="2" t="s">
        <v>120</v>
      </c>
      <c r="K83" s="9">
        <v>4</v>
      </c>
      <c r="L83" s="4">
        <v>49.48</v>
      </c>
    </row>
    <row r="84" spans="1:25">
      <c r="A84" s="2" t="s">
        <v>48</v>
      </c>
      <c r="B84" s="3" t="s">
        <v>9691</v>
      </c>
      <c r="C84" s="76" t="s">
        <v>42</v>
      </c>
      <c r="D84" s="76"/>
      <c r="E84" s="1" t="s">
        <v>4609</v>
      </c>
      <c r="F84" s="2" t="s">
        <v>408</v>
      </c>
      <c r="G84" s="2" t="s">
        <v>409</v>
      </c>
      <c r="H84" s="74" t="s">
        <v>313</v>
      </c>
      <c r="I84" s="74"/>
      <c r="J84" s="2" t="s">
        <v>314</v>
      </c>
      <c r="K84" s="9">
        <v>5</v>
      </c>
      <c r="L84" s="4">
        <v>57.6</v>
      </c>
    </row>
    <row r="85" spans="1:25">
      <c r="A85" s="2" t="s">
        <v>48</v>
      </c>
      <c r="B85" s="3" t="s">
        <v>9691</v>
      </c>
      <c r="C85" s="76" t="s">
        <v>42</v>
      </c>
      <c r="D85" s="76"/>
      <c r="E85" s="1" t="s">
        <v>4583</v>
      </c>
      <c r="F85" s="2" t="s">
        <v>373</v>
      </c>
      <c r="G85" s="2" t="s">
        <v>374</v>
      </c>
      <c r="H85" s="74" t="s">
        <v>375</v>
      </c>
      <c r="I85" s="74"/>
      <c r="J85" s="2" t="s">
        <v>376</v>
      </c>
      <c r="K85" s="9">
        <v>5</v>
      </c>
      <c r="L85" s="4">
        <v>57.6</v>
      </c>
    </row>
    <row r="86" spans="1:25">
      <c r="A86" s="2" t="s">
        <v>48</v>
      </c>
      <c r="B86" s="3" t="s">
        <v>9691</v>
      </c>
      <c r="C86" s="76" t="s">
        <v>42</v>
      </c>
      <c r="D86" s="76"/>
      <c r="E86" s="1" t="s">
        <v>9719</v>
      </c>
      <c r="F86" s="2" t="s">
        <v>816</v>
      </c>
      <c r="G86" s="2" t="s">
        <v>817</v>
      </c>
      <c r="H86" s="74" t="s">
        <v>313</v>
      </c>
      <c r="I86" s="74"/>
      <c r="J86" s="2" t="s">
        <v>314</v>
      </c>
      <c r="K86" s="9">
        <v>5</v>
      </c>
      <c r="L86" s="4">
        <v>57.6</v>
      </c>
    </row>
    <row r="87" spans="1:25">
      <c r="L87" s="5">
        <f>SUM(L57:L86)</f>
        <v>3315.4</v>
      </c>
    </row>
    <row r="88" spans="1:25">
      <c r="A88" s="72" t="s">
        <v>435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</row>
    <row r="89" spans="1:25">
      <c r="A89" s="2" t="s">
        <v>48</v>
      </c>
      <c r="B89" s="3" t="s">
        <v>9678</v>
      </c>
      <c r="C89" s="76" t="s">
        <v>42</v>
      </c>
      <c r="D89" s="76"/>
      <c r="E89" s="1" t="s">
        <v>9720</v>
      </c>
      <c r="F89" s="2" t="s">
        <v>825</v>
      </c>
      <c r="G89" s="2" t="s">
        <v>826</v>
      </c>
      <c r="H89" s="74" t="s">
        <v>439</v>
      </c>
      <c r="I89" s="74"/>
      <c r="J89" s="2" t="s">
        <v>440</v>
      </c>
      <c r="K89" s="9">
        <v>5</v>
      </c>
      <c r="L89" s="4">
        <v>61.85</v>
      </c>
    </row>
    <row r="90" spans="1:25">
      <c r="L90" s="5">
        <v>61.85</v>
      </c>
    </row>
    <row r="91" spans="1:25">
      <c r="A91" s="72" t="s">
        <v>444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</row>
    <row r="92" spans="1:25">
      <c r="A92" s="2" t="s">
        <v>40</v>
      </c>
      <c r="B92" s="3" t="s">
        <v>9694</v>
      </c>
      <c r="C92" s="76" t="s">
        <v>42</v>
      </c>
      <c r="D92" s="76"/>
      <c r="E92" s="1" t="s">
        <v>9721</v>
      </c>
      <c r="F92" s="2" t="s">
        <v>2264</v>
      </c>
      <c r="G92" s="2" t="s">
        <v>2265</v>
      </c>
      <c r="H92" s="74" t="s">
        <v>851</v>
      </c>
      <c r="I92" s="74"/>
      <c r="J92" s="2" t="s">
        <v>852</v>
      </c>
      <c r="K92" s="9">
        <v>2</v>
      </c>
      <c r="L92" s="4">
        <v>20.440000000000001</v>
      </c>
    </row>
    <row r="93" spans="1:25">
      <c r="A93" s="2" t="s">
        <v>40</v>
      </c>
      <c r="B93" s="3" t="s">
        <v>9694</v>
      </c>
      <c r="C93" s="76" t="s">
        <v>42</v>
      </c>
      <c r="D93" s="76"/>
      <c r="E93" s="1" t="s">
        <v>9722</v>
      </c>
      <c r="F93" s="2" t="s">
        <v>2857</v>
      </c>
      <c r="G93" s="2" t="s">
        <v>2858</v>
      </c>
      <c r="H93" s="74" t="s">
        <v>851</v>
      </c>
      <c r="I93" s="74"/>
      <c r="J93" s="2" t="s">
        <v>852</v>
      </c>
      <c r="K93" s="9">
        <v>20</v>
      </c>
      <c r="L93" s="4">
        <v>204.4</v>
      </c>
    </row>
    <row r="94" spans="1:25">
      <c r="A94" s="2" t="s">
        <v>40</v>
      </c>
      <c r="B94" s="3" t="s">
        <v>9691</v>
      </c>
      <c r="C94" s="76" t="s">
        <v>42</v>
      </c>
      <c r="D94" s="76"/>
      <c r="E94" s="1" t="s">
        <v>9723</v>
      </c>
      <c r="F94" s="2" t="s">
        <v>5686</v>
      </c>
      <c r="G94" s="2" t="s">
        <v>5687</v>
      </c>
      <c r="H94" s="74" t="s">
        <v>468</v>
      </c>
      <c r="I94" s="74"/>
      <c r="J94" s="2" t="s">
        <v>469</v>
      </c>
      <c r="K94" s="9">
        <v>5</v>
      </c>
      <c r="L94" s="4">
        <v>51.1</v>
      </c>
    </row>
    <row r="95" spans="1:25">
      <c r="A95" s="2" t="s">
        <v>40</v>
      </c>
      <c r="B95" s="3" t="s">
        <v>9694</v>
      </c>
      <c r="C95" s="76" t="s">
        <v>42</v>
      </c>
      <c r="D95" s="76"/>
      <c r="E95" s="1" t="s">
        <v>4405</v>
      </c>
      <c r="F95" s="2" t="s">
        <v>7430</v>
      </c>
      <c r="G95" s="2" t="s">
        <v>7431</v>
      </c>
      <c r="H95" s="74" t="s">
        <v>872</v>
      </c>
      <c r="I95" s="74"/>
      <c r="J95" s="2" t="s">
        <v>873</v>
      </c>
      <c r="K95" s="9">
        <v>10</v>
      </c>
      <c r="L95" s="4">
        <v>102.2</v>
      </c>
    </row>
    <row r="96" spans="1:25">
      <c r="A96" s="2" t="s">
        <v>48</v>
      </c>
      <c r="B96" s="3" t="s">
        <v>9694</v>
      </c>
      <c r="C96" s="76" t="s">
        <v>42</v>
      </c>
      <c r="D96" s="76"/>
      <c r="E96" s="1" t="s">
        <v>4405</v>
      </c>
      <c r="F96" s="2" t="s">
        <v>7430</v>
      </c>
      <c r="G96" s="2" t="s">
        <v>7431</v>
      </c>
      <c r="H96" s="74" t="s">
        <v>872</v>
      </c>
      <c r="I96" s="74"/>
      <c r="J96" s="2" t="s">
        <v>873</v>
      </c>
      <c r="K96" s="9">
        <v>2</v>
      </c>
      <c r="L96" s="4">
        <v>24.74</v>
      </c>
    </row>
    <row r="97" spans="12:12">
      <c r="L97" s="5">
        <f>SUM(L92:L96)</f>
        <v>402.88</v>
      </c>
    </row>
    <row r="98" spans="12:12">
      <c r="L98" s="5">
        <v>11819.81</v>
      </c>
    </row>
  </sheetData>
  <autoFilter ref="A1:Y98" xr:uid="{E704F48F-B111-3C4D-A61F-BC0B739FB78E}">
    <filterColumn colId="2" showButton="0"/>
    <filterColumn colId="7" showButton="0"/>
  </autoFilter>
  <mergeCells count="170">
    <mergeCell ref="C1:D1"/>
    <mergeCell ref="H1:I1"/>
    <mergeCell ref="A2:Y2"/>
    <mergeCell ref="C3:D3"/>
    <mergeCell ref="H3:I3"/>
    <mergeCell ref="C4:D4"/>
    <mergeCell ref="H4:I4"/>
    <mergeCell ref="C8:D8"/>
    <mergeCell ref="H8:I8"/>
    <mergeCell ref="C9:D9"/>
    <mergeCell ref="H9:I9"/>
    <mergeCell ref="C10:D10"/>
    <mergeCell ref="H10:I10"/>
    <mergeCell ref="C5:D5"/>
    <mergeCell ref="H5:I5"/>
    <mergeCell ref="C6:D6"/>
    <mergeCell ref="H6:I6"/>
    <mergeCell ref="C7:D7"/>
    <mergeCell ref="H7:I7"/>
    <mergeCell ref="C14:D14"/>
    <mergeCell ref="H14:I14"/>
    <mergeCell ref="C15:D15"/>
    <mergeCell ref="H15:I15"/>
    <mergeCell ref="C16:D16"/>
    <mergeCell ref="H16:I16"/>
    <mergeCell ref="C11:D11"/>
    <mergeCell ref="H11:I11"/>
    <mergeCell ref="C12:D12"/>
    <mergeCell ref="H12:I12"/>
    <mergeCell ref="C13:D13"/>
    <mergeCell ref="H13:I13"/>
    <mergeCell ref="C20:D20"/>
    <mergeCell ref="H20:I20"/>
    <mergeCell ref="C21:D21"/>
    <mergeCell ref="H21:I21"/>
    <mergeCell ref="C22:D22"/>
    <mergeCell ref="H22:I22"/>
    <mergeCell ref="C17:D17"/>
    <mergeCell ref="H17:I17"/>
    <mergeCell ref="C18:D18"/>
    <mergeCell ref="H18:I18"/>
    <mergeCell ref="C19:D19"/>
    <mergeCell ref="H19:I19"/>
    <mergeCell ref="C28:D28"/>
    <mergeCell ref="H28:I28"/>
    <mergeCell ref="C29:D29"/>
    <mergeCell ref="H29:I29"/>
    <mergeCell ref="C30:D30"/>
    <mergeCell ref="H30:I30"/>
    <mergeCell ref="C23:D23"/>
    <mergeCell ref="H23:I23"/>
    <mergeCell ref="A25:Y25"/>
    <mergeCell ref="C26:D26"/>
    <mergeCell ref="H26:I26"/>
    <mergeCell ref="C27:D27"/>
    <mergeCell ref="H27:I27"/>
    <mergeCell ref="C34:D34"/>
    <mergeCell ref="H34:I34"/>
    <mergeCell ref="C35:D35"/>
    <mergeCell ref="H35:I35"/>
    <mergeCell ref="C36:D36"/>
    <mergeCell ref="H36:I36"/>
    <mergeCell ref="C31:D31"/>
    <mergeCell ref="H31:I31"/>
    <mergeCell ref="C32:D32"/>
    <mergeCell ref="H32:I32"/>
    <mergeCell ref="C33:D33"/>
    <mergeCell ref="H33:I33"/>
    <mergeCell ref="C42:D42"/>
    <mergeCell ref="H42:I42"/>
    <mergeCell ref="C43:D43"/>
    <mergeCell ref="H43:I43"/>
    <mergeCell ref="A45:Y45"/>
    <mergeCell ref="C46:D46"/>
    <mergeCell ref="H46:I46"/>
    <mergeCell ref="C37:D37"/>
    <mergeCell ref="H37:I37"/>
    <mergeCell ref="A39:Y39"/>
    <mergeCell ref="C40:D40"/>
    <mergeCell ref="H40:I40"/>
    <mergeCell ref="C41:D41"/>
    <mergeCell ref="H41:I41"/>
    <mergeCell ref="C50:D50"/>
    <mergeCell ref="H50:I50"/>
    <mergeCell ref="C51:D51"/>
    <mergeCell ref="H51:I51"/>
    <mergeCell ref="A53:Y53"/>
    <mergeCell ref="C54:D54"/>
    <mergeCell ref="H54:I54"/>
    <mergeCell ref="C47:D47"/>
    <mergeCell ref="H47:I47"/>
    <mergeCell ref="C48:D48"/>
    <mergeCell ref="H48:I48"/>
    <mergeCell ref="C49:D49"/>
    <mergeCell ref="H49:I49"/>
    <mergeCell ref="C60:D60"/>
    <mergeCell ref="H60:I60"/>
    <mergeCell ref="C61:D61"/>
    <mergeCell ref="H61:I61"/>
    <mergeCell ref="C62:D62"/>
    <mergeCell ref="H62:I62"/>
    <mergeCell ref="A56:Y56"/>
    <mergeCell ref="C57:D57"/>
    <mergeCell ref="H57:I57"/>
    <mergeCell ref="C58:D58"/>
    <mergeCell ref="H58:I58"/>
    <mergeCell ref="C59:D59"/>
    <mergeCell ref="H59:I59"/>
    <mergeCell ref="C66:D66"/>
    <mergeCell ref="H66:I66"/>
    <mergeCell ref="C67:D67"/>
    <mergeCell ref="H67:I67"/>
    <mergeCell ref="C68:D68"/>
    <mergeCell ref="H68:I68"/>
    <mergeCell ref="C63:D63"/>
    <mergeCell ref="H63:I63"/>
    <mergeCell ref="C64:D64"/>
    <mergeCell ref="H64:I64"/>
    <mergeCell ref="C65:D65"/>
    <mergeCell ref="H65:I65"/>
    <mergeCell ref="C72:D72"/>
    <mergeCell ref="H72:I72"/>
    <mergeCell ref="C73:D73"/>
    <mergeCell ref="H73:I73"/>
    <mergeCell ref="C74:D74"/>
    <mergeCell ref="H74:I74"/>
    <mergeCell ref="C69:D69"/>
    <mergeCell ref="H69:I69"/>
    <mergeCell ref="C70:D70"/>
    <mergeCell ref="H70:I70"/>
    <mergeCell ref="C71:D71"/>
    <mergeCell ref="H71:I71"/>
    <mergeCell ref="C78:D78"/>
    <mergeCell ref="H78:I78"/>
    <mergeCell ref="C79:D79"/>
    <mergeCell ref="H79:I79"/>
    <mergeCell ref="C80:D80"/>
    <mergeCell ref="H80:I80"/>
    <mergeCell ref="C75:D75"/>
    <mergeCell ref="H75:I75"/>
    <mergeCell ref="C76:D76"/>
    <mergeCell ref="H76:I76"/>
    <mergeCell ref="C77:D77"/>
    <mergeCell ref="H77:I77"/>
    <mergeCell ref="C84:D84"/>
    <mergeCell ref="H84:I84"/>
    <mergeCell ref="C85:D85"/>
    <mergeCell ref="H85:I85"/>
    <mergeCell ref="C86:D86"/>
    <mergeCell ref="H86:I86"/>
    <mergeCell ref="C81:D81"/>
    <mergeCell ref="H81:I81"/>
    <mergeCell ref="C82:D82"/>
    <mergeCell ref="H82:I82"/>
    <mergeCell ref="C83:D83"/>
    <mergeCell ref="H83:I83"/>
    <mergeCell ref="C96:D96"/>
    <mergeCell ref="H96:I96"/>
    <mergeCell ref="C93:D93"/>
    <mergeCell ref="H93:I93"/>
    <mergeCell ref="C94:D94"/>
    <mergeCell ref="H94:I94"/>
    <mergeCell ref="C95:D95"/>
    <mergeCell ref="H95:I95"/>
    <mergeCell ref="A88:Y88"/>
    <mergeCell ref="C89:D89"/>
    <mergeCell ref="H89:I89"/>
    <mergeCell ref="A91:Y91"/>
    <mergeCell ref="C92:D92"/>
    <mergeCell ref="H92:I92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9D3F-D09F-504D-8E41-6487E3C2EC83}">
  <dimension ref="A1:Z59"/>
  <sheetViews>
    <sheetView workbookViewId="0"/>
    <sheetView workbookViewId="1"/>
  </sheetViews>
  <sheetFormatPr defaultColWidth="8.85546875" defaultRowHeight="12.95"/>
  <cols>
    <col min="1" max="1" width="34.85546875" customWidth="1"/>
    <col min="2" max="2" width="8.7109375" customWidth="1"/>
    <col min="3" max="3" width="4" customWidth="1"/>
    <col min="4" max="4" width="3.140625" customWidth="1"/>
    <col min="5" max="5" width="7" customWidth="1"/>
    <col min="6" max="6" width="46.85546875" customWidth="1"/>
    <col min="7" max="7" width="31.42578125" customWidth="1"/>
    <col min="8" max="8" width="3" customWidth="1"/>
    <col min="9" max="9" width="3.140625" customWidth="1"/>
    <col min="10" max="11" width="6" customWidth="1"/>
    <col min="12" max="12" width="9.28515625" style="10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8" t="s">
        <v>37</v>
      </c>
      <c r="M1" s="6" t="s">
        <v>38</v>
      </c>
    </row>
    <row r="2" spans="1:26">
      <c r="A2" s="72" t="s">
        <v>54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>
      <c r="A3" s="2" t="s">
        <v>40</v>
      </c>
      <c r="B3" s="3" t="s">
        <v>9724</v>
      </c>
      <c r="C3" s="76" t="s">
        <v>42</v>
      </c>
      <c r="D3" s="76"/>
      <c r="E3" s="1" t="s">
        <v>4628</v>
      </c>
      <c r="F3" s="2" t="s">
        <v>57</v>
      </c>
      <c r="G3" s="2" t="s">
        <v>58</v>
      </c>
      <c r="H3" s="74" t="s">
        <v>59</v>
      </c>
      <c r="I3" s="74"/>
      <c r="J3" s="74" t="s">
        <v>60</v>
      </c>
      <c r="K3" s="74"/>
      <c r="L3" s="9">
        <v>3</v>
      </c>
      <c r="M3" s="4">
        <v>30.66</v>
      </c>
    </row>
    <row r="4" spans="1:26">
      <c r="A4" s="2" t="s">
        <v>48</v>
      </c>
      <c r="B4" s="3" t="s">
        <v>9724</v>
      </c>
      <c r="C4" s="76" t="s">
        <v>42</v>
      </c>
      <c r="D4" s="76"/>
      <c r="E4" s="1" t="s">
        <v>9725</v>
      </c>
      <c r="F4" s="2" t="s">
        <v>57</v>
      </c>
      <c r="G4" s="2" t="s">
        <v>58</v>
      </c>
      <c r="H4" s="74" t="s">
        <v>59</v>
      </c>
      <c r="I4" s="74"/>
      <c r="J4" s="74" t="s">
        <v>60</v>
      </c>
      <c r="K4" s="74"/>
      <c r="L4" s="9">
        <v>20</v>
      </c>
      <c r="M4" s="4">
        <v>230.4</v>
      </c>
    </row>
    <row r="5" spans="1:26">
      <c r="M5" s="5">
        <v>261.06</v>
      </c>
    </row>
    <row r="6" spans="1:26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>
      <c r="A7" s="2" t="s">
        <v>40</v>
      </c>
      <c r="B7" s="3" t="s">
        <v>9724</v>
      </c>
      <c r="C7" s="76" t="s">
        <v>42</v>
      </c>
      <c r="D7" s="76"/>
      <c r="E7" s="1" t="s">
        <v>9726</v>
      </c>
      <c r="F7" s="2" t="s">
        <v>480</v>
      </c>
      <c r="G7" s="2" t="s">
        <v>481</v>
      </c>
      <c r="H7" s="74" t="s">
        <v>82</v>
      </c>
      <c r="I7" s="74"/>
      <c r="J7" s="74" t="s">
        <v>83</v>
      </c>
      <c r="K7" s="74"/>
      <c r="L7" s="9">
        <v>4</v>
      </c>
      <c r="M7" s="4">
        <v>40.880000000000003</v>
      </c>
    </row>
    <row r="8" spans="1:26">
      <c r="A8" s="2" t="s">
        <v>40</v>
      </c>
      <c r="B8" s="3" t="s">
        <v>9724</v>
      </c>
      <c r="C8" s="76" t="s">
        <v>42</v>
      </c>
      <c r="D8" s="76"/>
      <c r="E8" s="1" t="s">
        <v>9727</v>
      </c>
      <c r="F8" s="2" t="s">
        <v>689</v>
      </c>
      <c r="G8" s="2" t="s">
        <v>690</v>
      </c>
      <c r="H8" s="74" t="s">
        <v>93</v>
      </c>
      <c r="I8" s="74"/>
      <c r="J8" s="74" t="s">
        <v>94</v>
      </c>
      <c r="K8" s="74"/>
      <c r="L8" s="9">
        <v>5</v>
      </c>
      <c r="M8" s="4">
        <v>51.1</v>
      </c>
    </row>
    <row r="9" spans="1:26">
      <c r="A9" s="2" t="s">
        <v>40</v>
      </c>
      <c r="B9" s="3" t="s">
        <v>9724</v>
      </c>
      <c r="C9" s="76" t="s">
        <v>42</v>
      </c>
      <c r="D9" s="76"/>
      <c r="E9" s="1" t="s">
        <v>9728</v>
      </c>
      <c r="F9" s="2" t="s">
        <v>630</v>
      </c>
      <c r="G9" s="2" t="s">
        <v>631</v>
      </c>
      <c r="H9" s="74" t="s">
        <v>82</v>
      </c>
      <c r="I9" s="74"/>
      <c r="J9" s="74" t="s">
        <v>83</v>
      </c>
      <c r="K9" s="74"/>
      <c r="L9" s="9">
        <v>3</v>
      </c>
      <c r="M9" s="4">
        <v>30.66</v>
      </c>
    </row>
    <row r="10" spans="1:26">
      <c r="A10" s="2" t="s">
        <v>40</v>
      </c>
      <c r="B10" s="3" t="s">
        <v>9724</v>
      </c>
      <c r="C10" s="76" t="s">
        <v>42</v>
      </c>
      <c r="D10" s="76"/>
      <c r="E10" s="1" t="s">
        <v>9729</v>
      </c>
      <c r="F10" s="2" t="s">
        <v>1901</v>
      </c>
      <c r="G10" s="2" t="s">
        <v>1902</v>
      </c>
      <c r="H10" s="74" t="s">
        <v>77</v>
      </c>
      <c r="I10" s="74"/>
      <c r="J10" s="74" t="s">
        <v>78</v>
      </c>
      <c r="K10" s="74"/>
      <c r="L10" s="9">
        <v>5</v>
      </c>
      <c r="M10" s="4">
        <v>51.1</v>
      </c>
    </row>
    <row r="11" spans="1:26">
      <c r="A11" s="2" t="s">
        <v>40</v>
      </c>
      <c r="B11" s="3" t="s">
        <v>9724</v>
      </c>
      <c r="C11" s="76" t="s">
        <v>42</v>
      </c>
      <c r="D11" s="76"/>
      <c r="E11" s="1" t="s">
        <v>4548</v>
      </c>
      <c r="F11" s="2" t="s">
        <v>136</v>
      </c>
      <c r="G11" s="2" t="s">
        <v>137</v>
      </c>
      <c r="H11" s="74" t="s">
        <v>72</v>
      </c>
      <c r="I11" s="74"/>
      <c r="J11" s="74" t="s">
        <v>73</v>
      </c>
      <c r="K11" s="74"/>
      <c r="L11" s="9">
        <v>5</v>
      </c>
      <c r="M11" s="4">
        <v>51.1</v>
      </c>
    </row>
    <row r="12" spans="1:26">
      <c r="A12" s="2" t="s">
        <v>40</v>
      </c>
      <c r="B12" s="3" t="s">
        <v>9724</v>
      </c>
      <c r="C12" s="76" t="s">
        <v>42</v>
      </c>
      <c r="D12" s="76"/>
      <c r="E12" s="1" t="s">
        <v>4550</v>
      </c>
      <c r="F12" s="2" t="s">
        <v>108</v>
      </c>
      <c r="G12" s="2" t="s">
        <v>109</v>
      </c>
      <c r="H12" s="74" t="s">
        <v>72</v>
      </c>
      <c r="I12" s="74"/>
      <c r="J12" s="74" t="s">
        <v>73</v>
      </c>
      <c r="K12" s="74"/>
      <c r="L12" s="9">
        <v>1</v>
      </c>
      <c r="M12" s="4">
        <v>10.220000000000001</v>
      </c>
    </row>
    <row r="13" spans="1:26">
      <c r="A13" s="2" t="s">
        <v>40</v>
      </c>
      <c r="B13" s="3" t="s">
        <v>9724</v>
      </c>
      <c r="C13" s="76" t="s">
        <v>42</v>
      </c>
      <c r="D13" s="76"/>
      <c r="E13" s="1" t="s">
        <v>9730</v>
      </c>
      <c r="F13" s="2" t="s">
        <v>1121</v>
      </c>
      <c r="G13" s="2" t="s">
        <v>1122</v>
      </c>
      <c r="H13" s="74" t="s">
        <v>82</v>
      </c>
      <c r="I13" s="74"/>
      <c r="J13" s="74" t="s">
        <v>83</v>
      </c>
      <c r="K13" s="74"/>
      <c r="L13" s="9">
        <v>2</v>
      </c>
      <c r="M13" s="4">
        <v>20.440000000000001</v>
      </c>
    </row>
    <row r="14" spans="1:26">
      <c r="A14" s="2" t="s">
        <v>48</v>
      </c>
      <c r="B14" s="3" t="s">
        <v>9724</v>
      </c>
      <c r="C14" s="76" t="s">
        <v>42</v>
      </c>
      <c r="D14" s="76"/>
      <c r="E14" s="1" t="s">
        <v>9731</v>
      </c>
      <c r="F14" s="2" t="s">
        <v>525</v>
      </c>
      <c r="G14" s="2" t="s">
        <v>526</v>
      </c>
      <c r="H14" s="74" t="s">
        <v>82</v>
      </c>
      <c r="I14" s="74"/>
      <c r="J14" s="74" t="s">
        <v>83</v>
      </c>
      <c r="K14" s="74"/>
      <c r="L14" s="9">
        <v>5</v>
      </c>
      <c r="M14" s="4">
        <v>61.85</v>
      </c>
    </row>
    <row r="15" spans="1:26">
      <c r="A15" s="2" t="s">
        <v>48</v>
      </c>
      <c r="B15" s="3" t="s">
        <v>9724</v>
      </c>
      <c r="C15" s="76" t="s">
        <v>42</v>
      </c>
      <c r="D15" s="76"/>
      <c r="E15" s="1" t="s">
        <v>9732</v>
      </c>
      <c r="F15" s="2" t="s">
        <v>1071</v>
      </c>
      <c r="G15" s="2" t="s">
        <v>1072</v>
      </c>
      <c r="H15" s="74" t="s">
        <v>82</v>
      </c>
      <c r="I15" s="74"/>
      <c r="J15" s="74" t="s">
        <v>83</v>
      </c>
      <c r="K15" s="74"/>
      <c r="L15" s="9">
        <v>5</v>
      </c>
      <c r="M15" s="4">
        <v>61.85</v>
      </c>
    </row>
    <row r="16" spans="1:26">
      <c r="A16" s="2" t="s">
        <v>48</v>
      </c>
      <c r="B16" s="3" t="s">
        <v>9724</v>
      </c>
      <c r="C16" s="76" t="s">
        <v>42</v>
      </c>
      <c r="D16" s="76"/>
      <c r="E16" s="1" t="s">
        <v>9726</v>
      </c>
      <c r="F16" s="2" t="s">
        <v>480</v>
      </c>
      <c r="G16" s="2" t="s">
        <v>481</v>
      </c>
      <c r="H16" s="74" t="s">
        <v>82</v>
      </c>
      <c r="I16" s="74"/>
      <c r="J16" s="74" t="s">
        <v>83</v>
      </c>
      <c r="K16" s="74"/>
      <c r="L16" s="9">
        <v>5</v>
      </c>
      <c r="M16" s="4">
        <v>61.85</v>
      </c>
    </row>
    <row r="17" spans="1:26">
      <c r="A17" s="2" t="s">
        <v>48</v>
      </c>
      <c r="B17" s="3" t="s">
        <v>9724</v>
      </c>
      <c r="C17" s="76" t="s">
        <v>42</v>
      </c>
      <c r="D17" s="76"/>
      <c r="E17" s="1" t="s">
        <v>4599</v>
      </c>
      <c r="F17" s="2" t="s">
        <v>646</v>
      </c>
      <c r="G17" s="2" t="s">
        <v>647</v>
      </c>
      <c r="H17" s="74" t="s">
        <v>82</v>
      </c>
      <c r="I17" s="74"/>
      <c r="J17" s="74" t="s">
        <v>83</v>
      </c>
      <c r="K17" s="74"/>
      <c r="L17" s="9">
        <v>10</v>
      </c>
      <c r="M17" s="4">
        <v>123.7</v>
      </c>
    </row>
    <row r="18" spans="1:26">
      <c r="A18" s="2" t="s">
        <v>48</v>
      </c>
      <c r="B18" s="3" t="s">
        <v>9724</v>
      </c>
      <c r="C18" s="76" t="s">
        <v>42</v>
      </c>
      <c r="D18" s="76"/>
      <c r="E18" s="1" t="s">
        <v>9733</v>
      </c>
      <c r="F18" s="2" t="s">
        <v>480</v>
      </c>
      <c r="G18" s="2" t="s">
        <v>481</v>
      </c>
      <c r="H18" s="74" t="s">
        <v>82</v>
      </c>
      <c r="I18" s="74"/>
      <c r="J18" s="74" t="s">
        <v>83</v>
      </c>
      <c r="K18" s="74"/>
      <c r="L18" s="9">
        <v>10</v>
      </c>
      <c r="M18" s="4">
        <v>123.7</v>
      </c>
    </row>
    <row r="19" spans="1:26">
      <c r="A19" s="2" t="s">
        <v>182</v>
      </c>
      <c r="B19" s="3" t="s">
        <v>9724</v>
      </c>
      <c r="C19" s="76" t="s">
        <v>42</v>
      </c>
      <c r="D19" s="76"/>
      <c r="E19" s="1" t="s">
        <v>4597</v>
      </c>
      <c r="F19" s="2" t="s">
        <v>916</v>
      </c>
      <c r="G19" s="2" t="s">
        <v>917</v>
      </c>
      <c r="H19" s="74" t="s">
        <v>82</v>
      </c>
      <c r="I19" s="74"/>
      <c r="J19" s="74" t="s">
        <v>83</v>
      </c>
      <c r="K19" s="74"/>
      <c r="L19" s="9">
        <v>3</v>
      </c>
      <c r="M19" s="4">
        <v>28.32</v>
      </c>
    </row>
    <row r="20" spans="1:26">
      <c r="A20" s="2" t="s">
        <v>182</v>
      </c>
      <c r="B20" s="3" t="s">
        <v>9724</v>
      </c>
      <c r="C20" s="76" t="s">
        <v>42</v>
      </c>
      <c r="D20" s="76"/>
      <c r="E20" s="1" t="s">
        <v>9727</v>
      </c>
      <c r="F20" s="2" t="s">
        <v>689</v>
      </c>
      <c r="G20" s="2" t="s">
        <v>690</v>
      </c>
      <c r="H20" s="74" t="s">
        <v>93</v>
      </c>
      <c r="I20" s="74"/>
      <c r="J20" s="74" t="s">
        <v>94</v>
      </c>
      <c r="K20" s="74"/>
      <c r="L20" s="9">
        <v>2</v>
      </c>
      <c r="M20" s="4">
        <v>18.88</v>
      </c>
    </row>
    <row r="21" spans="1:26">
      <c r="M21" s="5">
        <v>735.65</v>
      </c>
    </row>
    <row r="22" spans="1:26">
      <c r="A22" s="72" t="s">
        <v>141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spans="1:26">
      <c r="A23" s="2" t="s">
        <v>48</v>
      </c>
      <c r="B23" s="3" t="s">
        <v>9734</v>
      </c>
      <c r="C23" s="76" t="s">
        <v>42</v>
      </c>
      <c r="D23" s="76"/>
      <c r="E23" s="1" t="s">
        <v>9735</v>
      </c>
      <c r="F23" s="2" t="s">
        <v>158</v>
      </c>
      <c r="G23" s="2" t="s">
        <v>159</v>
      </c>
      <c r="H23" s="74" t="s">
        <v>160</v>
      </c>
      <c r="I23" s="74"/>
      <c r="J23" s="74" t="s">
        <v>161</v>
      </c>
      <c r="K23" s="74"/>
      <c r="L23" s="9">
        <v>10</v>
      </c>
      <c r="M23" s="4">
        <v>115.2</v>
      </c>
    </row>
    <row r="24" spans="1:26">
      <c r="M24" s="5">
        <v>115.2</v>
      </c>
    </row>
    <row r="25" spans="1:26">
      <c r="A25" s="72" t="s">
        <v>183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spans="1:26">
      <c r="A26" s="2" t="s">
        <v>40</v>
      </c>
      <c r="B26" s="3" t="s">
        <v>9736</v>
      </c>
      <c r="C26" s="76" t="s">
        <v>42</v>
      </c>
      <c r="D26" s="76"/>
      <c r="E26" s="1" t="s">
        <v>9737</v>
      </c>
      <c r="F26" s="2" t="s">
        <v>702</v>
      </c>
      <c r="G26" s="2" t="s">
        <v>703</v>
      </c>
      <c r="H26" s="74" t="s">
        <v>187</v>
      </c>
      <c r="I26" s="74"/>
      <c r="J26" s="74" t="s">
        <v>188</v>
      </c>
      <c r="K26" s="74"/>
      <c r="L26" s="9">
        <v>1</v>
      </c>
      <c r="M26" s="4">
        <v>10.220000000000001</v>
      </c>
    </row>
    <row r="27" spans="1:26">
      <c r="A27" s="2" t="s">
        <v>48</v>
      </c>
      <c r="B27" s="3" t="s">
        <v>9736</v>
      </c>
      <c r="C27" s="76" t="s">
        <v>42</v>
      </c>
      <c r="D27" s="76"/>
      <c r="E27" s="1" t="s">
        <v>9737</v>
      </c>
      <c r="F27" s="2" t="s">
        <v>702</v>
      </c>
      <c r="G27" s="2" t="s">
        <v>703</v>
      </c>
      <c r="H27" s="74" t="s">
        <v>187</v>
      </c>
      <c r="I27" s="74"/>
      <c r="J27" s="74" t="s">
        <v>188</v>
      </c>
      <c r="K27" s="74"/>
      <c r="L27" s="9">
        <v>1</v>
      </c>
      <c r="M27" s="4">
        <v>12.37</v>
      </c>
    </row>
    <row r="28" spans="1:26">
      <c r="M28" s="5">
        <v>22.59</v>
      </c>
    </row>
    <row r="29" spans="1:26">
      <c r="A29" s="72" t="s">
        <v>286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>
      <c r="A30" s="2" t="s">
        <v>182</v>
      </c>
      <c r="B30" s="3" t="s">
        <v>9734</v>
      </c>
      <c r="C30" s="76" t="s">
        <v>42</v>
      </c>
      <c r="D30" s="76"/>
      <c r="E30" s="1" t="s">
        <v>9738</v>
      </c>
      <c r="F30" s="2" t="s">
        <v>288</v>
      </c>
      <c r="G30" s="2" t="s">
        <v>1928</v>
      </c>
      <c r="H30" s="74" t="s">
        <v>290</v>
      </c>
      <c r="I30" s="74"/>
      <c r="J30" s="74" t="s">
        <v>291</v>
      </c>
      <c r="K30" s="74"/>
      <c r="L30" s="9">
        <v>10</v>
      </c>
      <c r="M30" s="4">
        <v>84.2</v>
      </c>
    </row>
    <row r="31" spans="1:26">
      <c r="M31" s="5">
        <v>84.2</v>
      </c>
    </row>
    <row r="32" spans="1:26">
      <c r="A32" s="72" t="s">
        <v>309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spans="1:13">
      <c r="A33" s="2" t="s">
        <v>40</v>
      </c>
      <c r="B33" s="3" t="s">
        <v>9734</v>
      </c>
      <c r="C33" s="76" t="s">
        <v>42</v>
      </c>
      <c r="D33" s="76"/>
      <c r="E33" s="1" t="s">
        <v>4649</v>
      </c>
      <c r="F33" s="2" t="s">
        <v>808</v>
      </c>
      <c r="G33" s="2" t="s">
        <v>809</v>
      </c>
      <c r="H33" s="74" t="s">
        <v>313</v>
      </c>
      <c r="I33" s="74"/>
      <c r="J33" s="74" t="s">
        <v>314</v>
      </c>
      <c r="K33" s="74"/>
      <c r="L33" s="9">
        <v>10</v>
      </c>
      <c r="M33" s="4">
        <v>102.2</v>
      </c>
    </row>
    <row r="34" spans="1:13">
      <c r="A34" s="2" t="s">
        <v>40</v>
      </c>
      <c r="B34" s="3" t="s">
        <v>9734</v>
      </c>
      <c r="C34" s="76" t="s">
        <v>42</v>
      </c>
      <c r="D34" s="76"/>
      <c r="E34" s="1" t="s">
        <v>9739</v>
      </c>
      <c r="F34" s="2" t="s">
        <v>1790</v>
      </c>
      <c r="G34" s="2" t="s">
        <v>1791</v>
      </c>
      <c r="H34" s="74" t="s">
        <v>313</v>
      </c>
      <c r="I34" s="74"/>
      <c r="J34" s="74" t="s">
        <v>314</v>
      </c>
      <c r="K34" s="74"/>
      <c r="L34" s="9">
        <v>6</v>
      </c>
      <c r="M34" s="4">
        <v>61.32</v>
      </c>
    </row>
    <row r="35" spans="1:13">
      <c r="A35" s="2" t="s">
        <v>40</v>
      </c>
      <c r="B35" s="3" t="s">
        <v>9724</v>
      </c>
      <c r="C35" s="76" t="s">
        <v>42</v>
      </c>
      <c r="D35" s="76"/>
      <c r="E35" s="1" t="s">
        <v>4553</v>
      </c>
      <c r="F35" s="2" t="s">
        <v>420</v>
      </c>
      <c r="G35" s="2" t="s">
        <v>421</v>
      </c>
      <c r="H35" s="74" t="s">
        <v>313</v>
      </c>
      <c r="I35" s="74"/>
      <c r="J35" s="74" t="s">
        <v>314</v>
      </c>
      <c r="K35" s="74"/>
      <c r="L35" s="9">
        <v>10</v>
      </c>
      <c r="M35" s="4">
        <v>102.2</v>
      </c>
    </row>
    <row r="36" spans="1:13">
      <c r="A36" s="2" t="s">
        <v>40</v>
      </c>
      <c r="B36" s="3" t="s">
        <v>9724</v>
      </c>
      <c r="C36" s="76" t="s">
        <v>42</v>
      </c>
      <c r="D36" s="76"/>
      <c r="E36" s="1" t="s">
        <v>4632</v>
      </c>
      <c r="F36" s="2" t="s">
        <v>581</v>
      </c>
      <c r="G36" s="2" t="s">
        <v>582</v>
      </c>
      <c r="H36" s="74" t="s">
        <v>313</v>
      </c>
      <c r="I36" s="74"/>
      <c r="J36" s="74" t="s">
        <v>314</v>
      </c>
      <c r="K36" s="74"/>
      <c r="L36" s="9">
        <v>15</v>
      </c>
      <c r="M36" s="4">
        <v>153.30000000000001</v>
      </c>
    </row>
    <row r="37" spans="1:13">
      <c r="A37" s="2" t="s">
        <v>40</v>
      </c>
      <c r="B37" s="3" t="s">
        <v>9736</v>
      </c>
      <c r="C37" s="76" t="s">
        <v>42</v>
      </c>
      <c r="D37" s="76"/>
      <c r="E37" s="1" t="s">
        <v>9740</v>
      </c>
      <c r="F37" s="2" t="s">
        <v>1577</v>
      </c>
      <c r="G37" s="2" t="s">
        <v>1578</v>
      </c>
      <c r="H37" s="74" t="s">
        <v>313</v>
      </c>
      <c r="I37" s="74"/>
      <c r="J37" s="74" t="s">
        <v>314</v>
      </c>
      <c r="K37" s="74"/>
      <c r="L37" s="9">
        <v>10</v>
      </c>
      <c r="M37" s="4">
        <v>102.2</v>
      </c>
    </row>
    <row r="38" spans="1:13">
      <c r="A38" s="2" t="s">
        <v>40</v>
      </c>
      <c r="B38" s="3" t="s">
        <v>9736</v>
      </c>
      <c r="C38" s="76" t="s">
        <v>42</v>
      </c>
      <c r="D38" s="76"/>
      <c r="E38" s="1" t="s">
        <v>4587</v>
      </c>
      <c r="F38" s="2" t="s">
        <v>816</v>
      </c>
      <c r="G38" s="2" t="s">
        <v>817</v>
      </c>
      <c r="H38" s="74" t="s">
        <v>313</v>
      </c>
      <c r="I38" s="74"/>
      <c r="J38" s="74" t="s">
        <v>314</v>
      </c>
      <c r="K38" s="74"/>
      <c r="L38" s="9">
        <v>5</v>
      </c>
      <c r="M38" s="4">
        <v>51.1</v>
      </c>
    </row>
    <row r="39" spans="1:13">
      <c r="A39" s="2" t="s">
        <v>40</v>
      </c>
      <c r="B39" s="3" t="s">
        <v>9736</v>
      </c>
      <c r="C39" s="76" t="s">
        <v>42</v>
      </c>
      <c r="D39" s="76"/>
      <c r="E39" s="1" t="s">
        <v>4564</v>
      </c>
      <c r="F39" s="2" t="s">
        <v>1002</v>
      </c>
      <c r="G39" s="2" t="s">
        <v>1003</v>
      </c>
      <c r="H39" s="74" t="s">
        <v>313</v>
      </c>
      <c r="I39" s="74"/>
      <c r="J39" s="74" t="s">
        <v>314</v>
      </c>
      <c r="K39" s="74"/>
      <c r="L39" s="9">
        <v>4</v>
      </c>
      <c r="M39" s="4">
        <v>40.880000000000003</v>
      </c>
    </row>
    <row r="40" spans="1:13">
      <c r="A40" s="2" t="s">
        <v>40</v>
      </c>
      <c r="B40" s="3" t="s">
        <v>9736</v>
      </c>
      <c r="C40" s="76" t="s">
        <v>42</v>
      </c>
      <c r="D40" s="76"/>
      <c r="E40" s="1" t="s">
        <v>9741</v>
      </c>
      <c r="F40" s="2" t="s">
        <v>760</v>
      </c>
      <c r="G40" s="2" t="s">
        <v>761</v>
      </c>
      <c r="H40" s="74" t="s">
        <v>313</v>
      </c>
      <c r="I40" s="74"/>
      <c r="J40" s="74" t="s">
        <v>314</v>
      </c>
      <c r="K40" s="74"/>
      <c r="L40" s="9">
        <v>5</v>
      </c>
      <c r="M40" s="4">
        <v>51.1</v>
      </c>
    </row>
    <row r="41" spans="1:13">
      <c r="A41" s="2" t="s">
        <v>40</v>
      </c>
      <c r="B41" s="3" t="s">
        <v>9734</v>
      </c>
      <c r="C41" s="76" t="s">
        <v>42</v>
      </c>
      <c r="D41" s="76"/>
      <c r="E41" s="1" t="s">
        <v>9742</v>
      </c>
      <c r="F41" s="2" t="s">
        <v>3506</v>
      </c>
      <c r="G41" s="2" t="s">
        <v>3507</v>
      </c>
      <c r="H41" s="74" t="s">
        <v>313</v>
      </c>
      <c r="I41" s="74"/>
      <c r="J41" s="74" t="s">
        <v>314</v>
      </c>
      <c r="K41" s="74"/>
      <c r="L41" s="9">
        <v>10</v>
      </c>
      <c r="M41" s="4">
        <v>102.2</v>
      </c>
    </row>
    <row r="42" spans="1:13">
      <c r="A42" s="2" t="s">
        <v>40</v>
      </c>
      <c r="B42" s="3" t="s">
        <v>9734</v>
      </c>
      <c r="C42" s="76" t="s">
        <v>42</v>
      </c>
      <c r="D42" s="76"/>
      <c r="E42" s="1" t="s">
        <v>4532</v>
      </c>
      <c r="F42" s="2" t="s">
        <v>2117</v>
      </c>
      <c r="G42" s="2" t="s">
        <v>2118</v>
      </c>
      <c r="H42" s="74" t="s">
        <v>313</v>
      </c>
      <c r="I42" s="74"/>
      <c r="J42" s="74" t="s">
        <v>314</v>
      </c>
      <c r="K42" s="74"/>
      <c r="L42" s="9">
        <v>30</v>
      </c>
      <c r="M42" s="4">
        <v>306.60000000000002</v>
      </c>
    </row>
    <row r="43" spans="1:13">
      <c r="A43" s="2" t="s">
        <v>40</v>
      </c>
      <c r="B43" s="3" t="s">
        <v>9724</v>
      </c>
      <c r="C43" s="76" t="s">
        <v>42</v>
      </c>
      <c r="D43" s="76"/>
      <c r="E43" s="1" t="s">
        <v>9743</v>
      </c>
      <c r="F43" s="2" t="s">
        <v>1218</v>
      </c>
      <c r="G43" s="2" t="s">
        <v>1219</v>
      </c>
      <c r="H43" s="74" t="s">
        <v>367</v>
      </c>
      <c r="I43" s="74"/>
      <c r="J43" s="74" t="s">
        <v>368</v>
      </c>
      <c r="K43" s="74"/>
      <c r="L43" s="9">
        <v>5</v>
      </c>
      <c r="M43" s="4">
        <v>51.1</v>
      </c>
    </row>
    <row r="44" spans="1:13">
      <c r="A44" s="2" t="s">
        <v>40</v>
      </c>
      <c r="B44" s="3" t="s">
        <v>9724</v>
      </c>
      <c r="C44" s="76" t="s">
        <v>42</v>
      </c>
      <c r="D44" s="76"/>
      <c r="E44" s="1" t="s">
        <v>4636</v>
      </c>
      <c r="F44" s="2" t="s">
        <v>1011</v>
      </c>
      <c r="G44" s="2" t="s">
        <v>1012</v>
      </c>
      <c r="H44" s="74" t="s">
        <v>313</v>
      </c>
      <c r="I44" s="74"/>
      <c r="J44" s="74" t="s">
        <v>314</v>
      </c>
      <c r="K44" s="74"/>
      <c r="L44" s="9">
        <v>5</v>
      </c>
      <c r="M44" s="4">
        <v>51.1</v>
      </c>
    </row>
    <row r="45" spans="1:13">
      <c r="A45" s="2" t="s">
        <v>40</v>
      </c>
      <c r="B45" s="3" t="s">
        <v>9734</v>
      </c>
      <c r="C45" s="76" t="s">
        <v>42</v>
      </c>
      <c r="D45" s="76"/>
      <c r="E45" s="1" t="s">
        <v>9744</v>
      </c>
      <c r="F45" s="2" t="s">
        <v>792</v>
      </c>
      <c r="G45" s="2" t="s">
        <v>793</v>
      </c>
      <c r="H45" s="74" t="s">
        <v>313</v>
      </c>
      <c r="I45" s="74"/>
      <c r="J45" s="74" t="s">
        <v>314</v>
      </c>
      <c r="K45" s="74"/>
      <c r="L45" s="9">
        <v>2</v>
      </c>
      <c r="M45" s="4">
        <v>20.440000000000001</v>
      </c>
    </row>
    <row r="46" spans="1:13">
      <c r="A46" s="2" t="s">
        <v>40</v>
      </c>
      <c r="B46" s="3" t="s">
        <v>9734</v>
      </c>
      <c r="C46" s="76" t="s">
        <v>42</v>
      </c>
      <c r="D46" s="76"/>
      <c r="E46" s="1" t="s">
        <v>4565</v>
      </c>
      <c r="F46" s="2" t="s">
        <v>411</v>
      </c>
      <c r="G46" s="2" t="s">
        <v>412</v>
      </c>
      <c r="H46" s="74" t="s">
        <v>313</v>
      </c>
      <c r="I46" s="74"/>
      <c r="J46" s="74" t="s">
        <v>314</v>
      </c>
      <c r="K46" s="74"/>
      <c r="L46" s="9">
        <v>5</v>
      </c>
      <c r="M46" s="4">
        <v>51.1</v>
      </c>
    </row>
    <row r="47" spans="1:13">
      <c r="A47" s="2" t="s">
        <v>48</v>
      </c>
      <c r="B47" s="3" t="s">
        <v>9734</v>
      </c>
      <c r="C47" s="76" t="s">
        <v>42</v>
      </c>
      <c r="D47" s="76"/>
      <c r="E47" s="1" t="s">
        <v>4532</v>
      </c>
      <c r="F47" s="2" t="s">
        <v>2117</v>
      </c>
      <c r="G47" s="2" t="s">
        <v>2118</v>
      </c>
      <c r="H47" s="74" t="s">
        <v>313</v>
      </c>
      <c r="I47" s="74"/>
      <c r="J47" s="74" t="s">
        <v>314</v>
      </c>
      <c r="K47" s="74"/>
      <c r="L47" s="9">
        <v>10</v>
      </c>
      <c r="M47" s="4">
        <v>115.2</v>
      </c>
    </row>
    <row r="48" spans="1:13">
      <c r="M48" s="5">
        <v>1362.04</v>
      </c>
    </row>
    <row r="49" spans="1:26">
      <c r="A49" s="72" t="s">
        <v>435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spans="1:26">
      <c r="A50" s="2" t="s">
        <v>40</v>
      </c>
      <c r="B50" s="3" t="s">
        <v>9724</v>
      </c>
      <c r="C50" s="76" t="s">
        <v>42</v>
      </c>
      <c r="D50" s="76"/>
      <c r="E50" s="1" t="s">
        <v>4631</v>
      </c>
      <c r="F50" s="2" t="s">
        <v>437</v>
      </c>
      <c r="G50" s="2" t="s">
        <v>438</v>
      </c>
      <c r="H50" s="74" t="s">
        <v>439</v>
      </c>
      <c r="I50" s="74"/>
      <c r="J50" s="74" t="s">
        <v>440</v>
      </c>
      <c r="K50" s="74"/>
      <c r="L50" s="9">
        <v>10</v>
      </c>
      <c r="M50" s="4">
        <v>102.2</v>
      </c>
    </row>
    <row r="51" spans="1:26">
      <c r="A51" s="2" t="s">
        <v>40</v>
      </c>
      <c r="B51" s="3" t="s">
        <v>9724</v>
      </c>
      <c r="C51" s="76" t="s">
        <v>42</v>
      </c>
      <c r="D51" s="76"/>
      <c r="E51" s="1" t="s">
        <v>4598</v>
      </c>
      <c r="F51" s="2" t="s">
        <v>1265</v>
      </c>
      <c r="G51" s="2" t="s">
        <v>1266</v>
      </c>
      <c r="H51" s="74" t="s">
        <v>439</v>
      </c>
      <c r="I51" s="74"/>
      <c r="J51" s="74" t="s">
        <v>440</v>
      </c>
      <c r="K51" s="74"/>
      <c r="L51" s="9">
        <v>10</v>
      </c>
      <c r="M51" s="4">
        <v>102.2</v>
      </c>
    </row>
    <row r="52" spans="1:26">
      <c r="A52" s="2" t="s">
        <v>40</v>
      </c>
      <c r="B52" s="3" t="s">
        <v>9724</v>
      </c>
      <c r="C52" s="76" t="s">
        <v>42</v>
      </c>
      <c r="D52" s="76"/>
      <c r="E52" s="1" t="s">
        <v>4592</v>
      </c>
      <c r="F52" s="2" t="s">
        <v>1268</v>
      </c>
      <c r="G52" s="2" t="s">
        <v>1269</v>
      </c>
      <c r="H52" s="74" t="s">
        <v>1270</v>
      </c>
      <c r="I52" s="74"/>
      <c r="J52" s="74" t="s">
        <v>1271</v>
      </c>
      <c r="K52" s="74"/>
      <c r="L52" s="9">
        <v>2</v>
      </c>
      <c r="M52" s="4">
        <v>20.440000000000001</v>
      </c>
    </row>
    <row r="53" spans="1:26">
      <c r="A53" s="2" t="s">
        <v>40</v>
      </c>
      <c r="B53" s="3" t="s">
        <v>9724</v>
      </c>
      <c r="C53" s="76" t="s">
        <v>42</v>
      </c>
      <c r="D53" s="76"/>
      <c r="E53" s="1" t="s">
        <v>9745</v>
      </c>
      <c r="F53" s="2" t="s">
        <v>604</v>
      </c>
      <c r="G53" s="2" t="s">
        <v>605</v>
      </c>
      <c r="H53" s="74" t="s">
        <v>439</v>
      </c>
      <c r="I53" s="74"/>
      <c r="J53" s="74" t="s">
        <v>440</v>
      </c>
      <c r="K53" s="74"/>
      <c r="L53" s="9">
        <v>5</v>
      </c>
      <c r="M53" s="4">
        <v>51.1</v>
      </c>
    </row>
    <row r="54" spans="1:26">
      <c r="A54" s="2" t="s">
        <v>48</v>
      </c>
      <c r="B54" s="3" t="s">
        <v>9724</v>
      </c>
      <c r="C54" s="76" t="s">
        <v>42</v>
      </c>
      <c r="D54" s="76"/>
      <c r="E54" s="1" t="s">
        <v>4592</v>
      </c>
      <c r="F54" s="2" t="s">
        <v>1268</v>
      </c>
      <c r="G54" s="2" t="s">
        <v>1269</v>
      </c>
      <c r="H54" s="74" t="s">
        <v>1270</v>
      </c>
      <c r="I54" s="74"/>
      <c r="J54" s="74" t="s">
        <v>1271</v>
      </c>
      <c r="K54" s="74"/>
      <c r="L54" s="9">
        <v>4</v>
      </c>
      <c r="M54" s="4">
        <v>49.48</v>
      </c>
    </row>
    <row r="55" spans="1:26">
      <c r="M55" s="5">
        <v>325.42</v>
      </c>
    </row>
    <row r="56" spans="1:26">
      <c r="A56" s="72" t="s">
        <v>444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1:26">
      <c r="A57" s="2" t="s">
        <v>40</v>
      </c>
      <c r="B57" s="3" t="s">
        <v>9724</v>
      </c>
      <c r="C57" s="76" t="s">
        <v>42</v>
      </c>
      <c r="D57" s="76"/>
      <c r="E57" s="1" t="s">
        <v>9746</v>
      </c>
      <c r="F57" s="2" t="s">
        <v>4148</v>
      </c>
      <c r="G57" s="2" t="s">
        <v>860</v>
      </c>
      <c r="H57" s="74" t="s">
        <v>3617</v>
      </c>
      <c r="I57" s="74"/>
      <c r="J57" s="74" t="s">
        <v>3618</v>
      </c>
      <c r="K57" s="74"/>
      <c r="L57" s="9">
        <v>10</v>
      </c>
      <c r="M57" s="4">
        <v>102.2</v>
      </c>
    </row>
    <row r="58" spans="1:26">
      <c r="M58" s="5">
        <v>102.2</v>
      </c>
    </row>
    <row r="59" spans="1:26">
      <c r="M59" s="5">
        <v>3008.36</v>
      </c>
    </row>
  </sheetData>
  <autoFilter ref="A1:Z59" xr:uid="{E0FE9D3F-D09F-504D-8E41-6487E3C2EC83}">
    <filterColumn colId="2" showButton="0"/>
    <filterColumn colId="7" showButton="0"/>
    <filterColumn colId="9" showButton="0"/>
  </autoFilter>
  <mergeCells count="134">
    <mergeCell ref="C1:D1"/>
    <mergeCell ref="H1:I1"/>
    <mergeCell ref="J1:K1"/>
    <mergeCell ref="A2:Z2"/>
    <mergeCell ref="C3:D3"/>
    <mergeCell ref="H3:I3"/>
    <mergeCell ref="J3:K3"/>
    <mergeCell ref="C8:D8"/>
    <mergeCell ref="H8:I8"/>
    <mergeCell ref="J8:K8"/>
    <mergeCell ref="C9:D9"/>
    <mergeCell ref="H9:I9"/>
    <mergeCell ref="J9:K9"/>
    <mergeCell ref="C4:D4"/>
    <mergeCell ref="H4:I4"/>
    <mergeCell ref="J4:K4"/>
    <mergeCell ref="A6:Z6"/>
    <mergeCell ref="C7:D7"/>
    <mergeCell ref="H7:I7"/>
    <mergeCell ref="J7:K7"/>
    <mergeCell ref="C12:D12"/>
    <mergeCell ref="H12:I12"/>
    <mergeCell ref="J12:K12"/>
    <mergeCell ref="C13:D13"/>
    <mergeCell ref="H13:I13"/>
    <mergeCell ref="J13:K13"/>
    <mergeCell ref="C10:D10"/>
    <mergeCell ref="H10:I10"/>
    <mergeCell ref="J10:K10"/>
    <mergeCell ref="C11:D11"/>
    <mergeCell ref="H11:I11"/>
    <mergeCell ref="J11:K11"/>
    <mergeCell ref="C16:D16"/>
    <mergeCell ref="H16:I16"/>
    <mergeCell ref="J16:K16"/>
    <mergeCell ref="C17:D17"/>
    <mergeCell ref="H17:I17"/>
    <mergeCell ref="J17:K17"/>
    <mergeCell ref="C14:D14"/>
    <mergeCell ref="H14:I14"/>
    <mergeCell ref="J14:K14"/>
    <mergeCell ref="C15:D15"/>
    <mergeCell ref="H15:I15"/>
    <mergeCell ref="J15:K15"/>
    <mergeCell ref="C20:D20"/>
    <mergeCell ref="H20:I20"/>
    <mergeCell ref="J20:K20"/>
    <mergeCell ref="A22:Z22"/>
    <mergeCell ref="C23:D23"/>
    <mergeCell ref="H23:I23"/>
    <mergeCell ref="J23:K23"/>
    <mergeCell ref="C18:D18"/>
    <mergeCell ref="H18:I18"/>
    <mergeCell ref="J18:K18"/>
    <mergeCell ref="C19:D19"/>
    <mergeCell ref="H19:I19"/>
    <mergeCell ref="J19:K19"/>
    <mergeCell ref="A29:Z29"/>
    <mergeCell ref="C30:D30"/>
    <mergeCell ref="H30:I30"/>
    <mergeCell ref="J30:K30"/>
    <mergeCell ref="A32:Z32"/>
    <mergeCell ref="C33:D33"/>
    <mergeCell ref="H33:I33"/>
    <mergeCell ref="J33:K33"/>
    <mergeCell ref="A25:Z25"/>
    <mergeCell ref="C26:D26"/>
    <mergeCell ref="H26:I26"/>
    <mergeCell ref="J26:K26"/>
    <mergeCell ref="C27:D27"/>
    <mergeCell ref="H27:I27"/>
    <mergeCell ref="J27:K27"/>
    <mergeCell ref="C36:D36"/>
    <mergeCell ref="H36:I36"/>
    <mergeCell ref="J36:K36"/>
    <mergeCell ref="C37:D37"/>
    <mergeCell ref="H37:I37"/>
    <mergeCell ref="J37:K37"/>
    <mergeCell ref="C34:D34"/>
    <mergeCell ref="H34:I34"/>
    <mergeCell ref="J34:K34"/>
    <mergeCell ref="C35:D35"/>
    <mergeCell ref="H35:I35"/>
    <mergeCell ref="J35:K35"/>
    <mergeCell ref="C40:D40"/>
    <mergeCell ref="H40:I40"/>
    <mergeCell ref="J40:K40"/>
    <mergeCell ref="C41:D41"/>
    <mergeCell ref="H41:I41"/>
    <mergeCell ref="J41:K41"/>
    <mergeCell ref="C38:D38"/>
    <mergeCell ref="H38:I38"/>
    <mergeCell ref="J38:K38"/>
    <mergeCell ref="C39:D39"/>
    <mergeCell ref="H39:I39"/>
    <mergeCell ref="J39:K39"/>
    <mergeCell ref="C44:D44"/>
    <mergeCell ref="H44:I44"/>
    <mergeCell ref="J44:K44"/>
    <mergeCell ref="C45:D45"/>
    <mergeCell ref="H45:I45"/>
    <mergeCell ref="J45:K45"/>
    <mergeCell ref="C42:D42"/>
    <mergeCell ref="H42:I42"/>
    <mergeCell ref="J42:K42"/>
    <mergeCell ref="C43:D43"/>
    <mergeCell ref="H43:I43"/>
    <mergeCell ref="J43:K43"/>
    <mergeCell ref="A49:Z49"/>
    <mergeCell ref="C50:D50"/>
    <mergeCell ref="H50:I50"/>
    <mergeCell ref="J50:K50"/>
    <mergeCell ref="C51:D51"/>
    <mergeCell ref="H51:I51"/>
    <mergeCell ref="J51:K51"/>
    <mergeCell ref="C46:D46"/>
    <mergeCell ref="H46:I46"/>
    <mergeCell ref="J46:K46"/>
    <mergeCell ref="C47:D47"/>
    <mergeCell ref="H47:I47"/>
    <mergeCell ref="J47:K47"/>
    <mergeCell ref="C54:D54"/>
    <mergeCell ref="H54:I54"/>
    <mergeCell ref="J54:K54"/>
    <mergeCell ref="A56:Z56"/>
    <mergeCell ref="C57:D57"/>
    <mergeCell ref="H57:I57"/>
    <mergeCell ref="J57:K57"/>
    <mergeCell ref="C52:D52"/>
    <mergeCell ref="H52:I52"/>
    <mergeCell ref="J52:K52"/>
    <mergeCell ref="C53:D53"/>
    <mergeCell ref="H53:I53"/>
    <mergeCell ref="J53:K5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522D-18D8-374C-B24A-07DD81602777}">
  <dimension ref="A1:Z74"/>
  <sheetViews>
    <sheetView workbookViewId="0"/>
    <sheetView workbookViewId="1"/>
  </sheetViews>
  <sheetFormatPr defaultColWidth="8.85546875" defaultRowHeight="12.95"/>
  <cols>
    <col min="1" max="1" width="37.42578125" customWidth="1"/>
    <col min="2" max="2" width="8.7109375" customWidth="1"/>
    <col min="3" max="3" width="4" customWidth="1"/>
    <col min="4" max="4" width="3.140625" customWidth="1"/>
    <col min="5" max="5" width="7" customWidth="1"/>
    <col min="6" max="6" width="48.85546875" customWidth="1"/>
    <col min="7" max="7" width="26.85546875" customWidth="1"/>
    <col min="8" max="8" width="3" customWidth="1"/>
    <col min="9" max="9" width="3.140625" customWidth="1"/>
    <col min="10" max="11" width="6" customWidth="1"/>
    <col min="12" max="12" width="7.7109375" style="10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8" t="s">
        <v>37</v>
      </c>
      <c r="M1" s="6" t="s">
        <v>38</v>
      </c>
    </row>
    <row r="2" spans="1:26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>
      <c r="A3" s="2" t="s">
        <v>48</v>
      </c>
      <c r="B3" s="3" t="s">
        <v>9747</v>
      </c>
      <c r="C3" s="76" t="s">
        <v>42</v>
      </c>
      <c r="D3" s="76"/>
      <c r="E3" s="1" t="s">
        <v>9748</v>
      </c>
      <c r="F3" s="2" t="s">
        <v>890</v>
      </c>
      <c r="G3" s="2" t="s">
        <v>891</v>
      </c>
      <c r="H3" s="74" t="s">
        <v>46</v>
      </c>
      <c r="I3" s="74"/>
      <c r="J3" s="74" t="s">
        <v>47</v>
      </c>
      <c r="K3" s="74"/>
      <c r="L3" s="9">
        <v>3</v>
      </c>
      <c r="M3" s="4">
        <v>37.11</v>
      </c>
    </row>
    <row r="4" spans="1:26">
      <c r="A4" s="2" t="s">
        <v>48</v>
      </c>
      <c r="B4" s="3" t="s">
        <v>9747</v>
      </c>
      <c r="C4" s="76" t="s">
        <v>42</v>
      </c>
      <c r="D4" s="76"/>
      <c r="E4" s="1" t="s">
        <v>4693</v>
      </c>
      <c r="F4" s="2" t="s">
        <v>7843</v>
      </c>
      <c r="G4" s="2" t="s">
        <v>7844</v>
      </c>
      <c r="H4" s="74" t="s">
        <v>622</v>
      </c>
      <c r="I4" s="74"/>
      <c r="J4" s="74" t="s">
        <v>623</v>
      </c>
      <c r="K4" s="74"/>
      <c r="L4" s="9">
        <v>5</v>
      </c>
      <c r="M4" s="4">
        <v>61.85</v>
      </c>
    </row>
    <row r="5" spans="1:26">
      <c r="M5" s="5">
        <v>98.96</v>
      </c>
    </row>
    <row r="6" spans="1:26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>
      <c r="A7" s="2" t="s">
        <v>40</v>
      </c>
      <c r="B7" s="3" t="s">
        <v>9749</v>
      </c>
      <c r="C7" s="76" t="s">
        <v>42</v>
      </c>
      <c r="D7" s="76"/>
      <c r="E7" s="1" t="s">
        <v>9750</v>
      </c>
      <c r="F7" s="2" t="s">
        <v>630</v>
      </c>
      <c r="G7" s="2" t="s">
        <v>631</v>
      </c>
      <c r="H7" s="74" t="s">
        <v>82</v>
      </c>
      <c r="I7" s="74"/>
      <c r="J7" s="74" t="s">
        <v>83</v>
      </c>
      <c r="K7" s="74"/>
      <c r="L7" s="9">
        <v>2</v>
      </c>
      <c r="M7" s="4">
        <v>20.440000000000001</v>
      </c>
    </row>
    <row r="8" spans="1:26">
      <c r="A8" s="2" t="s">
        <v>40</v>
      </c>
      <c r="B8" s="3" t="s">
        <v>9749</v>
      </c>
      <c r="C8" s="76" t="s">
        <v>42</v>
      </c>
      <c r="D8" s="76"/>
      <c r="E8" s="1" t="s">
        <v>9751</v>
      </c>
      <c r="F8" s="2" t="s">
        <v>4537</v>
      </c>
      <c r="G8" s="2" t="s">
        <v>4538</v>
      </c>
      <c r="H8" s="74" t="s">
        <v>498</v>
      </c>
      <c r="I8" s="74"/>
      <c r="J8" s="74" t="s">
        <v>499</v>
      </c>
      <c r="K8" s="74"/>
      <c r="L8" s="9">
        <v>5</v>
      </c>
      <c r="M8" s="4">
        <v>51.1</v>
      </c>
    </row>
    <row r="9" spans="1:26">
      <c r="A9" s="2" t="s">
        <v>40</v>
      </c>
      <c r="B9" s="3" t="s">
        <v>9749</v>
      </c>
      <c r="C9" s="76" t="s">
        <v>42</v>
      </c>
      <c r="D9" s="76"/>
      <c r="E9" s="1" t="s">
        <v>9752</v>
      </c>
      <c r="F9" s="2" t="s">
        <v>689</v>
      </c>
      <c r="G9" s="2" t="s">
        <v>690</v>
      </c>
      <c r="H9" s="74" t="s">
        <v>93</v>
      </c>
      <c r="I9" s="74"/>
      <c r="J9" s="74" t="s">
        <v>94</v>
      </c>
      <c r="K9" s="74"/>
      <c r="L9" s="9">
        <v>2</v>
      </c>
      <c r="M9" s="4">
        <v>20.440000000000001</v>
      </c>
    </row>
    <row r="10" spans="1:26">
      <c r="A10" s="2" t="s">
        <v>40</v>
      </c>
      <c r="B10" s="3" t="s">
        <v>9749</v>
      </c>
      <c r="C10" s="76" t="s">
        <v>42</v>
      </c>
      <c r="D10" s="76"/>
      <c r="E10" s="1" t="s">
        <v>9753</v>
      </c>
      <c r="F10" s="2" t="s">
        <v>643</v>
      </c>
      <c r="G10" s="2" t="s">
        <v>644</v>
      </c>
      <c r="H10" s="74" t="s">
        <v>82</v>
      </c>
      <c r="I10" s="74"/>
      <c r="J10" s="74" t="s">
        <v>83</v>
      </c>
      <c r="K10" s="74"/>
      <c r="L10" s="9">
        <v>5</v>
      </c>
      <c r="M10" s="4">
        <v>51.1</v>
      </c>
    </row>
    <row r="11" spans="1:26">
      <c r="A11" s="2" t="s">
        <v>40</v>
      </c>
      <c r="B11" s="3" t="s">
        <v>9749</v>
      </c>
      <c r="C11" s="76" t="s">
        <v>42</v>
      </c>
      <c r="D11" s="76"/>
      <c r="E11" s="1" t="s">
        <v>9754</v>
      </c>
      <c r="F11" s="2" t="s">
        <v>519</v>
      </c>
      <c r="G11" s="2" t="s">
        <v>520</v>
      </c>
      <c r="H11" s="74" t="s">
        <v>93</v>
      </c>
      <c r="I11" s="74"/>
      <c r="J11" s="74" t="s">
        <v>94</v>
      </c>
      <c r="K11" s="74"/>
      <c r="L11" s="9">
        <v>10</v>
      </c>
      <c r="M11" s="4">
        <v>102.2</v>
      </c>
    </row>
    <row r="12" spans="1:26">
      <c r="A12" s="2" t="s">
        <v>40</v>
      </c>
      <c r="B12" s="3" t="s">
        <v>9749</v>
      </c>
      <c r="C12" s="76" t="s">
        <v>42</v>
      </c>
      <c r="D12" s="76"/>
      <c r="E12" s="1" t="s">
        <v>9755</v>
      </c>
      <c r="F12" s="2" t="s">
        <v>522</v>
      </c>
      <c r="G12" s="2" t="s">
        <v>523</v>
      </c>
      <c r="H12" s="74" t="s">
        <v>93</v>
      </c>
      <c r="I12" s="74"/>
      <c r="J12" s="74" t="s">
        <v>94</v>
      </c>
      <c r="K12" s="74"/>
      <c r="L12" s="9">
        <v>1</v>
      </c>
      <c r="M12" s="4">
        <v>10.220000000000001</v>
      </c>
    </row>
    <row r="13" spans="1:26">
      <c r="A13" s="2" t="s">
        <v>40</v>
      </c>
      <c r="B13" s="3" t="s">
        <v>9747</v>
      </c>
      <c r="C13" s="76" t="s">
        <v>42</v>
      </c>
      <c r="D13" s="76"/>
      <c r="E13" s="1" t="s">
        <v>9756</v>
      </c>
      <c r="F13" s="2" t="s">
        <v>2601</v>
      </c>
      <c r="G13" s="2" t="s">
        <v>2602</v>
      </c>
      <c r="H13" s="74" t="s">
        <v>77</v>
      </c>
      <c r="I13" s="74"/>
      <c r="J13" s="74" t="s">
        <v>78</v>
      </c>
      <c r="K13" s="74"/>
      <c r="L13" s="9">
        <v>5</v>
      </c>
      <c r="M13" s="4">
        <v>51.1</v>
      </c>
    </row>
    <row r="14" spans="1:26">
      <c r="A14" s="2" t="s">
        <v>40</v>
      </c>
      <c r="B14" s="3" t="s">
        <v>9749</v>
      </c>
      <c r="C14" s="76" t="s">
        <v>42</v>
      </c>
      <c r="D14" s="76"/>
      <c r="E14" s="1" t="s">
        <v>9757</v>
      </c>
      <c r="F14" s="2" t="s">
        <v>928</v>
      </c>
      <c r="G14" s="2" t="s">
        <v>929</v>
      </c>
      <c r="H14" s="74" t="s">
        <v>93</v>
      </c>
      <c r="I14" s="74"/>
      <c r="J14" s="74" t="s">
        <v>94</v>
      </c>
      <c r="K14" s="74"/>
      <c r="L14" s="9">
        <v>5</v>
      </c>
      <c r="M14" s="4">
        <v>51.1</v>
      </c>
    </row>
    <row r="15" spans="1:26">
      <c r="A15" s="2" t="s">
        <v>48</v>
      </c>
      <c r="B15" s="3" t="s">
        <v>9749</v>
      </c>
      <c r="C15" s="76" t="s">
        <v>42</v>
      </c>
      <c r="D15" s="76"/>
      <c r="E15" s="1" t="s">
        <v>9758</v>
      </c>
      <c r="F15" s="2" t="s">
        <v>1121</v>
      </c>
      <c r="G15" s="2" t="s">
        <v>1122</v>
      </c>
      <c r="H15" s="74" t="s">
        <v>82</v>
      </c>
      <c r="I15" s="74"/>
      <c r="J15" s="74" t="s">
        <v>83</v>
      </c>
      <c r="K15" s="74"/>
      <c r="L15" s="9">
        <v>2</v>
      </c>
      <c r="M15" s="4">
        <v>24.74</v>
      </c>
    </row>
    <row r="16" spans="1:26">
      <c r="A16" s="2" t="s">
        <v>48</v>
      </c>
      <c r="B16" s="3" t="s">
        <v>9749</v>
      </c>
      <c r="C16" s="76" t="s">
        <v>42</v>
      </c>
      <c r="D16" s="76"/>
      <c r="E16" s="1" t="s">
        <v>9751</v>
      </c>
      <c r="F16" s="2" t="s">
        <v>4537</v>
      </c>
      <c r="G16" s="2" t="s">
        <v>4538</v>
      </c>
      <c r="H16" s="74" t="s">
        <v>498</v>
      </c>
      <c r="I16" s="74"/>
      <c r="J16" s="74" t="s">
        <v>499</v>
      </c>
      <c r="K16" s="74"/>
      <c r="L16" s="9">
        <v>5</v>
      </c>
      <c r="M16" s="4">
        <v>61.85</v>
      </c>
    </row>
    <row r="17" spans="1:26">
      <c r="A17" s="2" t="s">
        <v>48</v>
      </c>
      <c r="B17" s="3" t="s">
        <v>9749</v>
      </c>
      <c r="C17" s="76" t="s">
        <v>42</v>
      </c>
      <c r="D17" s="76"/>
      <c r="E17" s="1" t="s">
        <v>9759</v>
      </c>
      <c r="F17" s="2" t="s">
        <v>3651</v>
      </c>
      <c r="G17" s="2" t="s">
        <v>3652</v>
      </c>
      <c r="H17" s="74" t="s">
        <v>82</v>
      </c>
      <c r="I17" s="74"/>
      <c r="J17" s="74" t="s">
        <v>83</v>
      </c>
      <c r="K17" s="74"/>
      <c r="L17" s="9">
        <v>2</v>
      </c>
      <c r="M17" s="4">
        <v>24.74</v>
      </c>
    </row>
    <row r="18" spans="1:26">
      <c r="A18" s="2" t="s">
        <v>48</v>
      </c>
      <c r="B18" s="3" t="s">
        <v>9749</v>
      </c>
      <c r="C18" s="76" t="s">
        <v>42</v>
      </c>
      <c r="D18" s="76"/>
      <c r="E18" s="1" t="s">
        <v>9760</v>
      </c>
      <c r="F18" s="2" t="s">
        <v>1129</v>
      </c>
      <c r="G18" s="2" t="s">
        <v>1130</v>
      </c>
      <c r="H18" s="74" t="s">
        <v>93</v>
      </c>
      <c r="I18" s="74"/>
      <c r="J18" s="74" t="s">
        <v>94</v>
      </c>
      <c r="K18" s="74"/>
      <c r="L18" s="9">
        <v>4</v>
      </c>
      <c r="M18" s="4">
        <v>49.48</v>
      </c>
    </row>
    <row r="19" spans="1:26">
      <c r="A19" s="2" t="s">
        <v>48</v>
      </c>
      <c r="B19" s="3" t="s">
        <v>9747</v>
      </c>
      <c r="C19" s="76" t="s">
        <v>42</v>
      </c>
      <c r="D19" s="76"/>
      <c r="E19" s="1" t="s">
        <v>9756</v>
      </c>
      <c r="F19" s="2" t="s">
        <v>2601</v>
      </c>
      <c r="G19" s="2" t="s">
        <v>2602</v>
      </c>
      <c r="H19" s="74" t="s">
        <v>77</v>
      </c>
      <c r="I19" s="74"/>
      <c r="J19" s="74" t="s">
        <v>78</v>
      </c>
      <c r="K19" s="74"/>
      <c r="L19" s="9">
        <v>5</v>
      </c>
      <c r="M19" s="4">
        <v>61.85</v>
      </c>
    </row>
    <row r="20" spans="1:26">
      <c r="A20" s="2" t="s">
        <v>48</v>
      </c>
      <c r="B20" s="3" t="s">
        <v>9749</v>
      </c>
      <c r="C20" s="76" t="s">
        <v>42</v>
      </c>
      <c r="D20" s="76"/>
      <c r="E20" s="1" t="s">
        <v>9761</v>
      </c>
      <c r="F20" s="2" t="s">
        <v>679</v>
      </c>
      <c r="G20" s="2" t="s">
        <v>680</v>
      </c>
      <c r="H20" s="74" t="s">
        <v>82</v>
      </c>
      <c r="I20" s="74"/>
      <c r="J20" s="74" t="s">
        <v>83</v>
      </c>
      <c r="K20" s="74"/>
      <c r="L20" s="9">
        <v>20</v>
      </c>
      <c r="M20" s="4">
        <v>247.4</v>
      </c>
    </row>
    <row r="21" spans="1:26">
      <c r="A21" s="2" t="s">
        <v>48</v>
      </c>
      <c r="B21" s="3" t="s">
        <v>9749</v>
      </c>
      <c r="C21" s="76" t="s">
        <v>42</v>
      </c>
      <c r="D21" s="76"/>
      <c r="E21" s="1" t="s">
        <v>9753</v>
      </c>
      <c r="F21" s="2" t="s">
        <v>643</v>
      </c>
      <c r="G21" s="2" t="s">
        <v>644</v>
      </c>
      <c r="H21" s="74" t="s">
        <v>82</v>
      </c>
      <c r="I21" s="74"/>
      <c r="J21" s="74" t="s">
        <v>83</v>
      </c>
      <c r="K21" s="74"/>
      <c r="L21" s="9">
        <v>10</v>
      </c>
      <c r="M21" s="4">
        <v>123.7</v>
      </c>
    </row>
    <row r="22" spans="1:26">
      <c r="A22" s="2" t="s">
        <v>48</v>
      </c>
      <c r="B22" s="3" t="s">
        <v>9749</v>
      </c>
      <c r="C22" s="76" t="s">
        <v>42</v>
      </c>
      <c r="D22" s="76"/>
      <c r="E22" s="1" t="s">
        <v>9762</v>
      </c>
      <c r="F22" s="2" t="s">
        <v>894</v>
      </c>
      <c r="G22" s="2" t="s">
        <v>895</v>
      </c>
      <c r="H22" s="74" t="s">
        <v>82</v>
      </c>
      <c r="I22" s="74"/>
      <c r="J22" s="74" t="s">
        <v>83</v>
      </c>
      <c r="K22" s="74"/>
      <c r="L22" s="9">
        <v>5</v>
      </c>
      <c r="M22" s="4">
        <v>61.85</v>
      </c>
    </row>
    <row r="23" spans="1:26">
      <c r="A23" s="2" t="s">
        <v>48</v>
      </c>
      <c r="B23" s="3" t="s">
        <v>9749</v>
      </c>
      <c r="C23" s="76" t="s">
        <v>42</v>
      </c>
      <c r="D23" s="76"/>
      <c r="E23" s="1" t="s">
        <v>9755</v>
      </c>
      <c r="F23" s="2" t="s">
        <v>522</v>
      </c>
      <c r="G23" s="2" t="s">
        <v>523</v>
      </c>
      <c r="H23" s="74" t="s">
        <v>93</v>
      </c>
      <c r="I23" s="74"/>
      <c r="J23" s="74" t="s">
        <v>94</v>
      </c>
      <c r="K23" s="74"/>
      <c r="L23" s="9">
        <v>1</v>
      </c>
      <c r="M23" s="4">
        <v>12.37</v>
      </c>
    </row>
    <row r="24" spans="1:26">
      <c r="A24" s="2" t="s">
        <v>48</v>
      </c>
      <c r="B24" s="3" t="s">
        <v>9749</v>
      </c>
      <c r="C24" s="76" t="s">
        <v>42</v>
      </c>
      <c r="D24" s="76"/>
      <c r="E24" s="1" t="s">
        <v>9763</v>
      </c>
      <c r="F24" s="2" t="s">
        <v>1901</v>
      </c>
      <c r="G24" s="2" t="s">
        <v>1902</v>
      </c>
      <c r="H24" s="74" t="s">
        <v>77</v>
      </c>
      <c r="I24" s="74"/>
      <c r="J24" s="74" t="s">
        <v>78</v>
      </c>
      <c r="K24" s="74"/>
      <c r="L24" s="9">
        <v>20</v>
      </c>
      <c r="M24" s="4">
        <v>247.4</v>
      </c>
    </row>
    <row r="25" spans="1:26">
      <c r="A25" s="2" t="s">
        <v>182</v>
      </c>
      <c r="B25" s="3" t="s">
        <v>9749</v>
      </c>
      <c r="C25" s="76" t="s">
        <v>42</v>
      </c>
      <c r="D25" s="76"/>
      <c r="E25" s="1" t="s">
        <v>9764</v>
      </c>
      <c r="F25" s="2" t="s">
        <v>916</v>
      </c>
      <c r="G25" s="2" t="s">
        <v>917</v>
      </c>
      <c r="H25" s="74" t="s">
        <v>82</v>
      </c>
      <c r="I25" s="74"/>
      <c r="J25" s="74" t="s">
        <v>83</v>
      </c>
      <c r="K25" s="74"/>
      <c r="L25" s="9">
        <v>1</v>
      </c>
      <c r="M25" s="4">
        <v>9.44</v>
      </c>
    </row>
    <row r="26" spans="1:26">
      <c r="A26" s="2" t="s">
        <v>182</v>
      </c>
      <c r="B26" s="3" t="s">
        <v>9747</v>
      </c>
      <c r="C26" s="76" t="s">
        <v>42</v>
      </c>
      <c r="D26" s="76"/>
      <c r="E26" s="1" t="s">
        <v>9756</v>
      </c>
      <c r="F26" s="2" t="s">
        <v>2601</v>
      </c>
      <c r="G26" s="2" t="s">
        <v>2602</v>
      </c>
      <c r="H26" s="74" t="s">
        <v>77</v>
      </c>
      <c r="I26" s="74"/>
      <c r="J26" s="74" t="s">
        <v>78</v>
      </c>
      <c r="K26" s="74"/>
      <c r="L26" s="9">
        <v>1</v>
      </c>
      <c r="M26" s="4">
        <v>9.44</v>
      </c>
    </row>
    <row r="27" spans="1:26">
      <c r="A27" s="2" t="s">
        <v>205</v>
      </c>
      <c r="B27" s="3" t="s">
        <v>9747</v>
      </c>
      <c r="C27" s="76" t="s">
        <v>42</v>
      </c>
      <c r="D27" s="76"/>
      <c r="E27" s="1" t="s">
        <v>9756</v>
      </c>
      <c r="F27" s="2" t="s">
        <v>2601</v>
      </c>
      <c r="G27" s="2" t="s">
        <v>2602</v>
      </c>
      <c r="H27" s="74" t="s">
        <v>77</v>
      </c>
      <c r="I27" s="74"/>
      <c r="J27" s="74" t="s">
        <v>78</v>
      </c>
      <c r="K27" s="74"/>
      <c r="L27" s="9">
        <v>1</v>
      </c>
      <c r="M27" s="4">
        <v>9.5500000000000007</v>
      </c>
    </row>
    <row r="28" spans="1:26">
      <c r="M28" s="5">
        <v>1301.51</v>
      </c>
    </row>
    <row r="29" spans="1:26">
      <c r="A29" s="72" t="s">
        <v>141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>
      <c r="A30" s="2" t="s">
        <v>40</v>
      </c>
      <c r="B30" s="3" t="s">
        <v>9765</v>
      </c>
      <c r="C30" s="76" t="s">
        <v>42</v>
      </c>
      <c r="D30" s="76"/>
      <c r="E30" s="1" t="s">
        <v>9766</v>
      </c>
      <c r="F30" s="2" t="s">
        <v>538</v>
      </c>
      <c r="G30" s="2" t="s">
        <v>539</v>
      </c>
      <c r="H30" s="74" t="s">
        <v>150</v>
      </c>
      <c r="I30" s="74"/>
      <c r="J30" s="74" t="s">
        <v>151</v>
      </c>
      <c r="K30" s="74"/>
      <c r="L30" s="9">
        <v>3</v>
      </c>
      <c r="M30" s="4">
        <v>30.66</v>
      </c>
    </row>
    <row r="31" spans="1:26">
      <c r="A31" s="2" t="s">
        <v>40</v>
      </c>
      <c r="B31" s="3" t="s">
        <v>9767</v>
      </c>
      <c r="C31" s="76" t="s">
        <v>42</v>
      </c>
      <c r="D31" s="76"/>
      <c r="E31" s="1" t="s">
        <v>9768</v>
      </c>
      <c r="F31" s="2" t="s">
        <v>170</v>
      </c>
      <c r="G31" s="2" t="s">
        <v>171</v>
      </c>
      <c r="H31" s="74" t="s">
        <v>150</v>
      </c>
      <c r="I31" s="74"/>
      <c r="J31" s="74" t="s">
        <v>151</v>
      </c>
      <c r="K31" s="74"/>
      <c r="L31" s="9">
        <v>2</v>
      </c>
      <c r="M31" s="4">
        <v>20.440000000000001</v>
      </c>
    </row>
    <row r="32" spans="1:26">
      <c r="A32" s="2" t="s">
        <v>48</v>
      </c>
      <c r="B32" s="3" t="s">
        <v>9767</v>
      </c>
      <c r="C32" s="76" t="s">
        <v>42</v>
      </c>
      <c r="D32" s="76"/>
      <c r="E32" s="1" t="s">
        <v>9769</v>
      </c>
      <c r="F32" s="2" t="s">
        <v>170</v>
      </c>
      <c r="G32" s="2" t="s">
        <v>171</v>
      </c>
      <c r="H32" s="74" t="s">
        <v>150</v>
      </c>
      <c r="I32" s="74"/>
      <c r="J32" s="74" t="s">
        <v>151</v>
      </c>
      <c r="K32" s="74"/>
      <c r="L32" s="9">
        <v>5</v>
      </c>
      <c r="M32" s="4">
        <v>57.6</v>
      </c>
    </row>
    <row r="33" spans="1:26">
      <c r="A33" s="2" t="s">
        <v>48</v>
      </c>
      <c r="B33" s="3" t="s">
        <v>9767</v>
      </c>
      <c r="C33" s="76" t="s">
        <v>42</v>
      </c>
      <c r="D33" s="76"/>
      <c r="E33" s="1" t="s">
        <v>9770</v>
      </c>
      <c r="F33" s="2" t="s">
        <v>957</v>
      </c>
      <c r="G33" s="2" t="s">
        <v>958</v>
      </c>
      <c r="H33" s="74" t="s">
        <v>150</v>
      </c>
      <c r="I33" s="74"/>
      <c r="J33" s="74" t="s">
        <v>151</v>
      </c>
      <c r="K33" s="74"/>
      <c r="L33" s="9">
        <v>10</v>
      </c>
      <c r="M33" s="4">
        <v>115.2</v>
      </c>
    </row>
    <row r="34" spans="1:26">
      <c r="M34" s="5">
        <v>223.9</v>
      </c>
    </row>
    <row r="35" spans="1:26">
      <c r="A35" s="72" t="s">
        <v>189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spans="1:26">
      <c r="A36" s="2" t="s">
        <v>40</v>
      </c>
      <c r="B36" s="3" t="s">
        <v>9747</v>
      </c>
      <c r="C36" s="76" t="s">
        <v>42</v>
      </c>
      <c r="D36" s="76"/>
      <c r="E36" s="1" t="s">
        <v>9771</v>
      </c>
      <c r="F36" s="2" t="s">
        <v>1168</v>
      </c>
      <c r="G36" s="2" t="s">
        <v>1169</v>
      </c>
      <c r="H36" s="74" t="s">
        <v>712</v>
      </c>
      <c r="I36" s="74"/>
      <c r="J36" s="74" t="s">
        <v>713</v>
      </c>
      <c r="K36" s="74"/>
      <c r="L36" s="9">
        <v>4</v>
      </c>
      <c r="M36" s="4">
        <v>40.880000000000003</v>
      </c>
    </row>
    <row r="37" spans="1:26">
      <c r="A37" s="2" t="s">
        <v>40</v>
      </c>
      <c r="B37" s="3" t="s">
        <v>9747</v>
      </c>
      <c r="C37" s="76" t="s">
        <v>42</v>
      </c>
      <c r="D37" s="76"/>
      <c r="E37" s="1" t="s">
        <v>4691</v>
      </c>
      <c r="F37" s="2" t="s">
        <v>710</v>
      </c>
      <c r="G37" s="2" t="s">
        <v>711</v>
      </c>
      <c r="H37" s="74" t="s">
        <v>712</v>
      </c>
      <c r="I37" s="74"/>
      <c r="J37" s="74" t="s">
        <v>713</v>
      </c>
      <c r="K37" s="74"/>
      <c r="L37" s="9">
        <v>5</v>
      </c>
      <c r="M37" s="4">
        <v>51.1</v>
      </c>
    </row>
    <row r="38" spans="1:26">
      <c r="A38" s="2" t="s">
        <v>182</v>
      </c>
      <c r="B38" s="3" t="s">
        <v>9747</v>
      </c>
      <c r="C38" s="76" t="s">
        <v>42</v>
      </c>
      <c r="D38" s="76"/>
      <c r="E38" s="1" t="s">
        <v>4691</v>
      </c>
      <c r="F38" s="2" t="s">
        <v>710</v>
      </c>
      <c r="G38" s="2" t="s">
        <v>711</v>
      </c>
      <c r="H38" s="74" t="s">
        <v>712</v>
      </c>
      <c r="I38" s="74"/>
      <c r="J38" s="74" t="s">
        <v>713</v>
      </c>
      <c r="K38" s="74"/>
      <c r="L38" s="9">
        <v>1</v>
      </c>
      <c r="M38" s="4">
        <v>9.44</v>
      </c>
    </row>
    <row r="39" spans="1:26">
      <c r="A39" s="2" t="s">
        <v>182</v>
      </c>
      <c r="B39" s="3" t="s">
        <v>9747</v>
      </c>
      <c r="C39" s="76" t="s">
        <v>42</v>
      </c>
      <c r="D39" s="76"/>
      <c r="E39" s="1" t="s">
        <v>9772</v>
      </c>
      <c r="F39" s="2" t="s">
        <v>729</v>
      </c>
      <c r="G39" s="2" t="s">
        <v>730</v>
      </c>
      <c r="H39" s="74" t="s">
        <v>726</v>
      </c>
      <c r="I39" s="74"/>
      <c r="J39" s="74" t="s">
        <v>727</v>
      </c>
      <c r="K39" s="74"/>
      <c r="L39" s="9">
        <v>2</v>
      </c>
      <c r="M39" s="4">
        <v>18.88</v>
      </c>
    </row>
    <row r="40" spans="1:26">
      <c r="M40" s="5">
        <v>120.3</v>
      </c>
    </row>
    <row r="41" spans="1:26">
      <c r="A41" s="72" t="s">
        <v>212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spans="1:26">
      <c r="A42" s="2" t="s">
        <v>48</v>
      </c>
      <c r="B42" s="3" t="s">
        <v>9767</v>
      </c>
      <c r="C42" s="76" t="s">
        <v>42</v>
      </c>
      <c r="D42" s="76"/>
      <c r="E42" s="1" t="s">
        <v>9773</v>
      </c>
      <c r="F42" s="2" t="s">
        <v>1187</v>
      </c>
      <c r="G42" s="2" t="s">
        <v>1188</v>
      </c>
      <c r="H42" s="74" t="s">
        <v>216</v>
      </c>
      <c r="I42" s="74"/>
      <c r="J42" s="74" t="s">
        <v>217</v>
      </c>
      <c r="K42" s="74"/>
      <c r="L42" s="9">
        <v>5</v>
      </c>
      <c r="M42" s="4">
        <v>61.85</v>
      </c>
    </row>
    <row r="43" spans="1:26">
      <c r="A43" s="2" t="s">
        <v>48</v>
      </c>
      <c r="B43" s="3" t="s">
        <v>9767</v>
      </c>
      <c r="C43" s="76" t="s">
        <v>42</v>
      </c>
      <c r="D43" s="76"/>
      <c r="E43" s="1" t="s">
        <v>9774</v>
      </c>
      <c r="F43" s="2" t="s">
        <v>263</v>
      </c>
      <c r="G43" s="2" t="s">
        <v>264</v>
      </c>
      <c r="H43" s="74" t="s">
        <v>216</v>
      </c>
      <c r="I43" s="74"/>
      <c r="J43" s="74" t="s">
        <v>217</v>
      </c>
      <c r="K43" s="74"/>
      <c r="L43" s="9">
        <v>2</v>
      </c>
      <c r="M43" s="4">
        <v>24.74</v>
      </c>
    </row>
    <row r="44" spans="1:26">
      <c r="A44" s="2" t="s">
        <v>182</v>
      </c>
      <c r="B44" s="3" t="s">
        <v>9767</v>
      </c>
      <c r="C44" s="76" t="s">
        <v>42</v>
      </c>
      <c r="D44" s="76"/>
      <c r="E44" s="1" t="s">
        <v>9775</v>
      </c>
      <c r="F44" s="2" t="s">
        <v>238</v>
      </c>
      <c r="G44" s="2" t="s">
        <v>239</v>
      </c>
      <c r="H44" s="74" t="s">
        <v>216</v>
      </c>
      <c r="I44" s="74"/>
      <c r="J44" s="74" t="s">
        <v>217</v>
      </c>
      <c r="K44" s="74"/>
      <c r="L44" s="9">
        <v>3</v>
      </c>
      <c r="M44" s="4">
        <v>28.32</v>
      </c>
    </row>
    <row r="45" spans="1:26">
      <c r="A45" s="2" t="s">
        <v>205</v>
      </c>
      <c r="B45" s="3" t="s">
        <v>9767</v>
      </c>
      <c r="C45" s="76" t="s">
        <v>42</v>
      </c>
      <c r="D45" s="76"/>
      <c r="E45" s="1" t="s">
        <v>9774</v>
      </c>
      <c r="F45" s="2" t="s">
        <v>263</v>
      </c>
      <c r="G45" s="2" t="s">
        <v>264</v>
      </c>
      <c r="H45" s="74" t="s">
        <v>216</v>
      </c>
      <c r="I45" s="74"/>
      <c r="J45" s="74" t="s">
        <v>217</v>
      </c>
      <c r="K45" s="74"/>
      <c r="L45" s="9">
        <v>2</v>
      </c>
      <c r="M45" s="4">
        <v>19.100000000000001</v>
      </c>
    </row>
    <row r="46" spans="1:26">
      <c r="M46" s="5">
        <v>134.01</v>
      </c>
    </row>
    <row r="47" spans="1:26">
      <c r="A47" s="72" t="s">
        <v>286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spans="1:26">
      <c r="A48" s="2" t="s">
        <v>182</v>
      </c>
      <c r="B48" s="3" t="s">
        <v>9767</v>
      </c>
      <c r="C48" s="76" t="s">
        <v>42</v>
      </c>
      <c r="D48" s="76"/>
      <c r="E48" s="1" t="s">
        <v>9776</v>
      </c>
      <c r="F48" s="2" t="s">
        <v>981</v>
      </c>
      <c r="G48" s="2" t="s">
        <v>982</v>
      </c>
      <c r="H48" s="74" t="s">
        <v>296</v>
      </c>
      <c r="I48" s="74"/>
      <c r="J48" s="74" t="s">
        <v>297</v>
      </c>
      <c r="K48" s="74"/>
      <c r="L48" s="9">
        <v>5</v>
      </c>
      <c r="M48" s="4">
        <v>42.1</v>
      </c>
    </row>
    <row r="49" spans="1:26">
      <c r="M49" s="5">
        <v>42.1</v>
      </c>
    </row>
    <row r="50" spans="1:26">
      <c r="A50" s="72" t="s">
        <v>309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spans="1:26">
      <c r="A51" s="2" t="s">
        <v>40</v>
      </c>
      <c r="B51" s="3" t="s">
        <v>9777</v>
      </c>
      <c r="C51" s="76" t="s">
        <v>42</v>
      </c>
      <c r="D51" s="76"/>
      <c r="E51" s="1" t="s">
        <v>9778</v>
      </c>
      <c r="F51" s="2" t="s">
        <v>4391</v>
      </c>
      <c r="G51" s="2" t="s">
        <v>4392</v>
      </c>
      <c r="H51" s="74" t="s">
        <v>313</v>
      </c>
      <c r="I51" s="74"/>
      <c r="J51" s="74" t="s">
        <v>314</v>
      </c>
      <c r="K51" s="74"/>
      <c r="L51" s="9">
        <v>5</v>
      </c>
      <c r="M51" s="4">
        <v>51.1</v>
      </c>
    </row>
    <row r="52" spans="1:26">
      <c r="A52" s="2" t="s">
        <v>40</v>
      </c>
      <c r="B52" s="3" t="s">
        <v>9767</v>
      </c>
      <c r="C52" s="76" t="s">
        <v>42</v>
      </c>
      <c r="D52" s="76"/>
      <c r="E52" s="1" t="s">
        <v>9779</v>
      </c>
      <c r="F52" s="2" t="s">
        <v>393</v>
      </c>
      <c r="G52" s="2" t="s">
        <v>394</v>
      </c>
      <c r="H52" s="74" t="s">
        <v>375</v>
      </c>
      <c r="I52" s="74"/>
      <c r="J52" s="74" t="s">
        <v>376</v>
      </c>
      <c r="K52" s="74"/>
      <c r="L52" s="9">
        <v>10</v>
      </c>
      <c r="M52" s="4">
        <v>102.2</v>
      </c>
    </row>
    <row r="53" spans="1:26">
      <c r="A53" s="2" t="s">
        <v>40</v>
      </c>
      <c r="B53" s="3" t="s">
        <v>9777</v>
      </c>
      <c r="C53" s="76" t="s">
        <v>42</v>
      </c>
      <c r="D53" s="76"/>
      <c r="E53" s="1" t="s">
        <v>9780</v>
      </c>
      <c r="F53" s="2" t="s">
        <v>5785</v>
      </c>
      <c r="G53" s="2" t="s">
        <v>5786</v>
      </c>
      <c r="H53" s="74" t="s">
        <v>313</v>
      </c>
      <c r="I53" s="74"/>
      <c r="J53" s="74" t="s">
        <v>314</v>
      </c>
      <c r="K53" s="74"/>
      <c r="L53" s="9">
        <v>6</v>
      </c>
      <c r="M53" s="4">
        <v>61.32</v>
      </c>
    </row>
    <row r="54" spans="1:26">
      <c r="A54" s="2" t="s">
        <v>40</v>
      </c>
      <c r="B54" s="3" t="s">
        <v>9777</v>
      </c>
      <c r="C54" s="76" t="s">
        <v>42</v>
      </c>
      <c r="D54" s="76"/>
      <c r="E54" s="1" t="s">
        <v>9781</v>
      </c>
      <c r="F54" s="2" t="s">
        <v>766</v>
      </c>
      <c r="G54" s="2" t="s">
        <v>767</v>
      </c>
      <c r="H54" s="74" t="s">
        <v>362</v>
      </c>
      <c r="I54" s="74"/>
      <c r="J54" s="74" t="s">
        <v>363</v>
      </c>
      <c r="K54" s="74"/>
      <c r="L54" s="9">
        <v>4</v>
      </c>
      <c r="M54" s="4">
        <v>40.880000000000003</v>
      </c>
    </row>
    <row r="55" spans="1:26">
      <c r="A55" s="2" t="s">
        <v>40</v>
      </c>
      <c r="B55" s="3" t="s">
        <v>9777</v>
      </c>
      <c r="C55" s="76" t="s">
        <v>42</v>
      </c>
      <c r="D55" s="76"/>
      <c r="E55" s="1" t="s">
        <v>9782</v>
      </c>
      <c r="F55" s="2" t="s">
        <v>5612</v>
      </c>
      <c r="G55" s="2" t="s">
        <v>3253</v>
      </c>
      <c r="H55" s="74" t="s">
        <v>313</v>
      </c>
      <c r="I55" s="74"/>
      <c r="J55" s="74" t="s">
        <v>314</v>
      </c>
      <c r="K55" s="74"/>
      <c r="L55" s="9">
        <v>2</v>
      </c>
      <c r="M55" s="4">
        <v>20.440000000000001</v>
      </c>
    </row>
    <row r="56" spans="1:26">
      <c r="A56" s="2" t="s">
        <v>40</v>
      </c>
      <c r="B56" s="3" t="s">
        <v>9767</v>
      </c>
      <c r="C56" s="76" t="s">
        <v>42</v>
      </c>
      <c r="D56" s="76"/>
      <c r="E56" s="1" t="s">
        <v>9783</v>
      </c>
      <c r="F56" s="2" t="s">
        <v>1222</v>
      </c>
      <c r="G56" s="2" t="s">
        <v>1223</v>
      </c>
      <c r="H56" s="74" t="s">
        <v>313</v>
      </c>
      <c r="I56" s="74"/>
      <c r="J56" s="74" t="s">
        <v>314</v>
      </c>
      <c r="K56" s="74"/>
      <c r="L56" s="9">
        <v>10</v>
      </c>
      <c r="M56" s="4">
        <v>102.2</v>
      </c>
    </row>
    <row r="57" spans="1:26">
      <c r="A57" s="2" t="s">
        <v>40</v>
      </c>
      <c r="B57" s="3" t="s">
        <v>9777</v>
      </c>
      <c r="C57" s="76" t="s">
        <v>42</v>
      </c>
      <c r="D57" s="76"/>
      <c r="E57" s="1" t="s">
        <v>9784</v>
      </c>
      <c r="F57" s="2" t="s">
        <v>1247</v>
      </c>
      <c r="G57" s="2" t="s">
        <v>1248</v>
      </c>
      <c r="H57" s="74" t="s">
        <v>313</v>
      </c>
      <c r="I57" s="74"/>
      <c r="J57" s="74" t="s">
        <v>314</v>
      </c>
      <c r="K57" s="74"/>
      <c r="L57" s="9">
        <v>10</v>
      </c>
      <c r="M57" s="4">
        <v>102.2</v>
      </c>
    </row>
    <row r="58" spans="1:26">
      <c r="A58" s="2" t="s">
        <v>40</v>
      </c>
      <c r="B58" s="3" t="s">
        <v>9749</v>
      </c>
      <c r="C58" s="76" t="s">
        <v>42</v>
      </c>
      <c r="D58" s="76"/>
      <c r="E58" s="1" t="s">
        <v>9785</v>
      </c>
      <c r="F58" s="2" t="s">
        <v>5428</v>
      </c>
      <c r="G58" s="2" t="s">
        <v>5429</v>
      </c>
      <c r="H58" s="74" t="s">
        <v>119</v>
      </c>
      <c r="I58" s="74"/>
      <c r="J58" s="74" t="s">
        <v>120</v>
      </c>
      <c r="K58" s="74"/>
      <c r="L58" s="9">
        <v>5</v>
      </c>
      <c r="M58" s="4">
        <v>51.1</v>
      </c>
    </row>
    <row r="59" spans="1:26">
      <c r="A59" s="2" t="s">
        <v>40</v>
      </c>
      <c r="B59" s="3" t="s">
        <v>9749</v>
      </c>
      <c r="C59" s="76" t="s">
        <v>42</v>
      </c>
      <c r="D59" s="76"/>
      <c r="E59" s="1" t="s">
        <v>9786</v>
      </c>
      <c r="F59" s="2" t="s">
        <v>597</v>
      </c>
      <c r="G59" s="2" t="s">
        <v>598</v>
      </c>
      <c r="H59" s="74" t="s">
        <v>313</v>
      </c>
      <c r="I59" s="74"/>
      <c r="J59" s="74" t="s">
        <v>314</v>
      </c>
      <c r="K59" s="74"/>
      <c r="L59" s="9">
        <v>15</v>
      </c>
      <c r="M59" s="4">
        <v>153.30000000000001</v>
      </c>
    </row>
    <row r="60" spans="1:26">
      <c r="A60" s="2" t="s">
        <v>40</v>
      </c>
      <c r="B60" s="3" t="s">
        <v>9749</v>
      </c>
      <c r="C60" s="76" t="s">
        <v>42</v>
      </c>
      <c r="D60" s="76"/>
      <c r="E60" s="1" t="s">
        <v>4672</v>
      </c>
      <c r="F60" s="2" t="s">
        <v>1028</v>
      </c>
      <c r="G60" s="2" t="s">
        <v>1029</v>
      </c>
      <c r="H60" s="74" t="s">
        <v>1030</v>
      </c>
      <c r="I60" s="74"/>
      <c r="J60" s="74" t="s">
        <v>1031</v>
      </c>
      <c r="K60" s="74"/>
      <c r="L60" s="9">
        <v>5</v>
      </c>
      <c r="M60" s="4">
        <v>51.1</v>
      </c>
    </row>
    <row r="61" spans="1:26">
      <c r="A61" s="2" t="s">
        <v>40</v>
      </c>
      <c r="B61" s="3" t="s">
        <v>9765</v>
      </c>
      <c r="C61" s="76" t="s">
        <v>42</v>
      </c>
      <c r="D61" s="76"/>
      <c r="E61" s="1" t="s">
        <v>9787</v>
      </c>
      <c r="F61" s="2" t="s">
        <v>584</v>
      </c>
      <c r="G61" s="2" t="s">
        <v>585</v>
      </c>
      <c r="H61" s="74" t="s">
        <v>586</v>
      </c>
      <c r="I61" s="74"/>
      <c r="J61" s="74" t="s">
        <v>587</v>
      </c>
      <c r="K61" s="74"/>
      <c r="L61" s="9">
        <v>10</v>
      </c>
      <c r="M61" s="4">
        <v>102.2</v>
      </c>
    </row>
    <row r="62" spans="1:26">
      <c r="A62" s="2" t="s">
        <v>40</v>
      </c>
      <c r="B62" s="3" t="s">
        <v>9765</v>
      </c>
      <c r="C62" s="76" t="s">
        <v>42</v>
      </c>
      <c r="D62" s="76"/>
      <c r="E62" s="1" t="s">
        <v>9788</v>
      </c>
      <c r="F62" s="2" t="s">
        <v>396</v>
      </c>
      <c r="G62" s="2" t="s">
        <v>397</v>
      </c>
      <c r="H62" s="74" t="s">
        <v>313</v>
      </c>
      <c r="I62" s="74"/>
      <c r="J62" s="74" t="s">
        <v>314</v>
      </c>
      <c r="K62" s="74"/>
      <c r="L62" s="9">
        <v>15</v>
      </c>
      <c r="M62" s="4">
        <v>153.30000000000001</v>
      </c>
    </row>
    <row r="63" spans="1:26">
      <c r="A63" s="2" t="s">
        <v>40</v>
      </c>
      <c r="B63" s="3" t="s">
        <v>9765</v>
      </c>
      <c r="C63" s="76" t="s">
        <v>42</v>
      </c>
      <c r="D63" s="76"/>
      <c r="E63" s="1" t="s">
        <v>9789</v>
      </c>
      <c r="F63" s="2" t="s">
        <v>1011</v>
      </c>
      <c r="G63" s="2" t="s">
        <v>1012</v>
      </c>
      <c r="H63" s="74" t="s">
        <v>313</v>
      </c>
      <c r="I63" s="74"/>
      <c r="J63" s="74" t="s">
        <v>314</v>
      </c>
      <c r="K63" s="74"/>
      <c r="L63" s="9">
        <v>3</v>
      </c>
      <c r="M63" s="4">
        <v>30.66</v>
      </c>
    </row>
    <row r="64" spans="1:26">
      <c r="A64" s="2" t="s">
        <v>40</v>
      </c>
      <c r="B64" s="3" t="s">
        <v>9749</v>
      </c>
      <c r="C64" s="76" t="s">
        <v>42</v>
      </c>
      <c r="D64" s="76"/>
      <c r="E64" s="1" t="s">
        <v>9790</v>
      </c>
      <c r="F64" s="2" t="s">
        <v>311</v>
      </c>
      <c r="G64" s="2" t="s">
        <v>312</v>
      </c>
      <c r="H64" s="74" t="s">
        <v>313</v>
      </c>
      <c r="I64" s="74"/>
      <c r="J64" s="74" t="s">
        <v>314</v>
      </c>
      <c r="K64" s="74"/>
      <c r="L64" s="9">
        <v>50</v>
      </c>
      <c r="M64" s="4">
        <v>511</v>
      </c>
    </row>
    <row r="65" spans="1:13">
      <c r="A65" s="2" t="s">
        <v>40</v>
      </c>
      <c r="B65" s="3" t="s">
        <v>9747</v>
      </c>
      <c r="C65" s="76" t="s">
        <v>42</v>
      </c>
      <c r="D65" s="76"/>
      <c r="E65" s="1" t="s">
        <v>9791</v>
      </c>
      <c r="F65" s="2" t="s">
        <v>2315</v>
      </c>
      <c r="G65" s="2" t="s">
        <v>2316</v>
      </c>
      <c r="H65" s="74" t="s">
        <v>313</v>
      </c>
      <c r="I65" s="74"/>
      <c r="J65" s="74" t="s">
        <v>314</v>
      </c>
      <c r="K65" s="74"/>
      <c r="L65" s="9">
        <v>5</v>
      </c>
      <c r="M65" s="4">
        <v>51.1</v>
      </c>
    </row>
    <row r="66" spans="1:13">
      <c r="A66" s="2" t="s">
        <v>40</v>
      </c>
      <c r="B66" s="3" t="s">
        <v>9765</v>
      </c>
      <c r="C66" s="76" t="s">
        <v>42</v>
      </c>
      <c r="D66" s="76"/>
      <c r="E66" s="1" t="s">
        <v>4679</v>
      </c>
      <c r="F66" s="2" t="s">
        <v>5428</v>
      </c>
      <c r="G66" s="2" t="s">
        <v>5429</v>
      </c>
      <c r="H66" s="74" t="s">
        <v>119</v>
      </c>
      <c r="I66" s="74"/>
      <c r="J66" s="74" t="s">
        <v>120</v>
      </c>
      <c r="K66" s="74"/>
      <c r="L66" s="9">
        <v>1</v>
      </c>
      <c r="M66" s="4">
        <v>10.220000000000001</v>
      </c>
    </row>
    <row r="67" spans="1:13">
      <c r="A67" s="2" t="s">
        <v>40</v>
      </c>
      <c r="B67" s="3" t="s">
        <v>9749</v>
      </c>
      <c r="C67" s="76" t="s">
        <v>42</v>
      </c>
      <c r="D67" s="76"/>
      <c r="E67" s="1" t="s">
        <v>9792</v>
      </c>
      <c r="F67" s="2" t="s">
        <v>9793</v>
      </c>
      <c r="G67" s="2" t="s">
        <v>9794</v>
      </c>
      <c r="H67" s="74" t="s">
        <v>313</v>
      </c>
      <c r="I67" s="74"/>
      <c r="J67" s="74" t="s">
        <v>314</v>
      </c>
      <c r="K67" s="74"/>
      <c r="L67" s="9">
        <v>8</v>
      </c>
      <c r="M67" s="4">
        <v>81.760000000000005</v>
      </c>
    </row>
    <row r="68" spans="1:13">
      <c r="A68" s="2" t="s">
        <v>40</v>
      </c>
      <c r="B68" s="3" t="s">
        <v>9747</v>
      </c>
      <c r="C68" s="76" t="s">
        <v>42</v>
      </c>
      <c r="D68" s="76"/>
      <c r="E68" s="1" t="s">
        <v>9795</v>
      </c>
      <c r="F68" s="2" t="s">
        <v>1424</v>
      </c>
      <c r="G68" s="2" t="s">
        <v>1425</v>
      </c>
      <c r="H68" s="74" t="s">
        <v>313</v>
      </c>
      <c r="I68" s="74"/>
      <c r="J68" s="74" t="s">
        <v>314</v>
      </c>
      <c r="K68" s="74"/>
      <c r="L68" s="9">
        <v>10</v>
      </c>
      <c r="M68" s="4">
        <v>102.2</v>
      </c>
    </row>
    <row r="69" spans="1:13">
      <c r="A69" s="2" t="s">
        <v>48</v>
      </c>
      <c r="B69" s="3" t="s">
        <v>9777</v>
      </c>
      <c r="C69" s="76" t="s">
        <v>42</v>
      </c>
      <c r="D69" s="76"/>
      <c r="E69" s="1" t="s">
        <v>9796</v>
      </c>
      <c r="F69" s="2" t="s">
        <v>1584</v>
      </c>
      <c r="G69" s="2" t="s">
        <v>1585</v>
      </c>
      <c r="H69" s="74" t="s">
        <v>313</v>
      </c>
      <c r="I69" s="74"/>
      <c r="J69" s="74" t="s">
        <v>314</v>
      </c>
      <c r="K69" s="74"/>
      <c r="L69" s="9">
        <v>5</v>
      </c>
      <c r="M69" s="4">
        <v>57.6</v>
      </c>
    </row>
    <row r="70" spans="1:13">
      <c r="A70" s="2" t="s">
        <v>48</v>
      </c>
      <c r="B70" s="3" t="s">
        <v>9749</v>
      </c>
      <c r="C70" s="76" t="s">
        <v>42</v>
      </c>
      <c r="D70" s="76"/>
      <c r="E70" s="1" t="s">
        <v>9797</v>
      </c>
      <c r="F70" s="2" t="s">
        <v>754</v>
      </c>
      <c r="G70" s="2" t="s">
        <v>755</v>
      </c>
      <c r="H70" s="74" t="s">
        <v>313</v>
      </c>
      <c r="I70" s="74"/>
      <c r="J70" s="74" t="s">
        <v>314</v>
      </c>
      <c r="K70" s="74"/>
      <c r="L70" s="9">
        <v>10</v>
      </c>
      <c r="M70" s="4">
        <v>123.7</v>
      </c>
    </row>
    <row r="71" spans="1:13">
      <c r="A71" s="2" t="s">
        <v>48</v>
      </c>
      <c r="B71" s="3" t="s">
        <v>9749</v>
      </c>
      <c r="C71" s="76" t="s">
        <v>42</v>
      </c>
      <c r="D71" s="76"/>
      <c r="E71" s="1" t="s">
        <v>9790</v>
      </c>
      <c r="F71" s="2" t="s">
        <v>311</v>
      </c>
      <c r="G71" s="2" t="s">
        <v>312</v>
      </c>
      <c r="H71" s="74" t="s">
        <v>313</v>
      </c>
      <c r="I71" s="74"/>
      <c r="J71" s="74" t="s">
        <v>314</v>
      </c>
      <c r="K71" s="74"/>
      <c r="L71" s="9">
        <v>20</v>
      </c>
      <c r="M71" s="4">
        <v>247.4</v>
      </c>
    </row>
    <row r="72" spans="1:13">
      <c r="A72" s="2" t="s">
        <v>48</v>
      </c>
      <c r="B72" s="3" t="s">
        <v>9767</v>
      </c>
      <c r="C72" s="76" t="s">
        <v>42</v>
      </c>
      <c r="D72" s="76"/>
      <c r="E72" s="1" t="s">
        <v>9783</v>
      </c>
      <c r="F72" s="2" t="s">
        <v>1222</v>
      </c>
      <c r="G72" s="2" t="s">
        <v>1223</v>
      </c>
      <c r="H72" s="74" t="s">
        <v>313</v>
      </c>
      <c r="I72" s="74"/>
      <c r="J72" s="74" t="s">
        <v>314</v>
      </c>
      <c r="K72" s="74"/>
      <c r="L72" s="9">
        <v>2</v>
      </c>
      <c r="M72" s="4">
        <v>23.04</v>
      </c>
    </row>
    <row r="73" spans="1:13">
      <c r="M73" s="5">
        <f>SUM(M51:M72)</f>
        <v>2230.02</v>
      </c>
    </row>
    <row r="74" spans="1:13">
      <c r="M74" s="5">
        <v>4150.8</v>
      </c>
    </row>
  </sheetData>
  <autoFilter ref="A1:Z74" xr:uid="{7F44522D-18D8-374C-B24A-07DD81602777}">
    <filterColumn colId="2" showButton="0"/>
    <filterColumn colId="7" showButton="0"/>
    <filterColumn colId="9" showButton="0"/>
  </autoFilter>
  <mergeCells count="184">
    <mergeCell ref="C72:D72"/>
    <mergeCell ref="H72:I72"/>
    <mergeCell ref="J72:K72"/>
    <mergeCell ref="C70:D70"/>
    <mergeCell ref="H70:I70"/>
    <mergeCell ref="J70:K70"/>
    <mergeCell ref="C71:D71"/>
    <mergeCell ref="H71:I71"/>
    <mergeCell ref="J71:K71"/>
    <mergeCell ref="C68:D68"/>
    <mergeCell ref="H68:I68"/>
    <mergeCell ref="J68:K68"/>
    <mergeCell ref="C69:D69"/>
    <mergeCell ref="H69:I69"/>
    <mergeCell ref="J69:K69"/>
    <mergeCell ref="C66:D66"/>
    <mergeCell ref="H66:I66"/>
    <mergeCell ref="J66:K66"/>
    <mergeCell ref="C67:D67"/>
    <mergeCell ref="H67:I67"/>
    <mergeCell ref="J67:K67"/>
    <mergeCell ref="C64:D64"/>
    <mergeCell ref="H64:I64"/>
    <mergeCell ref="J64:K64"/>
    <mergeCell ref="C65:D65"/>
    <mergeCell ref="H65:I65"/>
    <mergeCell ref="J65:K65"/>
    <mergeCell ref="C62:D62"/>
    <mergeCell ref="H62:I62"/>
    <mergeCell ref="J62:K62"/>
    <mergeCell ref="C63:D63"/>
    <mergeCell ref="H63:I63"/>
    <mergeCell ref="J63:K63"/>
    <mergeCell ref="C60:D60"/>
    <mergeCell ref="H60:I60"/>
    <mergeCell ref="J60:K60"/>
    <mergeCell ref="C61:D61"/>
    <mergeCell ref="H61:I61"/>
    <mergeCell ref="J61:K61"/>
    <mergeCell ref="C58:D58"/>
    <mergeCell ref="H58:I58"/>
    <mergeCell ref="J58:K58"/>
    <mergeCell ref="C59:D59"/>
    <mergeCell ref="H59:I59"/>
    <mergeCell ref="J59:K59"/>
    <mergeCell ref="C56:D56"/>
    <mergeCell ref="H56:I56"/>
    <mergeCell ref="J56:K56"/>
    <mergeCell ref="C57:D57"/>
    <mergeCell ref="H57:I57"/>
    <mergeCell ref="J57:K57"/>
    <mergeCell ref="C54:D54"/>
    <mergeCell ref="H54:I54"/>
    <mergeCell ref="J54:K54"/>
    <mergeCell ref="C55:D55"/>
    <mergeCell ref="H55:I55"/>
    <mergeCell ref="J55:K55"/>
    <mergeCell ref="C52:D52"/>
    <mergeCell ref="H52:I52"/>
    <mergeCell ref="J52:K52"/>
    <mergeCell ref="C53:D53"/>
    <mergeCell ref="H53:I53"/>
    <mergeCell ref="J53:K53"/>
    <mergeCell ref="A47:Z47"/>
    <mergeCell ref="C48:D48"/>
    <mergeCell ref="H48:I48"/>
    <mergeCell ref="J48:K48"/>
    <mergeCell ref="A50:Z50"/>
    <mergeCell ref="C51:D51"/>
    <mergeCell ref="H51:I51"/>
    <mergeCell ref="J51:K51"/>
    <mergeCell ref="C44:D44"/>
    <mergeCell ref="H44:I44"/>
    <mergeCell ref="J44:K44"/>
    <mergeCell ref="C45:D45"/>
    <mergeCell ref="H45:I45"/>
    <mergeCell ref="J45:K45"/>
    <mergeCell ref="A41:Z41"/>
    <mergeCell ref="C42:D42"/>
    <mergeCell ref="H42:I42"/>
    <mergeCell ref="J42:K42"/>
    <mergeCell ref="C43:D43"/>
    <mergeCell ref="H43:I43"/>
    <mergeCell ref="J43:K43"/>
    <mergeCell ref="C38:D38"/>
    <mergeCell ref="H38:I38"/>
    <mergeCell ref="J38:K38"/>
    <mergeCell ref="C39:D39"/>
    <mergeCell ref="H39:I39"/>
    <mergeCell ref="J39:K39"/>
    <mergeCell ref="A35:Z35"/>
    <mergeCell ref="C36:D36"/>
    <mergeCell ref="H36:I36"/>
    <mergeCell ref="J36:K36"/>
    <mergeCell ref="C37:D37"/>
    <mergeCell ref="H37:I37"/>
    <mergeCell ref="J37:K37"/>
    <mergeCell ref="C32:D32"/>
    <mergeCell ref="H32:I32"/>
    <mergeCell ref="J32:K32"/>
    <mergeCell ref="C33:D33"/>
    <mergeCell ref="H33:I33"/>
    <mergeCell ref="J33:K33"/>
    <mergeCell ref="A29:Z29"/>
    <mergeCell ref="C30:D30"/>
    <mergeCell ref="H30:I30"/>
    <mergeCell ref="J30:K30"/>
    <mergeCell ref="C31:D31"/>
    <mergeCell ref="H31:I31"/>
    <mergeCell ref="J31:K31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C18:D18"/>
    <mergeCell ref="H18:I18"/>
    <mergeCell ref="J18:K18"/>
    <mergeCell ref="C19:D19"/>
    <mergeCell ref="H19:I19"/>
    <mergeCell ref="J19:K19"/>
    <mergeCell ref="C16:D16"/>
    <mergeCell ref="H16:I16"/>
    <mergeCell ref="J16:K16"/>
    <mergeCell ref="C17:D17"/>
    <mergeCell ref="H17:I17"/>
    <mergeCell ref="J17:K17"/>
    <mergeCell ref="C14:D14"/>
    <mergeCell ref="H14:I14"/>
    <mergeCell ref="J14:K14"/>
    <mergeCell ref="C15:D15"/>
    <mergeCell ref="H15:I15"/>
    <mergeCell ref="J15:K15"/>
    <mergeCell ref="C12:D12"/>
    <mergeCell ref="H12:I12"/>
    <mergeCell ref="J12:K12"/>
    <mergeCell ref="C13:D13"/>
    <mergeCell ref="H13:I13"/>
    <mergeCell ref="J13:K13"/>
    <mergeCell ref="C10:D10"/>
    <mergeCell ref="H10:I10"/>
    <mergeCell ref="J10:K10"/>
    <mergeCell ref="C11:D11"/>
    <mergeCell ref="H11:I11"/>
    <mergeCell ref="J11:K11"/>
    <mergeCell ref="C8:D8"/>
    <mergeCell ref="H8:I8"/>
    <mergeCell ref="J8:K8"/>
    <mergeCell ref="C9:D9"/>
    <mergeCell ref="H9:I9"/>
    <mergeCell ref="J9:K9"/>
    <mergeCell ref="C4:D4"/>
    <mergeCell ref="H4:I4"/>
    <mergeCell ref="J4:K4"/>
    <mergeCell ref="A6:Z6"/>
    <mergeCell ref="C7:D7"/>
    <mergeCell ref="H7:I7"/>
    <mergeCell ref="J7:K7"/>
    <mergeCell ref="C1:D1"/>
    <mergeCell ref="H1:I1"/>
    <mergeCell ref="J1:K1"/>
    <mergeCell ref="A2:Z2"/>
    <mergeCell ref="C3:D3"/>
    <mergeCell ref="H3:I3"/>
    <mergeCell ref="J3:K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9A51-A116-BE4D-9CF0-83142EC49A14}">
  <sheetPr filterMode="1"/>
  <dimension ref="A1:Y86"/>
  <sheetViews>
    <sheetView workbookViewId="0"/>
    <sheetView workbookViewId="1"/>
  </sheetViews>
  <sheetFormatPr defaultColWidth="8.85546875" defaultRowHeight="12.95"/>
  <cols>
    <col min="1" max="1" width="43.28515625" customWidth="1"/>
    <col min="2" max="2" width="8.7109375" customWidth="1"/>
    <col min="3" max="3" width="4" customWidth="1"/>
    <col min="4" max="4" width="3.140625" customWidth="1"/>
    <col min="5" max="5" width="7" customWidth="1"/>
    <col min="6" max="6" width="43.28515625" customWidth="1"/>
    <col min="7" max="7" width="34.42578125" customWidth="1"/>
    <col min="8" max="8" width="7.7109375" customWidth="1"/>
    <col min="9" max="9" width="15.28515625" customWidth="1"/>
    <col min="10" max="10" width="5.140625" customWidth="1"/>
    <col min="11" max="11" width="1.85546875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75" t="s">
        <v>37</v>
      </c>
      <c r="K1" s="75"/>
      <c r="L1" s="6" t="s">
        <v>38</v>
      </c>
    </row>
    <row r="2" spans="1:25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 hidden="1">
      <c r="A3" s="2" t="s">
        <v>40</v>
      </c>
      <c r="B3" s="3" t="s">
        <v>9798</v>
      </c>
      <c r="C3" s="76" t="s">
        <v>42</v>
      </c>
      <c r="D3" s="76"/>
      <c r="E3" s="1" t="s">
        <v>9799</v>
      </c>
      <c r="F3" s="2" t="s">
        <v>480</v>
      </c>
      <c r="G3" s="2" t="s">
        <v>481</v>
      </c>
      <c r="H3" s="2" t="s">
        <v>82</v>
      </c>
      <c r="I3" s="2" t="s">
        <v>83</v>
      </c>
      <c r="J3" s="80">
        <v>1</v>
      </c>
      <c r="K3" s="80"/>
      <c r="L3" s="4">
        <v>10.220000000000001</v>
      </c>
    </row>
    <row r="4" spans="1:25" hidden="1">
      <c r="A4" s="2" t="s">
        <v>40</v>
      </c>
      <c r="B4" s="3" t="s">
        <v>9798</v>
      </c>
      <c r="C4" s="76" t="s">
        <v>42</v>
      </c>
      <c r="D4" s="76"/>
      <c r="E4" s="1" t="s">
        <v>4804</v>
      </c>
      <c r="F4" s="2" t="s">
        <v>643</v>
      </c>
      <c r="G4" s="2" t="s">
        <v>644</v>
      </c>
      <c r="H4" s="2" t="s">
        <v>82</v>
      </c>
      <c r="I4" s="2" t="s">
        <v>83</v>
      </c>
      <c r="J4" s="80">
        <v>10</v>
      </c>
      <c r="K4" s="80"/>
      <c r="L4" s="4">
        <v>102.2</v>
      </c>
    </row>
    <row r="5" spans="1:25" hidden="1">
      <c r="A5" s="2" t="s">
        <v>40</v>
      </c>
      <c r="B5" s="3" t="s">
        <v>9798</v>
      </c>
      <c r="C5" s="76" t="s">
        <v>42</v>
      </c>
      <c r="D5" s="76"/>
      <c r="E5" s="1" t="s">
        <v>4751</v>
      </c>
      <c r="F5" s="2" t="s">
        <v>916</v>
      </c>
      <c r="G5" s="2" t="s">
        <v>917</v>
      </c>
      <c r="H5" s="2" t="s">
        <v>82</v>
      </c>
      <c r="I5" s="2" t="s">
        <v>83</v>
      </c>
      <c r="J5" s="80">
        <v>5</v>
      </c>
      <c r="K5" s="80"/>
      <c r="L5" s="4">
        <v>51.1</v>
      </c>
    </row>
    <row r="6" spans="1:25" hidden="1">
      <c r="A6" s="2" t="s">
        <v>40</v>
      </c>
      <c r="B6" s="3" t="s">
        <v>9798</v>
      </c>
      <c r="C6" s="76" t="s">
        <v>42</v>
      </c>
      <c r="D6" s="76"/>
      <c r="E6" s="1" t="s">
        <v>4718</v>
      </c>
      <c r="F6" s="2" t="s">
        <v>75</v>
      </c>
      <c r="G6" s="2" t="s">
        <v>76</v>
      </c>
      <c r="H6" s="2" t="s">
        <v>77</v>
      </c>
      <c r="I6" s="2" t="s">
        <v>78</v>
      </c>
      <c r="J6" s="80">
        <v>10</v>
      </c>
      <c r="K6" s="80"/>
      <c r="L6" s="4">
        <v>102.2</v>
      </c>
    </row>
    <row r="7" spans="1:25" hidden="1">
      <c r="A7" s="2" t="s">
        <v>40</v>
      </c>
      <c r="B7" s="3" t="s">
        <v>9798</v>
      </c>
      <c r="C7" s="76" t="s">
        <v>42</v>
      </c>
      <c r="D7" s="76"/>
      <c r="E7" s="1" t="s">
        <v>9800</v>
      </c>
      <c r="F7" s="2" t="s">
        <v>519</v>
      </c>
      <c r="G7" s="2" t="s">
        <v>520</v>
      </c>
      <c r="H7" s="2" t="s">
        <v>93</v>
      </c>
      <c r="I7" s="2" t="s">
        <v>94</v>
      </c>
      <c r="J7" s="80">
        <v>5</v>
      </c>
      <c r="K7" s="80"/>
      <c r="L7" s="4">
        <v>51.1</v>
      </c>
    </row>
    <row r="8" spans="1:25" hidden="1">
      <c r="A8" s="2" t="s">
        <v>40</v>
      </c>
      <c r="B8" s="3" t="s">
        <v>9798</v>
      </c>
      <c r="C8" s="76" t="s">
        <v>42</v>
      </c>
      <c r="D8" s="76"/>
      <c r="E8" s="1" t="s">
        <v>9801</v>
      </c>
      <c r="F8" s="2" t="s">
        <v>1071</v>
      </c>
      <c r="G8" s="2" t="s">
        <v>1072</v>
      </c>
      <c r="H8" s="2" t="s">
        <v>82</v>
      </c>
      <c r="I8" s="2" t="s">
        <v>83</v>
      </c>
      <c r="J8" s="80">
        <v>3</v>
      </c>
      <c r="K8" s="80"/>
      <c r="L8" s="4">
        <v>30.66</v>
      </c>
    </row>
    <row r="9" spans="1:25" hidden="1">
      <c r="A9" s="2" t="s">
        <v>40</v>
      </c>
      <c r="B9" s="3" t="s">
        <v>9798</v>
      </c>
      <c r="C9" s="76" t="s">
        <v>42</v>
      </c>
      <c r="D9" s="76"/>
      <c r="E9" s="1" t="s">
        <v>4739</v>
      </c>
      <c r="F9" s="2" t="s">
        <v>133</v>
      </c>
      <c r="G9" s="2" t="s">
        <v>134</v>
      </c>
      <c r="H9" s="2" t="s">
        <v>119</v>
      </c>
      <c r="I9" s="2" t="s">
        <v>120</v>
      </c>
      <c r="J9" s="80">
        <v>5</v>
      </c>
      <c r="K9" s="80"/>
      <c r="L9" s="4">
        <v>51.1</v>
      </c>
    </row>
    <row r="10" spans="1:25" hidden="1">
      <c r="A10" s="2" t="s">
        <v>40</v>
      </c>
      <c r="B10" s="3" t="s">
        <v>9798</v>
      </c>
      <c r="C10" s="76" t="s">
        <v>42</v>
      </c>
      <c r="D10" s="76"/>
      <c r="E10" s="1" t="s">
        <v>9802</v>
      </c>
      <c r="F10" s="2" t="s">
        <v>130</v>
      </c>
      <c r="G10" s="2" t="s">
        <v>131</v>
      </c>
      <c r="H10" s="2" t="s">
        <v>72</v>
      </c>
      <c r="I10" s="2" t="s">
        <v>73</v>
      </c>
      <c r="J10" s="80">
        <v>10</v>
      </c>
      <c r="K10" s="80"/>
      <c r="L10" s="4">
        <v>102.2</v>
      </c>
    </row>
    <row r="11" spans="1:25" hidden="1">
      <c r="A11" s="2" t="s">
        <v>40</v>
      </c>
      <c r="B11" s="3" t="s">
        <v>9798</v>
      </c>
      <c r="C11" s="76" t="s">
        <v>42</v>
      </c>
      <c r="D11" s="76"/>
      <c r="E11" s="1" t="s">
        <v>4790</v>
      </c>
      <c r="F11" s="2" t="s">
        <v>1121</v>
      </c>
      <c r="G11" s="2" t="s">
        <v>1122</v>
      </c>
      <c r="H11" s="2" t="s">
        <v>82</v>
      </c>
      <c r="I11" s="2" t="s">
        <v>83</v>
      </c>
      <c r="J11" s="80">
        <v>1</v>
      </c>
      <c r="K11" s="80"/>
      <c r="L11" s="4">
        <v>10.220000000000001</v>
      </c>
    </row>
    <row r="12" spans="1:25" hidden="1">
      <c r="A12" s="2" t="s">
        <v>40</v>
      </c>
      <c r="B12" s="3" t="s">
        <v>9798</v>
      </c>
      <c r="C12" s="76" t="s">
        <v>42</v>
      </c>
      <c r="D12" s="76"/>
      <c r="E12" s="1" t="s">
        <v>4743</v>
      </c>
      <c r="F12" s="2" t="s">
        <v>108</v>
      </c>
      <c r="G12" s="2" t="s">
        <v>109</v>
      </c>
      <c r="H12" s="2" t="s">
        <v>72</v>
      </c>
      <c r="I12" s="2" t="s">
        <v>73</v>
      </c>
      <c r="J12" s="80">
        <v>2</v>
      </c>
      <c r="K12" s="80"/>
      <c r="L12" s="4">
        <v>20.440000000000001</v>
      </c>
    </row>
    <row r="13" spans="1:25" hidden="1">
      <c r="A13" s="2" t="s">
        <v>40</v>
      </c>
      <c r="B13" s="3" t="s">
        <v>9798</v>
      </c>
      <c r="C13" s="76" t="s">
        <v>42</v>
      </c>
      <c r="D13" s="76"/>
      <c r="E13" s="1" t="s">
        <v>4820</v>
      </c>
      <c r="F13" s="2" t="s">
        <v>2702</v>
      </c>
      <c r="G13" s="2" t="s">
        <v>2703</v>
      </c>
      <c r="H13" s="2" t="s">
        <v>82</v>
      </c>
      <c r="I13" s="2" t="s">
        <v>83</v>
      </c>
      <c r="J13" s="80">
        <v>2</v>
      </c>
      <c r="K13" s="80"/>
      <c r="L13" s="4">
        <v>20.440000000000001</v>
      </c>
    </row>
    <row r="14" spans="1:25" hidden="1">
      <c r="A14" s="2" t="s">
        <v>40</v>
      </c>
      <c r="B14" s="3" t="s">
        <v>9798</v>
      </c>
      <c r="C14" s="76" t="s">
        <v>42</v>
      </c>
      <c r="D14" s="76"/>
      <c r="E14" s="1" t="s">
        <v>9803</v>
      </c>
      <c r="F14" s="2" t="s">
        <v>663</v>
      </c>
      <c r="G14" s="2" t="s">
        <v>664</v>
      </c>
      <c r="H14" s="2" t="s">
        <v>82</v>
      </c>
      <c r="I14" s="2" t="s">
        <v>83</v>
      </c>
      <c r="J14" s="80">
        <v>5</v>
      </c>
      <c r="K14" s="80"/>
      <c r="L14" s="4">
        <v>51.1</v>
      </c>
    </row>
    <row r="15" spans="1:25" hidden="1">
      <c r="A15" s="2" t="s">
        <v>40</v>
      </c>
      <c r="B15" s="3" t="s">
        <v>9798</v>
      </c>
      <c r="C15" s="76" t="s">
        <v>42</v>
      </c>
      <c r="D15" s="76"/>
      <c r="E15" s="1" t="s">
        <v>9804</v>
      </c>
      <c r="F15" s="2" t="s">
        <v>136</v>
      </c>
      <c r="G15" s="2" t="s">
        <v>137</v>
      </c>
      <c r="H15" s="2" t="s">
        <v>72</v>
      </c>
      <c r="I15" s="2" t="s">
        <v>73</v>
      </c>
      <c r="J15" s="80">
        <v>5</v>
      </c>
      <c r="K15" s="80"/>
      <c r="L15" s="4">
        <v>51.1</v>
      </c>
    </row>
    <row r="16" spans="1:25" hidden="1">
      <c r="A16" s="2" t="s">
        <v>40</v>
      </c>
      <c r="B16" s="3" t="s">
        <v>9798</v>
      </c>
      <c r="C16" s="76" t="s">
        <v>42</v>
      </c>
      <c r="D16" s="76"/>
      <c r="E16" s="1" t="s">
        <v>4720</v>
      </c>
      <c r="F16" s="2" t="s">
        <v>1285</v>
      </c>
      <c r="G16" s="2" t="s">
        <v>1286</v>
      </c>
      <c r="H16" s="2" t="s">
        <v>82</v>
      </c>
      <c r="I16" s="2" t="s">
        <v>83</v>
      </c>
      <c r="J16" s="80">
        <v>5</v>
      </c>
      <c r="K16" s="80"/>
      <c r="L16" s="4">
        <v>51.1</v>
      </c>
    </row>
    <row r="17" spans="1:12" hidden="1">
      <c r="A17" s="2" t="s">
        <v>40</v>
      </c>
      <c r="B17" s="3" t="s">
        <v>9798</v>
      </c>
      <c r="C17" s="76" t="s">
        <v>42</v>
      </c>
      <c r="D17" s="76"/>
      <c r="E17" s="1" t="s">
        <v>9805</v>
      </c>
      <c r="F17" s="2" t="s">
        <v>894</v>
      </c>
      <c r="G17" s="2" t="s">
        <v>895</v>
      </c>
      <c r="H17" s="2" t="s">
        <v>82</v>
      </c>
      <c r="I17" s="2" t="s">
        <v>83</v>
      </c>
      <c r="J17" s="80">
        <v>10</v>
      </c>
      <c r="K17" s="80"/>
      <c r="L17" s="4">
        <v>102.2</v>
      </c>
    </row>
    <row r="18" spans="1:12">
      <c r="A18" s="2" t="s">
        <v>48</v>
      </c>
      <c r="B18" s="3" t="s">
        <v>9798</v>
      </c>
      <c r="C18" s="76" t="s">
        <v>42</v>
      </c>
      <c r="D18" s="76"/>
      <c r="E18" s="1" t="s">
        <v>4790</v>
      </c>
      <c r="F18" s="2" t="s">
        <v>1121</v>
      </c>
      <c r="G18" s="2" t="s">
        <v>1122</v>
      </c>
      <c r="H18" s="2" t="s">
        <v>82</v>
      </c>
      <c r="I18" s="2" t="s">
        <v>83</v>
      </c>
      <c r="J18" s="80">
        <v>2</v>
      </c>
      <c r="K18" s="80"/>
      <c r="L18" s="4">
        <v>24.74</v>
      </c>
    </row>
    <row r="19" spans="1:12">
      <c r="A19" s="2" t="s">
        <v>48</v>
      </c>
      <c r="B19" s="3" t="s">
        <v>9798</v>
      </c>
      <c r="C19" s="76" t="s">
        <v>42</v>
      </c>
      <c r="D19" s="76"/>
      <c r="E19" s="1" t="s">
        <v>9802</v>
      </c>
      <c r="F19" s="2" t="s">
        <v>130</v>
      </c>
      <c r="G19" s="2" t="s">
        <v>131</v>
      </c>
      <c r="H19" s="2" t="s">
        <v>72</v>
      </c>
      <c r="I19" s="2" t="s">
        <v>73</v>
      </c>
      <c r="J19" s="80">
        <v>3</v>
      </c>
      <c r="K19" s="80"/>
      <c r="L19" s="4">
        <v>37.11</v>
      </c>
    </row>
    <row r="20" spans="1:12">
      <c r="A20" s="2" t="s">
        <v>48</v>
      </c>
      <c r="B20" s="3" t="s">
        <v>9798</v>
      </c>
      <c r="C20" s="76" t="s">
        <v>42</v>
      </c>
      <c r="D20" s="76"/>
      <c r="E20" s="1" t="s">
        <v>4739</v>
      </c>
      <c r="F20" s="2" t="s">
        <v>133</v>
      </c>
      <c r="G20" s="2" t="s">
        <v>134</v>
      </c>
      <c r="H20" s="2" t="s">
        <v>119</v>
      </c>
      <c r="I20" s="2" t="s">
        <v>120</v>
      </c>
      <c r="J20" s="80">
        <v>5</v>
      </c>
      <c r="K20" s="80"/>
      <c r="L20" s="4">
        <v>61.85</v>
      </c>
    </row>
    <row r="21" spans="1:12">
      <c r="A21" s="2" t="s">
        <v>48</v>
      </c>
      <c r="B21" s="3" t="s">
        <v>9798</v>
      </c>
      <c r="C21" s="76" t="s">
        <v>42</v>
      </c>
      <c r="D21" s="76"/>
      <c r="E21" s="1" t="s">
        <v>4731</v>
      </c>
      <c r="F21" s="2" t="s">
        <v>2358</v>
      </c>
      <c r="G21" s="2" t="s">
        <v>2359</v>
      </c>
      <c r="H21" s="2" t="s">
        <v>82</v>
      </c>
      <c r="I21" s="2" t="s">
        <v>83</v>
      </c>
      <c r="J21" s="80">
        <v>2</v>
      </c>
      <c r="K21" s="80"/>
      <c r="L21" s="4">
        <v>24.74</v>
      </c>
    </row>
    <row r="22" spans="1:12">
      <c r="A22" s="2" t="s">
        <v>48</v>
      </c>
      <c r="B22" s="3" t="s">
        <v>9798</v>
      </c>
      <c r="C22" s="76" t="s">
        <v>42</v>
      </c>
      <c r="D22" s="76"/>
      <c r="E22" s="1" t="s">
        <v>9806</v>
      </c>
      <c r="F22" s="2" t="s">
        <v>505</v>
      </c>
      <c r="G22" s="2" t="s">
        <v>506</v>
      </c>
      <c r="H22" s="2" t="s">
        <v>93</v>
      </c>
      <c r="I22" s="2" t="s">
        <v>94</v>
      </c>
      <c r="J22" s="80">
        <v>1</v>
      </c>
      <c r="K22" s="80"/>
      <c r="L22" s="4">
        <v>12.37</v>
      </c>
    </row>
    <row r="23" spans="1:12">
      <c r="A23" s="2" t="s">
        <v>48</v>
      </c>
      <c r="B23" s="3" t="s">
        <v>9798</v>
      </c>
      <c r="C23" s="76" t="s">
        <v>42</v>
      </c>
      <c r="D23" s="76"/>
      <c r="E23" s="1" t="s">
        <v>9807</v>
      </c>
      <c r="F23" s="2" t="s">
        <v>1728</v>
      </c>
      <c r="G23" s="2" t="s">
        <v>1729</v>
      </c>
      <c r="H23" s="2" t="s">
        <v>77</v>
      </c>
      <c r="I23" s="2" t="s">
        <v>78</v>
      </c>
      <c r="J23" s="80">
        <v>3</v>
      </c>
      <c r="K23" s="80"/>
      <c r="L23" s="4">
        <v>37.11</v>
      </c>
    </row>
    <row r="24" spans="1:12">
      <c r="A24" s="2" t="s">
        <v>48</v>
      </c>
      <c r="B24" s="3" t="s">
        <v>9798</v>
      </c>
      <c r="C24" s="76" t="s">
        <v>42</v>
      </c>
      <c r="D24" s="76"/>
      <c r="E24" s="1" t="s">
        <v>4789</v>
      </c>
      <c r="F24" s="2" t="s">
        <v>8723</v>
      </c>
      <c r="G24" s="2" t="s">
        <v>8724</v>
      </c>
      <c r="H24" s="2" t="s">
        <v>82</v>
      </c>
      <c r="I24" s="2" t="s">
        <v>83</v>
      </c>
      <c r="J24" s="80">
        <v>3</v>
      </c>
      <c r="K24" s="80"/>
      <c r="L24" s="4">
        <v>37.11</v>
      </c>
    </row>
    <row r="25" spans="1:12">
      <c r="A25" s="2" t="s">
        <v>48</v>
      </c>
      <c r="B25" s="3" t="s">
        <v>9798</v>
      </c>
      <c r="C25" s="76" t="s">
        <v>42</v>
      </c>
      <c r="D25" s="76"/>
      <c r="E25" s="1" t="s">
        <v>4820</v>
      </c>
      <c r="F25" s="2" t="s">
        <v>2702</v>
      </c>
      <c r="G25" s="2" t="s">
        <v>2703</v>
      </c>
      <c r="H25" s="2" t="s">
        <v>82</v>
      </c>
      <c r="I25" s="2" t="s">
        <v>83</v>
      </c>
      <c r="J25" s="80">
        <v>3</v>
      </c>
      <c r="K25" s="80"/>
      <c r="L25" s="4">
        <v>37.11</v>
      </c>
    </row>
    <row r="26" spans="1:12">
      <c r="A26" s="2" t="s">
        <v>48</v>
      </c>
      <c r="B26" s="3" t="s">
        <v>9798</v>
      </c>
      <c r="C26" s="76" t="s">
        <v>42</v>
      </c>
      <c r="D26" s="76"/>
      <c r="E26" s="1" t="s">
        <v>9808</v>
      </c>
      <c r="F26" s="2" t="s">
        <v>685</v>
      </c>
      <c r="G26" s="2" t="s">
        <v>686</v>
      </c>
      <c r="H26" s="2" t="s">
        <v>439</v>
      </c>
      <c r="I26" s="2" t="s">
        <v>440</v>
      </c>
      <c r="J26" s="80">
        <v>2</v>
      </c>
      <c r="K26" s="80"/>
      <c r="L26" s="4">
        <v>24.74</v>
      </c>
    </row>
    <row r="27" spans="1:12">
      <c r="A27" s="2" t="s">
        <v>48</v>
      </c>
      <c r="B27" s="3" t="s">
        <v>9798</v>
      </c>
      <c r="C27" s="76" t="s">
        <v>42</v>
      </c>
      <c r="D27" s="76"/>
      <c r="E27" s="1" t="s">
        <v>4740</v>
      </c>
      <c r="F27" s="2" t="s">
        <v>1101</v>
      </c>
      <c r="G27" s="2" t="s">
        <v>1102</v>
      </c>
      <c r="H27" s="2" t="s">
        <v>82</v>
      </c>
      <c r="I27" s="2" t="s">
        <v>83</v>
      </c>
      <c r="J27" s="80">
        <v>2</v>
      </c>
      <c r="K27" s="80"/>
      <c r="L27" s="4">
        <v>24.74</v>
      </c>
    </row>
    <row r="28" spans="1:12">
      <c r="A28" s="2" t="s">
        <v>48</v>
      </c>
      <c r="B28" s="3" t="s">
        <v>9798</v>
      </c>
      <c r="C28" s="76" t="s">
        <v>42</v>
      </c>
      <c r="D28" s="76"/>
      <c r="E28" s="1" t="s">
        <v>9804</v>
      </c>
      <c r="F28" s="2" t="s">
        <v>136</v>
      </c>
      <c r="G28" s="2" t="s">
        <v>137</v>
      </c>
      <c r="H28" s="2" t="s">
        <v>72</v>
      </c>
      <c r="I28" s="2" t="s">
        <v>73</v>
      </c>
      <c r="J28" s="80">
        <v>5</v>
      </c>
      <c r="K28" s="80"/>
      <c r="L28" s="4">
        <v>61.85</v>
      </c>
    </row>
    <row r="29" spans="1:12">
      <c r="A29" s="2" t="s">
        <v>48</v>
      </c>
      <c r="B29" s="3" t="s">
        <v>9798</v>
      </c>
      <c r="C29" s="76" t="s">
        <v>42</v>
      </c>
      <c r="D29" s="76"/>
      <c r="E29" s="1" t="s">
        <v>4743</v>
      </c>
      <c r="F29" s="2" t="s">
        <v>108</v>
      </c>
      <c r="G29" s="2" t="s">
        <v>109</v>
      </c>
      <c r="H29" s="2" t="s">
        <v>72</v>
      </c>
      <c r="I29" s="2" t="s">
        <v>73</v>
      </c>
      <c r="J29" s="80">
        <v>5</v>
      </c>
      <c r="K29" s="80"/>
      <c r="L29" s="4">
        <v>61.85</v>
      </c>
    </row>
    <row r="30" spans="1:12">
      <c r="A30" s="2" t="s">
        <v>48</v>
      </c>
      <c r="B30" s="3" t="s">
        <v>9798</v>
      </c>
      <c r="C30" s="76" t="s">
        <v>42</v>
      </c>
      <c r="D30" s="76"/>
      <c r="E30" s="1" t="s">
        <v>9800</v>
      </c>
      <c r="F30" s="2" t="s">
        <v>519</v>
      </c>
      <c r="G30" s="2" t="s">
        <v>520</v>
      </c>
      <c r="H30" s="2" t="s">
        <v>93</v>
      </c>
      <c r="I30" s="2" t="s">
        <v>94</v>
      </c>
      <c r="J30" s="80">
        <v>20</v>
      </c>
      <c r="K30" s="80"/>
      <c r="L30" s="4">
        <v>247.4</v>
      </c>
    </row>
    <row r="31" spans="1:12">
      <c r="A31" s="2" t="s">
        <v>48</v>
      </c>
      <c r="B31" s="3" t="s">
        <v>9798</v>
      </c>
      <c r="C31" s="76" t="s">
        <v>42</v>
      </c>
      <c r="D31" s="76"/>
      <c r="E31" s="1" t="s">
        <v>9809</v>
      </c>
      <c r="F31" s="2" t="s">
        <v>88</v>
      </c>
      <c r="G31" s="2" t="s">
        <v>89</v>
      </c>
      <c r="H31" s="2" t="s">
        <v>82</v>
      </c>
      <c r="I31" s="2" t="s">
        <v>83</v>
      </c>
      <c r="J31" s="80">
        <v>5</v>
      </c>
      <c r="K31" s="80"/>
      <c r="L31" s="4">
        <v>61.85</v>
      </c>
    </row>
    <row r="32" spans="1:12">
      <c r="A32" s="2" t="s">
        <v>48</v>
      </c>
      <c r="B32" s="3" t="s">
        <v>9798</v>
      </c>
      <c r="C32" s="76" t="s">
        <v>42</v>
      </c>
      <c r="D32" s="76"/>
      <c r="E32" s="1" t="s">
        <v>9810</v>
      </c>
      <c r="F32" s="2" t="s">
        <v>660</v>
      </c>
      <c r="G32" s="2" t="s">
        <v>7663</v>
      </c>
      <c r="H32" s="2" t="s">
        <v>77</v>
      </c>
      <c r="I32" s="2" t="s">
        <v>78</v>
      </c>
      <c r="J32" s="80">
        <v>10</v>
      </c>
      <c r="K32" s="80"/>
      <c r="L32" s="4">
        <v>123.7</v>
      </c>
    </row>
    <row r="33" spans="1:25">
      <c r="A33" s="2" t="s">
        <v>48</v>
      </c>
      <c r="B33" s="3" t="s">
        <v>9798</v>
      </c>
      <c r="C33" s="76" t="s">
        <v>42</v>
      </c>
      <c r="D33" s="76"/>
      <c r="E33" s="1" t="s">
        <v>4721</v>
      </c>
      <c r="F33" s="2" t="s">
        <v>125</v>
      </c>
      <c r="G33" s="2" t="s">
        <v>126</v>
      </c>
      <c r="H33" s="2" t="s">
        <v>127</v>
      </c>
      <c r="I33" s="2" t="s">
        <v>128</v>
      </c>
      <c r="J33" s="80">
        <v>5</v>
      </c>
      <c r="K33" s="80"/>
      <c r="L33" s="4">
        <v>61.85</v>
      </c>
    </row>
    <row r="34" spans="1:25" hidden="1">
      <c r="A34" s="2" t="s">
        <v>182</v>
      </c>
      <c r="B34" s="3" t="s">
        <v>9798</v>
      </c>
      <c r="C34" s="76" t="s">
        <v>42</v>
      </c>
      <c r="D34" s="76"/>
      <c r="E34" s="1" t="s">
        <v>9805</v>
      </c>
      <c r="F34" s="2" t="s">
        <v>894</v>
      </c>
      <c r="G34" s="2" t="s">
        <v>895</v>
      </c>
      <c r="H34" s="2" t="s">
        <v>82</v>
      </c>
      <c r="I34" s="2" t="s">
        <v>83</v>
      </c>
      <c r="J34" s="80">
        <v>3</v>
      </c>
      <c r="K34" s="80"/>
      <c r="L34" s="4">
        <v>28.32</v>
      </c>
    </row>
    <row r="35" spans="1:25" hidden="1">
      <c r="A35" s="2" t="s">
        <v>182</v>
      </c>
      <c r="B35" s="3" t="s">
        <v>9798</v>
      </c>
      <c r="C35" s="76" t="s">
        <v>42</v>
      </c>
      <c r="D35" s="76"/>
      <c r="E35" s="1" t="s">
        <v>9800</v>
      </c>
      <c r="F35" s="2" t="s">
        <v>519</v>
      </c>
      <c r="G35" s="2" t="s">
        <v>520</v>
      </c>
      <c r="H35" s="2" t="s">
        <v>93</v>
      </c>
      <c r="I35" s="2" t="s">
        <v>94</v>
      </c>
      <c r="J35" s="80">
        <v>5</v>
      </c>
      <c r="K35" s="80"/>
      <c r="L35" s="4">
        <v>47.2</v>
      </c>
    </row>
    <row r="36" spans="1:25" hidden="1">
      <c r="A36" s="2" t="s">
        <v>182</v>
      </c>
      <c r="B36" s="3" t="s">
        <v>9798</v>
      </c>
      <c r="C36" s="76" t="s">
        <v>42</v>
      </c>
      <c r="D36" s="76"/>
      <c r="E36" s="1" t="s">
        <v>9811</v>
      </c>
      <c r="F36" s="2" t="s">
        <v>928</v>
      </c>
      <c r="G36" s="2" t="s">
        <v>929</v>
      </c>
      <c r="H36" s="2" t="s">
        <v>93</v>
      </c>
      <c r="I36" s="2" t="s">
        <v>94</v>
      </c>
      <c r="J36" s="80">
        <v>2</v>
      </c>
      <c r="K36" s="80"/>
      <c r="L36" s="4">
        <v>18.88</v>
      </c>
    </row>
    <row r="37" spans="1:25" hidden="1">
      <c r="A37" s="2" t="s">
        <v>205</v>
      </c>
      <c r="B37" s="3" t="s">
        <v>9798</v>
      </c>
      <c r="C37" s="76" t="s">
        <v>42</v>
      </c>
      <c r="D37" s="76"/>
      <c r="E37" s="1" t="s">
        <v>4719</v>
      </c>
      <c r="F37" s="2" t="s">
        <v>689</v>
      </c>
      <c r="G37" s="2" t="s">
        <v>690</v>
      </c>
      <c r="H37" s="2" t="s">
        <v>93</v>
      </c>
      <c r="I37" s="2" t="s">
        <v>94</v>
      </c>
      <c r="J37" s="80">
        <v>1</v>
      </c>
      <c r="K37" s="80"/>
      <c r="L37" s="4">
        <v>9.5500000000000007</v>
      </c>
    </row>
    <row r="38" spans="1:25" hidden="1">
      <c r="L38" s="5">
        <v>1851.45</v>
      </c>
    </row>
    <row r="39" spans="1:25" hidden="1">
      <c r="A39" s="72" t="s">
        <v>141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</row>
    <row r="40" spans="1:25" hidden="1">
      <c r="A40" s="2" t="s">
        <v>40</v>
      </c>
      <c r="B40" s="3" t="s">
        <v>9812</v>
      </c>
      <c r="C40" s="76" t="s">
        <v>42</v>
      </c>
      <c r="D40" s="76"/>
      <c r="E40" s="1" t="s">
        <v>9813</v>
      </c>
      <c r="F40" s="2" t="s">
        <v>170</v>
      </c>
      <c r="G40" s="2" t="s">
        <v>171</v>
      </c>
      <c r="H40" s="2" t="s">
        <v>150</v>
      </c>
      <c r="I40" s="2" t="s">
        <v>151</v>
      </c>
      <c r="J40" s="80">
        <v>2</v>
      </c>
      <c r="K40" s="80"/>
      <c r="L40" s="4">
        <v>20.440000000000001</v>
      </c>
    </row>
    <row r="41" spans="1:25" hidden="1">
      <c r="A41" s="2" t="s">
        <v>40</v>
      </c>
      <c r="B41" s="3" t="s">
        <v>9812</v>
      </c>
      <c r="C41" s="76" t="s">
        <v>42</v>
      </c>
      <c r="D41" s="76"/>
      <c r="E41" s="1" t="s">
        <v>9814</v>
      </c>
      <c r="F41" s="2" t="s">
        <v>1141</v>
      </c>
      <c r="G41" s="2" t="s">
        <v>1142</v>
      </c>
      <c r="H41" s="2" t="s">
        <v>167</v>
      </c>
      <c r="I41" s="2" t="s">
        <v>168</v>
      </c>
      <c r="J41" s="80">
        <v>3</v>
      </c>
      <c r="K41" s="80"/>
      <c r="L41" s="4">
        <v>30.66</v>
      </c>
    </row>
    <row r="42" spans="1:25" hidden="1">
      <c r="A42" s="2" t="s">
        <v>40</v>
      </c>
      <c r="B42" s="3" t="s">
        <v>9812</v>
      </c>
      <c r="C42" s="76" t="s">
        <v>42</v>
      </c>
      <c r="D42" s="76"/>
      <c r="E42" s="1" t="s">
        <v>9815</v>
      </c>
      <c r="F42" s="2" t="s">
        <v>936</v>
      </c>
      <c r="G42" s="2" t="s">
        <v>937</v>
      </c>
      <c r="H42" s="2" t="s">
        <v>150</v>
      </c>
      <c r="I42" s="2" t="s">
        <v>151</v>
      </c>
      <c r="J42" s="80">
        <v>5</v>
      </c>
      <c r="K42" s="80"/>
      <c r="L42" s="4">
        <v>51.1</v>
      </c>
    </row>
    <row r="43" spans="1:25" hidden="1">
      <c r="A43" s="2" t="s">
        <v>40</v>
      </c>
      <c r="B43" s="3" t="s">
        <v>9812</v>
      </c>
      <c r="C43" s="76" t="s">
        <v>42</v>
      </c>
      <c r="D43" s="76"/>
      <c r="E43" s="1" t="s">
        <v>4737</v>
      </c>
      <c r="F43" s="2" t="s">
        <v>541</v>
      </c>
      <c r="G43" s="2" t="s">
        <v>542</v>
      </c>
      <c r="H43" s="2" t="s">
        <v>150</v>
      </c>
      <c r="I43" s="2" t="s">
        <v>151</v>
      </c>
      <c r="J43" s="80">
        <v>5</v>
      </c>
      <c r="K43" s="80"/>
      <c r="L43" s="4">
        <v>51.1</v>
      </c>
    </row>
    <row r="44" spans="1:25">
      <c r="A44" s="2" t="s">
        <v>48</v>
      </c>
      <c r="B44" s="3" t="s">
        <v>9812</v>
      </c>
      <c r="C44" s="76" t="s">
        <v>42</v>
      </c>
      <c r="D44" s="76"/>
      <c r="E44" s="1" t="s">
        <v>4816</v>
      </c>
      <c r="F44" s="2" t="s">
        <v>936</v>
      </c>
      <c r="G44" s="2" t="s">
        <v>937</v>
      </c>
      <c r="H44" s="2" t="s">
        <v>150</v>
      </c>
      <c r="I44" s="2" t="s">
        <v>151</v>
      </c>
      <c r="J44" s="80">
        <v>10</v>
      </c>
      <c r="K44" s="80"/>
      <c r="L44" s="4">
        <v>115.2</v>
      </c>
    </row>
    <row r="45" spans="1:25">
      <c r="A45" s="2" t="s">
        <v>48</v>
      </c>
      <c r="B45" s="3" t="s">
        <v>9812</v>
      </c>
      <c r="C45" s="76" t="s">
        <v>42</v>
      </c>
      <c r="D45" s="76"/>
      <c r="E45" s="1" t="s">
        <v>9816</v>
      </c>
      <c r="F45" s="2" t="s">
        <v>538</v>
      </c>
      <c r="G45" s="2" t="s">
        <v>539</v>
      </c>
      <c r="H45" s="2" t="s">
        <v>150</v>
      </c>
      <c r="I45" s="2" t="s">
        <v>151</v>
      </c>
      <c r="J45" s="80">
        <v>10</v>
      </c>
      <c r="K45" s="80"/>
      <c r="L45" s="4">
        <v>115.2</v>
      </c>
    </row>
    <row r="46" spans="1:25">
      <c r="A46" s="2" t="s">
        <v>48</v>
      </c>
      <c r="B46" s="3" t="s">
        <v>9817</v>
      </c>
      <c r="C46" s="76" t="s">
        <v>42</v>
      </c>
      <c r="D46" s="76"/>
      <c r="E46" s="1" t="s">
        <v>9818</v>
      </c>
      <c r="F46" s="2" t="s">
        <v>148</v>
      </c>
      <c r="G46" s="2" t="s">
        <v>149</v>
      </c>
      <c r="H46" s="2" t="s">
        <v>150</v>
      </c>
      <c r="I46" s="2" t="s">
        <v>151</v>
      </c>
      <c r="J46" s="80">
        <v>5</v>
      </c>
      <c r="K46" s="80"/>
      <c r="L46" s="4">
        <v>57.6</v>
      </c>
    </row>
    <row r="47" spans="1:25" hidden="1">
      <c r="L47" s="5">
        <v>441.3</v>
      </c>
    </row>
    <row r="48" spans="1:25" hidden="1">
      <c r="A48" s="72" t="s">
        <v>183</v>
      </c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 spans="1:25" hidden="1">
      <c r="A49" s="2" t="s">
        <v>40</v>
      </c>
      <c r="B49" s="3" t="s">
        <v>9817</v>
      </c>
      <c r="C49" s="76" t="s">
        <v>42</v>
      </c>
      <c r="D49" s="76"/>
      <c r="E49" s="1" t="s">
        <v>4776</v>
      </c>
      <c r="F49" s="2" t="s">
        <v>702</v>
      </c>
      <c r="G49" s="2" t="s">
        <v>703</v>
      </c>
      <c r="H49" s="2" t="s">
        <v>187</v>
      </c>
      <c r="I49" s="2" t="s">
        <v>188</v>
      </c>
      <c r="J49" s="80">
        <v>1</v>
      </c>
      <c r="K49" s="80"/>
      <c r="L49" s="4">
        <v>10.220000000000001</v>
      </c>
    </row>
    <row r="50" spans="1:25" hidden="1">
      <c r="A50" s="2" t="s">
        <v>40</v>
      </c>
      <c r="B50" s="3" t="s">
        <v>9798</v>
      </c>
      <c r="C50" s="76" t="s">
        <v>42</v>
      </c>
      <c r="D50" s="76"/>
      <c r="E50" s="1" t="s">
        <v>9819</v>
      </c>
      <c r="F50" s="2" t="s">
        <v>185</v>
      </c>
      <c r="G50" s="2" t="s">
        <v>186</v>
      </c>
      <c r="H50" s="2" t="s">
        <v>187</v>
      </c>
      <c r="I50" s="2" t="s">
        <v>188</v>
      </c>
      <c r="J50" s="80">
        <v>4</v>
      </c>
      <c r="K50" s="80"/>
      <c r="L50" s="4">
        <v>40.880000000000003</v>
      </c>
    </row>
    <row r="51" spans="1:25" hidden="1">
      <c r="L51" s="5">
        <v>51.1</v>
      </c>
    </row>
    <row r="52" spans="1:25" hidden="1">
      <c r="A52" s="72" t="s">
        <v>212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</row>
    <row r="53" spans="1:25">
      <c r="A53" s="2" t="s">
        <v>48</v>
      </c>
      <c r="B53" s="3" t="s">
        <v>9817</v>
      </c>
      <c r="C53" s="76" t="s">
        <v>42</v>
      </c>
      <c r="D53" s="76"/>
      <c r="E53" s="1" t="s">
        <v>9820</v>
      </c>
      <c r="F53" s="2" t="s">
        <v>263</v>
      </c>
      <c r="G53" s="2" t="s">
        <v>264</v>
      </c>
      <c r="H53" s="2" t="s">
        <v>216</v>
      </c>
      <c r="I53" s="2" t="s">
        <v>217</v>
      </c>
      <c r="J53" s="80">
        <v>2</v>
      </c>
      <c r="K53" s="80"/>
      <c r="L53" s="4">
        <v>24.74</v>
      </c>
    </row>
    <row r="54" spans="1:25">
      <c r="A54" s="2" t="s">
        <v>48</v>
      </c>
      <c r="B54" s="3" t="s">
        <v>9817</v>
      </c>
      <c r="C54" s="76" t="s">
        <v>42</v>
      </c>
      <c r="D54" s="76"/>
      <c r="E54" s="1" t="s">
        <v>9821</v>
      </c>
      <c r="F54" s="2" t="s">
        <v>224</v>
      </c>
      <c r="G54" s="2" t="s">
        <v>225</v>
      </c>
      <c r="H54" s="2" t="s">
        <v>216</v>
      </c>
      <c r="I54" s="2" t="s">
        <v>217</v>
      </c>
      <c r="J54" s="80">
        <v>2</v>
      </c>
      <c r="K54" s="80"/>
      <c r="L54" s="4">
        <v>24.74</v>
      </c>
    </row>
    <row r="55" spans="1:25" ht="24" hidden="1">
      <c r="A55" s="2" t="s">
        <v>182</v>
      </c>
      <c r="B55" s="3" t="s">
        <v>9817</v>
      </c>
      <c r="C55" s="76" t="s">
        <v>42</v>
      </c>
      <c r="D55" s="76"/>
      <c r="E55" s="1" t="s">
        <v>4770</v>
      </c>
      <c r="F55" s="2" t="s">
        <v>275</v>
      </c>
      <c r="G55" s="2" t="s">
        <v>276</v>
      </c>
      <c r="H55" s="2" t="s">
        <v>277</v>
      </c>
      <c r="I55" s="2" t="s">
        <v>278</v>
      </c>
      <c r="J55" s="80">
        <v>5</v>
      </c>
      <c r="K55" s="80"/>
      <c r="L55" s="4">
        <v>47.2</v>
      </c>
    </row>
    <row r="56" spans="1:25" hidden="1">
      <c r="A56" s="2" t="s">
        <v>182</v>
      </c>
      <c r="B56" s="3" t="s">
        <v>9817</v>
      </c>
      <c r="C56" s="76" t="s">
        <v>42</v>
      </c>
      <c r="D56" s="76"/>
      <c r="E56" s="1" t="s">
        <v>9820</v>
      </c>
      <c r="F56" s="2" t="s">
        <v>263</v>
      </c>
      <c r="G56" s="2" t="s">
        <v>264</v>
      </c>
      <c r="H56" s="2" t="s">
        <v>216</v>
      </c>
      <c r="I56" s="2" t="s">
        <v>217</v>
      </c>
      <c r="J56" s="80">
        <v>2</v>
      </c>
      <c r="K56" s="80"/>
      <c r="L56" s="4">
        <v>18.88</v>
      </c>
    </row>
    <row r="57" spans="1:25" hidden="1">
      <c r="L57" s="5">
        <f>SUM(L53:L56)</f>
        <v>115.56</v>
      </c>
    </row>
    <row r="58" spans="1:25" hidden="1">
      <c r="A58" s="72" t="s">
        <v>309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spans="1:25" hidden="1">
      <c r="A59" s="2" t="s">
        <v>40</v>
      </c>
      <c r="B59" s="3" t="s">
        <v>9798</v>
      </c>
      <c r="C59" s="76" t="s">
        <v>42</v>
      </c>
      <c r="D59" s="76"/>
      <c r="E59" s="1" t="s">
        <v>9822</v>
      </c>
      <c r="F59" s="2" t="s">
        <v>754</v>
      </c>
      <c r="G59" s="2" t="s">
        <v>755</v>
      </c>
      <c r="H59" s="2" t="s">
        <v>313</v>
      </c>
      <c r="I59" s="2" t="s">
        <v>314</v>
      </c>
      <c r="J59" s="80">
        <v>10</v>
      </c>
      <c r="K59" s="80"/>
      <c r="L59" s="4">
        <v>102.2</v>
      </c>
    </row>
    <row r="60" spans="1:25" hidden="1">
      <c r="A60" s="2" t="s">
        <v>40</v>
      </c>
      <c r="B60" s="3" t="s">
        <v>9812</v>
      </c>
      <c r="C60" s="76" t="s">
        <v>42</v>
      </c>
      <c r="D60" s="76"/>
      <c r="E60" s="1" t="s">
        <v>4934</v>
      </c>
      <c r="F60" s="2" t="s">
        <v>420</v>
      </c>
      <c r="G60" s="2" t="s">
        <v>421</v>
      </c>
      <c r="H60" s="2" t="s">
        <v>313</v>
      </c>
      <c r="I60" s="2" t="s">
        <v>314</v>
      </c>
      <c r="J60" s="80">
        <v>20</v>
      </c>
      <c r="K60" s="80"/>
      <c r="L60" s="4">
        <v>204.4</v>
      </c>
    </row>
    <row r="61" spans="1:25" hidden="1">
      <c r="A61" s="2" t="s">
        <v>40</v>
      </c>
      <c r="B61" s="3" t="s">
        <v>9798</v>
      </c>
      <c r="C61" s="76" t="s">
        <v>42</v>
      </c>
      <c r="D61" s="76"/>
      <c r="E61" s="1" t="s">
        <v>9823</v>
      </c>
      <c r="F61" s="2" t="s">
        <v>581</v>
      </c>
      <c r="G61" s="2" t="s">
        <v>582</v>
      </c>
      <c r="H61" s="2" t="s">
        <v>313</v>
      </c>
      <c r="I61" s="2" t="s">
        <v>314</v>
      </c>
      <c r="J61" s="80">
        <v>15</v>
      </c>
      <c r="K61" s="80"/>
      <c r="L61" s="4">
        <v>153.30000000000001</v>
      </c>
    </row>
    <row r="62" spans="1:25" hidden="1">
      <c r="A62" s="2" t="s">
        <v>40</v>
      </c>
      <c r="B62" s="3" t="s">
        <v>9824</v>
      </c>
      <c r="C62" s="76" t="s">
        <v>42</v>
      </c>
      <c r="D62" s="76"/>
      <c r="E62" s="1" t="s">
        <v>9825</v>
      </c>
      <c r="F62" s="2" t="s">
        <v>995</v>
      </c>
      <c r="G62" s="2" t="s">
        <v>996</v>
      </c>
      <c r="H62" s="2" t="s">
        <v>313</v>
      </c>
      <c r="I62" s="2" t="s">
        <v>314</v>
      </c>
      <c r="J62" s="80">
        <v>5</v>
      </c>
      <c r="K62" s="80"/>
      <c r="L62" s="4">
        <v>51.1</v>
      </c>
    </row>
    <row r="63" spans="1:25" hidden="1">
      <c r="A63" s="2" t="s">
        <v>40</v>
      </c>
      <c r="B63" s="3" t="s">
        <v>9798</v>
      </c>
      <c r="C63" s="76" t="s">
        <v>42</v>
      </c>
      <c r="D63" s="76"/>
      <c r="E63" s="1" t="s">
        <v>4728</v>
      </c>
      <c r="F63" s="2" t="s">
        <v>325</v>
      </c>
      <c r="G63" s="2" t="s">
        <v>326</v>
      </c>
      <c r="H63" s="2" t="s">
        <v>313</v>
      </c>
      <c r="I63" s="2" t="s">
        <v>314</v>
      </c>
      <c r="J63" s="80">
        <v>30</v>
      </c>
      <c r="K63" s="80"/>
      <c r="L63" s="4">
        <v>306.60000000000002</v>
      </c>
    </row>
    <row r="64" spans="1:25" hidden="1">
      <c r="A64" s="2" t="s">
        <v>40</v>
      </c>
      <c r="B64" s="3" t="s">
        <v>9824</v>
      </c>
      <c r="C64" s="76" t="s">
        <v>42</v>
      </c>
      <c r="D64" s="76"/>
      <c r="E64" s="1" t="s">
        <v>9826</v>
      </c>
      <c r="F64" s="2" t="s">
        <v>5404</v>
      </c>
      <c r="G64" s="2" t="s">
        <v>5405</v>
      </c>
      <c r="H64" s="2" t="s">
        <v>313</v>
      </c>
      <c r="I64" s="2" t="s">
        <v>314</v>
      </c>
      <c r="J64" s="80">
        <v>2</v>
      </c>
      <c r="K64" s="80"/>
      <c r="L64" s="4">
        <v>20.440000000000001</v>
      </c>
    </row>
    <row r="65" spans="1:25" hidden="1">
      <c r="A65" s="2" t="s">
        <v>40</v>
      </c>
      <c r="B65" s="3" t="s">
        <v>9798</v>
      </c>
      <c r="C65" s="76" t="s">
        <v>42</v>
      </c>
      <c r="D65" s="76"/>
      <c r="E65" s="1" t="s">
        <v>4822</v>
      </c>
      <c r="F65" s="2" t="s">
        <v>1452</v>
      </c>
      <c r="G65" s="2" t="s">
        <v>1453</v>
      </c>
      <c r="H65" s="2" t="s">
        <v>313</v>
      </c>
      <c r="I65" s="2" t="s">
        <v>314</v>
      </c>
      <c r="J65" s="80">
        <v>20</v>
      </c>
      <c r="K65" s="80"/>
      <c r="L65" s="4">
        <v>204.4</v>
      </c>
    </row>
    <row r="66" spans="1:25" hidden="1">
      <c r="A66" s="2" t="s">
        <v>40</v>
      </c>
      <c r="B66" s="3" t="s">
        <v>9817</v>
      </c>
      <c r="C66" s="76" t="s">
        <v>42</v>
      </c>
      <c r="D66" s="76"/>
      <c r="E66" s="1" t="s">
        <v>9827</v>
      </c>
      <c r="F66" s="2" t="s">
        <v>1340</v>
      </c>
      <c r="G66" s="2" t="s">
        <v>1341</v>
      </c>
      <c r="H66" s="2" t="s">
        <v>313</v>
      </c>
      <c r="I66" s="2" t="s">
        <v>314</v>
      </c>
      <c r="J66" s="80">
        <v>50</v>
      </c>
      <c r="K66" s="80"/>
      <c r="L66" s="4">
        <v>511</v>
      </c>
    </row>
    <row r="67" spans="1:25" hidden="1">
      <c r="A67" s="2" t="s">
        <v>40</v>
      </c>
      <c r="B67" s="3" t="s">
        <v>9798</v>
      </c>
      <c r="C67" s="76" t="s">
        <v>42</v>
      </c>
      <c r="D67" s="76"/>
      <c r="E67" s="1" t="s">
        <v>9828</v>
      </c>
      <c r="F67" s="2" t="s">
        <v>600</v>
      </c>
      <c r="G67" s="2" t="s">
        <v>601</v>
      </c>
      <c r="H67" s="2" t="s">
        <v>313</v>
      </c>
      <c r="I67" s="2" t="s">
        <v>314</v>
      </c>
      <c r="J67" s="80">
        <v>30</v>
      </c>
      <c r="K67" s="80"/>
      <c r="L67" s="4">
        <v>306.60000000000002</v>
      </c>
    </row>
    <row r="68" spans="1:25" hidden="1">
      <c r="A68" s="2" t="s">
        <v>40</v>
      </c>
      <c r="B68" s="3" t="s">
        <v>9824</v>
      </c>
      <c r="C68" s="76" t="s">
        <v>42</v>
      </c>
      <c r="D68" s="76"/>
      <c r="E68" s="1" t="s">
        <v>9829</v>
      </c>
      <c r="F68" s="2" t="s">
        <v>322</v>
      </c>
      <c r="G68" s="2" t="s">
        <v>323</v>
      </c>
      <c r="H68" s="2" t="s">
        <v>313</v>
      </c>
      <c r="I68" s="2" t="s">
        <v>314</v>
      </c>
      <c r="J68" s="80">
        <v>20</v>
      </c>
      <c r="K68" s="80"/>
      <c r="L68" s="4">
        <v>204.4</v>
      </c>
    </row>
    <row r="69" spans="1:25" hidden="1">
      <c r="A69" s="2" t="s">
        <v>40</v>
      </c>
      <c r="B69" s="3" t="s">
        <v>9824</v>
      </c>
      <c r="C69" s="76" t="s">
        <v>42</v>
      </c>
      <c r="D69" s="76"/>
      <c r="E69" s="1" t="s">
        <v>9830</v>
      </c>
      <c r="F69" s="2" t="s">
        <v>1790</v>
      </c>
      <c r="G69" s="2" t="s">
        <v>1791</v>
      </c>
      <c r="H69" s="2" t="s">
        <v>313</v>
      </c>
      <c r="I69" s="2" t="s">
        <v>314</v>
      </c>
      <c r="J69" s="80">
        <v>6</v>
      </c>
      <c r="K69" s="80"/>
      <c r="L69" s="4">
        <v>61.32</v>
      </c>
    </row>
    <row r="70" spans="1:25" hidden="1">
      <c r="A70" s="2" t="s">
        <v>40</v>
      </c>
      <c r="B70" s="3" t="s">
        <v>9824</v>
      </c>
      <c r="C70" s="76" t="s">
        <v>42</v>
      </c>
      <c r="D70" s="76"/>
      <c r="E70" s="1" t="s">
        <v>9831</v>
      </c>
      <c r="F70" s="2" t="s">
        <v>789</v>
      </c>
      <c r="G70" s="2" t="s">
        <v>790</v>
      </c>
      <c r="H70" s="2" t="s">
        <v>313</v>
      </c>
      <c r="I70" s="2" t="s">
        <v>314</v>
      </c>
      <c r="J70" s="80">
        <v>20</v>
      </c>
      <c r="K70" s="80"/>
      <c r="L70" s="4">
        <v>204.4</v>
      </c>
    </row>
    <row r="71" spans="1:25" hidden="1">
      <c r="A71" s="2" t="s">
        <v>40</v>
      </c>
      <c r="B71" s="3" t="s">
        <v>9832</v>
      </c>
      <c r="C71" s="76" t="s">
        <v>42</v>
      </c>
      <c r="D71" s="76"/>
      <c r="E71" s="1" t="s">
        <v>4766</v>
      </c>
      <c r="F71" s="2" t="s">
        <v>594</v>
      </c>
      <c r="G71" s="2" t="s">
        <v>595</v>
      </c>
      <c r="H71" s="2" t="s">
        <v>313</v>
      </c>
      <c r="I71" s="2" t="s">
        <v>314</v>
      </c>
      <c r="J71" s="80">
        <v>4</v>
      </c>
      <c r="K71" s="80"/>
      <c r="L71" s="4">
        <v>40.880000000000003</v>
      </c>
    </row>
    <row r="72" spans="1:25">
      <c r="A72" s="2" t="s">
        <v>48</v>
      </c>
      <c r="B72" s="3" t="s">
        <v>9798</v>
      </c>
      <c r="C72" s="76" t="s">
        <v>42</v>
      </c>
      <c r="D72" s="76"/>
      <c r="E72" s="1" t="s">
        <v>9822</v>
      </c>
      <c r="F72" s="2" t="s">
        <v>754</v>
      </c>
      <c r="G72" s="2" t="s">
        <v>755</v>
      </c>
      <c r="H72" s="2" t="s">
        <v>313</v>
      </c>
      <c r="I72" s="2" t="s">
        <v>314</v>
      </c>
      <c r="J72" s="80">
        <v>10</v>
      </c>
      <c r="K72" s="80"/>
      <c r="L72" s="4">
        <v>123.7</v>
      </c>
    </row>
    <row r="73" spans="1:25">
      <c r="A73" s="2" t="s">
        <v>48</v>
      </c>
      <c r="B73" s="3" t="s">
        <v>9812</v>
      </c>
      <c r="C73" s="76" t="s">
        <v>42</v>
      </c>
      <c r="D73" s="76"/>
      <c r="E73" s="1" t="s">
        <v>4934</v>
      </c>
      <c r="F73" s="2" t="s">
        <v>420</v>
      </c>
      <c r="G73" s="2" t="s">
        <v>421</v>
      </c>
      <c r="H73" s="2" t="s">
        <v>313</v>
      </c>
      <c r="I73" s="2" t="s">
        <v>314</v>
      </c>
      <c r="J73" s="80">
        <v>3</v>
      </c>
      <c r="K73" s="80"/>
      <c r="L73" s="4">
        <v>34.56</v>
      </c>
    </row>
    <row r="74" spans="1:25" hidden="1">
      <c r="A74" s="2" t="s">
        <v>182</v>
      </c>
      <c r="B74" s="3" t="s">
        <v>9817</v>
      </c>
      <c r="C74" s="76" t="s">
        <v>42</v>
      </c>
      <c r="D74" s="76"/>
      <c r="E74" s="1" t="s">
        <v>9827</v>
      </c>
      <c r="F74" s="2" t="s">
        <v>1340</v>
      </c>
      <c r="G74" s="2" t="s">
        <v>1341</v>
      </c>
      <c r="H74" s="2" t="s">
        <v>313</v>
      </c>
      <c r="I74" s="2" t="s">
        <v>314</v>
      </c>
      <c r="J74" s="80">
        <v>2</v>
      </c>
      <c r="K74" s="80"/>
      <c r="L74" s="4">
        <v>18.88</v>
      </c>
    </row>
    <row r="75" spans="1:25" hidden="1">
      <c r="L75" s="5">
        <f>SUM(L59:L74)</f>
        <v>2548.1800000000007</v>
      </c>
    </row>
    <row r="76" spans="1:25" hidden="1">
      <c r="A76" s="72" t="s">
        <v>435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</row>
    <row r="77" spans="1:25" hidden="1">
      <c r="A77" s="2" t="s">
        <v>40</v>
      </c>
      <c r="B77" s="3" t="s">
        <v>9798</v>
      </c>
      <c r="C77" s="76" t="s">
        <v>42</v>
      </c>
      <c r="D77" s="76"/>
      <c r="E77" s="1" t="s">
        <v>9833</v>
      </c>
      <c r="F77" s="2" t="s">
        <v>7211</v>
      </c>
      <c r="G77" s="2" t="s">
        <v>7212</v>
      </c>
      <c r="H77" s="2" t="s">
        <v>439</v>
      </c>
      <c r="I77" s="2" t="s">
        <v>440</v>
      </c>
      <c r="J77" s="80">
        <v>2</v>
      </c>
      <c r="K77" s="80"/>
      <c r="L77" s="4">
        <v>20.440000000000001</v>
      </c>
    </row>
    <row r="78" spans="1:25" hidden="1">
      <c r="A78" s="2" t="s">
        <v>40</v>
      </c>
      <c r="B78" s="3" t="s">
        <v>9798</v>
      </c>
      <c r="C78" s="76" t="s">
        <v>42</v>
      </c>
      <c r="D78" s="76"/>
      <c r="E78" s="1" t="s">
        <v>4729</v>
      </c>
      <c r="F78" s="2" t="s">
        <v>2016</v>
      </c>
      <c r="G78" s="2" t="s">
        <v>2017</v>
      </c>
      <c r="H78" s="2" t="s">
        <v>439</v>
      </c>
      <c r="I78" s="2" t="s">
        <v>440</v>
      </c>
      <c r="J78" s="80">
        <v>3</v>
      </c>
      <c r="K78" s="80"/>
      <c r="L78" s="4">
        <v>30.66</v>
      </c>
    </row>
    <row r="79" spans="1:25" hidden="1">
      <c r="A79" s="2" t="s">
        <v>40</v>
      </c>
      <c r="B79" s="3" t="s">
        <v>9798</v>
      </c>
      <c r="C79" s="76" t="s">
        <v>42</v>
      </c>
      <c r="D79" s="76"/>
      <c r="E79" s="1" t="s">
        <v>4730</v>
      </c>
      <c r="F79" s="2" t="s">
        <v>825</v>
      </c>
      <c r="G79" s="2" t="s">
        <v>826</v>
      </c>
      <c r="H79" s="2" t="s">
        <v>439</v>
      </c>
      <c r="I79" s="2" t="s">
        <v>440</v>
      </c>
      <c r="J79" s="80">
        <v>10</v>
      </c>
      <c r="K79" s="80"/>
      <c r="L79" s="4">
        <v>102.2</v>
      </c>
    </row>
    <row r="80" spans="1:25" hidden="1">
      <c r="L80" s="5">
        <v>153.30000000000001</v>
      </c>
    </row>
    <row r="81" spans="1:25" hidden="1">
      <c r="A81" s="72" t="s">
        <v>444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</row>
    <row r="82" spans="1:25" hidden="1">
      <c r="A82" s="2" t="s">
        <v>40</v>
      </c>
      <c r="B82" s="3" t="s">
        <v>9824</v>
      </c>
      <c r="C82" s="76" t="s">
        <v>42</v>
      </c>
      <c r="D82" s="76"/>
      <c r="E82" s="1" t="s">
        <v>4774</v>
      </c>
      <c r="F82" s="2" t="s">
        <v>7375</v>
      </c>
      <c r="G82" s="2" t="s">
        <v>7376</v>
      </c>
      <c r="H82" s="2" t="s">
        <v>867</v>
      </c>
      <c r="I82" s="2" t="s">
        <v>868</v>
      </c>
      <c r="J82" s="80">
        <v>4</v>
      </c>
      <c r="K82" s="80"/>
      <c r="L82" s="4">
        <v>40.880000000000003</v>
      </c>
    </row>
    <row r="83" spans="1:25" hidden="1">
      <c r="A83" s="2" t="s">
        <v>40</v>
      </c>
      <c r="B83" s="3" t="s">
        <v>9812</v>
      </c>
      <c r="C83" s="76" t="s">
        <v>42</v>
      </c>
      <c r="D83" s="76"/>
      <c r="E83" s="1" t="s">
        <v>9834</v>
      </c>
      <c r="F83" s="2" t="s">
        <v>4160</v>
      </c>
      <c r="G83" s="2" t="s">
        <v>4161</v>
      </c>
      <c r="H83" s="2" t="s">
        <v>1654</v>
      </c>
      <c r="I83" s="2" t="s">
        <v>1655</v>
      </c>
      <c r="J83" s="80">
        <v>10</v>
      </c>
      <c r="K83" s="80"/>
      <c r="L83" s="4">
        <v>102.2</v>
      </c>
    </row>
    <row r="84" spans="1:25">
      <c r="A84" s="2" t="s">
        <v>48</v>
      </c>
      <c r="B84" s="3" t="s">
        <v>9824</v>
      </c>
      <c r="C84" s="76" t="s">
        <v>42</v>
      </c>
      <c r="D84" s="76"/>
      <c r="E84" s="1" t="s">
        <v>4774</v>
      </c>
      <c r="F84" s="2" t="s">
        <v>7375</v>
      </c>
      <c r="G84" s="2" t="s">
        <v>7376</v>
      </c>
      <c r="H84" s="2" t="s">
        <v>867</v>
      </c>
      <c r="I84" s="2" t="s">
        <v>868</v>
      </c>
      <c r="J84" s="80">
        <v>2</v>
      </c>
      <c r="K84" s="80"/>
      <c r="L84" s="4">
        <v>24.74</v>
      </c>
    </row>
    <row r="85" spans="1:25" hidden="1">
      <c r="L85" s="5">
        <f>SUM(L82:L84)</f>
        <v>167.82000000000002</v>
      </c>
    </row>
    <row r="86" spans="1:25" hidden="1">
      <c r="L86" s="29">
        <v>5328.71</v>
      </c>
    </row>
  </sheetData>
  <autoFilter ref="A1:Y86" xr:uid="{1FB29A51-A116-BE4D-9CF0-83142EC49A14}">
    <filterColumn colId="0">
      <filters>
        <filter val="Glaumax 20mg/ml+5mg/ml kapi za oči 5ml"/>
      </filters>
    </filterColumn>
    <filterColumn colId="2" showButton="0"/>
    <filterColumn colId="9" showButton="0"/>
  </autoFilter>
  <mergeCells count="149">
    <mergeCell ref="C83:D83"/>
    <mergeCell ref="J83:K83"/>
    <mergeCell ref="C84:D84"/>
    <mergeCell ref="J84:K84"/>
    <mergeCell ref="C78:D78"/>
    <mergeCell ref="J78:K78"/>
    <mergeCell ref="C79:D79"/>
    <mergeCell ref="J79:K79"/>
    <mergeCell ref="A81:Y81"/>
    <mergeCell ref="C82:D82"/>
    <mergeCell ref="J82:K82"/>
    <mergeCell ref="C73:D73"/>
    <mergeCell ref="J73:K73"/>
    <mergeCell ref="C74:D74"/>
    <mergeCell ref="J74:K74"/>
    <mergeCell ref="A76:Y76"/>
    <mergeCell ref="C77:D77"/>
    <mergeCell ref="J77:K77"/>
    <mergeCell ref="C70:D70"/>
    <mergeCell ref="J70:K70"/>
    <mergeCell ref="C71:D71"/>
    <mergeCell ref="J71:K71"/>
    <mergeCell ref="C72:D72"/>
    <mergeCell ref="J72:K72"/>
    <mergeCell ref="C67:D67"/>
    <mergeCell ref="J67:K67"/>
    <mergeCell ref="C68:D68"/>
    <mergeCell ref="J68:K68"/>
    <mergeCell ref="C69:D69"/>
    <mergeCell ref="J69:K69"/>
    <mergeCell ref="C64:D64"/>
    <mergeCell ref="J64:K64"/>
    <mergeCell ref="C65:D65"/>
    <mergeCell ref="J65:K65"/>
    <mergeCell ref="C66:D66"/>
    <mergeCell ref="J66:K66"/>
    <mergeCell ref="C61:D61"/>
    <mergeCell ref="J61:K61"/>
    <mergeCell ref="C62:D62"/>
    <mergeCell ref="J62:K62"/>
    <mergeCell ref="C63:D63"/>
    <mergeCell ref="J63:K63"/>
    <mergeCell ref="C56:D56"/>
    <mergeCell ref="J56:K56"/>
    <mergeCell ref="A58:Y58"/>
    <mergeCell ref="C59:D59"/>
    <mergeCell ref="J59:K59"/>
    <mergeCell ref="C60:D60"/>
    <mergeCell ref="J60:K60"/>
    <mergeCell ref="A52:Y52"/>
    <mergeCell ref="C53:D53"/>
    <mergeCell ref="J53:K53"/>
    <mergeCell ref="C54:D54"/>
    <mergeCell ref="J54:K54"/>
    <mergeCell ref="C55:D55"/>
    <mergeCell ref="J55:K55"/>
    <mergeCell ref="C46:D46"/>
    <mergeCell ref="J46:K46"/>
    <mergeCell ref="A48:Y48"/>
    <mergeCell ref="C49:D49"/>
    <mergeCell ref="J49:K49"/>
    <mergeCell ref="C50:D50"/>
    <mergeCell ref="J50:K50"/>
    <mergeCell ref="C43:D43"/>
    <mergeCell ref="J43:K43"/>
    <mergeCell ref="C44:D44"/>
    <mergeCell ref="J44:K44"/>
    <mergeCell ref="C45:D45"/>
    <mergeCell ref="J45:K45"/>
    <mergeCell ref="A39:Y39"/>
    <mergeCell ref="C40:D40"/>
    <mergeCell ref="J40:K40"/>
    <mergeCell ref="C41:D41"/>
    <mergeCell ref="J41:K41"/>
    <mergeCell ref="C42:D42"/>
    <mergeCell ref="J42:K42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5:D5"/>
    <mergeCell ref="J5:K5"/>
    <mergeCell ref="C6:D6"/>
    <mergeCell ref="J6:K6"/>
    <mergeCell ref="C7:D7"/>
    <mergeCell ref="J7:K7"/>
    <mergeCell ref="C1:D1"/>
    <mergeCell ref="J1:K1"/>
    <mergeCell ref="A2:Y2"/>
    <mergeCell ref="C3:D3"/>
    <mergeCell ref="J3:K3"/>
    <mergeCell ref="C4:D4"/>
    <mergeCell ref="J4:K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79CD-5305-5B45-9E62-CF5A07811374}">
  <sheetPr filterMode="1"/>
  <dimension ref="A1:AA87"/>
  <sheetViews>
    <sheetView workbookViewId="0"/>
    <sheetView workbookViewId="1"/>
  </sheetViews>
  <sheetFormatPr defaultColWidth="8.85546875" defaultRowHeight="12.95"/>
  <cols>
    <col min="1" max="1" width="38" customWidth="1"/>
    <col min="2" max="2" width="8.7109375" customWidth="1"/>
    <col min="3" max="3" width="4" customWidth="1"/>
    <col min="4" max="4" width="3.140625" customWidth="1"/>
    <col min="5" max="5" width="7" customWidth="1"/>
    <col min="6" max="6" width="46.28515625" customWidth="1"/>
    <col min="7" max="7" width="29" customWidth="1"/>
    <col min="8" max="8" width="3" customWidth="1"/>
    <col min="9" max="9" width="3.140625" customWidth="1"/>
    <col min="10" max="11" width="6" customWidth="1"/>
    <col min="12" max="12" width="5.140625" customWidth="1"/>
    <col min="13" max="13" width="1.85546875" customWidth="1"/>
    <col min="14" max="14" width="10" customWidth="1"/>
    <col min="15" max="15" width="8.140625" customWidth="1"/>
    <col min="16" max="16" width="6" customWidth="1"/>
    <col min="17" max="17" width="7" customWidth="1"/>
    <col min="18" max="18" width="7.140625" customWidth="1"/>
    <col min="19" max="20" width="7" customWidth="1"/>
    <col min="21" max="21" width="9.140625" customWidth="1"/>
    <col min="22" max="22" width="13.140625" customWidth="1"/>
    <col min="23" max="23" width="10.140625" customWidth="1"/>
    <col min="24" max="24" width="10" customWidth="1"/>
    <col min="25" max="25" width="10.140625" customWidth="1"/>
    <col min="26" max="26" width="8.140625" customWidth="1"/>
    <col min="27" max="27" width="33.42578125" customWidth="1"/>
  </cols>
  <sheetData>
    <row r="1" spans="1:27" ht="24">
      <c r="A1" s="1" t="s">
        <v>29</v>
      </c>
      <c r="B1" s="1" t="s">
        <v>30</v>
      </c>
      <c r="C1" s="76" t="s">
        <v>31</v>
      </c>
      <c r="D1" s="76"/>
      <c r="E1" s="1" t="s">
        <v>32</v>
      </c>
      <c r="F1" s="1" t="s">
        <v>33</v>
      </c>
      <c r="G1" s="1" t="s">
        <v>34</v>
      </c>
      <c r="H1" s="76" t="s">
        <v>35</v>
      </c>
      <c r="I1" s="76"/>
      <c r="J1" s="76" t="s">
        <v>36</v>
      </c>
      <c r="K1" s="76"/>
      <c r="L1" s="76" t="s">
        <v>37</v>
      </c>
      <c r="M1" s="76"/>
      <c r="N1" s="1" t="s">
        <v>38</v>
      </c>
    </row>
    <row r="2" spans="1:27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hidden="1">
      <c r="A3" s="2" t="s">
        <v>40</v>
      </c>
      <c r="B3" s="3" t="s">
        <v>9835</v>
      </c>
      <c r="C3" s="76" t="s">
        <v>42</v>
      </c>
      <c r="D3" s="76"/>
      <c r="E3" s="1" t="s">
        <v>9836</v>
      </c>
      <c r="F3" s="2" t="s">
        <v>1085</v>
      </c>
      <c r="G3" s="2" t="s">
        <v>1086</v>
      </c>
      <c r="H3" s="74" t="s">
        <v>82</v>
      </c>
      <c r="I3" s="74"/>
      <c r="J3" s="74" t="s">
        <v>83</v>
      </c>
      <c r="K3" s="74"/>
      <c r="L3" s="80">
        <v>5</v>
      </c>
      <c r="M3" s="80"/>
      <c r="N3" s="4">
        <v>51.1</v>
      </c>
    </row>
    <row r="4" spans="1:27" hidden="1">
      <c r="A4" s="2" t="s">
        <v>40</v>
      </c>
      <c r="B4" s="3" t="s">
        <v>9835</v>
      </c>
      <c r="C4" s="76" t="s">
        <v>42</v>
      </c>
      <c r="D4" s="76"/>
      <c r="E4" s="1" t="s">
        <v>9837</v>
      </c>
      <c r="F4" s="2" t="s">
        <v>928</v>
      </c>
      <c r="G4" s="2" t="s">
        <v>929</v>
      </c>
      <c r="H4" s="74" t="s">
        <v>93</v>
      </c>
      <c r="I4" s="74"/>
      <c r="J4" s="74" t="s">
        <v>94</v>
      </c>
      <c r="K4" s="74"/>
      <c r="L4" s="80">
        <v>5</v>
      </c>
      <c r="M4" s="80"/>
      <c r="N4" s="4">
        <v>51.1</v>
      </c>
    </row>
    <row r="5" spans="1:27" hidden="1">
      <c r="A5" s="2" t="s">
        <v>40</v>
      </c>
      <c r="B5" s="3" t="s">
        <v>9835</v>
      </c>
      <c r="C5" s="76" t="s">
        <v>42</v>
      </c>
      <c r="D5" s="76"/>
      <c r="E5" s="1" t="s">
        <v>4845</v>
      </c>
      <c r="F5" s="2" t="s">
        <v>480</v>
      </c>
      <c r="G5" s="2" t="s">
        <v>481</v>
      </c>
      <c r="H5" s="74" t="s">
        <v>82</v>
      </c>
      <c r="I5" s="74"/>
      <c r="J5" s="74" t="s">
        <v>83</v>
      </c>
      <c r="K5" s="74"/>
      <c r="L5" s="80">
        <v>2</v>
      </c>
      <c r="M5" s="80"/>
      <c r="N5" s="4">
        <v>20.440000000000001</v>
      </c>
    </row>
    <row r="6" spans="1:27" hidden="1">
      <c r="A6" s="2" t="s">
        <v>40</v>
      </c>
      <c r="B6" s="3" t="s">
        <v>9835</v>
      </c>
      <c r="C6" s="76" t="s">
        <v>42</v>
      </c>
      <c r="D6" s="76"/>
      <c r="E6" s="1" t="s">
        <v>4845</v>
      </c>
      <c r="F6" s="2" t="s">
        <v>480</v>
      </c>
      <c r="G6" s="2" t="s">
        <v>481</v>
      </c>
      <c r="H6" s="74" t="s">
        <v>82</v>
      </c>
      <c r="I6" s="74"/>
      <c r="J6" s="74" t="s">
        <v>83</v>
      </c>
      <c r="K6" s="74"/>
      <c r="L6" s="80">
        <v>5</v>
      </c>
      <c r="M6" s="80"/>
      <c r="N6" s="4">
        <v>51.1</v>
      </c>
    </row>
    <row r="7" spans="1:27" hidden="1">
      <c r="A7" s="2" t="s">
        <v>40</v>
      </c>
      <c r="B7" s="3" t="s">
        <v>9835</v>
      </c>
      <c r="C7" s="76" t="s">
        <v>42</v>
      </c>
      <c r="D7" s="76"/>
      <c r="E7" s="1" t="s">
        <v>9838</v>
      </c>
      <c r="F7" s="2" t="s">
        <v>480</v>
      </c>
      <c r="G7" s="2" t="s">
        <v>481</v>
      </c>
      <c r="H7" s="74" t="s">
        <v>82</v>
      </c>
      <c r="I7" s="74"/>
      <c r="J7" s="74" t="s">
        <v>83</v>
      </c>
      <c r="K7" s="74"/>
      <c r="L7" s="80">
        <v>3</v>
      </c>
      <c r="M7" s="80"/>
      <c r="N7" s="4">
        <v>30.66</v>
      </c>
    </row>
    <row r="8" spans="1:27" hidden="1">
      <c r="A8" s="2" t="s">
        <v>40</v>
      </c>
      <c r="B8" s="3" t="s">
        <v>9835</v>
      </c>
      <c r="C8" s="76" t="s">
        <v>42</v>
      </c>
      <c r="D8" s="76"/>
      <c r="E8" s="1" t="s">
        <v>9839</v>
      </c>
      <c r="F8" s="2" t="s">
        <v>512</v>
      </c>
      <c r="G8" s="2" t="s">
        <v>513</v>
      </c>
      <c r="H8" s="74" t="s">
        <v>514</v>
      </c>
      <c r="I8" s="74"/>
      <c r="J8" s="74" t="s">
        <v>515</v>
      </c>
      <c r="K8" s="74"/>
      <c r="L8" s="80">
        <v>10</v>
      </c>
      <c r="M8" s="80"/>
      <c r="N8" s="4">
        <v>102.2</v>
      </c>
    </row>
    <row r="9" spans="1:27" hidden="1">
      <c r="A9" s="2" t="s">
        <v>40</v>
      </c>
      <c r="B9" s="3" t="s">
        <v>9835</v>
      </c>
      <c r="C9" s="76" t="s">
        <v>42</v>
      </c>
      <c r="D9" s="76"/>
      <c r="E9" s="1" t="s">
        <v>9840</v>
      </c>
      <c r="F9" s="2" t="s">
        <v>1901</v>
      </c>
      <c r="G9" s="2" t="s">
        <v>1902</v>
      </c>
      <c r="H9" s="74" t="s">
        <v>77</v>
      </c>
      <c r="I9" s="74"/>
      <c r="J9" s="74" t="s">
        <v>78</v>
      </c>
      <c r="K9" s="74"/>
      <c r="L9" s="80">
        <v>3</v>
      </c>
      <c r="M9" s="80"/>
      <c r="N9" s="4">
        <v>30.66</v>
      </c>
    </row>
    <row r="10" spans="1:27" hidden="1">
      <c r="A10" s="2" t="s">
        <v>40</v>
      </c>
      <c r="B10" s="3" t="s">
        <v>9835</v>
      </c>
      <c r="C10" s="76" t="s">
        <v>42</v>
      </c>
      <c r="D10" s="76"/>
      <c r="E10" s="1" t="s">
        <v>4873</v>
      </c>
      <c r="F10" s="2" t="s">
        <v>646</v>
      </c>
      <c r="G10" s="2" t="s">
        <v>647</v>
      </c>
      <c r="H10" s="74" t="s">
        <v>82</v>
      </c>
      <c r="I10" s="74"/>
      <c r="J10" s="74" t="s">
        <v>83</v>
      </c>
      <c r="K10" s="74"/>
      <c r="L10" s="80">
        <v>5</v>
      </c>
      <c r="M10" s="80"/>
      <c r="N10" s="4">
        <v>51.1</v>
      </c>
    </row>
    <row r="11" spans="1:27" hidden="1">
      <c r="A11" s="2" t="s">
        <v>40</v>
      </c>
      <c r="B11" s="3" t="s">
        <v>9835</v>
      </c>
      <c r="C11" s="76" t="s">
        <v>42</v>
      </c>
      <c r="D11" s="76"/>
      <c r="E11" s="1" t="s">
        <v>9841</v>
      </c>
      <c r="F11" s="2" t="s">
        <v>663</v>
      </c>
      <c r="G11" s="2" t="s">
        <v>664</v>
      </c>
      <c r="H11" s="74" t="s">
        <v>82</v>
      </c>
      <c r="I11" s="74"/>
      <c r="J11" s="74" t="s">
        <v>83</v>
      </c>
      <c r="K11" s="74"/>
      <c r="L11" s="80">
        <v>2</v>
      </c>
      <c r="M11" s="80"/>
      <c r="N11" s="4">
        <v>20.440000000000001</v>
      </c>
    </row>
    <row r="12" spans="1:27" hidden="1">
      <c r="A12" s="2" t="s">
        <v>40</v>
      </c>
      <c r="B12" s="3" t="s">
        <v>9835</v>
      </c>
      <c r="C12" s="76" t="s">
        <v>42</v>
      </c>
      <c r="D12" s="76"/>
      <c r="E12" s="1" t="s">
        <v>4845</v>
      </c>
      <c r="F12" s="2" t="s">
        <v>480</v>
      </c>
      <c r="G12" s="2" t="s">
        <v>481</v>
      </c>
      <c r="H12" s="74" t="s">
        <v>82</v>
      </c>
      <c r="I12" s="74"/>
      <c r="J12" s="74" t="s">
        <v>83</v>
      </c>
      <c r="K12" s="74"/>
      <c r="L12" s="80">
        <v>5</v>
      </c>
      <c r="M12" s="80"/>
      <c r="N12" s="4">
        <v>51.1</v>
      </c>
    </row>
    <row r="13" spans="1:27" hidden="1">
      <c r="A13" s="2" t="s">
        <v>40</v>
      </c>
      <c r="B13" s="3" t="s">
        <v>9835</v>
      </c>
      <c r="C13" s="76" t="s">
        <v>42</v>
      </c>
      <c r="D13" s="76"/>
      <c r="E13" s="1" t="s">
        <v>9842</v>
      </c>
      <c r="F13" s="2" t="s">
        <v>1512</v>
      </c>
      <c r="G13" s="2" t="s">
        <v>1513</v>
      </c>
      <c r="H13" s="74" t="s">
        <v>82</v>
      </c>
      <c r="I13" s="74"/>
      <c r="J13" s="74" t="s">
        <v>83</v>
      </c>
      <c r="K13" s="74"/>
      <c r="L13" s="80">
        <v>3</v>
      </c>
      <c r="M13" s="80"/>
      <c r="N13" s="4">
        <v>30.66</v>
      </c>
    </row>
    <row r="14" spans="1:27" hidden="1">
      <c r="A14" s="2" t="s">
        <v>40</v>
      </c>
      <c r="B14" s="3" t="s">
        <v>9835</v>
      </c>
      <c r="C14" s="76" t="s">
        <v>42</v>
      </c>
      <c r="D14" s="76"/>
      <c r="E14" s="1" t="s">
        <v>9841</v>
      </c>
      <c r="F14" s="2" t="s">
        <v>663</v>
      </c>
      <c r="G14" s="2" t="s">
        <v>664</v>
      </c>
      <c r="H14" s="74" t="s">
        <v>82</v>
      </c>
      <c r="I14" s="74"/>
      <c r="J14" s="74" t="s">
        <v>83</v>
      </c>
      <c r="K14" s="74"/>
      <c r="L14" s="80">
        <v>4</v>
      </c>
      <c r="M14" s="80"/>
      <c r="N14" s="4">
        <v>40.880000000000003</v>
      </c>
    </row>
    <row r="15" spans="1:27" hidden="1">
      <c r="A15" s="2" t="s">
        <v>40</v>
      </c>
      <c r="B15" s="3" t="s">
        <v>9835</v>
      </c>
      <c r="C15" s="76" t="s">
        <v>42</v>
      </c>
      <c r="D15" s="76"/>
      <c r="E15" s="1" t="s">
        <v>9843</v>
      </c>
      <c r="F15" s="2" t="s">
        <v>522</v>
      </c>
      <c r="G15" s="2" t="s">
        <v>523</v>
      </c>
      <c r="H15" s="74" t="s">
        <v>93</v>
      </c>
      <c r="I15" s="74"/>
      <c r="J15" s="74" t="s">
        <v>94</v>
      </c>
      <c r="K15" s="74"/>
      <c r="L15" s="80">
        <v>2</v>
      </c>
      <c r="M15" s="80"/>
      <c r="N15" s="4">
        <v>20.440000000000001</v>
      </c>
    </row>
    <row r="16" spans="1:27" hidden="1">
      <c r="A16" s="2" t="s">
        <v>40</v>
      </c>
      <c r="B16" s="3" t="s">
        <v>9835</v>
      </c>
      <c r="C16" s="76" t="s">
        <v>42</v>
      </c>
      <c r="D16" s="76"/>
      <c r="E16" s="1" t="s">
        <v>9844</v>
      </c>
      <c r="F16" s="2" t="s">
        <v>505</v>
      </c>
      <c r="G16" s="2" t="s">
        <v>506</v>
      </c>
      <c r="H16" s="74" t="s">
        <v>93</v>
      </c>
      <c r="I16" s="74"/>
      <c r="J16" s="74" t="s">
        <v>94</v>
      </c>
      <c r="K16" s="74"/>
      <c r="L16" s="80">
        <v>2</v>
      </c>
      <c r="M16" s="80"/>
      <c r="N16" s="4">
        <v>20.440000000000001</v>
      </c>
    </row>
    <row r="17" spans="1:27">
      <c r="A17" s="2" t="s">
        <v>48</v>
      </c>
      <c r="B17" s="3" t="s">
        <v>9835</v>
      </c>
      <c r="C17" s="76" t="s">
        <v>42</v>
      </c>
      <c r="D17" s="76"/>
      <c r="E17" s="1" t="s">
        <v>4845</v>
      </c>
      <c r="F17" s="2" t="s">
        <v>480</v>
      </c>
      <c r="G17" s="2" t="s">
        <v>481</v>
      </c>
      <c r="H17" s="74" t="s">
        <v>82</v>
      </c>
      <c r="I17" s="74"/>
      <c r="J17" s="74" t="s">
        <v>83</v>
      </c>
      <c r="K17" s="74"/>
      <c r="L17" s="80">
        <v>2</v>
      </c>
      <c r="M17" s="80"/>
      <c r="N17" s="4">
        <v>24.74</v>
      </c>
    </row>
    <row r="18" spans="1:27">
      <c r="A18" s="2" t="s">
        <v>48</v>
      </c>
      <c r="B18" s="3" t="s">
        <v>9835</v>
      </c>
      <c r="C18" s="76" t="s">
        <v>42</v>
      </c>
      <c r="D18" s="76"/>
      <c r="E18" s="1" t="s">
        <v>9843</v>
      </c>
      <c r="F18" s="2" t="s">
        <v>522</v>
      </c>
      <c r="G18" s="2" t="s">
        <v>523</v>
      </c>
      <c r="H18" s="74" t="s">
        <v>93</v>
      </c>
      <c r="I18" s="74"/>
      <c r="J18" s="74" t="s">
        <v>94</v>
      </c>
      <c r="K18" s="74"/>
      <c r="L18" s="80">
        <v>2</v>
      </c>
      <c r="M18" s="80"/>
      <c r="N18" s="4">
        <v>24.74</v>
      </c>
    </row>
    <row r="19" spans="1:27">
      <c r="A19" s="2" t="s">
        <v>48</v>
      </c>
      <c r="B19" s="3" t="s">
        <v>9835</v>
      </c>
      <c r="C19" s="76" t="s">
        <v>42</v>
      </c>
      <c r="D19" s="76"/>
      <c r="E19" s="1" t="s">
        <v>4943</v>
      </c>
      <c r="F19" s="2" t="s">
        <v>689</v>
      </c>
      <c r="G19" s="2" t="s">
        <v>690</v>
      </c>
      <c r="H19" s="74" t="s">
        <v>93</v>
      </c>
      <c r="I19" s="74"/>
      <c r="J19" s="74" t="s">
        <v>94</v>
      </c>
      <c r="K19" s="74"/>
      <c r="L19" s="80">
        <v>10</v>
      </c>
      <c r="M19" s="80"/>
      <c r="N19" s="4">
        <v>123.7</v>
      </c>
    </row>
    <row r="20" spans="1:27">
      <c r="A20" s="2" t="s">
        <v>48</v>
      </c>
      <c r="B20" s="3" t="s">
        <v>9835</v>
      </c>
      <c r="C20" s="76" t="s">
        <v>42</v>
      </c>
      <c r="D20" s="76"/>
      <c r="E20" s="1" t="s">
        <v>9845</v>
      </c>
      <c r="F20" s="2" t="s">
        <v>75</v>
      </c>
      <c r="G20" s="2" t="s">
        <v>76</v>
      </c>
      <c r="H20" s="74" t="s">
        <v>77</v>
      </c>
      <c r="I20" s="74"/>
      <c r="J20" s="74" t="s">
        <v>78</v>
      </c>
      <c r="K20" s="74"/>
      <c r="L20" s="80">
        <v>50</v>
      </c>
      <c r="M20" s="80"/>
      <c r="N20" s="4">
        <v>618.5</v>
      </c>
    </row>
    <row r="21" spans="1:27">
      <c r="A21" s="2" t="s">
        <v>48</v>
      </c>
      <c r="B21" s="3" t="s">
        <v>9835</v>
      </c>
      <c r="C21" s="76" t="s">
        <v>42</v>
      </c>
      <c r="D21" s="76"/>
      <c r="E21" s="1" t="s">
        <v>9837</v>
      </c>
      <c r="F21" s="2" t="s">
        <v>928</v>
      </c>
      <c r="G21" s="2" t="s">
        <v>929</v>
      </c>
      <c r="H21" s="74" t="s">
        <v>93</v>
      </c>
      <c r="I21" s="74"/>
      <c r="J21" s="74" t="s">
        <v>94</v>
      </c>
      <c r="K21" s="74"/>
      <c r="L21" s="80">
        <v>5</v>
      </c>
      <c r="M21" s="80"/>
      <c r="N21" s="4">
        <v>61.85</v>
      </c>
    </row>
    <row r="22" spans="1:27">
      <c r="A22" s="2" t="s">
        <v>48</v>
      </c>
      <c r="B22" s="3" t="s">
        <v>9835</v>
      </c>
      <c r="C22" s="76" t="s">
        <v>42</v>
      </c>
      <c r="D22" s="76"/>
      <c r="E22" s="1" t="s">
        <v>4925</v>
      </c>
      <c r="F22" s="2" t="s">
        <v>1076</v>
      </c>
      <c r="G22" s="2" t="s">
        <v>1077</v>
      </c>
      <c r="H22" s="74" t="s">
        <v>1078</v>
      </c>
      <c r="I22" s="74"/>
      <c r="J22" s="74" t="s">
        <v>1079</v>
      </c>
      <c r="K22" s="74"/>
      <c r="L22" s="80">
        <v>7</v>
      </c>
      <c r="M22" s="80"/>
      <c r="N22" s="4">
        <v>86.59</v>
      </c>
    </row>
    <row r="23" spans="1:27">
      <c r="A23" s="2" t="s">
        <v>48</v>
      </c>
      <c r="B23" s="3" t="s">
        <v>9835</v>
      </c>
      <c r="C23" s="76" t="s">
        <v>42</v>
      </c>
      <c r="D23" s="76"/>
      <c r="E23" s="1" t="s">
        <v>9846</v>
      </c>
      <c r="F23" s="2" t="s">
        <v>1097</v>
      </c>
      <c r="G23" s="2" t="s">
        <v>1098</v>
      </c>
      <c r="H23" s="74" t="s">
        <v>93</v>
      </c>
      <c r="I23" s="74"/>
      <c r="J23" s="74" t="s">
        <v>94</v>
      </c>
      <c r="K23" s="74"/>
      <c r="L23" s="80">
        <v>2</v>
      </c>
      <c r="M23" s="80"/>
      <c r="N23" s="4">
        <v>24.74</v>
      </c>
    </row>
    <row r="24" spans="1:27">
      <c r="A24" s="2" t="s">
        <v>48</v>
      </c>
      <c r="B24" s="3" t="s">
        <v>9835</v>
      </c>
      <c r="C24" s="76" t="s">
        <v>42</v>
      </c>
      <c r="D24" s="76"/>
      <c r="E24" s="1" t="s">
        <v>4914</v>
      </c>
      <c r="F24" s="2" t="s">
        <v>922</v>
      </c>
      <c r="G24" s="2" t="s">
        <v>923</v>
      </c>
      <c r="H24" s="74" t="s">
        <v>82</v>
      </c>
      <c r="I24" s="74"/>
      <c r="J24" s="74" t="s">
        <v>83</v>
      </c>
      <c r="K24" s="74"/>
      <c r="L24" s="80">
        <v>2</v>
      </c>
      <c r="M24" s="80"/>
      <c r="N24" s="4">
        <v>24.74</v>
      </c>
    </row>
    <row r="25" spans="1:27" hidden="1">
      <c r="A25" s="2" t="s">
        <v>182</v>
      </c>
      <c r="B25" s="3" t="s">
        <v>9835</v>
      </c>
      <c r="C25" s="76" t="s">
        <v>42</v>
      </c>
      <c r="D25" s="76"/>
      <c r="E25" s="1" t="s">
        <v>4959</v>
      </c>
      <c r="F25" s="2" t="s">
        <v>519</v>
      </c>
      <c r="G25" s="2" t="s">
        <v>520</v>
      </c>
      <c r="H25" s="74" t="s">
        <v>93</v>
      </c>
      <c r="I25" s="74"/>
      <c r="J25" s="74" t="s">
        <v>94</v>
      </c>
      <c r="K25" s="74"/>
      <c r="L25" s="80">
        <v>5</v>
      </c>
      <c r="M25" s="80"/>
      <c r="N25" s="4">
        <v>47.2</v>
      </c>
    </row>
    <row r="26" spans="1:27" hidden="1">
      <c r="A26" s="2" t="s">
        <v>182</v>
      </c>
      <c r="B26" s="3" t="s">
        <v>9835</v>
      </c>
      <c r="C26" s="76" t="s">
        <v>42</v>
      </c>
      <c r="D26" s="76"/>
      <c r="E26" s="1" t="s">
        <v>9847</v>
      </c>
      <c r="F26" s="2" t="s">
        <v>682</v>
      </c>
      <c r="G26" s="2" t="s">
        <v>683</v>
      </c>
      <c r="H26" s="74" t="s">
        <v>2352</v>
      </c>
      <c r="I26" s="74"/>
      <c r="J26" s="74" t="s">
        <v>2352</v>
      </c>
      <c r="K26" s="74"/>
      <c r="L26" s="80">
        <v>2</v>
      </c>
      <c r="M26" s="80"/>
      <c r="N26" s="4">
        <v>18.88</v>
      </c>
    </row>
    <row r="27" spans="1:27" hidden="1">
      <c r="A27" s="2" t="s">
        <v>182</v>
      </c>
      <c r="B27" s="3" t="s">
        <v>9835</v>
      </c>
      <c r="C27" s="76" t="s">
        <v>42</v>
      </c>
      <c r="D27" s="76"/>
      <c r="E27" s="1" t="s">
        <v>9848</v>
      </c>
      <c r="F27" s="2" t="s">
        <v>894</v>
      </c>
      <c r="G27" s="2" t="s">
        <v>895</v>
      </c>
      <c r="H27" s="74" t="s">
        <v>82</v>
      </c>
      <c r="I27" s="74"/>
      <c r="J27" s="74" t="s">
        <v>83</v>
      </c>
      <c r="K27" s="74"/>
      <c r="L27" s="80">
        <v>3</v>
      </c>
      <c r="M27" s="80"/>
      <c r="N27" s="4">
        <v>28.32</v>
      </c>
    </row>
    <row r="28" spans="1:27" hidden="1">
      <c r="A28" s="2" t="s">
        <v>182</v>
      </c>
      <c r="B28" s="3" t="s">
        <v>9835</v>
      </c>
      <c r="C28" s="76" t="s">
        <v>42</v>
      </c>
      <c r="D28" s="76"/>
      <c r="E28" s="1" t="s">
        <v>4873</v>
      </c>
      <c r="F28" s="2" t="s">
        <v>646</v>
      </c>
      <c r="G28" s="2" t="s">
        <v>647</v>
      </c>
      <c r="H28" s="74" t="s">
        <v>82</v>
      </c>
      <c r="I28" s="74"/>
      <c r="J28" s="74" t="s">
        <v>83</v>
      </c>
      <c r="K28" s="74"/>
      <c r="L28" s="80">
        <v>3</v>
      </c>
      <c r="M28" s="80"/>
      <c r="N28" s="4">
        <v>28.32</v>
      </c>
    </row>
    <row r="29" spans="1:27" hidden="1">
      <c r="N29" s="5">
        <v>1684.64</v>
      </c>
    </row>
    <row r="30" spans="1:27" hidden="1">
      <c r="A30" s="72" t="s">
        <v>141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spans="1:27" hidden="1">
      <c r="A31" s="2" t="s">
        <v>40</v>
      </c>
      <c r="B31" s="3" t="s">
        <v>9849</v>
      </c>
      <c r="C31" s="76" t="s">
        <v>42</v>
      </c>
      <c r="D31" s="76"/>
      <c r="E31" s="1" t="s">
        <v>4897</v>
      </c>
      <c r="F31" s="2" t="s">
        <v>957</v>
      </c>
      <c r="G31" s="2" t="s">
        <v>958</v>
      </c>
      <c r="H31" s="74" t="s">
        <v>150</v>
      </c>
      <c r="I31" s="74"/>
      <c r="J31" s="74" t="s">
        <v>151</v>
      </c>
      <c r="K31" s="74"/>
      <c r="L31" s="80">
        <v>2</v>
      </c>
      <c r="M31" s="80"/>
      <c r="N31" s="4">
        <v>20.440000000000001</v>
      </c>
    </row>
    <row r="32" spans="1:27" hidden="1">
      <c r="A32" s="2" t="s">
        <v>40</v>
      </c>
      <c r="B32" s="3" t="s">
        <v>9850</v>
      </c>
      <c r="C32" s="76" t="s">
        <v>42</v>
      </c>
      <c r="D32" s="76"/>
      <c r="E32" s="1" t="s">
        <v>4895</v>
      </c>
      <c r="F32" s="2" t="s">
        <v>158</v>
      </c>
      <c r="G32" s="2" t="s">
        <v>159</v>
      </c>
      <c r="H32" s="74" t="s">
        <v>160</v>
      </c>
      <c r="I32" s="74"/>
      <c r="J32" s="74" t="s">
        <v>161</v>
      </c>
      <c r="K32" s="74"/>
      <c r="L32" s="80">
        <v>2</v>
      </c>
      <c r="M32" s="80"/>
      <c r="N32" s="4">
        <v>20.440000000000001</v>
      </c>
    </row>
    <row r="33" spans="1:27" hidden="1">
      <c r="A33" s="2" t="s">
        <v>40</v>
      </c>
      <c r="B33" s="3" t="s">
        <v>9851</v>
      </c>
      <c r="C33" s="76" t="s">
        <v>42</v>
      </c>
      <c r="D33" s="76"/>
      <c r="E33" s="1" t="s">
        <v>9852</v>
      </c>
      <c r="F33" s="2" t="s">
        <v>170</v>
      </c>
      <c r="G33" s="2" t="s">
        <v>171</v>
      </c>
      <c r="H33" s="74" t="s">
        <v>150</v>
      </c>
      <c r="I33" s="74"/>
      <c r="J33" s="74" t="s">
        <v>151</v>
      </c>
      <c r="K33" s="74"/>
      <c r="L33" s="80">
        <v>5</v>
      </c>
      <c r="M33" s="80"/>
      <c r="N33" s="4">
        <v>51.1</v>
      </c>
    </row>
    <row r="34" spans="1:27" hidden="1">
      <c r="A34" s="2" t="s">
        <v>40</v>
      </c>
      <c r="B34" s="3" t="s">
        <v>9851</v>
      </c>
      <c r="C34" s="76" t="s">
        <v>42</v>
      </c>
      <c r="D34" s="76"/>
      <c r="E34" s="1" t="s">
        <v>9853</v>
      </c>
      <c r="F34" s="2" t="s">
        <v>532</v>
      </c>
      <c r="G34" s="2" t="s">
        <v>533</v>
      </c>
      <c r="H34" s="74" t="s">
        <v>534</v>
      </c>
      <c r="I34" s="74"/>
      <c r="J34" s="74" t="s">
        <v>535</v>
      </c>
      <c r="K34" s="74"/>
      <c r="L34" s="80">
        <v>1</v>
      </c>
      <c r="M34" s="80"/>
      <c r="N34" s="4">
        <v>10.220000000000001</v>
      </c>
    </row>
    <row r="35" spans="1:27">
      <c r="A35" s="2" t="s">
        <v>48</v>
      </c>
      <c r="B35" s="3" t="s">
        <v>9851</v>
      </c>
      <c r="C35" s="76" t="s">
        <v>42</v>
      </c>
      <c r="D35" s="76"/>
      <c r="E35" s="1" t="s">
        <v>4912</v>
      </c>
      <c r="F35" s="2" t="s">
        <v>541</v>
      </c>
      <c r="G35" s="2" t="s">
        <v>542</v>
      </c>
      <c r="H35" s="74" t="s">
        <v>150</v>
      </c>
      <c r="I35" s="74"/>
      <c r="J35" s="74" t="s">
        <v>151</v>
      </c>
      <c r="K35" s="74"/>
      <c r="L35" s="80">
        <v>10</v>
      </c>
      <c r="M35" s="80"/>
      <c r="N35" s="4">
        <v>115.2</v>
      </c>
    </row>
    <row r="36" spans="1:27">
      <c r="A36" s="2" t="s">
        <v>48</v>
      </c>
      <c r="B36" s="3" t="s">
        <v>9851</v>
      </c>
      <c r="C36" s="76" t="s">
        <v>42</v>
      </c>
      <c r="D36" s="76"/>
      <c r="E36" s="1" t="s">
        <v>9854</v>
      </c>
      <c r="F36" s="2" t="s">
        <v>1397</v>
      </c>
      <c r="G36" s="2" t="s">
        <v>1398</v>
      </c>
      <c r="H36" s="74" t="s">
        <v>942</v>
      </c>
      <c r="I36" s="74"/>
      <c r="J36" s="74" t="s">
        <v>943</v>
      </c>
      <c r="K36" s="74"/>
      <c r="L36" s="80">
        <v>2</v>
      </c>
      <c r="M36" s="80"/>
      <c r="N36" s="4">
        <v>24.74</v>
      </c>
    </row>
    <row r="37" spans="1:27">
      <c r="A37" s="2" t="s">
        <v>48</v>
      </c>
      <c r="B37" s="3" t="s">
        <v>9851</v>
      </c>
      <c r="C37" s="76" t="s">
        <v>42</v>
      </c>
      <c r="D37" s="76"/>
      <c r="E37" s="1" t="s">
        <v>9855</v>
      </c>
      <c r="F37" s="2" t="s">
        <v>1397</v>
      </c>
      <c r="G37" s="2" t="s">
        <v>1398</v>
      </c>
      <c r="H37" s="74" t="s">
        <v>942</v>
      </c>
      <c r="I37" s="74"/>
      <c r="J37" s="74" t="s">
        <v>943</v>
      </c>
      <c r="K37" s="74"/>
      <c r="L37" s="80">
        <v>5</v>
      </c>
      <c r="M37" s="80"/>
      <c r="N37" s="4">
        <v>57.6</v>
      </c>
    </row>
    <row r="38" spans="1:27">
      <c r="A38" s="2" t="s">
        <v>48</v>
      </c>
      <c r="B38" s="3" t="s">
        <v>9851</v>
      </c>
      <c r="C38" s="76" t="s">
        <v>42</v>
      </c>
      <c r="D38" s="76"/>
      <c r="E38" s="1" t="s">
        <v>9856</v>
      </c>
      <c r="F38" s="2" t="s">
        <v>936</v>
      </c>
      <c r="G38" s="2" t="s">
        <v>937</v>
      </c>
      <c r="H38" s="74" t="s">
        <v>150</v>
      </c>
      <c r="I38" s="74"/>
      <c r="J38" s="74" t="s">
        <v>151</v>
      </c>
      <c r="K38" s="74"/>
      <c r="L38" s="80">
        <v>5</v>
      </c>
      <c r="M38" s="80"/>
      <c r="N38" s="4">
        <v>61.85</v>
      </c>
    </row>
    <row r="39" spans="1:27">
      <c r="A39" s="2" t="s">
        <v>48</v>
      </c>
      <c r="B39" s="3" t="s">
        <v>9851</v>
      </c>
      <c r="C39" s="76" t="s">
        <v>42</v>
      </c>
      <c r="D39" s="76"/>
      <c r="E39" s="1" t="s">
        <v>4936</v>
      </c>
      <c r="F39" s="2" t="s">
        <v>544</v>
      </c>
      <c r="G39" s="2" t="s">
        <v>545</v>
      </c>
      <c r="H39" s="74" t="s">
        <v>155</v>
      </c>
      <c r="I39" s="74"/>
      <c r="J39" s="74" t="s">
        <v>156</v>
      </c>
      <c r="K39" s="74"/>
      <c r="L39" s="80">
        <v>2</v>
      </c>
      <c r="M39" s="80"/>
      <c r="N39" s="4">
        <v>24.74</v>
      </c>
    </row>
    <row r="40" spans="1:27">
      <c r="A40" s="2" t="s">
        <v>48</v>
      </c>
      <c r="B40" s="3" t="s">
        <v>9851</v>
      </c>
      <c r="C40" s="76" t="s">
        <v>42</v>
      </c>
      <c r="D40" s="76"/>
      <c r="E40" s="1" t="s">
        <v>4877</v>
      </c>
      <c r="F40" s="2" t="s">
        <v>1404</v>
      </c>
      <c r="G40" s="2" t="s">
        <v>1405</v>
      </c>
      <c r="H40" s="74" t="s">
        <v>160</v>
      </c>
      <c r="I40" s="74"/>
      <c r="J40" s="74" t="s">
        <v>161</v>
      </c>
      <c r="K40" s="74"/>
      <c r="L40" s="80">
        <v>5</v>
      </c>
      <c r="M40" s="80"/>
      <c r="N40" s="4">
        <v>57.6</v>
      </c>
    </row>
    <row r="41" spans="1:27">
      <c r="A41" s="2" t="s">
        <v>48</v>
      </c>
      <c r="B41" s="3" t="s">
        <v>9849</v>
      </c>
      <c r="C41" s="76" t="s">
        <v>42</v>
      </c>
      <c r="D41" s="76"/>
      <c r="E41" s="1" t="s">
        <v>4941</v>
      </c>
      <c r="F41" s="2" t="s">
        <v>957</v>
      </c>
      <c r="G41" s="2" t="s">
        <v>958</v>
      </c>
      <c r="H41" s="74" t="s">
        <v>150</v>
      </c>
      <c r="I41" s="74"/>
      <c r="J41" s="74" t="s">
        <v>151</v>
      </c>
      <c r="K41" s="74"/>
      <c r="L41" s="80">
        <v>5</v>
      </c>
      <c r="M41" s="80"/>
      <c r="N41" s="4">
        <v>57.6</v>
      </c>
    </row>
    <row r="42" spans="1:27">
      <c r="A42" s="2" t="s">
        <v>48</v>
      </c>
      <c r="B42" s="3" t="s">
        <v>9851</v>
      </c>
      <c r="C42" s="76" t="s">
        <v>42</v>
      </c>
      <c r="D42" s="76"/>
      <c r="E42" s="1" t="s">
        <v>9857</v>
      </c>
      <c r="F42" s="2" t="s">
        <v>148</v>
      </c>
      <c r="G42" s="2" t="s">
        <v>149</v>
      </c>
      <c r="H42" s="74" t="s">
        <v>150</v>
      </c>
      <c r="I42" s="74"/>
      <c r="J42" s="74" t="s">
        <v>151</v>
      </c>
      <c r="K42" s="74"/>
      <c r="L42" s="80">
        <v>20</v>
      </c>
      <c r="M42" s="80"/>
      <c r="N42" s="4">
        <v>230.4</v>
      </c>
    </row>
    <row r="43" spans="1:27" hidden="1">
      <c r="A43" s="2" t="s">
        <v>182</v>
      </c>
      <c r="B43" s="3" t="s">
        <v>9849</v>
      </c>
      <c r="C43" s="76" t="s">
        <v>42</v>
      </c>
      <c r="D43" s="76"/>
      <c r="E43" s="1" t="s">
        <v>4941</v>
      </c>
      <c r="F43" s="2" t="s">
        <v>957</v>
      </c>
      <c r="G43" s="2" t="s">
        <v>958</v>
      </c>
      <c r="H43" s="74" t="s">
        <v>150</v>
      </c>
      <c r="I43" s="74"/>
      <c r="J43" s="74" t="s">
        <v>151</v>
      </c>
      <c r="K43" s="74"/>
      <c r="L43" s="80">
        <v>1</v>
      </c>
      <c r="M43" s="80"/>
      <c r="N43" s="4">
        <v>8.42</v>
      </c>
    </row>
    <row r="44" spans="1:27" hidden="1">
      <c r="A44" s="2" t="s">
        <v>205</v>
      </c>
      <c r="B44" s="3" t="s">
        <v>9851</v>
      </c>
      <c r="C44" s="76" t="s">
        <v>42</v>
      </c>
      <c r="D44" s="76"/>
      <c r="E44" s="1" t="s">
        <v>9856</v>
      </c>
      <c r="F44" s="2" t="s">
        <v>936</v>
      </c>
      <c r="G44" s="2" t="s">
        <v>937</v>
      </c>
      <c r="H44" s="74" t="s">
        <v>150</v>
      </c>
      <c r="I44" s="74"/>
      <c r="J44" s="74" t="s">
        <v>151</v>
      </c>
      <c r="K44" s="74"/>
      <c r="L44" s="80">
        <v>2</v>
      </c>
      <c r="M44" s="80"/>
      <c r="N44" s="4">
        <v>19.100000000000001</v>
      </c>
    </row>
    <row r="45" spans="1:27" hidden="1">
      <c r="A45" s="2" t="s">
        <v>205</v>
      </c>
      <c r="B45" s="3" t="s">
        <v>9851</v>
      </c>
      <c r="C45" s="76" t="s">
        <v>42</v>
      </c>
      <c r="D45" s="76"/>
      <c r="E45" s="1" t="s">
        <v>9853</v>
      </c>
      <c r="F45" s="2" t="s">
        <v>532</v>
      </c>
      <c r="G45" s="2" t="s">
        <v>533</v>
      </c>
      <c r="H45" s="74" t="s">
        <v>534</v>
      </c>
      <c r="I45" s="74"/>
      <c r="J45" s="74" t="s">
        <v>535</v>
      </c>
      <c r="K45" s="74"/>
      <c r="L45" s="80">
        <v>2</v>
      </c>
      <c r="M45" s="80"/>
      <c r="N45" s="4">
        <v>19.100000000000001</v>
      </c>
    </row>
    <row r="46" spans="1:27" hidden="1">
      <c r="N46" s="5">
        <v>778.55</v>
      </c>
    </row>
    <row r="47" spans="1:27" hidden="1">
      <c r="A47" s="72" t="s">
        <v>183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</row>
    <row r="48" spans="1:27" hidden="1">
      <c r="A48" s="2" t="s">
        <v>40</v>
      </c>
      <c r="B48" s="3" t="s">
        <v>9835</v>
      </c>
      <c r="C48" s="76" t="s">
        <v>42</v>
      </c>
      <c r="D48" s="76"/>
      <c r="E48" s="1" t="s">
        <v>4854</v>
      </c>
      <c r="F48" s="2" t="s">
        <v>702</v>
      </c>
      <c r="G48" s="2" t="s">
        <v>703</v>
      </c>
      <c r="H48" s="74" t="s">
        <v>187</v>
      </c>
      <c r="I48" s="74"/>
      <c r="J48" s="74" t="s">
        <v>188</v>
      </c>
      <c r="K48" s="74"/>
      <c r="L48" s="80">
        <v>1</v>
      </c>
      <c r="M48" s="80"/>
      <c r="N48" s="4">
        <v>10.220000000000001</v>
      </c>
    </row>
    <row r="49" spans="1:27" hidden="1">
      <c r="A49" s="2" t="s">
        <v>40</v>
      </c>
      <c r="B49" s="3" t="s">
        <v>9835</v>
      </c>
      <c r="C49" s="76" t="s">
        <v>42</v>
      </c>
      <c r="D49" s="76"/>
      <c r="E49" s="1" t="s">
        <v>9858</v>
      </c>
      <c r="F49" s="2" t="s">
        <v>185</v>
      </c>
      <c r="G49" s="2" t="s">
        <v>186</v>
      </c>
      <c r="H49" s="74" t="s">
        <v>187</v>
      </c>
      <c r="I49" s="74"/>
      <c r="J49" s="74" t="s">
        <v>188</v>
      </c>
      <c r="K49" s="74"/>
      <c r="L49" s="80">
        <v>4</v>
      </c>
      <c r="M49" s="80"/>
      <c r="N49" s="4">
        <v>40.880000000000003</v>
      </c>
    </row>
    <row r="50" spans="1:27">
      <c r="A50" s="2" t="s">
        <v>48</v>
      </c>
      <c r="B50" s="3" t="s">
        <v>9835</v>
      </c>
      <c r="C50" s="76" t="s">
        <v>42</v>
      </c>
      <c r="D50" s="76"/>
      <c r="E50" s="1" t="s">
        <v>4854</v>
      </c>
      <c r="F50" s="2" t="s">
        <v>702</v>
      </c>
      <c r="G50" s="2" t="s">
        <v>703</v>
      </c>
      <c r="H50" s="74" t="s">
        <v>187</v>
      </c>
      <c r="I50" s="74"/>
      <c r="J50" s="74" t="s">
        <v>188</v>
      </c>
      <c r="K50" s="74"/>
      <c r="L50" s="80">
        <v>3</v>
      </c>
      <c r="M50" s="80"/>
      <c r="N50" s="4">
        <v>37.11</v>
      </c>
    </row>
    <row r="51" spans="1:27" hidden="1">
      <c r="N51" s="5">
        <v>88.21</v>
      </c>
    </row>
    <row r="52" spans="1:27" hidden="1">
      <c r="A52" s="72" t="s">
        <v>212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spans="1:27">
      <c r="A53" s="2" t="s">
        <v>48</v>
      </c>
      <c r="B53" s="3" t="s">
        <v>9849</v>
      </c>
      <c r="C53" s="76" t="s">
        <v>42</v>
      </c>
      <c r="D53" s="76"/>
      <c r="E53" s="1" t="s">
        <v>9859</v>
      </c>
      <c r="F53" s="2" t="s">
        <v>263</v>
      </c>
      <c r="G53" s="2" t="s">
        <v>264</v>
      </c>
      <c r="H53" s="74" t="s">
        <v>216</v>
      </c>
      <c r="I53" s="74"/>
      <c r="J53" s="74" t="s">
        <v>217</v>
      </c>
      <c r="K53" s="74"/>
      <c r="L53" s="80">
        <v>2</v>
      </c>
      <c r="M53" s="80"/>
      <c r="N53" s="4">
        <v>24.74</v>
      </c>
    </row>
    <row r="54" spans="1:27" hidden="1">
      <c r="A54" s="2" t="s">
        <v>182</v>
      </c>
      <c r="B54" s="3" t="s">
        <v>9849</v>
      </c>
      <c r="C54" s="76" t="s">
        <v>42</v>
      </c>
      <c r="D54" s="76"/>
      <c r="E54" s="1" t="s">
        <v>9860</v>
      </c>
      <c r="F54" s="2" t="s">
        <v>266</v>
      </c>
      <c r="G54" s="2" t="s">
        <v>267</v>
      </c>
      <c r="H54" s="74" t="s">
        <v>216</v>
      </c>
      <c r="I54" s="74"/>
      <c r="J54" s="74" t="s">
        <v>217</v>
      </c>
      <c r="K54" s="74"/>
      <c r="L54" s="80">
        <v>2</v>
      </c>
      <c r="M54" s="80"/>
      <c r="N54" s="4">
        <v>18.88</v>
      </c>
    </row>
    <row r="55" spans="1:27" hidden="1">
      <c r="A55" s="2" t="s">
        <v>205</v>
      </c>
      <c r="B55" s="3" t="s">
        <v>9851</v>
      </c>
      <c r="C55" s="76" t="s">
        <v>42</v>
      </c>
      <c r="D55" s="76"/>
      <c r="E55" s="1" t="s">
        <v>9861</v>
      </c>
      <c r="F55" s="2" t="s">
        <v>7966</v>
      </c>
      <c r="G55" s="2" t="s">
        <v>7967</v>
      </c>
      <c r="H55" s="74" t="s">
        <v>216</v>
      </c>
      <c r="I55" s="74"/>
      <c r="J55" s="74" t="s">
        <v>217</v>
      </c>
      <c r="K55" s="74"/>
      <c r="L55" s="80">
        <v>10</v>
      </c>
      <c r="M55" s="80"/>
      <c r="N55" s="4">
        <v>95.5</v>
      </c>
    </row>
    <row r="56" spans="1:27" hidden="1">
      <c r="A56" s="2" t="s">
        <v>205</v>
      </c>
      <c r="B56" s="3" t="s">
        <v>9849</v>
      </c>
      <c r="C56" s="76" t="s">
        <v>42</v>
      </c>
      <c r="D56" s="76"/>
      <c r="E56" s="1" t="s">
        <v>9859</v>
      </c>
      <c r="F56" s="2" t="s">
        <v>263</v>
      </c>
      <c r="G56" s="2" t="s">
        <v>264</v>
      </c>
      <c r="H56" s="74" t="s">
        <v>216</v>
      </c>
      <c r="I56" s="74"/>
      <c r="J56" s="74" t="s">
        <v>217</v>
      </c>
      <c r="K56" s="74"/>
      <c r="L56" s="80">
        <v>1</v>
      </c>
      <c r="M56" s="80"/>
      <c r="N56" s="4">
        <v>9.5500000000000007</v>
      </c>
    </row>
    <row r="57" spans="1:27" hidden="1">
      <c r="N57" s="5">
        <v>148.66999999999999</v>
      </c>
    </row>
    <row r="58" spans="1:27" hidden="1">
      <c r="A58" s="72" t="s">
        <v>286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spans="1:27" hidden="1">
      <c r="A59" s="2" t="s">
        <v>182</v>
      </c>
      <c r="B59" s="3" t="s">
        <v>9849</v>
      </c>
      <c r="C59" s="76" t="s">
        <v>42</v>
      </c>
      <c r="D59" s="76"/>
      <c r="E59" s="1" t="s">
        <v>4841</v>
      </c>
      <c r="F59" s="2" t="s">
        <v>302</v>
      </c>
      <c r="G59" s="2" t="s">
        <v>303</v>
      </c>
      <c r="H59" s="74" t="s">
        <v>304</v>
      </c>
      <c r="I59" s="74"/>
      <c r="J59" s="74" t="s">
        <v>305</v>
      </c>
      <c r="K59" s="74"/>
      <c r="L59" s="80">
        <v>10</v>
      </c>
      <c r="M59" s="80"/>
      <c r="N59" s="4">
        <v>84.2</v>
      </c>
    </row>
    <row r="60" spans="1:27" hidden="1">
      <c r="N60" s="5">
        <v>84.2</v>
      </c>
    </row>
    <row r="61" spans="1:27" hidden="1">
      <c r="A61" s="72" t="s">
        <v>309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spans="1:27" hidden="1">
      <c r="A62" s="2" t="s">
        <v>40</v>
      </c>
      <c r="B62" s="3" t="s">
        <v>9862</v>
      </c>
      <c r="C62" s="76" t="s">
        <v>42</v>
      </c>
      <c r="D62" s="76"/>
      <c r="E62" s="1" t="s">
        <v>4849</v>
      </c>
      <c r="F62" s="2" t="s">
        <v>1231</v>
      </c>
      <c r="G62" s="2" t="s">
        <v>1232</v>
      </c>
      <c r="H62" s="74" t="s">
        <v>375</v>
      </c>
      <c r="I62" s="74"/>
      <c r="J62" s="74" t="s">
        <v>376</v>
      </c>
      <c r="K62" s="74"/>
      <c r="L62" s="80">
        <v>6</v>
      </c>
      <c r="M62" s="80"/>
      <c r="N62" s="4">
        <v>61.32</v>
      </c>
    </row>
    <row r="63" spans="1:27" hidden="1">
      <c r="A63" s="2" t="s">
        <v>40</v>
      </c>
      <c r="B63" s="3" t="s">
        <v>9862</v>
      </c>
      <c r="C63" s="76" t="s">
        <v>42</v>
      </c>
      <c r="D63" s="76"/>
      <c r="E63" s="1" t="s">
        <v>9863</v>
      </c>
      <c r="F63" s="2" t="s">
        <v>816</v>
      </c>
      <c r="G63" s="2" t="s">
        <v>817</v>
      </c>
      <c r="H63" s="74" t="s">
        <v>313</v>
      </c>
      <c r="I63" s="74"/>
      <c r="J63" s="74" t="s">
        <v>314</v>
      </c>
      <c r="K63" s="74"/>
      <c r="L63" s="80">
        <v>10</v>
      </c>
      <c r="M63" s="80"/>
      <c r="N63" s="4">
        <v>102.2</v>
      </c>
    </row>
    <row r="64" spans="1:27" hidden="1">
      <c r="A64" s="2" t="s">
        <v>40</v>
      </c>
      <c r="B64" s="3" t="s">
        <v>9862</v>
      </c>
      <c r="C64" s="76" t="s">
        <v>42</v>
      </c>
      <c r="D64" s="76"/>
      <c r="E64" s="1" t="s">
        <v>4930</v>
      </c>
      <c r="F64" s="2" t="s">
        <v>378</v>
      </c>
      <c r="G64" s="2" t="s">
        <v>379</v>
      </c>
      <c r="H64" s="74" t="s">
        <v>313</v>
      </c>
      <c r="I64" s="74"/>
      <c r="J64" s="74" t="s">
        <v>314</v>
      </c>
      <c r="K64" s="74"/>
      <c r="L64" s="80">
        <v>20</v>
      </c>
      <c r="M64" s="80"/>
      <c r="N64" s="4">
        <v>204.4</v>
      </c>
    </row>
    <row r="65" spans="1:14" hidden="1">
      <c r="A65" s="2" t="s">
        <v>40</v>
      </c>
      <c r="B65" s="3" t="s">
        <v>9850</v>
      </c>
      <c r="C65" s="76" t="s">
        <v>42</v>
      </c>
      <c r="D65" s="76"/>
      <c r="E65" s="1" t="s">
        <v>9864</v>
      </c>
      <c r="F65" s="2" t="s">
        <v>411</v>
      </c>
      <c r="G65" s="2" t="s">
        <v>412</v>
      </c>
      <c r="H65" s="74" t="s">
        <v>313</v>
      </c>
      <c r="I65" s="74"/>
      <c r="J65" s="74" t="s">
        <v>314</v>
      </c>
      <c r="K65" s="74"/>
      <c r="L65" s="80">
        <v>20</v>
      </c>
      <c r="M65" s="80"/>
      <c r="N65" s="4">
        <v>204.4</v>
      </c>
    </row>
    <row r="66" spans="1:14" hidden="1">
      <c r="A66" s="2" t="s">
        <v>40</v>
      </c>
      <c r="B66" s="3" t="s">
        <v>9835</v>
      </c>
      <c r="C66" s="76" t="s">
        <v>42</v>
      </c>
      <c r="D66" s="76"/>
      <c r="E66" s="1" t="s">
        <v>4878</v>
      </c>
      <c r="F66" s="2" t="s">
        <v>1222</v>
      </c>
      <c r="G66" s="2" t="s">
        <v>1223</v>
      </c>
      <c r="H66" s="74" t="s">
        <v>313</v>
      </c>
      <c r="I66" s="74"/>
      <c r="J66" s="74" t="s">
        <v>314</v>
      </c>
      <c r="K66" s="74"/>
      <c r="L66" s="80">
        <v>10</v>
      </c>
      <c r="M66" s="80"/>
      <c r="N66" s="4">
        <v>102.2</v>
      </c>
    </row>
    <row r="67" spans="1:14" hidden="1">
      <c r="A67" s="2" t="s">
        <v>40</v>
      </c>
      <c r="B67" s="3" t="s">
        <v>9835</v>
      </c>
      <c r="C67" s="76" t="s">
        <v>42</v>
      </c>
      <c r="D67" s="76"/>
      <c r="E67" s="1" t="s">
        <v>9865</v>
      </c>
      <c r="F67" s="2" t="s">
        <v>1218</v>
      </c>
      <c r="G67" s="2" t="s">
        <v>1219</v>
      </c>
      <c r="H67" s="74" t="s">
        <v>367</v>
      </c>
      <c r="I67" s="74"/>
      <c r="J67" s="74" t="s">
        <v>368</v>
      </c>
      <c r="K67" s="74"/>
      <c r="L67" s="80">
        <v>5</v>
      </c>
      <c r="M67" s="80"/>
      <c r="N67" s="4">
        <v>51.1</v>
      </c>
    </row>
    <row r="68" spans="1:14" hidden="1">
      <c r="A68" s="2" t="s">
        <v>40</v>
      </c>
      <c r="B68" s="3" t="s">
        <v>9851</v>
      </c>
      <c r="C68" s="76" t="s">
        <v>42</v>
      </c>
      <c r="D68" s="76"/>
      <c r="E68" s="1" t="s">
        <v>9866</v>
      </c>
      <c r="F68" s="2" t="s">
        <v>584</v>
      </c>
      <c r="G68" s="2" t="s">
        <v>585</v>
      </c>
      <c r="H68" s="74" t="s">
        <v>586</v>
      </c>
      <c r="I68" s="74"/>
      <c r="J68" s="74" t="s">
        <v>587</v>
      </c>
      <c r="K68" s="74"/>
      <c r="L68" s="80">
        <v>10</v>
      </c>
      <c r="M68" s="80"/>
      <c r="N68" s="4">
        <v>102.2</v>
      </c>
    </row>
    <row r="69" spans="1:14" hidden="1">
      <c r="A69" s="2" t="s">
        <v>40</v>
      </c>
      <c r="B69" s="3" t="s">
        <v>9835</v>
      </c>
      <c r="C69" s="76" t="s">
        <v>42</v>
      </c>
      <c r="D69" s="76"/>
      <c r="E69" s="1" t="s">
        <v>9867</v>
      </c>
      <c r="F69" s="2" t="s">
        <v>1577</v>
      </c>
      <c r="G69" s="2" t="s">
        <v>1578</v>
      </c>
      <c r="H69" s="74" t="s">
        <v>313</v>
      </c>
      <c r="I69" s="74"/>
      <c r="J69" s="74" t="s">
        <v>314</v>
      </c>
      <c r="K69" s="74"/>
      <c r="L69" s="80">
        <v>5</v>
      </c>
      <c r="M69" s="80"/>
      <c r="N69" s="4">
        <v>51.1</v>
      </c>
    </row>
    <row r="70" spans="1:14" hidden="1">
      <c r="A70" s="2" t="s">
        <v>40</v>
      </c>
      <c r="B70" s="3" t="s">
        <v>9851</v>
      </c>
      <c r="C70" s="76" t="s">
        <v>42</v>
      </c>
      <c r="D70" s="76"/>
      <c r="E70" s="1" t="s">
        <v>4927</v>
      </c>
      <c r="F70" s="2" t="s">
        <v>390</v>
      </c>
      <c r="G70" s="2" t="s">
        <v>391</v>
      </c>
      <c r="H70" s="74" t="s">
        <v>313</v>
      </c>
      <c r="I70" s="74"/>
      <c r="J70" s="74" t="s">
        <v>314</v>
      </c>
      <c r="K70" s="74"/>
      <c r="L70" s="80">
        <v>5</v>
      </c>
      <c r="M70" s="80"/>
      <c r="N70" s="4">
        <v>51.1</v>
      </c>
    </row>
    <row r="71" spans="1:14" hidden="1">
      <c r="A71" s="2" t="s">
        <v>40</v>
      </c>
      <c r="B71" s="3" t="s">
        <v>9862</v>
      </c>
      <c r="C71" s="76" t="s">
        <v>42</v>
      </c>
      <c r="D71" s="76"/>
      <c r="E71" s="1" t="s">
        <v>9868</v>
      </c>
      <c r="F71" s="2" t="s">
        <v>1199</v>
      </c>
      <c r="G71" s="2" t="s">
        <v>1200</v>
      </c>
      <c r="H71" s="74" t="s">
        <v>367</v>
      </c>
      <c r="I71" s="74"/>
      <c r="J71" s="74" t="s">
        <v>368</v>
      </c>
      <c r="K71" s="74"/>
      <c r="L71" s="80">
        <v>20</v>
      </c>
      <c r="M71" s="80"/>
      <c r="N71" s="4">
        <v>204.4</v>
      </c>
    </row>
    <row r="72" spans="1:14" hidden="1">
      <c r="A72" s="2" t="s">
        <v>40</v>
      </c>
      <c r="B72" s="3" t="s">
        <v>9835</v>
      </c>
      <c r="C72" s="76" t="s">
        <v>42</v>
      </c>
      <c r="D72" s="76"/>
      <c r="E72" s="1" t="s">
        <v>4932</v>
      </c>
      <c r="F72" s="2" t="s">
        <v>995</v>
      </c>
      <c r="G72" s="2" t="s">
        <v>996</v>
      </c>
      <c r="H72" s="74" t="s">
        <v>313</v>
      </c>
      <c r="I72" s="74"/>
      <c r="J72" s="74" t="s">
        <v>314</v>
      </c>
      <c r="K72" s="74"/>
      <c r="L72" s="80">
        <v>10</v>
      </c>
      <c r="M72" s="80"/>
      <c r="N72" s="4">
        <v>102.2</v>
      </c>
    </row>
    <row r="73" spans="1:14" hidden="1">
      <c r="A73" s="2" t="s">
        <v>40</v>
      </c>
      <c r="B73" s="3" t="s">
        <v>9851</v>
      </c>
      <c r="C73" s="76" t="s">
        <v>42</v>
      </c>
      <c r="D73" s="76"/>
      <c r="E73" s="1" t="s">
        <v>5064</v>
      </c>
      <c r="F73" s="2" t="s">
        <v>1247</v>
      </c>
      <c r="G73" s="2" t="s">
        <v>1248</v>
      </c>
      <c r="H73" s="74" t="s">
        <v>313</v>
      </c>
      <c r="I73" s="74"/>
      <c r="J73" s="74" t="s">
        <v>314</v>
      </c>
      <c r="K73" s="74"/>
      <c r="L73" s="80">
        <v>5</v>
      </c>
      <c r="M73" s="80"/>
      <c r="N73" s="4">
        <v>51.1</v>
      </c>
    </row>
    <row r="74" spans="1:14">
      <c r="A74" s="2" t="s">
        <v>48</v>
      </c>
      <c r="B74" s="3" t="s">
        <v>9850</v>
      </c>
      <c r="C74" s="76" t="s">
        <v>42</v>
      </c>
      <c r="D74" s="76"/>
      <c r="E74" s="1" t="s">
        <v>9869</v>
      </c>
      <c r="F74" s="2" t="s">
        <v>581</v>
      </c>
      <c r="G74" s="2" t="s">
        <v>582</v>
      </c>
      <c r="H74" s="74" t="s">
        <v>313</v>
      </c>
      <c r="I74" s="74"/>
      <c r="J74" s="74" t="s">
        <v>314</v>
      </c>
      <c r="K74" s="74"/>
      <c r="L74" s="80">
        <v>5</v>
      </c>
      <c r="M74" s="80"/>
      <c r="N74" s="4">
        <v>61.85</v>
      </c>
    </row>
    <row r="75" spans="1:14">
      <c r="A75" s="2" t="s">
        <v>48</v>
      </c>
      <c r="B75" s="3" t="s">
        <v>9862</v>
      </c>
      <c r="C75" s="76" t="s">
        <v>42</v>
      </c>
      <c r="D75" s="76"/>
      <c r="E75" s="1" t="s">
        <v>9868</v>
      </c>
      <c r="F75" s="2" t="s">
        <v>1199</v>
      </c>
      <c r="G75" s="2" t="s">
        <v>1200</v>
      </c>
      <c r="H75" s="74" t="s">
        <v>367</v>
      </c>
      <c r="I75" s="74"/>
      <c r="J75" s="74" t="s">
        <v>368</v>
      </c>
      <c r="K75" s="74"/>
      <c r="L75" s="80">
        <v>10</v>
      </c>
      <c r="M75" s="80"/>
      <c r="N75" s="4">
        <v>115.2</v>
      </c>
    </row>
    <row r="76" spans="1:14">
      <c r="A76" s="2" t="s">
        <v>48</v>
      </c>
      <c r="B76" s="3" t="s">
        <v>9835</v>
      </c>
      <c r="C76" s="76" t="s">
        <v>42</v>
      </c>
      <c r="D76" s="76"/>
      <c r="E76" s="1" t="s">
        <v>4932</v>
      </c>
      <c r="F76" s="2" t="s">
        <v>995</v>
      </c>
      <c r="G76" s="2" t="s">
        <v>996</v>
      </c>
      <c r="H76" s="74" t="s">
        <v>313</v>
      </c>
      <c r="I76" s="74"/>
      <c r="J76" s="74" t="s">
        <v>314</v>
      </c>
      <c r="K76" s="74"/>
      <c r="L76" s="80">
        <v>5</v>
      </c>
      <c r="M76" s="80"/>
      <c r="N76" s="4">
        <v>57.6</v>
      </c>
    </row>
    <row r="77" spans="1:14">
      <c r="A77" s="2" t="s">
        <v>48</v>
      </c>
      <c r="B77" s="3" t="s">
        <v>9835</v>
      </c>
      <c r="C77" s="76" t="s">
        <v>42</v>
      </c>
      <c r="D77" s="76"/>
      <c r="E77" s="1" t="s">
        <v>9865</v>
      </c>
      <c r="F77" s="2" t="s">
        <v>1218</v>
      </c>
      <c r="G77" s="2" t="s">
        <v>1219</v>
      </c>
      <c r="H77" s="74" t="s">
        <v>367</v>
      </c>
      <c r="I77" s="74"/>
      <c r="J77" s="74" t="s">
        <v>368</v>
      </c>
      <c r="K77" s="74"/>
      <c r="L77" s="80">
        <v>1</v>
      </c>
      <c r="M77" s="80"/>
      <c r="N77" s="4">
        <v>11.52</v>
      </c>
    </row>
    <row r="78" spans="1:14">
      <c r="A78" s="2" t="s">
        <v>48</v>
      </c>
      <c r="B78" s="3" t="s">
        <v>9862</v>
      </c>
      <c r="C78" s="76" t="s">
        <v>42</v>
      </c>
      <c r="D78" s="76"/>
      <c r="E78" s="1" t="s">
        <v>4849</v>
      </c>
      <c r="F78" s="2" t="s">
        <v>1231</v>
      </c>
      <c r="G78" s="2" t="s">
        <v>1232</v>
      </c>
      <c r="H78" s="74" t="s">
        <v>375</v>
      </c>
      <c r="I78" s="74"/>
      <c r="J78" s="74" t="s">
        <v>376</v>
      </c>
      <c r="K78" s="74"/>
      <c r="L78" s="80">
        <v>2</v>
      </c>
      <c r="M78" s="80"/>
      <c r="N78" s="4">
        <v>24.74</v>
      </c>
    </row>
    <row r="79" spans="1:14" hidden="1">
      <c r="A79" s="2" t="s">
        <v>182</v>
      </c>
      <c r="B79" s="3" t="s">
        <v>9851</v>
      </c>
      <c r="C79" s="76" t="s">
        <v>42</v>
      </c>
      <c r="D79" s="76"/>
      <c r="E79" s="1" t="s">
        <v>4872</v>
      </c>
      <c r="F79" s="2" t="s">
        <v>1421</v>
      </c>
      <c r="G79" s="2" t="s">
        <v>1422</v>
      </c>
      <c r="H79" s="74" t="s">
        <v>362</v>
      </c>
      <c r="I79" s="74"/>
      <c r="J79" s="74" t="s">
        <v>363</v>
      </c>
      <c r="K79" s="74"/>
      <c r="L79" s="80">
        <v>2</v>
      </c>
      <c r="M79" s="80"/>
      <c r="N79" s="4">
        <v>18.88</v>
      </c>
    </row>
    <row r="80" spans="1:14" hidden="1">
      <c r="N80" s="5">
        <v>1577.51</v>
      </c>
    </row>
    <row r="81" spans="1:27" hidden="1">
      <c r="A81" s="72" t="s">
        <v>429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</row>
    <row r="82" spans="1:27" hidden="1">
      <c r="A82" s="2" t="s">
        <v>182</v>
      </c>
      <c r="B82" s="3" t="s">
        <v>9849</v>
      </c>
      <c r="C82" s="76" t="s">
        <v>42</v>
      </c>
      <c r="D82" s="76"/>
      <c r="E82" s="1" t="s">
        <v>9870</v>
      </c>
      <c r="F82" s="2" t="s">
        <v>1043</v>
      </c>
      <c r="G82" s="2" t="s">
        <v>1044</v>
      </c>
      <c r="H82" s="74" t="s">
        <v>433</v>
      </c>
      <c r="I82" s="74"/>
      <c r="J82" s="74" t="s">
        <v>434</v>
      </c>
      <c r="K82" s="74"/>
      <c r="L82" s="80">
        <v>1</v>
      </c>
      <c r="M82" s="80"/>
      <c r="N82" s="4">
        <v>8.42</v>
      </c>
    </row>
    <row r="83" spans="1:27" hidden="1">
      <c r="N83" s="5">
        <v>8.42</v>
      </c>
    </row>
    <row r="84" spans="1:27" hidden="1">
      <c r="A84" s="72" t="s">
        <v>444</v>
      </c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</row>
    <row r="85" spans="1:27" hidden="1">
      <c r="A85" s="2" t="s">
        <v>40</v>
      </c>
      <c r="B85" s="3" t="s">
        <v>9849</v>
      </c>
      <c r="C85" s="76" t="s">
        <v>42</v>
      </c>
      <c r="D85" s="76"/>
      <c r="E85" s="1" t="s">
        <v>9871</v>
      </c>
      <c r="F85" s="2" t="s">
        <v>1277</v>
      </c>
      <c r="G85" s="2" t="s">
        <v>1278</v>
      </c>
      <c r="H85" s="74" t="s">
        <v>851</v>
      </c>
      <c r="I85" s="74"/>
      <c r="J85" s="74" t="s">
        <v>852</v>
      </c>
      <c r="K85" s="74"/>
      <c r="L85" s="80">
        <v>10</v>
      </c>
      <c r="M85" s="80"/>
      <c r="N85" s="4">
        <v>102.2</v>
      </c>
    </row>
    <row r="86" spans="1:27" hidden="1">
      <c r="N86" s="5">
        <v>102.2</v>
      </c>
    </row>
    <row r="87" spans="1:27" hidden="1">
      <c r="N87" s="5">
        <v>4472.3999999999996</v>
      </c>
    </row>
  </sheetData>
  <autoFilter ref="A1:AA87" xr:uid="{6F8479CD-5305-5B45-9E62-CF5A07811374}">
    <filterColumn colId="0">
      <filters>
        <filter val="Glaumax 20mg/ml+5mg/ml kapi za oči 5ml"/>
      </filters>
    </filterColumn>
    <filterColumn colId="2" showButton="0"/>
    <filterColumn colId="7" showButton="0"/>
    <filterColumn colId="9" showButton="0"/>
    <filterColumn colId="11" showButton="0"/>
  </autoFilter>
  <mergeCells count="288">
    <mergeCell ref="C85:D85"/>
    <mergeCell ref="H85:I85"/>
    <mergeCell ref="J85:K85"/>
    <mergeCell ref="L85:M85"/>
    <mergeCell ref="A81:AA81"/>
    <mergeCell ref="C82:D82"/>
    <mergeCell ref="H82:I82"/>
    <mergeCell ref="J82:K82"/>
    <mergeCell ref="L82:M82"/>
    <mergeCell ref="A84:AA84"/>
    <mergeCell ref="C78:D78"/>
    <mergeCell ref="H78:I78"/>
    <mergeCell ref="J78:K78"/>
    <mergeCell ref="L78:M78"/>
    <mergeCell ref="C79:D79"/>
    <mergeCell ref="H79:I79"/>
    <mergeCell ref="J79:K79"/>
    <mergeCell ref="L79:M79"/>
    <mergeCell ref="C76:D76"/>
    <mergeCell ref="H76:I76"/>
    <mergeCell ref="J76:K76"/>
    <mergeCell ref="L76:M76"/>
    <mergeCell ref="C77:D77"/>
    <mergeCell ref="H77:I77"/>
    <mergeCell ref="J77:K77"/>
    <mergeCell ref="L77:M77"/>
    <mergeCell ref="C74:D74"/>
    <mergeCell ref="H74:I74"/>
    <mergeCell ref="J74:K74"/>
    <mergeCell ref="L74:M74"/>
    <mergeCell ref="C75:D75"/>
    <mergeCell ref="H75:I75"/>
    <mergeCell ref="J75:K75"/>
    <mergeCell ref="L75:M75"/>
    <mergeCell ref="C72:D72"/>
    <mergeCell ref="H72:I72"/>
    <mergeCell ref="J72:K72"/>
    <mergeCell ref="L72:M72"/>
    <mergeCell ref="C73:D73"/>
    <mergeCell ref="H73:I73"/>
    <mergeCell ref="J73:K73"/>
    <mergeCell ref="L73:M73"/>
    <mergeCell ref="C70:D70"/>
    <mergeCell ref="H70:I70"/>
    <mergeCell ref="J70:K70"/>
    <mergeCell ref="L70:M70"/>
    <mergeCell ref="C71:D71"/>
    <mergeCell ref="H71:I71"/>
    <mergeCell ref="J71:K71"/>
    <mergeCell ref="L71:M71"/>
    <mergeCell ref="C68:D68"/>
    <mergeCell ref="H68:I68"/>
    <mergeCell ref="J68:K68"/>
    <mergeCell ref="L68:M68"/>
    <mergeCell ref="C69:D69"/>
    <mergeCell ref="H69:I69"/>
    <mergeCell ref="J69:K69"/>
    <mergeCell ref="L69:M69"/>
    <mergeCell ref="C66:D66"/>
    <mergeCell ref="H66:I66"/>
    <mergeCell ref="J66:K66"/>
    <mergeCell ref="L66:M66"/>
    <mergeCell ref="C67:D67"/>
    <mergeCell ref="H67:I67"/>
    <mergeCell ref="J67:K67"/>
    <mergeCell ref="L67:M67"/>
    <mergeCell ref="C64:D64"/>
    <mergeCell ref="H64:I64"/>
    <mergeCell ref="J64:K64"/>
    <mergeCell ref="L64:M64"/>
    <mergeCell ref="C65:D65"/>
    <mergeCell ref="H65:I65"/>
    <mergeCell ref="J65:K65"/>
    <mergeCell ref="L65:M65"/>
    <mergeCell ref="A61:AA61"/>
    <mergeCell ref="C62:D62"/>
    <mergeCell ref="H62:I62"/>
    <mergeCell ref="J62:K62"/>
    <mergeCell ref="L62:M62"/>
    <mergeCell ref="C63:D63"/>
    <mergeCell ref="H63:I63"/>
    <mergeCell ref="J63:K63"/>
    <mergeCell ref="L63:M63"/>
    <mergeCell ref="C56:D56"/>
    <mergeCell ref="H56:I56"/>
    <mergeCell ref="J56:K56"/>
    <mergeCell ref="L56:M56"/>
    <mergeCell ref="A58:AA58"/>
    <mergeCell ref="C59:D59"/>
    <mergeCell ref="H59:I59"/>
    <mergeCell ref="J59:K59"/>
    <mergeCell ref="L59:M59"/>
    <mergeCell ref="C54:D54"/>
    <mergeCell ref="H54:I54"/>
    <mergeCell ref="J54:K54"/>
    <mergeCell ref="L54:M54"/>
    <mergeCell ref="C55:D55"/>
    <mergeCell ref="H55:I55"/>
    <mergeCell ref="J55:K55"/>
    <mergeCell ref="L55:M55"/>
    <mergeCell ref="C50:D50"/>
    <mergeCell ref="H50:I50"/>
    <mergeCell ref="J50:K50"/>
    <mergeCell ref="L50:M50"/>
    <mergeCell ref="A52:AA52"/>
    <mergeCell ref="C53:D53"/>
    <mergeCell ref="H53:I53"/>
    <mergeCell ref="J53:K53"/>
    <mergeCell ref="L53:M53"/>
    <mergeCell ref="A47:AA47"/>
    <mergeCell ref="C48:D48"/>
    <mergeCell ref="H48:I48"/>
    <mergeCell ref="J48:K48"/>
    <mergeCell ref="L48:M48"/>
    <mergeCell ref="C49:D49"/>
    <mergeCell ref="H49:I49"/>
    <mergeCell ref="J49:K49"/>
    <mergeCell ref="L49:M49"/>
    <mergeCell ref="C44:D44"/>
    <mergeCell ref="H44:I44"/>
    <mergeCell ref="J44:K44"/>
    <mergeCell ref="L44:M44"/>
    <mergeCell ref="C45:D45"/>
    <mergeCell ref="H45:I45"/>
    <mergeCell ref="J45:K45"/>
    <mergeCell ref="L45:M45"/>
    <mergeCell ref="C42:D42"/>
    <mergeCell ref="H42:I42"/>
    <mergeCell ref="J42:K42"/>
    <mergeCell ref="L42:M42"/>
    <mergeCell ref="C43:D43"/>
    <mergeCell ref="H43:I43"/>
    <mergeCell ref="J43:K43"/>
    <mergeCell ref="L43:M43"/>
    <mergeCell ref="C40:D40"/>
    <mergeCell ref="H40:I40"/>
    <mergeCell ref="J40:K40"/>
    <mergeCell ref="L40:M40"/>
    <mergeCell ref="C41:D41"/>
    <mergeCell ref="H41:I41"/>
    <mergeCell ref="J41:K41"/>
    <mergeCell ref="L41:M41"/>
    <mergeCell ref="C38:D38"/>
    <mergeCell ref="H38:I38"/>
    <mergeCell ref="J38:K38"/>
    <mergeCell ref="L38:M38"/>
    <mergeCell ref="C39:D39"/>
    <mergeCell ref="H39:I39"/>
    <mergeCell ref="J39:K39"/>
    <mergeCell ref="L39:M39"/>
    <mergeCell ref="C36:D36"/>
    <mergeCell ref="H36:I36"/>
    <mergeCell ref="J36:K36"/>
    <mergeCell ref="L36:M36"/>
    <mergeCell ref="C37:D37"/>
    <mergeCell ref="H37:I37"/>
    <mergeCell ref="J37:K37"/>
    <mergeCell ref="L37:M37"/>
    <mergeCell ref="C34:D34"/>
    <mergeCell ref="H34:I34"/>
    <mergeCell ref="J34:K34"/>
    <mergeCell ref="L34:M34"/>
    <mergeCell ref="C35:D35"/>
    <mergeCell ref="H35:I35"/>
    <mergeCell ref="J35:K35"/>
    <mergeCell ref="L35:M35"/>
    <mergeCell ref="C32:D32"/>
    <mergeCell ref="H32:I32"/>
    <mergeCell ref="J32:K32"/>
    <mergeCell ref="L32:M32"/>
    <mergeCell ref="C33:D33"/>
    <mergeCell ref="H33:I33"/>
    <mergeCell ref="J33:K33"/>
    <mergeCell ref="L33:M33"/>
    <mergeCell ref="C28:D28"/>
    <mergeCell ref="H28:I28"/>
    <mergeCell ref="J28:K28"/>
    <mergeCell ref="L28:M28"/>
    <mergeCell ref="A30:AA30"/>
    <mergeCell ref="C31:D31"/>
    <mergeCell ref="H31:I31"/>
    <mergeCell ref="J31:K31"/>
    <mergeCell ref="L31:M31"/>
    <mergeCell ref="C26:D26"/>
    <mergeCell ref="H26:I26"/>
    <mergeCell ref="J26:K26"/>
    <mergeCell ref="L26:M26"/>
    <mergeCell ref="C27:D27"/>
    <mergeCell ref="H27:I27"/>
    <mergeCell ref="J27:K27"/>
    <mergeCell ref="L27:M27"/>
    <mergeCell ref="C24:D24"/>
    <mergeCell ref="H24:I24"/>
    <mergeCell ref="J24:K24"/>
    <mergeCell ref="L24:M24"/>
    <mergeCell ref="C25:D25"/>
    <mergeCell ref="H25:I25"/>
    <mergeCell ref="J25:K25"/>
    <mergeCell ref="L25:M25"/>
    <mergeCell ref="C22:D22"/>
    <mergeCell ref="H22:I22"/>
    <mergeCell ref="J22:K22"/>
    <mergeCell ref="L22:M22"/>
    <mergeCell ref="C23:D23"/>
    <mergeCell ref="H23:I23"/>
    <mergeCell ref="J23:K23"/>
    <mergeCell ref="L23:M23"/>
    <mergeCell ref="C20:D20"/>
    <mergeCell ref="H20:I20"/>
    <mergeCell ref="J20:K20"/>
    <mergeCell ref="L20:M20"/>
    <mergeCell ref="C21:D21"/>
    <mergeCell ref="H21:I21"/>
    <mergeCell ref="J21:K21"/>
    <mergeCell ref="L21:M21"/>
    <mergeCell ref="C18:D18"/>
    <mergeCell ref="H18:I18"/>
    <mergeCell ref="J18:K18"/>
    <mergeCell ref="L18:M18"/>
    <mergeCell ref="C19:D19"/>
    <mergeCell ref="H19:I19"/>
    <mergeCell ref="J19:K19"/>
    <mergeCell ref="L19:M19"/>
    <mergeCell ref="C16:D16"/>
    <mergeCell ref="H16:I16"/>
    <mergeCell ref="J16:K16"/>
    <mergeCell ref="L16:M16"/>
    <mergeCell ref="C17:D17"/>
    <mergeCell ref="H17:I17"/>
    <mergeCell ref="J17:K17"/>
    <mergeCell ref="L17:M17"/>
    <mergeCell ref="C14:D14"/>
    <mergeCell ref="H14:I14"/>
    <mergeCell ref="J14:K14"/>
    <mergeCell ref="L14:M14"/>
    <mergeCell ref="C15:D15"/>
    <mergeCell ref="H15:I15"/>
    <mergeCell ref="J15:K15"/>
    <mergeCell ref="L15:M15"/>
    <mergeCell ref="C12:D12"/>
    <mergeCell ref="H12:I12"/>
    <mergeCell ref="J12:K12"/>
    <mergeCell ref="L12:M12"/>
    <mergeCell ref="C13:D13"/>
    <mergeCell ref="H13:I13"/>
    <mergeCell ref="J13:K13"/>
    <mergeCell ref="L13:M13"/>
    <mergeCell ref="C10:D10"/>
    <mergeCell ref="H10:I10"/>
    <mergeCell ref="J10:K10"/>
    <mergeCell ref="L10:M10"/>
    <mergeCell ref="C11:D11"/>
    <mergeCell ref="H11:I11"/>
    <mergeCell ref="J11:K11"/>
    <mergeCell ref="L11:M11"/>
    <mergeCell ref="C8:D8"/>
    <mergeCell ref="H8:I8"/>
    <mergeCell ref="J8:K8"/>
    <mergeCell ref="L8:M8"/>
    <mergeCell ref="C9:D9"/>
    <mergeCell ref="H9:I9"/>
    <mergeCell ref="J9:K9"/>
    <mergeCell ref="L9:M9"/>
    <mergeCell ref="C6:D6"/>
    <mergeCell ref="H6:I6"/>
    <mergeCell ref="J6:K6"/>
    <mergeCell ref="L6:M6"/>
    <mergeCell ref="C7:D7"/>
    <mergeCell ref="H7:I7"/>
    <mergeCell ref="J7:K7"/>
    <mergeCell ref="L7:M7"/>
    <mergeCell ref="C4:D4"/>
    <mergeCell ref="H4:I4"/>
    <mergeCell ref="J4:K4"/>
    <mergeCell ref="L4:M4"/>
    <mergeCell ref="C5:D5"/>
    <mergeCell ref="H5:I5"/>
    <mergeCell ref="J5:K5"/>
    <mergeCell ref="L5:M5"/>
    <mergeCell ref="C1:D1"/>
    <mergeCell ref="H1:I1"/>
    <mergeCell ref="J1:K1"/>
    <mergeCell ref="L1:M1"/>
    <mergeCell ref="A2:AA2"/>
    <mergeCell ref="C3:D3"/>
    <mergeCell ref="H3:I3"/>
    <mergeCell ref="J3:K3"/>
    <mergeCell ref="L3:M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9C9D-52C0-A945-B4D9-7B3E19746083}">
  <sheetPr filterMode="1"/>
  <dimension ref="A1:Z87"/>
  <sheetViews>
    <sheetView workbookViewId="0"/>
    <sheetView workbookViewId="1"/>
  </sheetViews>
  <sheetFormatPr defaultColWidth="8.85546875" defaultRowHeight="12.95"/>
  <cols>
    <col min="1" max="1" width="42.28515625" customWidth="1"/>
    <col min="2" max="2" width="9.42578125" customWidth="1"/>
    <col min="3" max="3" width="4" customWidth="1"/>
    <col min="4" max="4" width="3.140625" customWidth="1"/>
    <col min="5" max="5" width="7" customWidth="1"/>
    <col min="6" max="6" width="47.7109375" customWidth="1"/>
    <col min="7" max="7" width="30.42578125" customWidth="1"/>
    <col min="8" max="8" width="3" customWidth="1"/>
    <col min="9" max="9" width="3.140625" customWidth="1"/>
    <col min="10" max="11" width="6" customWidth="1"/>
    <col min="12" max="12" width="7.42578125" style="10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8" t="s">
        <v>37</v>
      </c>
      <c r="M1" s="6" t="s">
        <v>38</v>
      </c>
    </row>
    <row r="2" spans="1:26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idden="1">
      <c r="A3" s="2" t="s">
        <v>48</v>
      </c>
      <c r="B3" s="3" t="s">
        <v>9872</v>
      </c>
      <c r="C3" s="76" t="s">
        <v>42</v>
      </c>
      <c r="D3" s="76"/>
      <c r="E3" s="1" t="s">
        <v>9873</v>
      </c>
      <c r="F3" s="2" t="s">
        <v>7550</v>
      </c>
      <c r="G3" s="2" t="s">
        <v>7551</v>
      </c>
      <c r="H3" s="74" t="s">
        <v>622</v>
      </c>
      <c r="I3" s="74"/>
      <c r="J3" s="74" t="s">
        <v>623</v>
      </c>
      <c r="K3" s="74"/>
      <c r="L3" s="9">
        <v>20</v>
      </c>
      <c r="M3" s="4">
        <v>247.4</v>
      </c>
    </row>
    <row r="4" spans="1:26" hidden="1">
      <c r="A4" s="2" t="s">
        <v>48</v>
      </c>
      <c r="B4" s="3" t="s">
        <v>9872</v>
      </c>
      <c r="C4" s="76" t="s">
        <v>42</v>
      </c>
      <c r="D4" s="76"/>
      <c r="E4" s="1" t="s">
        <v>9874</v>
      </c>
      <c r="F4" s="2" t="s">
        <v>7843</v>
      </c>
      <c r="G4" s="2" t="s">
        <v>7844</v>
      </c>
      <c r="H4" s="74" t="s">
        <v>622</v>
      </c>
      <c r="I4" s="74"/>
      <c r="J4" s="74" t="s">
        <v>623</v>
      </c>
      <c r="K4" s="74"/>
      <c r="L4" s="9">
        <v>5</v>
      </c>
      <c r="M4" s="4">
        <v>61.85</v>
      </c>
    </row>
    <row r="5" spans="1:26" hidden="1">
      <c r="M5" s="5">
        <v>309.25</v>
      </c>
    </row>
    <row r="6" spans="1:26" hidden="1">
      <c r="A6" s="72" t="s">
        <v>67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>
      <c r="A7" s="2" t="s">
        <v>40</v>
      </c>
      <c r="B7" s="3" t="s">
        <v>9875</v>
      </c>
      <c r="C7" s="76" t="s">
        <v>42</v>
      </c>
      <c r="D7" s="76"/>
      <c r="E7" s="1" t="s">
        <v>4999</v>
      </c>
      <c r="F7" s="2" t="s">
        <v>928</v>
      </c>
      <c r="G7" s="2" t="s">
        <v>929</v>
      </c>
      <c r="H7" s="74" t="s">
        <v>93</v>
      </c>
      <c r="I7" s="74"/>
      <c r="J7" s="74" t="s">
        <v>94</v>
      </c>
      <c r="K7" s="74"/>
      <c r="L7" s="9">
        <v>3</v>
      </c>
      <c r="M7" s="4">
        <v>30.66</v>
      </c>
    </row>
    <row r="8" spans="1:26">
      <c r="A8" s="2" t="s">
        <v>40</v>
      </c>
      <c r="B8" s="3" t="s">
        <v>9875</v>
      </c>
      <c r="C8" s="76" t="s">
        <v>42</v>
      </c>
      <c r="D8" s="76"/>
      <c r="E8" s="1" t="s">
        <v>9876</v>
      </c>
      <c r="F8" s="2" t="s">
        <v>486</v>
      </c>
      <c r="G8" s="2" t="s">
        <v>487</v>
      </c>
      <c r="H8" s="74" t="s">
        <v>102</v>
      </c>
      <c r="I8" s="74"/>
      <c r="J8" s="74" t="s">
        <v>103</v>
      </c>
      <c r="K8" s="74"/>
      <c r="L8" s="9">
        <v>6</v>
      </c>
      <c r="M8" s="4">
        <v>61.32</v>
      </c>
    </row>
    <row r="9" spans="1:26">
      <c r="A9" s="2" t="s">
        <v>40</v>
      </c>
      <c r="B9" s="3" t="s">
        <v>9875</v>
      </c>
      <c r="C9" s="76" t="s">
        <v>42</v>
      </c>
      <c r="D9" s="76"/>
      <c r="E9" s="1" t="s">
        <v>9877</v>
      </c>
      <c r="F9" s="2" t="s">
        <v>2509</v>
      </c>
      <c r="G9" s="2" t="s">
        <v>2510</v>
      </c>
      <c r="H9" s="74" t="s">
        <v>119</v>
      </c>
      <c r="I9" s="74"/>
      <c r="J9" s="74" t="s">
        <v>120</v>
      </c>
      <c r="K9" s="74"/>
      <c r="L9" s="9">
        <v>3</v>
      </c>
      <c r="M9" s="4">
        <v>30.66</v>
      </c>
    </row>
    <row r="10" spans="1:26">
      <c r="A10" s="2" t="s">
        <v>40</v>
      </c>
      <c r="B10" s="3" t="s">
        <v>9875</v>
      </c>
      <c r="C10" s="76" t="s">
        <v>42</v>
      </c>
      <c r="D10" s="76"/>
      <c r="E10" s="1" t="s">
        <v>4983</v>
      </c>
      <c r="F10" s="2" t="s">
        <v>646</v>
      </c>
      <c r="G10" s="2" t="s">
        <v>647</v>
      </c>
      <c r="H10" s="74" t="s">
        <v>82</v>
      </c>
      <c r="I10" s="74"/>
      <c r="J10" s="74" t="s">
        <v>83</v>
      </c>
      <c r="K10" s="74"/>
      <c r="L10" s="9">
        <v>2</v>
      </c>
      <c r="M10" s="4">
        <v>20.440000000000001</v>
      </c>
    </row>
    <row r="11" spans="1:26">
      <c r="A11" s="2" t="s">
        <v>40</v>
      </c>
      <c r="B11" s="3" t="s">
        <v>9875</v>
      </c>
      <c r="C11" s="76" t="s">
        <v>42</v>
      </c>
      <c r="D11" s="76"/>
      <c r="E11" s="1" t="s">
        <v>9878</v>
      </c>
      <c r="F11" s="2" t="s">
        <v>505</v>
      </c>
      <c r="G11" s="2" t="s">
        <v>506</v>
      </c>
      <c r="H11" s="74" t="s">
        <v>93</v>
      </c>
      <c r="I11" s="74"/>
      <c r="J11" s="74" t="s">
        <v>94</v>
      </c>
      <c r="K11" s="74"/>
      <c r="L11" s="9">
        <v>2</v>
      </c>
      <c r="M11" s="4">
        <v>20.440000000000001</v>
      </c>
    </row>
    <row r="12" spans="1:26">
      <c r="A12" s="2" t="s">
        <v>40</v>
      </c>
      <c r="B12" s="3" t="s">
        <v>9875</v>
      </c>
      <c r="C12" s="76" t="s">
        <v>42</v>
      </c>
      <c r="D12" s="76"/>
      <c r="E12" s="1" t="s">
        <v>9879</v>
      </c>
      <c r="F12" s="2" t="s">
        <v>522</v>
      </c>
      <c r="G12" s="2" t="s">
        <v>523</v>
      </c>
      <c r="H12" s="74" t="s">
        <v>93</v>
      </c>
      <c r="I12" s="74"/>
      <c r="J12" s="74" t="s">
        <v>94</v>
      </c>
      <c r="K12" s="74"/>
      <c r="L12" s="9">
        <v>1</v>
      </c>
      <c r="M12" s="4">
        <v>10.220000000000001</v>
      </c>
    </row>
    <row r="13" spans="1:26">
      <c r="A13" s="2" t="s">
        <v>40</v>
      </c>
      <c r="B13" s="3" t="s">
        <v>9875</v>
      </c>
      <c r="C13" s="76" t="s">
        <v>42</v>
      </c>
      <c r="D13" s="76"/>
      <c r="E13" s="1" t="s">
        <v>4988</v>
      </c>
      <c r="F13" s="2" t="s">
        <v>1121</v>
      </c>
      <c r="G13" s="2" t="s">
        <v>1122</v>
      </c>
      <c r="H13" s="74" t="s">
        <v>82</v>
      </c>
      <c r="I13" s="74"/>
      <c r="J13" s="74" t="s">
        <v>83</v>
      </c>
      <c r="K13" s="74"/>
      <c r="L13" s="9">
        <v>1</v>
      </c>
      <c r="M13" s="4">
        <v>10.220000000000001</v>
      </c>
    </row>
    <row r="14" spans="1:26">
      <c r="A14" s="2" t="s">
        <v>40</v>
      </c>
      <c r="B14" s="3" t="s">
        <v>9875</v>
      </c>
      <c r="C14" s="76" t="s">
        <v>42</v>
      </c>
      <c r="D14" s="76"/>
      <c r="E14" s="1" t="s">
        <v>9880</v>
      </c>
      <c r="F14" s="2" t="s">
        <v>480</v>
      </c>
      <c r="G14" s="2" t="s">
        <v>481</v>
      </c>
      <c r="H14" s="74" t="s">
        <v>82</v>
      </c>
      <c r="I14" s="74"/>
      <c r="J14" s="74" t="s">
        <v>83</v>
      </c>
      <c r="K14" s="74"/>
      <c r="L14" s="9">
        <v>5</v>
      </c>
      <c r="M14" s="4">
        <v>51.1</v>
      </c>
    </row>
    <row r="15" spans="1:26">
      <c r="A15" s="2" t="s">
        <v>40</v>
      </c>
      <c r="B15" s="3" t="s">
        <v>9875</v>
      </c>
      <c r="C15" s="76" t="s">
        <v>42</v>
      </c>
      <c r="D15" s="76"/>
      <c r="E15" s="1" t="s">
        <v>9881</v>
      </c>
      <c r="F15" s="2" t="s">
        <v>1512</v>
      </c>
      <c r="G15" s="2" t="s">
        <v>1513</v>
      </c>
      <c r="H15" s="74" t="s">
        <v>82</v>
      </c>
      <c r="I15" s="74"/>
      <c r="J15" s="74" t="s">
        <v>83</v>
      </c>
      <c r="K15" s="74"/>
      <c r="L15" s="9">
        <v>2</v>
      </c>
      <c r="M15" s="4">
        <v>20.440000000000001</v>
      </c>
    </row>
    <row r="16" spans="1:26">
      <c r="A16" s="2" t="s">
        <v>40</v>
      </c>
      <c r="B16" s="3" t="s">
        <v>9875</v>
      </c>
      <c r="C16" s="76" t="s">
        <v>42</v>
      </c>
      <c r="D16" s="76"/>
      <c r="E16" s="1" t="s">
        <v>9882</v>
      </c>
      <c r="F16" s="2" t="s">
        <v>9883</v>
      </c>
      <c r="G16" s="2" t="s">
        <v>9884</v>
      </c>
      <c r="H16" s="74" t="s">
        <v>82</v>
      </c>
      <c r="I16" s="74"/>
      <c r="J16" s="74" t="s">
        <v>83</v>
      </c>
      <c r="K16" s="74"/>
      <c r="L16" s="9">
        <v>10</v>
      </c>
      <c r="M16" s="4">
        <v>102.2</v>
      </c>
    </row>
    <row r="17" spans="1:26">
      <c r="A17" s="2" t="s">
        <v>40</v>
      </c>
      <c r="B17" s="3" t="s">
        <v>9875</v>
      </c>
      <c r="C17" s="76" t="s">
        <v>42</v>
      </c>
      <c r="D17" s="76"/>
      <c r="E17" s="1" t="s">
        <v>5002</v>
      </c>
      <c r="F17" s="2" t="s">
        <v>909</v>
      </c>
      <c r="G17" s="2" t="s">
        <v>910</v>
      </c>
      <c r="H17" s="74" t="s">
        <v>82</v>
      </c>
      <c r="I17" s="74"/>
      <c r="J17" s="74" t="s">
        <v>83</v>
      </c>
      <c r="K17" s="74"/>
      <c r="L17" s="9">
        <v>5</v>
      </c>
      <c r="M17" s="4">
        <v>51.1</v>
      </c>
    </row>
    <row r="18" spans="1:26" hidden="1">
      <c r="A18" s="2" t="s">
        <v>48</v>
      </c>
      <c r="B18" s="3" t="s">
        <v>9875</v>
      </c>
      <c r="C18" s="76" t="s">
        <v>42</v>
      </c>
      <c r="D18" s="76"/>
      <c r="E18" s="1" t="s">
        <v>4976</v>
      </c>
      <c r="F18" s="2" t="s">
        <v>480</v>
      </c>
      <c r="G18" s="2" t="s">
        <v>481</v>
      </c>
      <c r="H18" s="74" t="s">
        <v>82</v>
      </c>
      <c r="I18" s="74"/>
      <c r="J18" s="74" t="s">
        <v>83</v>
      </c>
      <c r="K18" s="74"/>
      <c r="L18" s="9">
        <v>10</v>
      </c>
      <c r="M18" s="4">
        <v>123.7</v>
      </c>
    </row>
    <row r="19" spans="1:26" hidden="1">
      <c r="A19" s="2" t="s">
        <v>48</v>
      </c>
      <c r="B19" s="3" t="s">
        <v>9875</v>
      </c>
      <c r="C19" s="76" t="s">
        <v>42</v>
      </c>
      <c r="D19" s="76"/>
      <c r="E19" s="1" t="s">
        <v>4986</v>
      </c>
      <c r="F19" s="2" t="s">
        <v>3067</v>
      </c>
      <c r="G19" s="2" t="s">
        <v>3068</v>
      </c>
      <c r="H19" s="74" t="s">
        <v>82</v>
      </c>
      <c r="I19" s="74"/>
      <c r="J19" s="74" t="s">
        <v>83</v>
      </c>
      <c r="K19" s="74"/>
      <c r="L19" s="9">
        <v>1</v>
      </c>
      <c r="M19" s="4">
        <v>12.37</v>
      </c>
    </row>
    <row r="20" spans="1:26" hidden="1">
      <c r="A20" s="2" t="s">
        <v>48</v>
      </c>
      <c r="B20" s="3" t="s">
        <v>9875</v>
      </c>
      <c r="C20" s="76" t="s">
        <v>42</v>
      </c>
      <c r="D20" s="76"/>
      <c r="E20" s="1" t="s">
        <v>5061</v>
      </c>
      <c r="F20" s="2" t="s">
        <v>519</v>
      </c>
      <c r="G20" s="2" t="s">
        <v>520</v>
      </c>
      <c r="H20" s="74" t="s">
        <v>93</v>
      </c>
      <c r="I20" s="74"/>
      <c r="J20" s="74" t="s">
        <v>94</v>
      </c>
      <c r="K20" s="74"/>
      <c r="L20" s="9">
        <v>15</v>
      </c>
      <c r="M20" s="4">
        <v>185.55</v>
      </c>
    </row>
    <row r="21" spans="1:26" hidden="1">
      <c r="A21" s="2" t="s">
        <v>48</v>
      </c>
      <c r="B21" s="3" t="s">
        <v>9875</v>
      </c>
      <c r="C21" s="76" t="s">
        <v>42</v>
      </c>
      <c r="D21" s="76"/>
      <c r="E21" s="1" t="s">
        <v>9885</v>
      </c>
      <c r="F21" s="2" t="s">
        <v>1085</v>
      </c>
      <c r="G21" s="2" t="s">
        <v>1086</v>
      </c>
      <c r="H21" s="74" t="s">
        <v>82</v>
      </c>
      <c r="I21" s="74"/>
      <c r="J21" s="74" t="s">
        <v>83</v>
      </c>
      <c r="K21" s="74"/>
      <c r="L21" s="9">
        <v>5</v>
      </c>
      <c r="M21" s="4">
        <v>61.85</v>
      </c>
    </row>
    <row r="22" spans="1:26" hidden="1">
      <c r="A22" s="2" t="s">
        <v>48</v>
      </c>
      <c r="B22" s="3" t="s">
        <v>9875</v>
      </c>
      <c r="C22" s="76" t="s">
        <v>42</v>
      </c>
      <c r="D22" s="76"/>
      <c r="E22" s="1" t="s">
        <v>9886</v>
      </c>
      <c r="F22" s="2" t="s">
        <v>75</v>
      </c>
      <c r="G22" s="2" t="s">
        <v>76</v>
      </c>
      <c r="H22" s="74" t="s">
        <v>77</v>
      </c>
      <c r="I22" s="74"/>
      <c r="J22" s="74" t="s">
        <v>78</v>
      </c>
      <c r="K22" s="74"/>
      <c r="L22" s="9">
        <v>30</v>
      </c>
      <c r="M22" s="4">
        <v>371.1</v>
      </c>
    </row>
    <row r="23" spans="1:26" hidden="1">
      <c r="A23" s="2" t="s">
        <v>48</v>
      </c>
      <c r="B23" s="3" t="s">
        <v>9875</v>
      </c>
      <c r="C23" s="76" t="s">
        <v>42</v>
      </c>
      <c r="D23" s="76"/>
      <c r="E23" s="1" t="s">
        <v>9887</v>
      </c>
      <c r="F23" s="2" t="s">
        <v>1071</v>
      </c>
      <c r="G23" s="2" t="s">
        <v>1072</v>
      </c>
      <c r="H23" s="74" t="s">
        <v>82</v>
      </c>
      <c r="I23" s="74"/>
      <c r="J23" s="74" t="s">
        <v>83</v>
      </c>
      <c r="K23" s="74"/>
      <c r="L23" s="9">
        <v>5</v>
      </c>
      <c r="M23" s="4">
        <v>61.85</v>
      </c>
    </row>
    <row r="24" spans="1:26" hidden="1">
      <c r="A24" s="2" t="s">
        <v>48</v>
      </c>
      <c r="B24" s="3" t="s">
        <v>9875</v>
      </c>
      <c r="C24" s="76" t="s">
        <v>42</v>
      </c>
      <c r="D24" s="76"/>
      <c r="E24" s="1" t="s">
        <v>9888</v>
      </c>
      <c r="F24" s="2" t="s">
        <v>643</v>
      </c>
      <c r="G24" s="2" t="s">
        <v>644</v>
      </c>
      <c r="H24" s="74" t="s">
        <v>82</v>
      </c>
      <c r="I24" s="74"/>
      <c r="J24" s="74" t="s">
        <v>83</v>
      </c>
      <c r="K24" s="74"/>
      <c r="L24" s="9">
        <v>10</v>
      </c>
      <c r="M24" s="4">
        <v>123.7</v>
      </c>
    </row>
    <row r="25" spans="1:26" hidden="1">
      <c r="A25" s="2" t="s">
        <v>48</v>
      </c>
      <c r="B25" s="3" t="s">
        <v>9875</v>
      </c>
      <c r="C25" s="76" t="s">
        <v>42</v>
      </c>
      <c r="D25" s="76"/>
      <c r="E25" s="1" t="s">
        <v>9878</v>
      </c>
      <c r="F25" s="2" t="s">
        <v>505</v>
      </c>
      <c r="G25" s="2" t="s">
        <v>506</v>
      </c>
      <c r="H25" s="74" t="s">
        <v>93</v>
      </c>
      <c r="I25" s="74"/>
      <c r="J25" s="74" t="s">
        <v>94</v>
      </c>
      <c r="K25" s="74"/>
      <c r="L25" s="9">
        <v>2</v>
      </c>
      <c r="M25" s="4">
        <v>24.74</v>
      </c>
    </row>
    <row r="26" spans="1:26" hidden="1">
      <c r="A26" s="2" t="s">
        <v>48</v>
      </c>
      <c r="B26" s="3" t="s">
        <v>9875</v>
      </c>
      <c r="C26" s="76" t="s">
        <v>42</v>
      </c>
      <c r="D26" s="76"/>
      <c r="E26" s="1" t="s">
        <v>5046</v>
      </c>
      <c r="F26" s="2" t="s">
        <v>1129</v>
      </c>
      <c r="G26" s="2" t="s">
        <v>1130</v>
      </c>
      <c r="H26" s="74" t="s">
        <v>93</v>
      </c>
      <c r="I26" s="74"/>
      <c r="J26" s="74" t="s">
        <v>94</v>
      </c>
      <c r="K26" s="74"/>
      <c r="L26" s="9">
        <v>3</v>
      </c>
      <c r="M26" s="4">
        <v>37.11</v>
      </c>
    </row>
    <row r="27" spans="1:26" hidden="1">
      <c r="A27" s="2" t="s">
        <v>48</v>
      </c>
      <c r="B27" s="3" t="s">
        <v>9875</v>
      </c>
      <c r="C27" s="76" t="s">
        <v>42</v>
      </c>
      <c r="D27" s="76"/>
      <c r="E27" s="1" t="s">
        <v>9889</v>
      </c>
      <c r="F27" s="2" t="s">
        <v>509</v>
      </c>
      <c r="G27" s="2" t="s">
        <v>510</v>
      </c>
      <c r="H27" s="74" t="s">
        <v>82</v>
      </c>
      <c r="I27" s="74"/>
      <c r="J27" s="74" t="s">
        <v>83</v>
      </c>
      <c r="K27" s="74"/>
      <c r="L27" s="9">
        <v>20</v>
      </c>
      <c r="M27" s="4">
        <v>247.4</v>
      </c>
    </row>
    <row r="28" spans="1:26" hidden="1">
      <c r="A28" s="2" t="s">
        <v>48</v>
      </c>
      <c r="B28" s="3" t="s">
        <v>9875</v>
      </c>
      <c r="C28" s="76" t="s">
        <v>42</v>
      </c>
      <c r="D28" s="76"/>
      <c r="E28" s="1" t="s">
        <v>9882</v>
      </c>
      <c r="F28" s="2" t="s">
        <v>9883</v>
      </c>
      <c r="G28" s="2" t="s">
        <v>9884</v>
      </c>
      <c r="H28" s="74" t="s">
        <v>82</v>
      </c>
      <c r="I28" s="74"/>
      <c r="J28" s="74" t="s">
        <v>83</v>
      </c>
      <c r="K28" s="74"/>
      <c r="L28" s="9">
        <v>15</v>
      </c>
      <c r="M28" s="4">
        <v>185.55</v>
      </c>
    </row>
    <row r="29" spans="1:26" hidden="1">
      <c r="A29" s="2" t="s">
        <v>48</v>
      </c>
      <c r="B29" s="3" t="s">
        <v>9875</v>
      </c>
      <c r="C29" s="76" t="s">
        <v>42</v>
      </c>
      <c r="D29" s="76"/>
      <c r="E29" s="1" t="s">
        <v>9890</v>
      </c>
      <c r="F29" s="2" t="s">
        <v>630</v>
      </c>
      <c r="G29" s="2" t="s">
        <v>631</v>
      </c>
      <c r="H29" s="74" t="s">
        <v>82</v>
      </c>
      <c r="I29" s="74"/>
      <c r="J29" s="74" t="s">
        <v>83</v>
      </c>
      <c r="K29" s="74"/>
      <c r="L29" s="9">
        <v>5</v>
      </c>
      <c r="M29" s="4">
        <v>61.85</v>
      </c>
    </row>
    <row r="30" spans="1:26" hidden="1">
      <c r="M30" s="5">
        <v>1905.57</v>
      </c>
    </row>
    <row r="31" spans="1:26" hidden="1">
      <c r="A31" s="72" t="s">
        <v>141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>
      <c r="A32" s="2" t="s">
        <v>40</v>
      </c>
      <c r="B32" s="3" t="s">
        <v>9891</v>
      </c>
      <c r="C32" s="76" t="s">
        <v>42</v>
      </c>
      <c r="D32" s="76"/>
      <c r="E32" s="1" t="s">
        <v>4996</v>
      </c>
      <c r="F32" s="2" t="s">
        <v>936</v>
      </c>
      <c r="G32" s="2" t="s">
        <v>937</v>
      </c>
      <c r="H32" s="74" t="s">
        <v>150</v>
      </c>
      <c r="I32" s="74"/>
      <c r="J32" s="74" t="s">
        <v>151</v>
      </c>
      <c r="K32" s="74"/>
      <c r="L32" s="9">
        <v>5</v>
      </c>
      <c r="M32" s="4">
        <v>51.1</v>
      </c>
    </row>
    <row r="33" spans="1:26">
      <c r="A33" s="2" t="s">
        <v>40</v>
      </c>
      <c r="B33" s="3" t="s">
        <v>9892</v>
      </c>
      <c r="C33" s="76" t="s">
        <v>42</v>
      </c>
      <c r="D33" s="76"/>
      <c r="E33" s="1" t="s">
        <v>9893</v>
      </c>
      <c r="F33" s="2" t="s">
        <v>940</v>
      </c>
      <c r="G33" s="2" t="s">
        <v>941</v>
      </c>
      <c r="H33" s="74" t="s">
        <v>942</v>
      </c>
      <c r="I33" s="74"/>
      <c r="J33" s="74" t="s">
        <v>943</v>
      </c>
      <c r="K33" s="74"/>
      <c r="L33" s="9">
        <v>240</v>
      </c>
      <c r="M33" s="4">
        <v>2452.8000000000002</v>
      </c>
    </row>
    <row r="34" spans="1:26">
      <c r="A34" s="2" t="s">
        <v>40</v>
      </c>
      <c r="B34" s="3" t="s">
        <v>9892</v>
      </c>
      <c r="C34" s="76" t="s">
        <v>42</v>
      </c>
      <c r="D34" s="76"/>
      <c r="E34" s="1" t="s">
        <v>9894</v>
      </c>
      <c r="F34" s="2" t="s">
        <v>940</v>
      </c>
      <c r="G34" s="2" t="s">
        <v>941</v>
      </c>
      <c r="H34" s="74" t="s">
        <v>942</v>
      </c>
      <c r="I34" s="74"/>
      <c r="J34" s="74" t="s">
        <v>943</v>
      </c>
      <c r="K34" s="74"/>
      <c r="L34" s="9">
        <v>500</v>
      </c>
      <c r="M34" s="4">
        <v>5110</v>
      </c>
    </row>
    <row r="35" spans="1:26">
      <c r="A35" s="2" t="s">
        <v>40</v>
      </c>
      <c r="B35" s="3" t="s">
        <v>9891</v>
      </c>
      <c r="C35" s="76" t="s">
        <v>42</v>
      </c>
      <c r="D35" s="76"/>
      <c r="E35" s="1" t="s">
        <v>9895</v>
      </c>
      <c r="F35" s="2" t="s">
        <v>940</v>
      </c>
      <c r="G35" s="2" t="s">
        <v>941</v>
      </c>
      <c r="H35" s="74" t="s">
        <v>942</v>
      </c>
      <c r="I35" s="74"/>
      <c r="J35" s="74" t="s">
        <v>943</v>
      </c>
      <c r="K35" s="74"/>
      <c r="L35" s="9">
        <v>50</v>
      </c>
      <c r="M35" s="4">
        <v>511</v>
      </c>
    </row>
    <row r="36" spans="1:26">
      <c r="A36" s="2" t="s">
        <v>40</v>
      </c>
      <c r="B36" s="3" t="s">
        <v>9891</v>
      </c>
      <c r="C36" s="76" t="s">
        <v>42</v>
      </c>
      <c r="D36" s="76"/>
      <c r="E36" s="1" t="s">
        <v>9896</v>
      </c>
      <c r="F36" s="2" t="s">
        <v>170</v>
      </c>
      <c r="G36" s="2" t="s">
        <v>171</v>
      </c>
      <c r="H36" s="74" t="s">
        <v>150</v>
      </c>
      <c r="I36" s="74"/>
      <c r="J36" s="74" t="s">
        <v>151</v>
      </c>
      <c r="K36" s="74"/>
      <c r="L36" s="9">
        <v>2</v>
      </c>
      <c r="M36" s="4">
        <v>20.440000000000001</v>
      </c>
    </row>
    <row r="37" spans="1:26" hidden="1">
      <c r="A37" s="2" t="s">
        <v>48</v>
      </c>
      <c r="B37" s="3" t="s">
        <v>9891</v>
      </c>
      <c r="C37" s="76" t="s">
        <v>42</v>
      </c>
      <c r="D37" s="76"/>
      <c r="E37" s="1" t="s">
        <v>9897</v>
      </c>
      <c r="F37" s="2" t="s">
        <v>538</v>
      </c>
      <c r="G37" s="2" t="s">
        <v>539</v>
      </c>
      <c r="H37" s="74" t="s">
        <v>150</v>
      </c>
      <c r="I37" s="74"/>
      <c r="J37" s="74" t="s">
        <v>151</v>
      </c>
      <c r="K37" s="74"/>
      <c r="L37" s="9">
        <v>10</v>
      </c>
      <c r="M37" s="4">
        <v>115.2</v>
      </c>
    </row>
    <row r="38" spans="1:26" hidden="1">
      <c r="A38" s="2" t="s">
        <v>48</v>
      </c>
      <c r="B38" s="3" t="s">
        <v>9892</v>
      </c>
      <c r="C38" s="76" t="s">
        <v>42</v>
      </c>
      <c r="D38" s="76"/>
      <c r="E38" s="1" t="s">
        <v>9894</v>
      </c>
      <c r="F38" s="2" t="s">
        <v>940</v>
      </c>
      <c r="G38" s="2" t="s">
        <v>941</v>
      </c>
      <c r="H38" s="74" t="s">
        <v>942</v>
      </c>
      <c r="I38" s="74"/>
      <c r="J38" s="74" t="s">
        <v>943</v>
      </c>
      <c r="K38" s="74"/>
      <c r="L38" s="9">
        <v>720</v>
      </c>
      <c r="M38" s="4">
        <v>8906.4</v>
      </c>
    </row>
    <row r="39" spans="1:26" hidden="1">
      <c r="A39" s="2" t="s">
        <v>48</v>
      </c>
      <c r="B39" s="3" t="s">
        <v>9891</v>
      </c>
      <c r="C39" s="76" t="s">
        <v>42</v>
      </c>
      <c r="D39" s="76"/>
      <c r="E39" s="1" t="s">
        <v>4980</v>
      </c>
      <c r="F39" s="2" t="s">
        <v>936</v>
      </c>
      <c r="G39" s="2" t="s">
        <v>937</v>
      </c>
      <c r="H39" s="74" t="s">
        <v>150</v>
      </c>
      <c r="I39" s="74"/>
      <c r="J39" s="74" t="s">
        <v>151</v>
      </c>
      <c r="K39" s="74"/>
      <c r="L39" s="9">
        <v>10</v>
      </c>
      <c r="M39" s="4">
        <v>115.2</v>
      </c>
    </row>
    <row r="40" spans="1:26" hidden="1">
      <c r="A40" s="2" t="s">
        <v>48</v>
      </c>
      <c r="B40" s="3" t="s">
        <v>9891</v>
      </c>
      <c r="C40" s="76" t="s">
        <v>42</v>
      </c>
      <c r="D40" s="76"/>
      <c r="E40" s="1" t="s">
        <v>9898</v>
      </c>
      <c r="F40" s="2" t="s">
        <v>541</v>
      </c>
      <c r="G40" s="2" t="s">
        <v>542</v>
      </c>
      <c r="H40" s="74" t="s">
        <v>150</v>
      </c>
      <c r="I40" s="74"/>
      <c r="J40" s="74" t="s">
        <v>151</v>
      </c>
      <c r="K40" s="74"/>
      <c r="L40" s="9">
        <v>15</v>
      </c>
      <c r="M40" s="4">
        <v>172.8</v>
      </c>
    </row>
    <row r="41" spans="1:26" hidden="1">
      <c r="A41" s="2" t="s">
        <v>48</v>
      </c>
      <c r="B41" s="3" t="s">
        <v>9899</v>
      </c>
      <c r="C41" s="76" t="s">
        <v>42</v>
      </c>
      <c r="D41" s="76"/>
      <c r="E41" s="1" t="s">
        <v>5033</v>
      </c>
      <c r="F41" s="2" t="s">
        <v>170</v>
      </c>
      <c r="G41" s="2" t="s">
        <v>171</v>
      </c>
      <c r="H41" s="74" t="s">
        <v>150</v>
      </c>
      <c r="I41" s="74"/>
      <c r="J41" s="74" t="s">
        <v>151</v>
      </c>
      <c r="K41" s="74"/>
      <c r="L41" s="9">
        <v>10</v>
      </c>
      <c r="M41" s="4">
        <v>115.2</v>
      </c>
    </row>
    <row r="42" spans="1:26" hidden="1">
      <c r="A42" s="2" t="s">
        <v>48</v>
      </c>
      <c r="B42" s="3" t="s">
        <v>9891</v>
      </c>
      <c r="C42" s="76" t="s">
        <v>42</v>
      </c>
      <c r="D42" s="76"/>
      <c r="E42" s="1" t="s">
        <v>9895</v>
      </c>
      <c r="F42" s="2" t="s">
        <v>940</v>
      </c>
      <c r="G42" s="2" t="s">
        <v>941</v>
      </c>
      <c r="H42" s="74" t="s">
        <v>942</v>
      </c>
      <c r="I42" s="74"/>
      <c r="J42" s="74" t="s">
        <v>943</v>
      </c>
      <c r="K42" s="74"/>
      <c r="L42" s="9">
        <v>240</v>
      </c>
      <c r="M42" s="4">
        <v>2968.8</v>
      </c>
    </row>
    <row r="43" spans="1:26" hidden="1">
      <c r="A43" s="2" t="s">
        <v>182</v>
      </c>
      <c r="B43" s="3" t="s">
        <v>9892</v>
      </c>
      <c r="C43" s="76" t="s">
        <v>42</v>
      </c>
      <c r="D43" s="76"/>
      <c r="E43" s="1" t="s">
        <v>9893</v>
      </c>
      <c r="F43" s="2" t="s">
        <v>940</v>
      </c>
      <c r="G43" s="2" t="s">
        <v>941</v>
      </c>
      <c r="H43" s="74" t="s">
        <v>942</v>
      </c>
      <c r="I43" s="74"/>
      <c r="J43" s="74" t="s">
        <v>943</v>
      </c>
      <c r="K43" s="74"/>
      <c r="L43" s="9">
        <v>50</v>
      </c>
      <c r="M43" s="4">
        <v>472</v>
      </c>
    </row>
    <row r="44" spans="1:26" hidden="1">
      <c r="M44" s="5">
        <v>21010.94</v>
      </c>
    </row>
    <row r="45" spans="1:26" hidden="1">
      <c r="A45" s="72" t="s">
        <v>212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spans="1:26">
      <c r="A46" s="2" t="s">
        <v>40</v>
      </c>
      <c r="B46" s="3" t="s">
        <v>9899</v>
      </c>
      <c r="C46" s="76" t="s">
        <v>42</v>
      </c>
      <c r="D46" s="76"/>
      <c r="E46" s="1" t="s">
        <v>9900</v>
      </c>
      <c r="F46" s="2" t="s">
        <v>7966</v>
      </c>
      <c r="G46" s="2" t="s">
        <v>7967</v>
      </c>
      <c r="H46" s="74" t="s">
        <v>216</v>
      </c>
      <c r="I46" s="74"/>
      <c r="J46" s="74" t="s">
        <v>217</v>
      </c>
      <c r="K46" s="74"/>
      <c r="L46" s="9">
        <v>20</v>
      </c>
      <c r="M46" s="4">
        <v>204.4</v>
      </c>
    </row>
    <row r="47" spans="1:26">
      <c r="A47" s="2" t="s">
        <v>40</v>
      </c>
      <c r="B47" s="3" t="s">
        <v>9872</v>
      </c>
      <c r="C47" s="76" t="s">
        <v>42</v>
      </c>
      <c r="D47" s="76"/>
      <c r="E47" s="1" t="s">
        <v>4971</v>
      </c>
      <c r="F47" s="2" t="s">
        <v>7966</v>
      </c>
      <c r="G47" s="2" t="s">
        <v>7967</v>
      </c>
      <c r="H47" s="74" t="s">
        <v>216</v>
      </c>
      <c r="I47" s="74"/>
      <c r="J47" s="74" t="s">
        <v>217</v>
      </c>
      <c r="K47" s="74"/>
      <c r="L47" s="9">
        <v>100</v>
      </c>
      <c r="M47" s="4">
        <v>1022</v>
      </c>
    </row>
    <row r="48" spans="1:26">
      <c r="A48" s="2" t="s">
        <v>40</v>
      </c>
      <c r="B48" s="3" t="s">
        <v>9891</v>
      </c>
      <c r="C48" s="76" t="s">
        <v>42</v>
      </c>
      <c r="D48" s="76"/>
      <c r="E48" s="1" t="s">
        <v>9901</v>
      </c>
      <c r="F48" s="2" t="s">
        <v>7966</v>
      </c>
      <c r="G48" s="2" t="s">
        <v>7967</v>
      </c>
      <c r="H48" s="74" t="s">
        <v>216</v>
      </c>
      <c r="I48" s="74"/>
      <c r="J48" s="74" t="s">
        <v>217</v>
      </c>
      <c r="K48" s="74"/>
      <c r="L48" s="9">
        <v>100</v>
      </c>
      <c r="M48" s="4">
        <v>1022</v>
      </c>
    </row>
    <row r="49" spans="1:26" hidden="1">
      <c r="A49" s="2" t="s">
        <v>48</v>
      </c>
      <c r="B49" s="3" t="s">
        <v>9899</v>
      </c>
      <c r="C49" s="76" t="s">
        <v>42</v>
      </c>
      <c r="D49" s="76"/>
      <c r="E49" s="1" t="s">
        <v>9902</v>
      </c>
      <c r="F49" s="2" t="s">
        <v>7966</v>
      </c>
      <c r="G49" s="2" t="s">
        <v>7967</v>
      </c>
      <c r="H49" s="74" t="s">
        <v>216</v>
      </c>
      <c r="I49" s="74"/>
      <c r="J49" s="74" t="s">
        <v>217</v>
      </c>
      <c r="K49" s="74"/>
      <c r="L49" s="9">
        <v>240</v>
      </c>
      <c r="M49" s="4">
        <v>2968.8</v>
      </c>
    </row>
    <row r="50" spans="1:26" hidden="1">
      <c r="A50" s="2" t="s">
        <v>48</v>
      </c>
      <c r="B50" s="3" t="s">
        <v>9899</v>
      </c>
      <c r="C50" s="76" t="s">
        <v>42</v>
      </c>
      <c r="D50" s="76"/>
      <c r="E50" s="1" t="s">
        <v>9900</v>
      </c>
      <c r="F50" s="2" t="s">
        <v>7966</v>
      </c>
      <c r="G50" s="2" t="s">
        <v>7967</v>
      </c>
      <c r="H50" s="74" t="s">
        <v>216</v>
      </c>
      <c r="I50" s="74"/>
      <c r="J50" s="74" t="s">
        <v>217</v>
      </c>
      <c r="K50" s="74"/>
      <c r="L50" s="9">
        <v>240</v>
      </c>
      <c r="M50" s="4">
        <v>2968.8</v>
      </c>
    </row>
    <row r="51" spans="1:26" hidden="1">
      <c r="A51" s="2" t="s">
        <v>48</v>
      </c>
      <c r="B51" s="3" t="s">
        <v>9899</v>
      </c>
      <c r="C51" s="76" t="s">
        <v>42</v>
      </c>
      <c r="D51" s="76"/>
      <c r="E51" s="1" t="s">
        <v>9903</v>
      </c>
      <c r="F51" s="2" t="s">
        <v>224</v>
      </c>
      <c r="G51" s="2" t="s">
        <v>225</v>
      </c>
      <c r="H51" s="74" t="s">
        <v>216</v>
      </c>
      <c r="I51" s="74"/>
      <c r="J51" s="74" t="s">
        <v>217</v>
      </c>
      <c r="K51" s="74"/>
      <c r="L51" s="9">
        <v>2</v>
      </c>
      <c r="M51" s="4">
        <v>24.74</v>
      </c>
    </row>
    <row r="52" spans="1:26" hidden="1">
      <c r="M52" s="5">
        <v>8210.74</v>
      </c>
    </row>
    <row r="53" spans="1:26" hidden="1">
      <c r="A53" s="72" t="s">
        <v>309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spans="1:26">
      <c r="A54" s="2" t="s">
        <v>40</v>
      </c>
      <c r="B54" s="3" t="s">
        <v>9904</v>
      </c>
      <c r="C54" s="76" t="s">
        <v>42</v>
      </c>
      <c r="D54" s="76"/>
      <c r="E54" s="1" t="s">
        <v>9905</v>
      </c>
      <c r="F54" s="2" t="s">
        <v>1790</v>
      </c>
      <c r="G54" s="2" t="s">
        <v>1791</v>
      </c>
      <c r="H54" s="74" t="s">
        <v>313</v>
      </c>
      <c r="I54" s="74"/>
      <c r="J54" s="74" t="s">
        <v>314</v>
      </c>
      <c r="K54" s="74"/>
      <c r="L54" s="9">
        <v>10</v>
      </c>
      <c r="M54" s="4">
        <v>102.2</v>
      </c>
    </row>
    <row r="55" spans="1:26">
      <c r="A55" s="2" t="s">
        <v>40</v>
      </c>
      <c r="B55" s="3" t="s">
        <v>9872</v>
      </c>
      <c r="C55" s="76" t="s">
        <v>42</v>
      </c>
      <c r="D55" s="76"/>
      <c r="E55" s="1" t="s">
        <v>4974</v>
      </c>
      <c r="F55" s="2" t="s">
        <v>816</v>
      </c>
      <c r="G55" s="2" t="s">
        <v>817</v>
      </c>
      <c r="H55" s="74" t="s">
        <v>313</v>
      </c>
      <c r="I55" s="74"/>
      <c r="J55" s="74" t="s">
        <v>314</v>
      </c>
      <c r="K55" s="74"/>
      <c r="L55" s="9">
        <v>5</v>
      </c>
      <c r="M55" s="4">
        <v>51.1</v>
      </c>
    </row>
    <row r="56" spans="1:26">
      <c r="A56" s="2" t="s">
        <v>40</v>
      </c>
      <c r="B56" s="3" t="s">
        <v>9892</v>
      </c>
      <c r="C56" s="76" t="s">
        <v>42</v>
      </c>
      <c r="D56" s="76"/>
      <c r="E56" s="1" t="s">
        <v>9906</v>
      </c>
      <c r="F56" s="2" t="s">
        <v>396</v>
      </c>
      <c r="G56" s="2" t="s">
        <v>397</v>
      </c>
      <c r="H56" s="74" t="s">
        <v>313</v>
      </c>
      <c r="I56" s="74"/>
      <c r="J56" s="74" t="s">
        <v>314</v>
      </c>
      <c r="K56" s="74"/>
      <c r="L56" s="9">
        <v>10</v>
      </c>
      <c r="M56" s="4">
        <v>102.2</v>
      </c>
    </row>
    <row r="57" spans="1:26">
      <c r="A57" s="2" t="s">
        <v>40</v>
      </c>
      <c r="B57" s="3" t="s">
        <v>9899</v>
      </c>
      <c r="C57" s="76" t="s">
        <v>42</v>
      </c>
      <c r="D57" s="76"/>
      <c r="E57" s="1" t="s">
        <v>5019</v>
      </c>
      <c r="F57" s="2" t="s">
        <v>411</v>
      </c>
      <c r="G57" s="2" t="s">
        <v>412</v>
      </c>
      <c r="H57" s="74" t="s">
        <v>313</v>
      </c>
      <c r="I57" s="74"/>
      <c r="J57" s="74" t="s">
        <v>314</v>
      </c>
      <c r="K57" s="74"/>
      <c r="L57" s="9">
        <v>10</v>
      </c>
      <c r="M57" s="4">
        <v>102.2</v>
      </c>
    </row>
    <row r="58" spans="1:26">
      <c r="A58" s="2" t="s">
        <v>40</v>
      </c>
      <c r="B58" s="3" t="s">
        <v>9892</v>
      </c>
      <c r="C58" s="76" t="s">
        <v>42</v>
      </c>
      <c r="D58" s="76"/>
      <c r="E58" s="1" t="s">
        <v>9907</v>
      </c>
      <c r="F58" s="2" t="s">
        <v>1444</v>
      </c>
      <c r="G58" s="2" t="s">
        <v>1445</v>
      </c>
      <c r="H58" s="74" t="s">
        <v>362</v>
      </c>
      <c r="I58" s="74"/>
      <c r="J58" s="74" t="s">
        <v>363</v>
      </c>
      <c r="K58" s="74"/>
      <c r="L58" s="9">
        <v>50</v>
      </c>
      <c r="M58" s="4">
        <v>511</v>
      </c>
    </row>
    <row r="59" spans="1:26">
      <c r="A59" s="2" t="s">
        <v>40</v>
      </c>
      <c r="B59" s="3" t="s">
        <v>9904</v>
      </c>
      <c r="C59" s="76" t="s">
        <v>42</v>
      </c>
      <c r="D59" s="76"/>
      <c r="E59" s="1" t="s">
        <v>9908</v>
      </c>
      <c r="F59" s="2" t="s">
        <v>995</v>
      </c>
      <c r="G59" s="2" t="s">
        <v>996</v>
      </c>
      <c r="H59" s="74" t="s">
        <v>313</v>
      </c>
      <c r="I59" s="74"/>
      <c r="J59" s="74" t="s">
        <v>314</v>
      </c>
      <c r="K59" s="74"/>
      <c r="L59" s="9">
        <v>5</v>
      </c>
      <c r="M59" s="4">
        <v>51.1</v>
      </c>
    </row>
    <row r="60" spans="1:26">
      <c r="A60" s="2" t="s">
        <v>40</v>
      </c>
      <c r="B60" s="3" t="s">
        <v>9875</v>
      </c>
      <c r="C60" s="76" t="s">
        <v>42</v>
      </c>
      <c r="D60" s="76"/>
      <c r="E60" s="1" t="s">
        <v>5005</v>
      </c>
      <c r="F60" s="2" t="s">
        <v>754</v>
      </c>
      <c r="G60" s="2" t="s">
        <v>755</v>
      </c>
      <c r="H60" s="74" t="s">
        <v>313</v>
      </c>
      <c r="I60" s="74"/>
      <c r="J60" s="74" t="s">
        <v>314</v>
      </c>
      <c r="K60" s="74"/>
      <c r="L60" s="9">
        <v>20</v>
      </c>
      <c r="M60" s="4">
        <v>204.4</v>
      </c>
    </row>
    <row r="61" spans="1:26">
      <c r="A61" s="2" t="s">
        <v>40</v>
      </c>
      <c r="B61" s="3" t="s">
        <v>9875</v>
      </c>
      <c r="C61" s="76" t="s">
        <v>42</v>
      </c>
      <c r="D61" s="76"/>
      <c r="E61" s="1" t="s">
        <v>9909</v>
      </c>
      <c r="F61" s="2" t="s">
        <v>325</v>
      </c>
      <c r="G61" s="2" t="s">
        <v>326</v>
      </c>
      <c r="H61" s="74" t="s">
        <v>313</v>
      </c>
      <c r="I61" s="74"/>
      <c r="J61" s="74" t="s">
        <v>314</v>
      </c>
      <c r="K61" s="74"/>
      <c r="L61" s="9">
        <v>10</v>
      </c>
      <c r="M61" s="4">
        <v>102.2</v>
      </c>
    </row>
    <row r="62" spans="1:26">
      <c r="A62" s="2" t="s">
        <v>40</v>
      </c>
      <c r="B62" s="3" t="s">
        <v>9875</v>
      </c>
      <c r="C62" s="76" t="s">
        <v>42</v>
      </c>
      <c r="D62" s="76"/>
      <c r="E62" s="1" t="s">
        <v>5057</v>
      </c>
      <c r="F62" s="2" t="s">
        <v>3589</v>
      </c>
      <c r="G62" s="2" t="s">
        <v>3590</v>
      </c>
      <c r="H62" s="74" t="s">
        <v>313</v>
      </c>
      <c r="I62" s="74"/>
      <c r="J62" s="74" t="s">
        <v>314</v>
      </c>
      <c r="K62" s="74"/>
      <c r="L62" s="9">
        <v>10</v>
      </c>
      <c r="M62" s="4">
        <v>102.2</v>
      </c>
    </row>
    <row r="63" spans="1:26">
      <c r="A63" s="2" t="s">
        <v>40</v>
      </c>
      <c r="B63" s="3" t="s">
        <v>9904</v>
      </c>
      <c r="C63" s="76" t="s">
        <v>42</v>
      </c>
      <c r="D63" s="76"/>
      <c r="E63" s="1" t="s">
        <v>4993</v>
      </c>
      <c r="F63" s="2" t="s">
        <v>1444</v>
      </c>
      <c r="G63" s="2" t="s">
        <v>1445</v>
      </c>
      <c r="H63" s="74" t="s">
        <v>362</v>
      </c>
      <c r="I63" s="74"/>
      <c r="J63" s="74" t="s">
        <v>363</v>
      </c>
      <c r="K63" s="74"/>
      <c r="L63" s="9">
        <v>30</v>
      </c>
      <c r="M63" s="4">
        <v>306.60000000000002</v>
      </c>
    </row>
    <row r="64" spans="1:26">
      <c r="A64" s="2" t="s">
        <v>40</v>
      </c>
      <c r="B64" s="3" t="s">
        <v>9891</v>
      </c>
      <c r="C64" s="76" t="s">
        <v>42</v>
      </c>
      <c r="D64" s="76"/>
      <c r="E64" s="1" t="s">
        <v>5065</v>
      </c>
      <c r="F64" s="2" t="s">
        <v>1564</v>
      </c>
      <c r="G64" s="2" t="s">
        <v>1565</v>
      </c>
      <c r="H64" s="74" t="s">
        <v>313</v>
      </c>
      <c r="I64" s="74"/>
      <c r="J64" s="74" t="s">
        <v>314</v>
      </c>
      <c r="K64" s="74"/>
      <c r="L64" s="9">
        <v>10</v>
      </c>
      <c r="M64" s="4">
        <v>102.2</v>
      </c>
    </row>
    <row r="65" spans="1:26">
      <c r="A65" s="2" t="s">
        <v>40</v>
      </c>
      <c r="B65" s="3" t="s">
        <v>9891</v>
      </c>
      <c r="C65" s="76" t="s">
        <v>42</v>
      </c>
      <c r="D65" s="76"/>
      <c r="E65" s="1" t="s">
        <v>5013</v>
      </c>
      <c r="F65" s="2" t="s">
        <v>584</v>
      </c>
      <c r="G65" s="2" t="s">
        <v>585</v>
      </c>
      <c r="H65" s="74" t="s">
        <v>586</v>
      </c>
      <c r="I65" s="74"/>
      <c r="J65" s="74" t="s">
        <v>587</v>
      </c>
      <c r="K65" s="74"/>
      <c r="L65" s="9">
        <v>10</v>
      </c>
      <c r="M65" s="4">
        <v>102.2</v>
      </c>
    </row>
    <row r="66" spans="1:26">
      <c r="A66" s="2" t="s">
        <v>40</v>
      </c>
      <c r="B66" s="3" t="s">
        <v>9872</v>
      </c>
      <c r="C66" s="76" t="s">
        <v>42</v>
      </c>
      <c r="D66" s="76"/>
      <c r="E66" s="1" t="s">
        <v>4972</v>
      </c>
      <c r="F66" s="2" t="s">
        <v>1429</v>
      </c>
      <c r="G66" s="2" t="s">
        <v>1430</v>
      </c>
      <c r="H66" s="74" t="s">
        <v>367</v>
      </c>
      <c r="I66" s="74"/>
      <c r="J66" s="74" t="s">
        <v>368</v>
      </c>
      <c r="K66" s="74"/>
      <c r="L66" s="9">
        <v>10</v>
      </c>
      <c r="M66" s="4">
        <v>102.2</v>
      </c>
    </row>
    <row r="67" spans="1:26">
      <c r="A67" s="2" t="s">
        <v>40</v>
      </c>
      <c r="B67" s="3" t="s">
        <v>9875</v>
      </c>
      <c r="C67" s="76" t="s">
        <v>42</v>
      </c>
      <c r="D67" s="76"/>
      <c r="E67" s="1" t="s">
        <v>9910</v>
      </c>
      <c r="F67" s="2" t="s">
        <v>5428</v>
      </c>
      <c r="G67" s="2" t="s">
        <v>5429</v>
      </c>
      <c r="H67" s="74" t="s">
        <v>119</v>
      </c>
      <c r="I67" s="74"/>
      <c r="J67" s="74" t="s">
        <v>120</v>
      </c>
      <c r="K67" s="74"/>
      <c r="L67" s="9">
        <v>2</v>
      </c>
      <c r="M67" s="4">
        <v>20.440000000000001</v>
      </c>
    </row>
    <row r="68" spans="1:26">
      <c r="A68" s="2" t="s">
        <v>40</v>
      </c>
      <c r="B68" s="3" t="s">
        <v>9875</v>
      </c>
      <c r="C68" s="76" t="s">
        <v>42</v>
      </c>
      <c r="D68" s="76"/>
      <c r="E68" s="1" t="s">
        <v>5006</v>
      </c>
      <c r="F68" s="2" t="s">
        <v>311</v>
      </c>
      <c r="G68" s="2" t="s">
        <v>312</v>
      </c>
      <c r="H68" s="74" t="s">
        <v>313</v>
      </c>
      <c r="I68" s="74"/>
      <c r="J68" s="74" t="s">
        <v>314</v>
      </c>
      <c r="K68" s="74"/>
      <c r="L68" s="9">
        <v>30</v>
      </c>
      <c r="M68" s="4">
        <v>306.60000000000002</v>
      </c>
    </row>
    <row r="69" spans="1:26" hidden="1">
      <c r="A69" s="2" t="s">
        <v>48</v>
      </c>
      <c r="B69" s="3" t="s">
        <v>9892</v>
      </c>
      <c r="C69" s="76" t="s">
        <v>42</v>
      </c>
      <c r="D69" s="76"/>
      <c r="E69" s="1" t="s">
        <v>5051</v>
      </c>
      <c r="F69" s="2" t="s">
        <v>5785</v>
      </c>
      <c r="G69" s="2" t="s">
        <v>5786</v>
      </c>
      <c r="H69" s="74" t="s">
        <v>313</v>
      </c>
      <c r="I69" s="74"/>
      <c r="J69" s="74" t="s">
        <v>314</v>
      </c>
      <c r="K69" s="74"/>
      <c r="L69" s="9">
        <v>6</v>
      </c>
      <c r="M69" s="4">
        <v>69.12</v>
      </c>
    </row>
    <row r="70" spans="1:26" hidden="1">
      <c r="A70" s="2" t="s">
        <v>48</v>
      </c>
      <c r="B70" s="3" t="s">
        <v>9891</v>
      </c>
      <c r="C70" s="76" t="s">
        <v>42</v>
      </c>
      <c r="D70" s="76"/>
      <c r="E70" s="1" t="s">
        <v>9911</v>
      </c>
      <c r="F70" s="2" t="s">
        <v>1006</v>
      </c>
      <c r="G70" s="2" t="s">
        <v>1007</v>
      </c>
      <c r="H70" s="74" t="s">
        <v>313</v>
      </c>
      <c r="I70" s="74"/>
      <c r="J70" s="74" t="s">
        <v>314</v>
      </c>
      <c r="K70" s="74"/>
      <c r="L70" s="9">
        <v>10</v>
      </c>
      <c r="M70" s="4">
        <v>115.2</v>
      </c>
    </row>
    <row r="71" spans="1:26" hidden="1">
      <c r="A71" s="2" t="s">
        <v>48</v>
      </c>
      <c r="B71" s="3" t="s">
        <v>9892</v>
      </c>
      <c r="C71" s="76" t="s">
        <v>42</v>
      </c>
      <c r="D71" s="76"/>
      <c r="E71" s="1" t="s">
        <v>9907</v>
      </c>
      <c r="F71" s="2" t="s">
        <v>1444</v>
      </c>
      <c r="G71" s="2" t="s">
        <v>1445</v>
      </c>
      <c r="H71" s="74" t="s">
        <v>362</v>
      </c>
      <c r="I71" s="74"/>
      <c r="J71" s="74" t="s">
        <v>363</v>
      </c>
      <c r="K71" s="74"/>
      <c r="L71" s="9">
        <v>60</v>
      </c>
      <c r="M71" s="4">
        <v>742.2</v>
      </c>
    </row>
    <row r="72" spans="1:26" hidden="1">
      <c r="A72" s="2" t="s">
        <v>48</v>
      </c>
      <c r="B72" s="3" t="s">
        <v>9904</v>
      </c>
      <c r="C72" s="76" t="s">
        <v>42</v>
      </c>
      <c r="D72" s="76"/>
      <c r="E72" s="1" t="s">
        <v>4992</v>
      </c>
      <c r="F72" s="2" t="s">
        <v>378</v>
      </c>
      <c r="G72" s="2" t="s">
        <v>379</v>
      </c>
      <c r="H72" s="74" t="s">
        <v>313</v>
      </c>
      <c r="I72" s="74"/>
      <c r="J72" s="74" t="s">
        <v>314</v>
      </c>
      <c r="K72" s="74"/>
      <c r="L72" s="9">
        <v>5</v>
      </c>
      <c r="M72" s="4">
        <v>57.6</v>
      </c>
    </row>
    <row r="73" spans="1:26" hidden="1">
      <c r="A73" s="2" t="s">
        <v>48</v>
      </c>
      <c r="B73" s="3" t="s">
        <v>9875</v>
      </c>
      <c r="C73" s="76" t="s">
        <v>42</v>
      </c>
      <c r="D73" s="76"/>
      <c r="E73" s="1" t="s">
        <v>9912</v>
      </c>
      <c r="F73" s="2" t="s">
        <v>373</v>
      </c>
      <c r="G73" s="2" t="s">
        <v>374</v>
      </c>
      <c r="H73" s="74" t="s">
        <v>375</v>
      </c>
      <c r="I73" s="74"/>
      <c r="J73" s="74" t="s">
        <v>376</v>
      </c>
      <c r="K73" s="74"/>
      <c r="L73" s="9">
        <v>5</v>
      </c>
      <c r="M73" s="4">
        <v>57.6</v>
      </c>
    </row>
    <row r="74" spans="1:26" hidden="1">
      <c r="A74" s="2" t="s">
        <v>48</v>
      </c>
      <c r="B74" s="3" t="s">
        <v>9899</v>
      </c>
      <c r="C74" s="76" t="s">
        <v>42</v>
      </c>
      <c r="D74" s="76"/>
      <c r="E74" s="1" t="s">
        <v>5019</v>
      </c>
      <c r="F74" s="2" t="s">
        <v>411</v>
      </c>
      <c r="G74" s="2" t="s">
        <v>412</v>
      </c>
      <c r="H74" s="74" t="s">
        <v>313</v>
      </c>
      <c r="I74" s="74"/>
      <c r="J74" s="74" t="s">
        <v>314</v>
      </c>
      <c r="K74" s="74"/>
      <c r="L74" s="9">
        <v>5</v>
      </c>
      <c r="M74" s="4">
        <v>57.6</v>
      </c>
    </row>
    <row r="75" spans="1:26" hidden="1">
      <c r="A75" s="2" t="s">
        <v>48</v>
      </c>
      <c r="B75" s="3" t="s">
        <v>9875</v>
      </c>
      <c r="C75" s="76" t="s">
        <v>42</v>
      </c>
      <c r="D75" s="76"/>
      <c r="E75" s="1" t="s">
        <v>5062</v>
      </c>
      <c r="F75" s="2" t="s">
        <v>1452</v>
      </c>
      <c r="G75" s="2" t="s">
        <v>1453</v>
      </c>
      <c r="H75" s="74" t="s">
        <v>313</v>
      </c>
      <c r="I75" s="74"/>
      <c r="J75" s="74" t="s">
        <v>314</v>
      </c>
      <c r="K75" s="74"/>
      <c r="L75" s="9">
        <v>20</v>
      </c>
      <c r="M75" s="4">
        <v>230.4</v>
      </c>
    </row>
    <row r="76" spans="1:26" hidden="1">
      <c r="A76" s="2" t="s">
        <v>48</v>
      </c>
      <c r="B76" s="3" t="s">
        <v>9875</v>
      </c>
      <c r="C76" s="76" t="s">
        <v>42</v>
      </c>
      <c r="D76" s="76"/>
      <c r="E76" s="1" t="s">
        <v>9913</v>
      </c>
      <c r="F76" s="2" t="s">
        <v>1002</v>
      </c>
      <c r="G76" s="2" t="s">
        <v>1003</v>
      </c>
      <c r="H76" s="74" t="s">
        <v>313</v>
      </c>
      <c r="I76" s="74"/>
      <c r="J76" s="74" t="s">
        <v>314</v>
      </c>
      <c r="K76" s="74"/>
      <c r="L76" s="9">
        <v>1</v>
      </c>
      <c r="M76" s="4">
        <v>11.52</v>
      </c>
    </row>
    <row r="77" spans="1:26" hidden="1">
      <c r="M77" s="5">
        <v>3610.08</v>
      </c>
    </row>
    <row r="78" spans="1:26" hidden="1">
      <c r="A78" s="72" t="s">
        <v>435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spans="1:26" hidden="1">
      <c r="A79" s="2" t="s">
        <v>48</v>
      </c>
      <c r="B79" s="3" t="s">
        <v>9875</v>
      </c>
      <c r="C79" s="76" t="s">
        <v>42</v>
      </c>
      <c r="D79" s="76"/>
      <c r="E79" s="1" t="s">
        <v>5055</v>
      </c>
      <c r="F79" s="2" t="s">
        <v>822</v>
      </c>
      <c r="G79" s="2" t="s">
        <v>823</v>
      </c>
      <c r="H79" s="74" t="s">
        <v>439</v>
      </c>
      <c r="I79" s="74"/>
      <c r="J79" s="74" t="s">
        <v>440</v>
      </c>
      <c r="K79" s="74"/>
      <c r="L79" s="9">
        <v>5</v>
      </c>
      <c r="M79" s="4">
        <v>61.85</v>
      </c>
    </row>
    <row r="80" spans="1:26" hidden="1">
      <c r="M80" s="5">
        <v>61.85</v>
      </c>
    </row>
    <row r="81" spans="1:26" hidden="1">
      <c r="A81" s="72" t="s">
        <v>444</v>
      </c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spans="1:26">
      <c r="A82" s="2" t="s">
        <v>40</v>
      </c>
      <c r="B82" s="3" t="s">
        <v>9875</v>
      </c>
      <c r="C82" s="76" t="s">
        <v>42</v>
      </c>
      <c r="D82" s="76"/>
      <c r="E82" s="1" t="s">
        <v>9914</v>
      </c>
      <c r="F82" s="2" t="s">
        <v>1481</v>
      </c>
      <c r="G82" s="2" t="s">
        <v>1482</v>
      </c>
      <c r="H82" s="74" t="s">
        <v>872</v>
      </c>
      <c r="I82" s="74"/>
      <c r="J82" s="74" t="s">
        <v>873</v>
      </c>
      <c r="K82" s="74"/>
      <c r="L82" s="9">
        <v>60</v>
      </c>
      <c r="M82" s="4">
        <v>613.20000000000005</v>
      </c>
    </row>
    <row r="83" spans="1:26">
      <c r="A83" s="2" t="s">
        <v>40</v>
      </c>
      <c r="B83" s="3" t="s">
        <v>9891</v>
      </c>
      <c r="C83" s="76" t="s">
        <v>42</v>
      </c>
      <c r="D83" s="76"/>
      <c r="E83" s="1" t="s">
        <v>9915</v>
      </c>
      <c r="F83" s="2" t="s">
        <v>9916</v>
      </c>
      <c r="G83" s="2" t="s">
        <v>9917</v>
      </c>
      <c r="H83" s="74" t="s">
        <v>872</v>
      </c>
      <c r="I83" s="74"/>
      <c r="J83" s="74" t="s">
        <v>873</v>
      </c>
      <c r="K83" s="74"/>
      <c r="L83" s="9">
        <v>10</v>
      </c>
      <c r="M83" s="4">
        <v>102.2</v>
      </c>
    </row>
    <row r="84" spans="1:26">
      <c r="A84" s="2" t="s">
        <v>40</v>
      </c>
      <c r="B84" s="3" t="s">
        <v>9872</v>
      </c>
      <c r="C84" s="76" t="s">
        <v>42</v>
      </c>
      <c r="D84" s="76"/>
      <c r="E84" s="1" t="s">
        <v>9918</v>
      </c>
      <c r="F84" s="2" t="s">
        <v>607</v>
      </c>
      <c r="G84" s="2" t="s">
        <v>608</v>
      </c>
      <c r="H84" s="74" t="s">
        <v>609</v>
      </c>
      <c r="I84" s="74"/>
      <c r="J84" s="74" t="s">
        <v>610</v>
      </c>
      <c r="K84" s="74"/>
      <c r="L84" s="9">
        <v>240</v>
      </c>
      <c r="M84" s="4">
        <v>2452.8000000000002</v>
      </c>
    </row>
    <row r="85" spans="1:26" hidden="1">
      <c r="A85" s="2" t="s">
        <v>182</v>
      </c>
      <c r="B85" s="3" t="s">
        <v>9891</v>
      </c>
      <c r="C85" s="76" t="s">
        <v>42</v>
      </c>
      <c r="D85" s="76"/>
      <c r="E85" s="1" t="s">
        <v>9915</v>
      </c>
      <c r="F85" s="2" t="s">
        <v>9916</v>
      </c>
      <c r="G85" s="2" t="s">
        <v>9917</v>
      </c>
      <c r="H85" s="74" t="s">
        <v>872</v>
      </c>
      <c r="I85" s="74"/>
      <c r="J85" s="74" t="s">
        <v>873</v>
      </c>
      <c r="K85" s="74"/>
      <c r="L85" s="9">
        <v>20</v>
      </c>
      <c r="M85" s="4">
        <v>188.8</v>
      </c>
    </row>
    <row r="86" spans="1:26" hidden="1">
      <c r="M86" s="5">
        <v>3357</v>
      </c>
    </row>
    <row r="87" spans="1:26" hidden="1">
      <c r="M87" s="5">
        <v>38465.43</v>
      </c>
    </row>
  </sheetData>
  <autoFilter ref="A1:Z87" xr:uid="{018B9C9D-52C0-A945-B4D9-7B3E19746083}">
    <filterColumn colId="0">
      <filters>
        <filter val="Dorzol 20mg/ml kapi za oči 5ml"/>
      </filters>
    </filterColumn>
    <filterColumn colId="2" showButton="0"/>
    <filterColumn colId="7" showButton="0"/>
    <filterColumn colId="9" showButton="0"/>
  </autoFilter>
  <mergeCells count="223">
    <mergeCell ref="C4:D4"/>
    <mergeCell ref="H4:I4"/>
    <mergeCell ref="J4:K4"/>
    <mergeCell ref="A6:Z6"/>
    <mergeCell ref="C7:D7"/>
    <mergeCell ref="H7:I7"/>
    <mergeCell ref="J7:K7"/>
    <mergeCell ref="C1:D1"/>
    <mergeCell ref="H1:I1"/>
    <mergeCell ref="J1:K1"/>
    <mergeCell ref="A2:Z2"/>
    <mergeCell ref="C3:D3"/>
    <mergeCell ref="H3:I3"/>
    <mergeCell ref="J3:K3"/>
    <mergeCell ref="C10:D10"/>
    <mergeCell ref="H10:I10"/>
    <mergeCell ref="J10:K10"/>
    <mergeCell ref="C11:D11"/>
    <mergeCell ref="H11:I11"/>
    <mergeCell ref="J11:K11"/>
    <mergeCell ref="C8:D8"/>
    <mergeCell ref="H8:I8"/>
    <mergeCell ref="J8:K8"/>
    <mergeCell ref="C9:D9"/>
    <mergeCell ref="H9:I9"/>
    <mergeCell ref="J9:K9"/>
    <mergeCell ref="C14:D14"/>
    <mergeCell ref="H14:I14"/>
    <mergeCell ref="J14:K14"/>
    <mergeCell ref="C15:D15"/>
    <mergeCell ref="H15:I15"/>
    <mergeCell ref="J15:K15"/>
    <mergeCell ref="C12:D12"/>
    <mergeCell ref="H12:I12"/>
    <mergeCell ref="J12:K12"/>
    <mergeCell ref="C13:D13"/>
    <mergeCell ref="H13:I13"/>
    <mergeCell ref="J13:K13"/>
    <mergeCell ref="C18:D18"/>
    <mergeCell ref="H18:I18"/>
    <mergeCell ref="J18:K18"/>
    <mergeCell ref="C19:D19"/>
    <mergeCell ref="H19:I19"/>
    <mergeCell ref="J19:K19"/>
    <mergeCell ref="C16:D16"/>
    <mergeCell ref="H16:I16"/>
    <mergeCell ref="J16:K16"/>
    <mergeCell ref="C17:D17"/>
    <mergeCell ref="H17:I17"/>
    <mergeCell ref="J17:K17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A31:Z31"/>
    <mergeCell ref="C32:D32"/>
    <mergeCell ref="H32:I32"/>
    <mergeCell ref="J32:K32"/>
    <mergeCell ref="C33:D33"/>
    <mergeCell ref="H33:I33"/>
    <mergeCell ref="J33:K33"/>
    <mergeCell ref="C28:D28"/>
    <mergeCell ref="H28:I28"/>
    <mergeCell ref="J28:K28"/>
    <mergeCell ref="C29:D29"/>
    <mergeCell ref="H29:I29"/>
    <mergeCell ref="J29:K29"/>
    <mergeCell ref="C36:D36"/>
    <mergeCell ref="H36:I36"/>
    <mergeCell ref="J36:K36"/>
    <mergeCell ref="C37:D37"/>
    <mergeCell ref="H37:I37"/>
    <mergeCell ref="J37:K37"/>
    <mergeCell ref="C34:D34"/>
    <mergeCell ref="H34:I34"/>
    <mergeCell ref="J34:K34"/>
    <mergeCell ref="C35:D35"/>
    <mergeCell ref="H35:I35"/>
    <mergeCell ref="J35:K35"/>
    <mergeCell ref="C40:D40"/>
    <mergeCell ref="H40:I40"/>
    <mergeCell ref="J40:K40"/>
    <mergeCell ref="C41:D41"/>
    <mergeCell ref="H41:I41"/>
    <mergeCell ref="J41:K41"/>
    <mergeCell ref="C38:D38"/>
    <mergeCell ref="H38:I38"/>
    <mergeCell ref="J38:K38"/>
    <mergeCell ref="C39:D39"/>
    <mergeCell ref="H39:I39"/>
    <mergeCell ref="J39:K39"/>
    <mergeCell ref="A45:Z45"/>
    <mergeCell ref="C46:D46"/>
    <mergeCell ref="H46:I46"/>
    <mergeCell ref="J46:K46"/>
    <mergeCell ref="C47:D47"/>
    <mergeCell ref="H47:I47"/>
    <mergeCell ref="J47:K47"/>
    <mergeCell ref="C42:D42"/>
    <mergeCell ref="H42:I42"/>
    <mergeCell ref="J42:K42"/>
    <mergeCell ref="C43:D43"/>
    <mergeCell ref="H43:I43"/>
    <mergeCell ref="J43:K43"/>
    <mergeCell ref="C50:D50"/>
    <mergeCell ref="H50:I50"/>
    <mergeCell ref="J50:K50"/>
    <mergeCell ref="C51:D51"/>
    <mergeCell ref="H51:I51"/>
    <mergeCell ref="J51:K51"/>
    <mergeCell ref="C48:D48"/>
    <mergeCell ref="H48:I48"/>
    <mergeCell ref="J48:K48"/>
    <mergeCell ref="C49:D49"/>
    <mergeCell ref="H49:I49"/>
    <mergeCell ref="J49:K49"/>
    <mergeCell ref="C56:D56"/>
    <mergeCell ref="H56:I56"/>
    <mergeCell ref="J56:K56"/>
    <mergeCell ref="C57:D57"/>
    <mergeCell ref="H57:I57"/>
    <mergeCell ref="J57:K57"/>
    <mergeCell ref="A53:Z53"/>
    <mergeCell ref="C54:D54"/>
    <mergeCell ref="H54:I54"/>
    <mergeCell ref="J54:K54"/>
    <mergeCell ref="C55:D55"/>
    <mergeCell ref="H55:I55"/>
    <mergeCell ref="J55:K55"/>
    <mergeCell ref="C60:D60"/>
    <mergeCell ref="H60:I60"/>
    <mergeCell ref="J60:K60"/>
    <mergeCell ref="C61:D61"/>
    <mergeCell ref="H61:I61"/>
    <mergeCell ref="J61:K61"/>
    <mergeCell ref="C58:D58"/>
    <mergeCell ref="H58:I58"/>
    <mergeCell ref="J58:K58"/>
    <mergeCell ref="C59:D59"/>
    <mergeCell ref="H59:I59"/>
    <mergeCell ref="J59:K59"/>
    <mergeCell ref="C64:D64"/>
    <mergeCell ref="H64:I64"/>
    <mergeCell ref="J64:K64"/>
    <mergeCell ref="C65:D65"/>
    <mergeCell ref="H65:I65"/>
    <mergeCell ref="J65:K65"/>
    <mergeCell ref="C62:D62"/>
    <mergeCell ref="H62:I62"/>
    <mergeCell ref="J62:K62"/>
    <mergeCell ref="C63:D63"/>
    <mergeCell ref="H63:I63"/>
    <mergeCell ref="J63:K63"/>
    <mergeCell ref="C68:D68"/>
    <mergeCell ref="H68:I68"/>
    <mergeCell ref="J68:K68"/>
    <mergeCell ref="C69:D69"/>
    <mergeCell ref="H69:I69"/>
    <mergeCell ref="J69:K69"/>
    <mergeCell ref="C66:D66"/>
    <mergeCell ref="H66:I66"/>
    <mergeCell ref="J66:K66"/>
    <mergeCell ref="C67:D67"/>
    <mergeCell ref="H67:I67"/>
    <mergeCell ref="J67:K67"/>
    <mergeCell ref="C72:D72"/>
    <mergeCell ref="H72:I72"/>
    <mergeCell ref="J72:K72"/>
    <mergeCell ref="C73:D73"/>
    <mergeCell ref="H73:I73"/>
    <mergeCell ref="J73:K73"/>
    <mergeCell ref="C70:D70"/>
    <mergeCell ref="H70:I70"/>
    <mergeCell ref="J70:K70"/>
    <mergeCell ref="C71:D71"/>
    <mergeCell ref="H71:I71"/>
    <mergeCell ref="J71:K71"/>
    <mergeCell ref="C76:D76"/>
    <mergeCell ref="H76:I76"/>
    <mergeCell ref="J76:K76"/>
    <mergeCell ref="A78:Z78"/>
    <mergeCell ref="C79:D79"/>
    <mergeCell ref="H79:I79"/>
    <mergeCell ref="J79:K79"/>
    <mergeCell ref="C74:D74"/>
    <mergeCell ref="H74:I74"/>
    <mergeCell ref="J74:K74"/>
    <mergeCell ref="C75:D75"/>
    <mergeCell ref="H75:I75"/>
    <mergeCell ref="J75:K75"/>
    <mergeCell ref="C84:D84"/>
    <mergeCell ref="H84:I84"/>
    <mergeCell ref="J84:K84"/>
    <mergeCell ref="C85:D85"/>
    <mergeCell ref="H85:I85"/>
    <mergeCell ref="J85:K85"/>
    <mergeCell ref="A81:Z81"/>
    <mergeCell ref="C82:D82"/>
    <mergeCell ref="H82:I82"/>
    <mergeCell ref="J82:K82"/>
    <mergeCell ref="C83:D83"/>
    <mergeCell ref="H83:I83"/>
    <mergeCell ref="J83:K8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7028-22A1-8247-90A7-D58DA0FEBFB7}">
  <sheetPr filterMode="1"/>
  <dimension ref="A1:AA85"/>
  <sheetViews>
    <sheetView workbookViewId="0"/>
    <sheetView workbookViewId="1"/>
  </sheetViews>
  <sheetFormatPr defaultColWidth="8.85546875" defaultRowHeight="12.95"/>
  <cols>
    <col min="1" max="1" width="47.85546875" customWidth="1"/>
    <col min="2" max="2" width="11.85546875" customWidth="1"/>
    <col min="3" max="3" width="4" customWidth="1"/>
    <col min="4" max="4" width="3.140625" customWidth="1"/>
    <col min="5" max="5" width="7" customWidth="1"/>
    <col min="6" max="6" width="8.140625" customWidth="1"/>
    <col min="7" max="7" width="46.7109375" customWidth="1"/>
    <col min="8" max="8" width="29.7109375" customWidth="1"/>
    <col min="9" max="9" width="3" customWidth="1"/>
    <col min="10" max="10" width="3.140625" customWidth="1"/>
    <col min="11" max="12" width="6" customWidth="1"/>
    <col min="13" max="13" width="9.28515625" style="10" customWidth="1"/>
    <col min="14" max="14" width="10" customWidth="1"/>
    <col min="15" max="15" width="8.140625" customWidth="1"/>
    <col min="16" max="16" width="6" customWidth="1"/>
    <col min="17" max="17" width="7" customWidth="1"/>
    <col min="18" max="18" width="7.140625" customWidth="1"/>
    <col min="19" max="20" width="7" customWidth="1"/>
    <col min="21" max="21" width="9.140625" customWidth="1"/>
    <col min="22" max="22" width="13.140625" customWidth="1"/>
    <col min="23" max="23" width="10.140625" customWidth="1"/>
    <col min="24" max="24" width="10" customWidth="1"/>
    <col min="25" max="25" width="10.140625" customWidth="1"/>
    <col min="26" max="26" width="8.140625" customWidth="1"/>
    <col min="27" max="27" width="33.42578125" customWidth="1"/>
  </cols>
  <sheetData>
    <row r="1" spans="1:27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9919</v>
      </c>
      <c r="G1" s="6" t="s">
        <v>33</v>
      </c>
      <c r="H1" s="6" t="s">
        <v>34</v>
      </c>
      <c r="I1" s="75" t="s">
        <v>35</v>
      </c>
      <c r="J1" s="75"/>
      <c r="K1" s="75" t="s">
        <v>36</v>
      </c>
      <c r="L1" s="75"/>
      <c r="M1" s="8" t="s">
        <v>37</v>
      </c>
      <c r="N1" s="6" t="s">
        <v>38</v>
      </c>
    </row>
    <row r="2" spans="1:27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hidden="1">
      <c r="A3" s="2" t="s">
        <v>40</v>
      </c>
      <c r="B3" s="3" t="s">
        <v>9920</v>
      </c>
      <c r="C3" s="76" t="s">
        <v>42</v>
      </c>
      <c r="D3" s="76"/>
      <c r="E3" s="1" t="s">
        <v>9921</v>
      </c>
      <c r="F3" s="28" t="s">
        <v>6466</v>
      </c>
      <c r="G3" s="2" t="s">
        <v>9883</v>
      </c>
      <c r="H3" s="2" t="s">
        <v>9884</v>
      </c>
      <c r="I3" s="74" t="s">
        <v>82</v>
      </c>
      <c r="J3" s="74"/>
      <c r="K3" s="74" t="s">
        <v>83</v>
      </c>
      <c r="L3" s="74"/>
      <c r="M3" s="9">
        <v>6</v>
      </c>
      <c r="N3" s="4">
        <v>61.32</v>
      </c>
    </row>
    <row r="4" spans="1:27" hidden="1">
      <c r="A4" s="2" t="s">
        <v>40</v>
      </c>
      <c r="B4" s="3" t="s">
        <v>9920</v>
      </c>
      <c r="C4" s="76" t="s">
        <v>42</v>
      </c>
      <c r="D4" s="76"/>
      <c r="E4" s="1" t="s">
        <v>9922</v>
      </c>
      <c r="F4" s="28" t="s">
        <v>9923</v>
      </c>
      <c r="G4" s="2" t="s">
        <v>630</v>
      </c>
      <c r="H4" s="2" t="s">
        <v>631</v>
      </c>
      <c r="I4" s="74" t="s">
        <v>82</v>
      </c>
      <c r="J4" s="74"/>
      <c r="K4" s="74" t="s">
        <v>83</v>
      </c>
      <c r="L4" s="74"/>
      <c r="M4" s="9">
        <v>2</v>
      </c>
      <c r="N4" s="4">
        <v>20.440000000000001</v>
      </c>
    </row>
    <row r="5" spans="1:27" hidden="1">
      <c r="A5" s="2" t="s">
        <v>40</v>
      </c>
      <c r="B5" s="3" t="s">
        <v>9920</v>
      </c>
      <c r="C5" s="76" t="s">
        <v>42</v>
      </c>
      <c r="D5" s="76"/>
      <c r="E5" s="1" t="s">
        <v>9924</v>
      </c>
      <c r="F5" s="28" t="s">
        <v>9925</v>
      </c>
      <c r="G5" s="2" t="s">
        <v>512</v>
      </c>
      <c r="H5" s="2" t="s">
        <v>513</v>
      </c>
      <c r="I5" s="74" t="s">
        <v>514</v>
      </c>
      <c r="J5" s="74"/>
      <c r="K5" s="74" t="s">
        <v>515</v>
      </c>
      <c r="L5" s="74"/>
      <c r="M5" s="9">
        <v>10</v>
      </c>
      <c r="N5" s="4">
        <v>102.2</v>
      </c>
    </row>
    <row r="6" spans="1:27" hidden="1">
      <c r="A6" s="2" t="s">
        <v>40</v>
      </c>
      <c r="B6" s="3" t="s">
        <v>9920</v>
      </c>
      <c r="C6" s="76" t="s">
        <v>42</v>
      </c>
      <c r="D6" s="76"/>
      <c r="E6" s="1" t="s">
        <v>5091</v>
      </c>
      <c r="F6" s="28" t="s">
        <v>5984</v>
      </c>
      <c r="G6" s="2" t="s">
        <v>646</v>
      </c>
      <c r="H6" s="2" t="s">
        <v>647</v>
      </c>
      <c r="I6" s="74" t="s">
        <v>82</v>
      </c>
      <c r="J6" s="74"/>
      <c r="K6" s="74" t="s">
        <v>83</v>
      </c>
      <c r="L6" s="74"/>
      <c r="M6" s="9">
        <v>2</v>
      </c>
      <c r="N6" s="4">
        <v>20.440000000000001</v>
      </c>
    </row>
    <row r="7" spans="1:27" hidden="1">
      <c r="A7" s="2" t="s">
        <v>40</v>
      </c>
      <c r="B7" s="3" t="s">
        <v>9920</v>
      </c>
      <c r="C7" s="76" t="s">
        <v>42</v>
      </c>
      <c r="D7" s="76"/>
      <c r="E7" s="1" t="s">
        <v>9926</v>
      </c>
      <c r="F7" s="28" t="s">
        <v>9927</v>
      </c>
      <c r="G7" s="2" t="s">
        <v>894</v>
      </c>
      <c r="H7" s="2" t="s">
        <v>895</v>
      </c>
      <c r="I7" s="74" t="s">
        <v>82</v>
      </c>
      <c r="J7" s="74"/>
      <c r="K7" s="74" t="s">
        <v>83</v>
      </c>
      <c r="L7" s="74"/>
      <c r="M7" s="9">
        <v>10</v>
      </c>
      <c r="N7" s="4">
        <v>102.2</v>
      </c>
    </row>
    <row r="8" spans="1:27" hidden="1">
      <c r="A8" s="2" t="s">
        <v>40</v>
      </c>
      <c r="B8" s="3" t="s">
        <v>9920</v>
      </c>
      <c r="C8" s="76" t="s">
        <v>42</v>
      </c>
      <c r="D8" s="76"/>
      <c r="E8" s="1" t="s">
        <v>9928</v>
      </c>
      <c r="F8" s="28" t="s">
        <v>9929</v>
      </c>
      <c r="G8" s="2" t="s">
        <v>88</v>
      </c>
      <c r="H8" s="2" t="s">
        <v>89</v>
      </c>
      <c r="I8" s="74" t="s">
        <v>82</v>
      </c>
      <c r="J8" s="74"/>
      <c r="K8" s="74" t="s">
        <v>83</v>
      </c>
      <c r="L8" s="74"/>
      <c r="M8" s="9">
        <v>15</v>
      </c>
      <c r="N8" s="4">
        <v>153.30000000000001</v>
      </c>
    </row>
    <row r="9" spans="1:27" hidden="1">
      <c r="A9" s="2" t="s">
        <v>40</v>
      </c>
      <c r="B9" s="3" t="s">
        <v>9920</v>
      </c>
      <c r="C9" s="76" t="s">
        <v>42</v>
      </c>
      <c r="D9" s="76"/>
      <c r="E9" s="1" t="s">
        <v>9930</v>
      </c>
      <c r="F9" s="28" t="s">
        <v>9931</v>
      </c>
      <c r="G9" s="2" t="s">
        <v>663</v>
      </c>
      <c r="H9" s="2" t="s">
        <v>664</v>
      </c>
      <c r="I9" s="74" t="s">
        <v>82</v>
      </c>
      <c r="J9" s="74"/>
      <c r="K9" s="74" t="s">
        <v>83</v>
      </c>
      <c r="L9" s="74"/>
      <c r="M9" s="9">
        <v>1</v>
      </c>
      <c r="N9" s="4">
        <v>10.220000000000001</v>
      </c>
    </row>
    <row r="10" spans="1:27" hidden="1">
      <c r="A10" s="2" t="s">
        <v>40</v>
      </c>
      <c r="B10" s="3" t="s">
        <v>9920</v>
      </c>
      <c r="C10" s="76" t="s">
        <v>42</v>
      </c>
      <c r="D10" s="76"/>
      <c r="E10" s="1" t="s">
        <v>5077</v>
      </c>
      <c r="F10" s="28" t="s">
        <v>9932</v>
      </c>
      <c r="G10" s="2" t="s">
        <v>1121</v>
      </c>
      <c r="H10" s="2" t="s">
        <v>1122</v>
      </c>
      <c r="I10" s="74" t="s">
        <v>82</v>
      </c>
      <c r="J10" s="74"/>
      <c r="K10" s="74" t="s">
        <v>83</v>
      </c>
      <c r="L10" s="74"/>
      <c r="M10" s="9">
        <v>1</v>
      </c>
      <c r="N10" s="4">
        <v>10.220000000000001</v>
      </c>
    </row>
    <row r="11" spans="1:27" hidden="1">
      <c r="A11" s="2" t="s">
        <v>40</v>
      </c>
      <c r="B11" s="3" t="s">
        <v>9920</v>
      </c>
      <c r="C11" s="76" t="s">
        <v>42</v>
      </c>
      <c r="D11" s="76"/>
      <c r="E11" s="1" t="s">
        <v>9933</v>
      </c>
      <c r="F11" s="28" t="s">
        <v>9934</v>
      </c>
      <c r="G11" s="2" t="s">
        <v>480</v>
      </c>
      <c r="H11" s="2" t="s">
        <v>481</v>
      </c>
      <c r="I11" s="74" t="s">
        <v>82</v>
      </c>
      <c r="J11" s="74"/>
      <c r="K11" s="74" t="s">
        <v>83</v>
      </c>
      <c r="L11" s="74"/>
      <c r="M11" s="9">
        <v>3</v>
      </c>
      <c r="N11" s="4">
        <v>30.66</v>
      </c>
    </row>
    <row r="12" spans="1:27" hidden="1">
      <c r="A12" s="2" t="s">
        <v>40</v>
      </c>
      <c r="B12" s="3" t="s">
        <v>9920</v>
      </c>
      <c r="C12" s="76" t="s">
        <v>42</v>
      </c>
      <c r="D12" s="76"/>
      <c r="E12" s="1" t="s">
        <v>5154</v>
      </c>
      <c r="F12" s="28" t="s">
        <v>9935</v>
      </c>
      <c r="G12" s="2" t="s">
        <v>689</v>
      </c>
      <c r="H12" s="2" t="s">
        <v>690</v>
      </c>
      <c r="I12" s="74" t="s">
        <v>93</v>
      </c>
      <c r="J12" s="74"/>
      <c r="K12" s="74" t="s">
        <v>94</v>
      </c>
      <c r="L12" s="74"/>
      <c r="M12" s="9">
        <v>5</v>
      </c>
      <c r="N12" s="4">
        <v>51.1</v>
      </c>
    </row>
    <row r="13" spans="1:27" hidden="1">
      <c r="A13" s="2" t="s">
        <v>40</v>
      </c>
      <c r="B13" s="3" t="s">
        <v>9920</v>
      </c>
      <c r="C13" s="76" t="s">
        <v>42</v>
      </c>
      <c r="D13" s="76"/>
      <c r="E13" s="1" t="s">
        <v>9936</v>
      </c>
      <c r="F13" s="28" t="s">
        <v>9937</v>
      </c>
      <c r="G13" s="2" t="s">
        <v>117</v>
      </c>
      <c r="H13" s="2" t="s">
        <v>118</v>
      </c>
      <c r="I13" s="74" t="s">
        <v>119</v>
      </c>
      <c r="J13" s="74"/>
      <c r="K13" s="74" t="s">
        <v>120</v>
      </c>
      <c r="L13" s="74"/>
      <c r="M13" s="9">
        <v>10</v>
      </c>
      <c r="N13" s="4">
        <v>102.2</v>
      </c>
    </row>
    <row r="14" spans="1:27" hidden="1">
      <c r="A14" s="2" t="s">
        <v>40</v>
      </c>
      <c r="B14" s="3" t="s">
        <v>9920</v>
      </c>
      <c r="C14" s="76" t="s">
        <v>42</v>
      </c>
      <c r="D14" s="76"/>
      <c r="E14" s="1" t="s">
        <v>9938</v>
      </c>
      <c r="F14" s="28" t="s">
        <v>9939</v>
      </c>
      <c r="G14" s="2" t="s">
        <v>650</v>
      </c>
      <c r="H14" s="2" t="s">
        <v>651</v>
      </c>
      <c r="I14" s="74" t="s">
        <v>72</v>
      </c>
      <c r="J14" s="74"/>
      <c r="K14" s="74" t="s">
        <v>73</v>
      </c>
      <c r="L14" s="74"/>
      <c r="M14" s="9">
        <v>20</v>
      </c>
      <c r="N14" s="4">
        <v>204.4</v>
      </c>
    </row>
    <row r="15" spans="1:27" hidden="1">
      <c r="A15" s="2" t="s">
        <v>40</v>
      </c>
      <c r="B15" s="3" t="s">
        <v>9940</v>
      </c>
      <c r="C15" s="76" t="s">
        <v>42</v>
      </c>
      <c r="D15" s="76"/>
      <c r="E15" s="1" t="s">
        <v>9941</v>
      </c>
      <c r="F15" s="28" t="s">
        <v>6406</v>
      </c>
      <c r="G15" s="2" t="s">
        <v>670</v>
      </c>
      <c r="H15" s="2" t="s">
        <v>671</v>
      </c>
      <c r="I15" s="74" t="s">
        <v>177</v>
      </c>
      <c r="J15" s="74"/>
      <c r="K15" s="74" t="s">
        <v>178</v>
      </c>
      <c r="L15" s="74"/>
      <c r="M15" s="9">
        <v>5</v>
      </c>
      <c r="N15" s="4">
        <v>51.1</v>
      </c>
    </row>
    <row r="16" spans="1:27">
      <c r="A16" s="2" t="s">
        <v>48</v>
      </c>
      <c r="B16" s="3" t="s">
        <v>9940</v>
      </c>
      <c r="C16" s="76" t="s">
        <v>42</v>
      </c>
      <c r="D16" s="76"/>
      <c r="E16" s="1" t="s">
        <v>9942</v>
      </c>
      <c r="F16" s="28" t="s">
        <v>6406</v>
      </c>
      <c r="G16" s="2" t="s">
        <v>670</v>
      </c>
      <c r="H16" s="2" t="s">
        <v>671</v>
      </c>
      <c r="I16" s="74" t="s">
        <v>177</v>
      </c>
      <c r="J16" s="74"/>
      <c r="K16" s="74" t="s">
        <v>178</v>
      </c>
      <c r="L16" s="74"/>
      <c r="M16" s="9">
        <v>10</v>
      </c>
      <c r="N16" s="4">
        <v>115.2</v>
      </c>
    </row>
    <row r="17" spans="1:27">
      <c r="A17" s="2" t="s">
        <v>48</v>
      </c>
      <c r="B17" s="3" t="s">
        <v>9920</v>
      </c>
      <c r="C17" s="76" t="s">
        <v>42</v>
      </c>
      <c r="D17" s="76"/>
      <c r="E17" s="1" t="s">
        <v>5154</v>
      </c>
      <c r="F17" s="28" t="s">
        <v>9935</v>
      </c>
      <c r="G17" s="2" t="s">
        <v>689</v>
      </c>
      <c r="H17" s="2" t="s">
        <v>690</v>
      </c>
      <c r="I17" s="74" t="s">
        <v>93</v>
      </c>
      <c r="J17" s="74"/>
      <c r="K17" s="74" t="s">
        <v>94</v>
      </c>
      <c r="L17" s="74"/>
      <c r="M17" s="9">
        <v>5</v>
      </c>
      <c r="N17" s="4">
        <v>61.85</v>
      </c>
    </row>
    <row r="18" spans="1:27">
      <c r="A18" s="2" t="s">
        <v>48</v>
      </c>
      <c r="B18" s="3" t="s">
        <v>9920</v>
      </c>
      <c r="C18" s="76" t="s">
        <v>42</v>
      </c>
      <c r="D18" s="76"/>
      <c r="E18" s="1" t="s">
        <v>5112</v>
      </c>
      <c r="F18" s="28" t="s">
        <v>104</v>
      </c>
      <c r="G18" s="2" t="s">
        <v>916</v>
      </c>
      <c r="H18" s="2" t="s">
        <v>917</v>
      </c>
      <c r="I18" s="74" t="s">
        <v>82</v>
      </c>
      <c r="J18" s="74"/>
      <c r="K18" s="74" t="s">
        <v>83</v>
      </c>
      <c r="L18" s="74"/>
      <c r="M18" s="9">
        <v>30</v>
      </c>
      <c r="N18" s="4">
        <v>371.1</v>
      </c>
    </row>
    <row r="19" spans="1:27">
      <c r="A19" s="2" t="s">
        <v>48</v>
      </c>
      <c r="B19" s="3" t="s">
        <v>9920</v>
      </c>
      <c r="C19" s="76" t="s">
        <v>42</v>
      </c>
      <c r="D19" s="76"/>
      <c r="E19" s="1" t="s">
        <v>9936</v>
      </c>
      <c r="F19" s="28" t="s">
        <v>9937</v>
      </c>
      <c r="G19" s="2" t="s">
        <v>117</v>
      </c>
      <c r="H19" s="2" t="s">
        <v>118</v>
      </c>
      <c r="I19" s="74" t="s">
        <v>119</v>
      </c>
      <c r="J19" s="74"/>
      <c r="K19" s="74" t="s">
        <v>120</v>
      </c>
      <c r="L19" s="74"/>
      <c r="M19" s="9">
        <v>10</v>
      </c>
      <c r="N19" s="4">
        <v>123.7</v>
      </c>
    </row>
    <row r="20" spans="1:27">
      <c r="A20" s="2" t="s">
        <v>48</v>
      </c>
      <c r="B20" s="3" t="s">
        <v>9940</v>
      </c>
      <c r="C20" s="76" t="s">
        <v>42</v>
      </c>
      <c r="D20" s="76"/>
      <c r="E20" s="1" t="s">
        <v>9941</v>
      </c>
      <c r="F20" s="28" t="s">
        <v>6406</v>
      </c>
      <c r="G20" s="2" t="s">
        <v>670</v>
      </c>
      <c r="H20" s="2" t="s">
        <v>671</v>
      </c>
      <c r="I20" s="74" t="s">
        <v>177</v>
      </c>
      <c r="J20" s="74"/>
      <c r="K20" s="74" t="s">
        <v>178</v>
      </c>
      <c r="L20" s="74"/>
      <c r="M20" s="9">
        <v>5</v>
      </c>
      <c r="N20" s="4">
        <v>61.85</v>
      </c>
    </row>
    <row r="21" spans="1:27">
      <c r="A21" s="2" t="s">
        <v>48</v>
      </c>
      <c r="B21" s="3" t="s">
        <v>9920</v>
      </c>
      <c r="C21" s="76" t="s">
        <v>42</v>
      </c>
      <c r="D21" s="76"/>
      <c r="E21" s="1" t="s">
        <v>9930</v>
      </c>
      <c r="F21" s="28" t="s">
        <v>9931</v>
      </c>
      <c r="G21" s="2" t="s">
        <v>663</v>
      </c>
      <c r="H21" s="2" t="s">
        <v>664</v>
      </c>
      <c r="I21" s="74" t="s">
        <v>82</v>
      </c>
      <c r="J21" s="74"/>
      <c r="K21" s="74" t="s">
        <v>83</v>
      </c>
      <c r="L21" s="74"/>
      <c r="M21" s="9">
        <v>8</v>
      </c>
      <c r="N21" s="4">
        <v>98.96</v>
      </c>
    </row>
    <row r="22" spans="1:27">
      <c r="A22" s="2" t="s">
        <v>48</v>
      </c>
      <c r="B22" s="3" t="s">
        <v>9920</v>
      </c>
      <c r="C22" s="76" t="s">
        <v>42</v>
      </c>
      <c r="D22" s="76"/>
      <c r="E22" s="1" t="s">
        <v>9921</v>
      </c>
      <c r="F22" s="28" t="s">
        <v>6466</v>
      </c>
      <c r="G22" s="2" t="s">
        <v>9883</v>
      </c>
      <c r="H22" s="2" t="s">
        <v>9884</v>
      </c>
      <c r="I22" s="74" t="s">
        <v>82</v>
      </c>
      <c r="J22" s="74"/>
      <c r="K22" s="74" t="s">
        <v>83</v>
      </c>
      <c r="L22" s="74"/>
      <c r="M22" s="9">
        <v>25</v>
      </c>
      <c r="N22" s="4">
        <v>309.25</v>
      </c>
    </row>
    <row r="23" spans="1:27">
      <c r="A23" s="2" t="s">
        <v>48</v>
      </c>
      <c r="B23" s="3" t="s">
        <v>9920</v>
      </c>
      <c r="C23" s="76" t="s">
        <v>42</v>
      </c>
      <c r="D23" s="76"/>
      <c r="E23" s="1" t="s">
        <v>9943</v>
      </c>
      <c r="F23" s="28" t="s">
        <v>9944</v>
      </c>
      <c r="G23" s="2" t="s">
        <v>528</v>
      </c>
      <c r="H23" s="2" t="s">
        <v>529</v>
      </c>
      <c r="I23" s="74" t="s">
        <v>93</v>
      </c>
      <c r="J23" s="74"/>
      <c r="K23" s="74" t="s">
        <v>94</v>
      </c>
      <c r="L23" s="74"/>
      <c r="M23" s="9">
        <v>5</v>
      </c>
      <c r="N23" s="4">
        <v>61.85</v>
      </c>
    </row>
    <row r="24" spans="1:27">
      <c r="A24" s="2" t="s">
        <v>48</v>
      </c>
      <c r="B24" s="3" t="s">
        <v>9920</v>
      </c>
      <c r="C24" s="76" t="s">
        <v>42</v>
      </c>
      <c r="D24" s="76"/>
      <c r="E24" s="1" t="s">
        <v>9945</v>
      </c>
      <c r="F24" s="28" t="s">
        <v>9946</v>
      </c>
      <c r="G24" s="2" t="s">
        <v>70</v>
      </c>
      <c r="H24" s="2" t="s">
        <v>71</v>
      </c>
      <c r="I24" s="74" t="s">
        <v>72</v>
      </c>
      <c r="J24" s="74"/>
      <c r="K24" s="74" t="s">
        <v>73</v>
      </c>
      <c r="L24" s="74"/>
      <c r="M24" s="9">
        <v>10</v>
      </c>
      <c r="N24" s="4">
        <v>123.7</v>
      </c>
    </row>
    <row r="25" spans="1:27">
      <c r="A25" s="2" t="s">
        <v>48</v>
      </c>
      <c r="B25" s="3" t="s">
        <v>9920</v>
      </c>
      <c r="C25" s="76" t="s">
        <v>42</v>
      </c>
      <c r="D25" s="76"/>
      <c r="E25" s="1" t="s">
        <v>5091</v>
      </c>
      <c r="F25" s="28" t="s">
        <v>5984</v>
      </c>
      <c r="G25" s="2" t="s">
        <v>646</v>
      </c>
      <c r="H25" s="2" t="s">
        <v>647</v>
      </c>
      <c r="I25" s="74" t="s">
        <v>82</v>
      </c>
      <c r="J25" s="74"/>
      <c r="K25" s="74" t="s">
        <v>83</v>
      </c>
      <c r="L25" s="74"/>
      <c r="M25" s="9">
        <v>10</v>
      </c>
      <c r="N25" s="4">
        <v>123.7</v>
      </c>
    </row>
    <row r="26" spans="1:27">
      <c r="A26" s="2" t="s">
        <v>48</v>
      </c>
      <c r="B26" s="3" t="s">
        <v>9920</v>
      </c>
      <c r="C26" s="76" t="s">
        <v>42</v>
      </c>
      <c r="D26" s="76"/>
      <c r="E26" s="1" t="s">
        <v>9947</v>
      </c>
      <c r="F26" s="28" t="s">
        <v>9948</v>
      </c>
      <c r="G26" s="2" t="s">
        <v>525</v>
      </c>
      <c r="H26" s="2" t="s">
        <v>526</v>
      </c>
      <c r="I26" s="74" t="s">
        <v>82</v>
      </c>
      <c r="J26" s="74"/>
      <c r="K26" s="74" t="s">
        <v>83</v>
      </c>
      <c r="L26" s="74"/>
      <c r="M26" s="9">
        <v>5</v>
      </c>
      <c r="N26" s="4">
        <v>61.85</v>
      </c>
    </row>
    <row r="27" spans="1:27" hidden="1">
      <c r="A27" s="2" t="s">
        <v>182</v>
      </c>
      <c r="B27" s="3" t="s">
        <v>9920</v>
      </c>
      <c r="C27" s="76" t="s">
        <v>42</v>
      </c>
      <c r="D27" s="76"/>
      <c r="E27" s="1" t="s">
        <v>9949</v>
      </c>
      <c r="F27" s="28" t="s">
        <v>9950</v>
      </c>
      <c r="G27" s="2" t="s">
        <v>75</v>
      </c>
      <c r="H27" s="2" t="s">
        <v>76</v>
      </c>
      <c r="I27" s="74" t="s">
        <v>77</v>
      </c>
      <c r="J27" s="74"/>
      <c r="K27" s="74" t="s">
        <v>78</v>
      </c>
      <c r="L27" s="74"/>
      <c r="M27" s="9">
        <v>10</v>
      </c>
      <c r="N27" s="4">
        <v>94.4</v>
      </c>
    </row>
    <row r="28" spans="1:27" hidden="1">
      <c r="A28" s="2" t="s">
        <v>182</v>
      </c>
      <c r="B28" s="3" t="s">
        <v>9920</v>
      </c>
      <c r="C28" s="76" t="s">
        <v>42</v>
      </c>
      <c r="D28" s="76"/>
      <c r="E28" s="1" t="s">
        <v>5155</v>
      </c>
      <c r="F28" s="28" t="s">
        <v>9934</v>
      </c>
      <c r="G28" s="2" t="s">
        <v>480</v>
      </c>
      <c r="H28" s="2" t="s">
        <v>481</v>
      </c>
      <c r="I28" s="74" t="s">
        <v>82</v>
      </c>
      <c r="J28" s="74"/>
      <c r="K28" s="74" t="s">
        <v>83</v>
      </c>
      <c r="L28" s="74"/>
      <c r="M28" s="9">
        <v>2</v>
      </c>
      <c r="N28" s="4">
        <v>18.88</v>
      </c>
    </row>
    <row r="29" spans="1:27" hidden="1">
      <c r="N29" s="5">
        <v>2546.09</v>
      </c>
    </row>
    <row r="30" spans="1:27" hidden="1">
      <c r="A30" s="72" t="s">
        <v>141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</row>
    <row r="31" spans="1:27" hidden="1">
      <c r="A31" s="2" t="s">
        <v>40</v>
      </c>
      <c r="B31" s="3" t="s">
        <v>9940</v>
      </c>
      <c r="C31" s="76" t="s">
        <v>42</v>
      </c>
      <c r="D31" s="76"/>
      <c r="E31" s="1" t="s">
        <v>9951</v>
      </c>
      <c r="F31" s="28" t="s">
        <v>648</v>
      </c>
      <c r="G31" s="2" t="s">
        <v>940</v>
      </c>
      <c r="H31" s="2" t="s">
        <v>941</v>
      </c>
      <c r="I31" s="74" t="s">
        <v>942</v>
      </c>
      <c r="J31" s="74"/>
      <c r="K31" s="74" t="s">
        <v>943</v>
      </c>
      <c r="L31" s="74"/>
      <c r="M31" s="9">
        <v>50</v>
      </c>
      <c r="N31" s="4">
        <v>511</v>
      </c>
    </row>
    <row r="32" spans="1:27">
      <c r="A32" s="2" t="s">
        <v>48</v>
      </c>
      <c r="B32" s="3" t="s">
        <v>9940</v>
      </c>
      <c r="C32" s="76" t="s">
        <v>42</v>
      </c>
      <c r="D32" s="76"/>
      <c r="E32" s="1" t="s">
        <v>9952</v>
      </c>
      <c r="F32" s="28" t="s">
        <v>6098</v>
      </c>
      <c r="G32" s="2" t="s">
        <v>957</v>
      </c>
      <c r="H32" s="2" t="s">
        <v>958</v>
      </c>
      <c r="I32" s="74" t="s">
        <v>150</v>
      </c>
      <c r="J32" s="74"/>
      <c r="K32" s="74" t="s">
        <v>151</v>
      </c>
      <c r="L32" s="74"/>
      <c r="M32" s="9">
        <v>10</v>
      </c>
      <c r="N32" s="4">
        <v>115.2</v>
      </c>
    </row>
    <row r="33" spans="1:27">
      <c r="A33" s="2" t="s">
        <v>48</v>
      </c>
      <c r="B33" s="3" t="s">
        <v>9940</v>
      </c>
      <c r="C33" s="76" t="s">
        <v>42</v>
      </c>
      <c r="D33" s="76"/>
      <c r="E33" s="1" t="s">
        <v>5153</v>
      </c>
      <c r="F33" s="28" t="s">
        <v>648</v>
      </c>
      <c r="G33" s="2" t="s">
        <v>940</v>
      </c>
      <c r="H33" s="2" t="s">
        <v>941</v>
      </c>
      <c r="I33" s="74" t="s">
        <v>942</v>
      </c>
      <c r="J33" s="74"/>
      <c r="K33" s="74" t="s">
        <v>943</v>
      </c>
      <c r="L33" s="74"/>
      <c r="M33" s="9">
        <v>120</v>
      </c>
      <c r="N33" s="4">
        <v>1484.4</v>
      </c>
    </row>
    <row r="34" spans="1:27" hidden="1">
      <c r="N34" s="5">
        <v>2110.6</v>
      </c>
    </row>
    <row r="35" spans="1:27" hidden="1">
      <c r="A35" s="72" t="s">
        <v>189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</row>
    <row r="36" spans="1:27" hidden="1">
      <c r="A36" s="2" t="s">
        <v>40</v>
      </c>
      <c r="B36" s="3" t="s">
        <v>9953</v>
      </c>
      <c r="C36" s="76" t="s">
        <v>42</v>
      </c>
      <c r="D36" s="76"/>
      <c r="E36" s="1" t="s">
        <v>5184</v>
      </c>
      <c r="F36" s="28" t="s">
        <v>9954</v>
      </c>
      <c r="G36" s="2" t="s">
        <v>1168</v>
      </c>
      <c r="H36" s="2" t="s">
        <v>1169</v>
      </c>
      <c r="I36" s="74" t="s">
        <v>712</v>
      </c>
      <c r="J36" s="74"/>
      <c r="K36" s="74" t="s">
        <v>713</v>
      </c>
      <c r="L36" s="74"/>
      <c r="M36" s="9">
        <v>3</v>
      </c>
      <c r="N36" s="4">
        <v>30.66</v>
      </c>
    </row>
    <row r="37" spans="1:27" hidden="1">
      <c r="A37" s="2" t="s">
        <v>40</v>
      </c>
      <c r="B37" s="3" t="s">
        <v>9953</v>
      </c>
      <c r="C37" s="76" t="s">
        <v>42</v>
      </c>
      <c r="D37" s="76"/>
      <c r="E37" s="1" t="s">
        <v>9955</v>
      </c>
      <c r="F37" s="28" t="s">
        <v>9956</v>
      </c>
      <c r="G37" s="2" t="s">
        <v>208</v>
      </c>
      <c r="H37" s="2" t="s">
        <v>209</v>
      </c>
      <c r="I37" s="74" t="s">
        <v>210</v>
      </c>
      <c r="J37" s="74"/>
      <c r="K37" s="74" t="s">
        <v>211</v>
      </c>
      <c r="L37" s="74"/>
      <c r="M37" s="9">
        <v>3</v>
      </c>
      <c r="N37" s="4">
        <v>30.66</v>
      </c>
    </row>
    <row r="38" spans="1:27" hidden="1">
      <c r="N38" s="5">
        <v>61.32</v>
      </c>
    </row>
    <row r="39" spans="1:27" hidden="1">
      <c r="A39" s="72" t="s">
        <v>212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spans="1:27" hidden="1">
      <c r="A40" s="2" t="s">
        <v>40</v>
      </c>
      <c r="B40" s="3" t="s">
        <v>9953</v>
      </c>
      <c r="C40" s="76" t="s">
        <v>42</v>
      </c>
      <c r="D40" s="76"/>
      <c r="E40" s="1" t="s">
        <v>5140</v>
      </c>
      <c r="F40" s="28" t="s">
        <v>6465</v>
      </c>
      <c r="G40" s="2" t="s">
        <v>7966</v>
      </c>
      <c r="H40" s="2" t="s">
        <v>7967</v>
      </c>
      <c r="I40" s="74" t="s">
        <v>216</v>
      </c>
      <c r="J40" s="74"/>
      <c r="K40" s="74" t="s">
        <v>217</v>
      </c>
      <c r="L40" s="74"/>
      <c r="M40" s="9">
        <v>100</v>
      </c>
      <c r="N40" s="4">
        <v>1022</v>
      </c>
    </row>
    <row r="41" spans="1:27" hidden="1">
      <c r="A41" s="2" t="s">
        <v>40</v>
      </c>
      <c r="B41" s="3" t="s">
        <v>9957</v>
      </c>
      <c r="C41" s="76" t="s">
        <v>42</v>
      </c>
      <c r="D41" s="76"/>
      <c r="E41" s="1" t="s">
        <v>9958</v>
      </c>
      <c r="F41" s="28" t="s">
        <v>6465</v>
      </c>
      <c r="G41" s="2" t="s">
        <v>7966</v>
      </c>
      <c r="H41" s="2" t="s">
        <v>7967</v>
      </c>
      <c r="I41" s="74" t="s">
        <v>216</v>
      </c>
      <c r="J41" s="74"/>
      <c r="K41" s="74" t="s">
        <v>217</v>
      </c>
      <c r="L41" s="74"/>
      <c r="M41" s="9">
        <v>50</v>
      </c>
      <c r="N41" s="4">
        <v>511</v>
      </c>
    </row>
    <row r="42" spans="1:27" hidden="1">
      <c r="A42" s="2" t="s">
        <v>40</v>
      </c>
      <c r="B42" s="3" t="s">
        <v>9920</v>
      </c>
      <c r="C42" s="76" t="s">
        <v>42</v>
      </c>
      <c r="D42" s="76"/>
      <c r="E42" s="1" t="s">
        <v>5106</v>
      </c>
      <c r="F42" s="28" t="s">
        <v>6465</v>
      </c>
      <c r="G42" s="2" t="s">
        <v>7966</v>
      </c>
      <c r="H42" s="2" t="s">
        <v>7967</v>
      </c>
      <c r="I42" s="74" t="s">
        <v>216</v>
      </c>
      <c r="J42" s="74"/>
      <c r="K42" s="74" t="s">
        <v>217</v>
      </c>
      <c r="L42" s="74"/>
      <c r="M42" s="9">
        <v>50</v>
      </c>
      <c r="N42" s="4">
        <v>511</v>
      </c>
    </row>
    <row r="43" spans="1:27" hidden="1">
      <c r="A43" s="2" t="s">
        <v>40</v>
      </c>
      <c r="B43" s="3" t="s">
        <v>9953</v>
      </c>
      <c r="C43" s="76" t="s">
        <v>42</v>
      </c>
      <c r="D43" s="76"/>
      <c r="E43" s="1" t="s">
        <v>9959</v>
      </c>
      <c r="F43" s="28" t="s">
        <v>6465</v>
      </c>
      <c r="G43" s="2" t="s">
        <v>7966</v>
      </c>
      <c r="H43" s="2" t="s">
        <v>7967</v>
      </c>
      <c r="I43" s="74" t="s">
        <v>216</v>
      </c>
      <c r="J43" s="74"/>
      <c r="K43" s="74" t="s">
        <v>217</v>
      </c>
      <c r="L43" s="74"/>
      <c r="M43" s="9">
        <v>720</v>
      </c>
      <c r="N43" s="4">
        <v>7358.4</v>
      </c>
    </row>
    <row r="44" spans="1:27" hidden="1">
      <c r="A44" s="2" t="s">
        <v>40</v>
      </c>
      <c r="B44" s="3" t="s">
        <v>9953</v>
      </c>
      <c r="C44" s="76" t="s">
        <v>42</v>
      </c>
      <c r="D44" s="76"/>
      <c r="E44" s="1" t="s">
        <v>9960</v>
      </c>
      <c r="F44" s="28" t="s">
        <v>9961</v>
      </c>
      <c r="G44" s="2" t="s">
        <v>1173</v>
      </c>
      <c r="H44" s="2" t="s">
        <v>1174</v>
      </c>
      <c r="I44" s="74" t="s">
        <v>216</v>
      </c>
      <c r="J44" s="74"/>
      <c r="K44" s="74" t="s">
        <v>217</v>
      </c>
      <c r="L44" s="74"/>
      <c r="M44" s="9">
        <v>1</v>
      </c>
      <c r="N44" s="4">
        <v>10.220000000000001</v>
      </c>
    </row>
    <row r="45" spans="1:27">
      <c r="A45" s="2" t="s">
        <v>48</v>
      </c>
      <c r="B45" s="3" t="s">
        <v>9920</v>
      </c>
      <c r="C45" s="76" t="s">
        <v>42</v>
      </c>
      <c r="D45" s="76"/>
      <c r="E45" s="1" t="s">
        <v>5106</v>
      </c>
      <c r="F45" s="28" t="s">
        <v>6465</v>
      </c>
      <c r="G45" s="2" t="s">
        <v>7966</v>
      </c>
      <c r="H45" s="2" t="s">
        <v>7967</v>
      </c>
      <c r="I45" s="74" t="s">
        <v>216</v>
      </c>
      <c r="J45" s="74"/>
      <c r="K45" s="74" t="s">
        <v>217</v>
      </c>
      <c r="L45" s="74"/>
      <c r="M45" s="9">
        <v>240</v>
      </c>
      <c r="N45" s="4">
        <v>2968.8</v>
      </c>
    </row>
    <row r="46" spans="1:27">
      <c r="A46" s="2" t="s">
        <v>48</v>
      </c>
      <c r="B46" s="3" t="s">
        <v>9957</v>
      </c>
      <c r="C46" s="76" t="s">
        <v>42</v>
      </c>
      <c r="D46" s="76"/>
      <c r="E46" s="1" t="s">
        <v>9958</v>
      </c>
      <c r="F46" s="28" t="s">
        <v>6465</v>
      </c>
      <c r="G46" s="2" t="s">
        <v>7966</v>
      </c>
      <c r="H46" s="2" t="s">
        <v>7967</v>
      </c>
      <c r="I46" s="74" t="s">
        <v>216</v>
      </c>
      <c r="J46" s="74"/>
      <c r="K46" s="74" t="s">
        <v>217</v>
      </c>
      <c r="L46" s="74"/>
      <c r="M46" s="9">
        <v>240</v>
      </c>
      <c r="N46" s="4">
        <v>2968.8</v>
      </c>
    </row>
    <row r="47" spans="1:27">
      <c r="A47" s="2" t="s">
        <v>48</v>
      </c>
      <c r="B47" s="3" t="s">
        <v>9953</v>
      </c>
      <c r="C47" s="76" t="s">
        <v>42</v>
      </c>
      <c r="D47" s="76"/>
      <c r="E47" s="1" t="s">
        <v>5135</v>
      </c>
      <c r="F47" s="28" t="s">
        <v>9962</v>
      </c>
      <c r="G47" s="2" t="s">
        <v>263</v>
      </c>
      <c r="H47" s="2" t="s">
        <v>264</v>
      </c>
      <c r="I47" s="74" t="s">
        <v>216</v>
      </c>
      <c r="J47" s="74"/>
      <c r="K47" s="74" t="s">
        <v>217</v>
      </c>
      <c r="L47" s="74"/>
      <c r="M47" s="9">
        <v>2</v>
      </c>
      <c r="N47" s="4">
        <v>24.74</v>
      </c>
    </row>
    <row r="48" spans="1:27" hidden="1">
      <c r="A48" s="2" t="s">
        <v>182</v>
      </c>
      <c r="B48" s="3" t="s">
        <v>9953</v>
      </c>
      <c r="C48" s="76" t="s">
        <v>42</v>
      </c>
      <c r="D48" s="76"/>
      <c r="E48" s="1" t="s">
        <v>5140</v>
      </c>
      <c r="F48" s="28" t="s">
        <v>6465</v>
      </c>
      <c r="G48" s="2" t="s">
        <v>7966</v>
      </c>
      <c r="H48" s="2" t="s">
        <v>7967</v>
      </c>
      <c r="I48" s="74" t="s">
        <v>216</v>
      </c>
      <c r="J48" s="74"/>
      <c r="K48" s="74" t="s">
        <v>217</v>
      </c>
      <c r="L48" s="74"/>
      <c r="M48" s="9">
        <v>90</v>
      </c>
      <c r="N48" s="4">
        <v>849.6</v>
      </c>
    </row>
    <row r="49" spans="1:27" hidden="1">
      <c r="A49" s="2" t="s">
        <v>182</v>
      </c>
      <c r="B49" s="3" t="s">
        <v>9957</v>
      </c>
      <c r="C49" s="76" t="s">
        <v>42</v>
      </c>
      <c r="D49" s="76"/>
      <c r="E49" s="1" t="s">
        <v>9958</v>
      </c>
      <c r="F49" s="28" t="s">
        <v>6465</v>
      </c>
      <c r="G49" s="2" t="s">
        <v>7966</v>
      </c>
      <c r="H49" s="2" t="s">
        <v>7967</v>
      </c>
      <c r="I49" s="74" t="s">
        <v>216</v>
      </c>
      <c r="J49" s="74"/>
      <c r="K49" s="74" t="s">
        <v>217</v>
      </c>
      <c r="L49" s="74"/>
      <c r="M49" s="9">
        <v>5</v>
      </c>
      <c r="N49" s="4">
        <v>47.2</v>
      </c>
    </row>
    <row r="50" spans="1:27" hidden="1">
      <c r="A50" s="2" t="s">
        <v>205</v>
      </c>
      <c r="B50" s="3" t="s">
        <v>9957</v>
      </c>
      <c r="C50" s="76" t="s">
        <v>42</v>
      </c>
      <c r="D50" s="76"/>
      <c r="E50" s="1" t="s">
        <v>9958</v>
      </c>
      <c r="F50" s="28" t="s">
        <v>6465</v>
      </c>
      <c r="G50" s="2" t="s">
        <v>7966</v>
      </c>
      <c r="H50" s="2" t="s">
        <v>7967</v>
      </c>
      <c r="I50" s="74" t="s">
        <v>216</v>
      </c>
      <c r="J50" s="74"/>
      <c r="K50" s="74" t="s">
        <v>217</v>
      </c>
      <c r="L50" s="74"/>
      <c r="M50" s="9">
        <v>2</v>
      </c>
      <c r="N50" s="4">
        <v>19.100000000000001</v>
      </c>
    </row>
    <row r="51" spans="1:27" hidden="1">
      <c r="N51" s="5">
        <v>16290.86</v>
      </c>
    </row>
    <row r="52" spans="1:27" hidden="1">
      <c r="A52" s="72" t="s">
        <v>286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</row>
    <row r="53" spans="1:27">
      <c r="A53" s="2" t="s">
        <v>48</v>
      </c>
      <c r="B53" s="3" t="s">
        <v>9953</v>
      </c>
      <c r="C53" s="76" t="s">
        <v>42</v>
      </c>
      <c r="D53" s="76"/>
      <c r="E53" s="1" t="s">
        <v>5039</v>
      </c>
      <c r="F53" s="28" t="s">
        <v>6130</v>
      </c>
      <c r="G53" s="2" t="s">
        <v>288</v>
      </c>
      <c r="H53" s="2" t="s">
        <v>1928</v>
      </c>
      <c r="I53" s="74" t="s">
        <v>290</v>
      </c>
      <c r="J53" s="74"/>
      <c r="K53" s="74" t="s">
        <v>291</v>
      </c>
      <c r="L53" s="74"/>
      <c r="M53" s="9">
        <v>5</v>
      </c>
      <c r="N53" s="4">
        <v>61.85</v>
      </c>
    </row>
    <row r="54" spans="1:27" hidden="1">
      <c r="A54" s="2" t="s">
        <v>182</v>
      </c>
      <c r="B54" s="3" t="s">
        <v>9953</v>
      </c>
      <c r="C54" s="76" t="s">
        <v>42</v>
      </c>
      <c r="D54" s="76"/>
      <c r="E54" s="1" t="s">
        <v>9963</v>
      </c>
      <c r="F54" s="28" t="s">
        <v>9964</v>
      </c>
      <c r="G54" s="2" t="s">
        <v>981</v>
      </c>
      <c r="H54" s="2" t="s">
        <v>982</v>
      </c>
      <c r="I54" s="74" t="s">
        <v>296</v>
      </c>
      <c r="J54" s="74"/>
      <c r="K54" s="74" t="s">
        <v>297</v>
      </c>
      <c r="L54" s="74"/>
      <c r="M54" s="9">
        <v>5</v>
      </c>
      <c r="N54" s="4">
        <v>42.1</v>
      </c>
    </row>
    <row r="55" spans="1:27" hidden="1">
      <c r="A55" s="2" t="s">
        <v>182</v>
      </c>
      <c r="B55" s="3" t="s">
        <v>9953</v>
      </c>
      <c r="C55" s="76" t="s">
        <v>42</v>
      </c>
      <c r="D55" s="76"/>
      <c r="E55" s="1" t="s">
        <v>5039</v>
      </c>
      <c r="F55" s="28" t="s">
        <v>6130</v>
      </c>
      <c r="G55" s="2" t="s">
        <v>288</v>
      </c>
      <c r="H55" s="2" t="s">
        <v>1928</v>
      </c>
      <c r="I55" s="74" t="s">
        <v>290</v>
      </c>
      <c r="J55" s="74"/>
      <c r="K55" s="74" t="s">
        <v>291</v>
      </c>
      <c r="L55" s="74"/>
      <c r="M55" s="9">
        <v>5</v>
      </c>
      <c r="N55" s="4">
        <v>42.1</v>
      </c>
    </row>
    <row r="56" spans="1:27" hidden="1">
      <c r="N56" s="5">
        <v>146.05000000000001</v>
      </c>
    </row>
    <row r="57" spans="1:27" hidden="1">
      <c r="A57" s="72" t="s">
        <v>309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spans="1:27" hidden="1">
      <c r="A58" s="2" t="s">
        <v>40</v>
      </c>
      <c r="B58" s="3" t="s">
        <v>9940</v>
      </c>
      <c r="C58" s="76" t="s">
        <v>42</v>
      </c>
      <c r="D58" s="76"/>
      <c r="E58" s="1" t="s">
        <v>9965</v>
      </c>
      <c r="F58" s="28" t="s">
        <v>9966</v>
      </c>
      <c r="G58" s="2" t="s">
        <v>1222</v>
      </c>
      <c r="H58" s="2" t="s">
        <v>1223</v>
      </c>
      <c r="I58" s="74" t="s">
        <v>313</v>
      </c>
      <c r="J58" s="74"/>
      <c r="K58" s="74" t="s">
        <v>314</v>
      </c>
      <c r="L58" s="74"/>
      <c r="M58" s="9">
        <v>10</v>
      </c>
      <c r="N58" s="4">
        <v>102.2</v>
      </c>
    </row>
    <row r="59" spans="1:27" hidden="1">
      <c r="A59" s="2" t="s">
        <v>40</v>
      </c>
      <c r="B59" s="3" t="s">
        <v>9920</v>
      </c>
      <c r="C59" s="76" t="s">
        <v>42</v>
      </c>
      <c r="D59" s="76"/>
      <c r="E59" s="1" t="s">
        <v>9967</v>
      </c>
      <c r="F59" s="28" t="s">
        <v>9968</v>
      </c>
      <c r="G59" s="2" t="s">
        <v>600</v>
      </c>
      <c r="H59" s="2" t="s">
        <v>601</v>
      </c>
      <c r="I59" s="74" t="s">
        <v>313</v>
      </c>
      <c r="J59" s="74"/>
      <c r="K59" s="74" t="s">
        <v>314</v>
      </c>
      <c r="L59" s="74"/>
      <c r="M59" s="9">
        <v>20</v>
      </c>
      <c r="N59" s="4">
        <v>204.4</v>
      </c>
    </row>
    <row r="60" spans="1:27" hidden="1">
      <c r="A60" s="2" t="s">
        <v>40</v>
      </c>
      <c r="B60" s="3" t="s">
        <v>9940</v>
      </c>
      <c r="C60" s="76" t="s">
        <v>42</v>
      </c>
      <c r="D60" s="76"/>
      <c r="E60" s="1" t="s">
        <v>9969</v>
      </c>
      <c r="F60" s="28" t="s">
        <v>9970</v>
      </c>
      <c r="G60" s="2" t="s">
        <v>396</v>
      </c>
      <c r="H60" s="2" t="s">
        <v>397</v>
      </c>
      <c r="I60" s="74" t="s">
        <v>313</v>
      </c>
      <c r="J60" s="74"/>
      <c r="K60" s="74" t="s">
        <v>314</v>
      </c>
      <c r="L60" s="74"/>
      <c r="M60" s="9">
        <v>10</v>
      </c>
      <c r="N60" s="4">
        <v>102.2</v>
      </c>
    </row>
    <row r="61" spans="1:27" hidden="1">
      <c r="A61" s="2" t="s">
        <v>40</v>
      </c>
      <c r="B61" s="3" t="s">
        <v>9920</v>
      </c>
      <c r="C61" s="76" t="s">
        <v>42</v>
      </c>
      <c r="D61" s="76"/>
      <c r="E61" s="1" t="s">
        <v>9971</v>
      </c>
      <c r="F61" s="28" t="s">
        <v>9972</v>
      </c>
      <c r="G61" s="2" t="s">
        <v>1452</v>
      </c>
      <c r="H61" s="2" t="s">
        <v>1453</v>
      </c>
      <c r="I61" s="74" t="s">
        <v>313</v>
      </c>
      <c r="J61" s="74"/>
      <c r="K61" s="74" t="s">
        <v>314</v>
      </c>
      <c r="L61" s="74"/>
      <c r="M61" s="9">
        <v>20</v>
      </c>
      <c r="N61" s="4">
        <v>204.4</v>
      </c>
    </row>
    <row r="62" spans="1:27" hidden="1">
      <c r="A62" s="2" t="s">
        <v>40</v>
      </c>
      <c r="B62" s="3" t="s">
        <v>9953</v>
      </c>
      <c r="C62" s="76" t="s">
        <v>42</v>
      </c>
      <c r="D62" s="76"/>
      <c r="E62" s="1" t="s">
        <v>9973</v>
      </c>
      <c r="F62" s="28" t="s">
        <v>9974</v>
      </c>
      <c r="G62" s="2" t="s">
        <v>1002</v>
      </c>
      <c r="H62" s="2" t="s">
        <v>1003</v>
      </c>
      <c r="I62" s="74" t="s">
        <v>313</v>
      </c>
      <c r="J62" s="74"/>
      <c r="K62" s="74" t="s">
        <v>314</v>
      </c>
      <c r="L62" s="74"/>
      <c r="M62" s="9">
        <v>2</v>
      </c>
      <c r="N62" s="4">
        <v>20.440000000000001</v>
      </c>
    </row>
    <row r="63" spans="1:27" hidden="1">
      <c r="A63" s="2" t="s">
        <v>40</v>
      </c>
      <c r="B63" s="3" t="s">
        <v>9920</v>
      </c>
      <c r="C63" s="76" t="s">
        <v>42</v>
      </c>
      <c r="D63" s="76"/>
      <c r="E63" s="1" t="s">
        <v>9975</v>
      </c>
      <c r="F63" s="28" t="s">
        <v>9976</v>
      </c>
      <c r="G63" s="2" t="s">
        <v>1444</v>
      </c>
      <c r="H63" s="2" t="s">
        <v>1445</v>
      </c>
      <c r="I63" s="74" t="s">
        <v>362</v>
      </c>
      <c r="J63" s="74"/>
      <c r="K63" s="74" t="s">
        <v>363</v>
      </c>
      <c r="L63" s="74"/>
      <c r="M63" s="9">
        <v>30</v>
      </c>
      <c r="N63" s="4">
        <v>306.60000000000002</v>
      </c>
    </row>
    <row r="64" spans="1:27" hidden="1">
      <c r="A64" s="2" t="s">
        <v>40</v>
      </c>
      <c r="B64" s="3" t="s">
        <v>9920</v>
      </c>
      <c r="C64" s="76" t="s">
        <v>42</v>
      </c>
      <c r="D64" s="76"/>
      <c r="E64" s="1" t="s">
        <v>9977</v>
      </c>
      <c r="F64" s="28" t="s">
        <v>9978</v>
      </c>
      <c r="G64" s="2" t="s">
        <v>1028</v>
      </c>
      <c r="H64" s="2" t="s">
        <v>1029</v>
      </c>
      <c r="I64" s="74" t="s">
        <v>1030</v>
      </c>
      <c r="J64" s="74"/>
      <c r="K64" s="74" t="s">
        <v>1031</v>
      </c>
      <c r="L64" s="74"/>
      <c r="M64" s="9">
        <v>5</v>
      </c>
      <c r="N64" s="4">
        <v>51.1</v>
      </c>
    </row>
    <row r="65" spans="1:27">
      <c r="A65" s="2" t="s">
        <v>48</v>
      </c>
      <c r="B65" s="3" t="s">
        <v>9940</v>
      </c>
      <c r="C65" s="76" t="s">
        <v>42</v>
      </c>
      <c r="D65" s="76"/>
      <c r="E65" s="1" t="s">
        <v>5152</v>
      </c>
      <c r="F65" s="28" t="s">
        <v>9979</v>
      </c>
      <c r="G65" s="2" t="s">
        <v>789</v>
      </c>
      <c r="H65" s="2" t="s">
        <v>790</v>
      </c>
      <c r="I65" s="74" t="s">
        <v>313</v>
      </c>
      <c r="J65" s="74"/>
      <c r="K65" s="74" t="s">
        <v>314</v>
      </c>
      <c r="L65" s="74"/>
      <c r="M65" s="9">
        <v>3</v>
      </c>
      <c r="N65" s="4">
        <v>34.56</v>
      </c>
    </row>
    <row r="66" spans="1:27">
      <c r="A66" s="2" t="s">
        <v>48</v>
      </c>
      <c r="B66" s="3" t="s">
        <v>9940</v>
      </c>
      <c r="C66" s="76" t="s">
        <v>42</v>
      </c>
      <c r="D66" s="76"/>
      <c r="E66" s="1" t="s">
        <v>9980</v>
      </c>
      <c r="F66" s="28" t="s">
        <v>218</v>
      </c>
      <c r="G66" s="2" t="s">
        <v>1577</v>
      </c>
      <c r="H66" s="2" t="s">
        <v>1578</v>
      </c>
      <c r="I66" s="74" t="s">
        <v>313</v>
      </c>
      <c r="J66" s="74"/>
      <c r="K66" s="74" t="s">
        <v>314</v>
      </c>
      <c r="L66" s="74"/>
      <c r="M66" s="9">
        <v>7</v>
      </c>
      <c r="N66" s="4">
        <v>80.64</v>
      </c>
    </row>
    <row r="67" spans="1:27">
      <c r="A67" s="2" t="s">
        <v>48</v>
      </c>
      <c r="B67" s="3" t="s">
        <v>9920</v>
      </c>
      <c r="C67" s="76" t="s">
        <v>42</v>
      </c>
      <c r="D67" s="76"/>
      <c r="E67" s="1" t="s">
        <v>9977</v>
      </c>
      <c r="F67" s="28" t="s">
        <v>9978</v>
      </c>
      <c r="G67" s="2" t="s">
        <v>1028</v>
      </c>
      <c r="H67" s="2" t="s">
        <v>1029</v>
      </c>
      <c r="I67" s="74" t="s">
        <v>1030</v>
      </c>
      <c r="J67" s="74"/>
      <c r="K67" s="74" t="s">
        <v>1031</v>
      </c>
      <c r="L67" s="74"/>
      <c r="M67" s="9">
        <v>3</v>
      </c>
      <c r="N67" s="4">
        <v>34.56</v>
      </c>
    </row>
    <row r="68" spans="1:27" hidden="1">
      <c r="A68" s="2" t="s">
        <v>182</v>
      </c>
      <c r="B68" s="3" t="s">
        <v>9920</v>
      </c>
      <c r="C68" s="76" t="s">
        <v>42</v>
      </c>
      <c r="D68" s="76"/>
      <c r="E68" s="1" t="s">
        <v>9967</v>
      </c>
      <c r="F68" s="28" t="s">
        <v>9968</v>
      </c>
      <c r="G68" s="2" t="s">
        <v>600</v>
      </c>
      <c r="H68" s="2" t="s">
        <v>601</v>
      </c>
      <c r="I68" s="74" t="s">
        <v>313</v>
      </c>
      <c r="J68" s="74"/>
      <c r="K68" s="74" t="s">
        <v>314</v>
      </c>
      <c r="L68" s="74"/>
      <c r="M68" s="9">
        <v>2</v>
      </c>
      <c r="N68" s="4">
        <v>18.88</v>
      </c>
    </row>
    <row r="69" spans="1:27" hidden="1">
      <c r="N69" s="5">
        <v>1159.98</v>
      </c>
    </row>
    <row r="70" spans="1:27" hidden="1">
      <c r="A70" s="72" t="s">
        <v>435</v>
      </c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spans="1:27" hidden="1">
      <c r="A71" s="2" t="s">
        <v>40</v>
      </c>
      <c r="B71" s="3" t="s">
        <v>9920</v>
      </c>
      <c r="C71" s="76" t="s">
        <v>42</v>
      </c>
      <c r="D71" s="76"/>
      <c r="E71" s="1" t="s">
        <v>9981</v>
      </c>
      <c r="F71" s="28" t="s">
        <v>9982</v>
      </c>
      <c r="G71" s="2" t="s">
        <v>1265</v>
      </c>
      <c r="H71" s="2" t="s">
        <v>1266</v>
      </c>
      <c r="I71" s="74" t="s">
        <v>439</v>
      </c>
      <c r="J71" s="74"/>
      <c r="K71" s="74" t="s">
        <v>440</v>
      </c>
      <c r="L71" s="74"/>
      <c r="M71" s="9">
        <v>10</v>
      </c>
      <c r="N71" s="4">
        <v>102.2</v>
      </c>
    </row>
    <row r="72" spans="1:27" hidden="1">
      <c r="A72" s="2" t="s">
        <v>40</v>
      </c>
      <c r="B72" s="3" t="s">
        <v>9920</v>
      </c>
      <c r="C72" s="76" t="s">
        <v>42</v>
      </c>
      <c r="D72" s="76"/>
      <c r="E72" s="1" t="s">
        <v>9983</v>
      </c>
      <c r="F72" s="28" t="s">
        <v>9984</v>
      </c>
      <c r="G72" s="2" t="s">
        <v>7211</v>
      </c>
      <c r="H72" s="2" t="s">
        <v>7212</v>
      </c>
      <c r="I72" s="74" t="s">
        <v>439</v>
      </c>
      <c r="J72" s="74"/>
      <c r="K72" s="74" t="s">
        <v>440</v>
      </c>
      <c r="L72" s="74"/>
      <c r="M72" s="9">
        <v>2</v>
      </c>
      <c r="N72" s="4">
        <v>20.440000000000001</v>
      </c>
    </row>
    <row r="73" spans="1:27" hidden="1">
      <c r="A73" s="2" t="s">
        <v>40</v>
      </c>
      <c r="B73" s="3" t="s">
        <v>9957</v>
      </c>
      <c r="C73" s="76" t="s">
        <v>42</v>
      </c>
      <c r="D73" s="76"/>
      <c r="E73" s="1" t="s">
        <v>9985</v>
      </c>
      <c r="F73" s="28" t="s">
        <v>9986</v>
      </c>
      <c r="G73" s="2" t="s">
        <v>1268</v>
      </c>
      <c r="H73" s="2" t="s">
        <v>1269</v>
      </c>
      <c r="I73" s="74" t="s">
        <v>1270</v>
      </c>
      <c r="J73" s="74"/>
      <c r="K73" s="74" t="s">
        <v>1271</v>
      </c>
      <c r="L73" s="74"/>
      <c r="M73" s="9">
        <v>1</v>
      </c>
      <c r="N73" s="4">
        <v>10.220000000000001</v>
      </c>
    </row>
    <row r="74" spans="1:27">
      <c r="A74" s="2" t="s">
        <v>48</v>
      </c>
      <c r="B74" s="3" t="s">
        <v>9920</v>
      </c>
      <c r="C74" s="76" t="s">
        <v>42</v>
      </c>
      <c r="D74" s="76"/>
      <c r="E74" s="1" t="s">
        <v>9981</v>
      </c>
      <c r="F74" s="28" t="s">
        <v>9982</v>
      </c>
      <c r="G74" s="2" t="s">
        <v>1265</v>
      </c>
      <c r="H74" s="2" t="s">
        <v>1266</v>
      </c>
      <c r="I74" s="74" t="s">
        <v>439</v>
      </c>
      <c r="J74" s="74"/>
      <c r="K74" s="74" t="s">
        <v>440</v>
      </c>
      <c r="L74" s="74"/>
      <c r="M74" s="9">
        <v>5</v>
      </c>
      <c r="N74" s="4">
        <v>61.85</v>
      </c>
    </row>
    <row r="75" spans="1:27">
      <c r="A75" s="2" t="s">
        <v>48</v>
      </c>
      <c r="B75" s="3" t="s">
        <v>9920</v>
      </c>
      <c r="C75" s="76" t="s">
        <v>42</v>
      </c>
      <c r="D75" s="76"/>
      <c r="E75" s="1" t="s">
        <v>9983</v>
      </c>
      <c r="F75" s="28" t="s">
        <v>9984</v>
      </c>
      <c r="G75" s="2" t="s">
        <v>7211</v>
      </c>
      <c r="H75" s="2" t="s">
        <v>7212</v>
      </c>
      <c r="I75" s="74" t="s">
        <v>439</v>
      </c>
      <c r="J75" s="74"/>
      <c r="K75" s="74" t="s">
        <v>440</v>
      </c>
      <c r="L75" s="74"/>
      <c r="M75" s="9">
        <v>2</v>
      </c>
      <c r="N75" s="4">
        <v>24.74</v>
      </c>
    </row>
    <row r="76" spans="1:27">
      <c r="A76" s="2" t="s">
        <v>48</v>
      </c>
      <c r="B76" s="3" t="s">
        <v>9957</v>
      </c>
      <c r="C76" s="76" t="s">
        <v>42</v>
      </c>
      <c r="D76" s="76"/>
      <c r="E76" s="1" t="s">
        <v>9985</v>
      </c>
      <c r="F76" s="28" t="s">
        <v>9986</v>
      </c>
      <c r="G76" s="2" t="s">
        <v>1268</v>
      </c>
      <c r="H76" s="2" t="s">
        <v>1269</v>
      </c>
      <c r="I76" s="74" t="s">
        <v>1270</v>
      </c>
      <c r="J76" s="74"/>
      <c r="K76" s="74" t="s">
        <v>1271</v>
      </c>
      <c r="L76" s="74"/>
      <c r="M76" s="9">
        <v>4</v>
      </c>
      <c r="N76" s="4">
        <v>49.48</v>
      </c>
    </row>
    <row r="77" spans="1:27" hidden="1">
      <c r="N77" s="5">
        <v>268.93</v>
      </c>
    </row>
    <row r="78" spans="1:27" hidden="1">
      <c r="A78" s="72" t="s">
        <v>444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spans="1:27" hidden="1">
      <c r="A79" s="2" t="s">
        <v>40</v>
      </c>
      <c r="B79" s="3" t="s">
        <v>9940</v>
      </c>
      <c r="C79" s="76" t="s">
        <v>42</v>
      </c>
      <c r="D79" s="76"/>
      <c r="E79" s="1" t="s">
        <v>9987</v>
      </c>
      <c r="F79" s="28" t="s">
        <v>9988</v>
      </c>
      <c r="G79" s="2" t="s">
        <v>9916</v>
      </c>
      <c r="H79" s="2" t="s">
        <v>9917</v>
      </c>
      <c r="I79" s="74" t="s">
        <v>872</v>
      </c>
      <c r="J79" s="74"/>
      <c r="K79" s="74" t="s">
        <v>873</v>
      </c>
      <c r="L79" s="74"/>
      <c r="M79" s="9">
        <v>50</v>
      </c>
      <c r="N79" s="4">
        <v>511</v>
      </c>
    </row>
    <row r="80" spans="1:27" hidden="1">
      <c r="A80" s="2" t="s">
        <v>40</v>
      </c>
      <c r="B80" s="3" t="s">
        <v>9920</v>
      </c>
      <c r="C80" s="76" t="s">
        <v>42</v>
      </c>
      <c r="D80" s="76"/>
      <c r="E80" s="1" t="s">
        <v>9989</v>
      </c>
      <c r="F80" s="28" t="s">
        <v>9990</v>
      </c>
      <c r="G80" s="2" t="s">
        <v>1359</v>
      </c>
      <c r="H80" s="2" t="s">
        <v>1360</v>
      </c>
      <c r="I80" s="74" t="s">
        <v>1361</v>
      </c>
      <c r="J80" s="74"/>
      <c r="K80" s="74" t="s">
        <v>1362</v>
      </c>
      <c r="L80" s="74"/>
      <c r="M80" s="9">
        <v>15</v>
      </c>
      <c r="N80" s="4">
        <v>153.30000000000001</v>
      </c>
    </row>
    <row r="81" spans="1:14" hidden="1">
      <c r="A81" s="2" t="s">
        <v>40</v>
      </c>
      <c r="B81" s="3" t="s">
        <v>9940</v>
      </c>
      <c r="C81" s="76" t="s">
        <v>42</v>
      </c>
      <c r="D81" s="76"/>
      <c r="E81" s="1" t="s">
        <v>9991</v>
      </c>
      <c r="F81" s="28" t="s">
        <v>9992</v>
      </c>
      <c r="G81" s="2" t="s">
        <v>9183</v>
      </c>
      <c r="H81" s="2" t="s">
        <v>9184</v>
      </c>
      <c r="I81" s="74" t="s">
        <v>9185</v>
      </c>
      <c r="J81" s="74"/>
      <c r="K81" s="74" t="s">
        <v>9186</v>
      </c>
      <c r="L81" s="74"/>
      <c r="M81" s="9">
        <v>5</v>
      </c>
      <c r="N81" s="4">
        <v>51.1</v>
      </c>
    </row>
    <row r="82" spans="1:14" hidden="1">
      <c r="A82" s="2" t="s">
        <v>40</v>
      </c>
      <c r="B82" s="3" t="s">
        <v>9940</v>
      </c>
      <c r="C82" s="76" t="s">
        <v>42</v>
      </c>
      <c r="D82" s="76"/>
      <c r="E82" s="1" t="s">
        <v>9993</v>
      </c>
      <c r="F82" s="28" t="s">
        <v>9988</v>
      </c>
      <c r="G82" s="2" t="s">
        <v>9916</v>
      </c>
      <c r="H82" s="2" t="s">
        <v>9917</v>
      </c>
      <c r="I82" s="74" t="s">
        <v>872</v>
      </c>
      <c r="J82" s="74"/>
      <c r="K82" s="74" t="s">
        <v>873</v>
      </c>
      <c r="L82" s="74"/>
      <c r="M82" s="9">
        <v>20</v>
      </c>
      <c r="N82" s="4">
        <v>204.4</v>
      </c>
    </row>
    <row r="83" spans="1:14">
      <c r="A83" s="2" t="s">
        <v>48</v>
      </c>
      <c r="B83" s="3" t="s">
        <v>9920</v>
      </c>
      <c r="C83" s="76" t="s">
        <v>42</v>
      </c>
      <c r="D83" s="76"/>
      <c r="E83" s="1" t="s">
        <v>5136</v>
      </c>
      <c r="F83" s="28" t="s">
        <v>9994</v>
      </c>
      <c r="G83" s="2" t="s">
        <v>1481</v>
      </c>
      <c r="H83" s="2" t="s">
        <v>1482</v>
      </c>
      <c r="I83" s="74" t="s">
        <v>872</v>
      </c>
      <c r="J83" s="74"/>
      <c r="K83" s="74" t="s">
        <v>873</v>
      </c>
      <c r="L83" s="74"/>
      <c r="M83" s="9">
        <v>120</v>
      </c>
      <c r="N83" s="4">
        <v>1484.4</v>
      </c>
    </row>
    <row r="84" spans="1:14" hidden="1">
      <c r="N84" s="5">
        <v>2404.1999999999998</v>
      </c>
    </row>
    <row r="85" spans="1:14" hidden="1">
      <c r="N85" s="5">
        <v>24988.03</v>
      </c>
    </row>
  </sheetData>
  <autoFilter ref="A1:AA85" xr:uid="{063B7028-22A1-8247-90A7-D58DA0FEBFB7}">
    <filterColumn colId="0">
      <filters>
        <filter val="Glaumax 20mg/ml+5mg/ml kapi za oči 5ml"/>
      </filters>
    </filterColumn>
    <filterColumn colId="2" showButton="0"/>
    <filterColumn colId="8" showButton="0"/>
    <filterColumn colId="10" showButton="0"/>
  </autoFilter>
  <mergeCells count="212">
    <mergeCell ref="C4:D4"/>
    <mergeCell ref="I4:J4"/>
    <mergeCell ref="K4:L4"/>
    <mergeCell ref="C5:D5"/>
    <mergeCell ref="I5:J5"/>
    <mergeCell ref="K5:L5"/>
    <mergeCell ref="C1:D1"/>
    <mergeCell ref="I1:J1"/>
    <mergeCell ref="K1:L1"/>
    <mergeCell ref="A2:AA2"/>
    <mergeCell ref="C3:D3"/>
    <mergeCell ref="I3:J3"/>
    <mergeCell ref="K3:L3"/>
    <mergeCell ref="C8:D8"/>
    <mergeCell ref="I8:J8"/>
    <mergeCell ref="K8:L8"/>
    <mergeCell ref="C9:D9"/>
    <mergeCell ref="I9:J9"/>
    <mergeCell ref="K9:L9"/>
    <mergeCell ref="C6:D6"/>
    <mergeCell ref="I6:J6"/>
    <mergeCell ref="K6:L6"/>
    <mergeCell ref="C7:D7"/>
    <mergeCell ref="I7:J7"/>
    <mergeCell ref="K7:L7"/>
    <mergeCell ref="C12:D12"/>
    <mergeCell ref="I12:J12"/>
    <mergeCell ref="K12:L12"/>
    <mergeCell ref="C13:D13"/>
    <mergeCell ref="I13:J13"/>
    <mergeCell ref="K13:L13"/>
    <mergeCell ref="C10:D10"/>
    <mergeCell ref="I10:J10"/>
    <mergeCell ref="K10:L10"/>
    <mergeCell ref="C11:D11"/>
    <mergeCell ref="I11:J11"/>
    <mergeCell ref="K11:L11"/>
    <mergeCell ref="C16:D16"/>
    <mergeCell ref="I16:J16"/>
    <mergeCell ref="K16:L16"/>
    <mergeCell ref="C17:D17"/>
    <mergeCell ref="I17:J17"/>
    <mergeCell ref="K17:L17"/>
    <mergeCell ref="C14:D14"/>
    <mergeCell ref="I14:J14"/>
    <mergeCell ref="K14:L14"/>
    <mergeCell ref="C15:D15"/>
    <mergeCell ref="I15:J15"/>
    <mergeCell ref="K15:L15"/>
    <mergeCell ref="C20:D20"/>
    <mergeCell ref="I20:J20"/>
    <mergeCell ref="K20:L20"/>
    <mergeCell ref="C21:D21"/>
    <mergeCell ref="I21:J21"/>
    <mergeCell ref="K21:L21"/>
    <mergeCell ref="C18:D18"/>
    <mergeCell ref="I18:J18"/>
    <mergeCell ref="K18:L18"/>
    <mergeCell ref="C19:D19"/>
    <mergeCell ref="I19:J19"/>
    <mergeCell ref="K19:L19"/>
    <mergeCell ref="C24:D24"/>
    <mergeCell ref="I24:J24"/>
    <mergeCell ref="K24:L24"/>
    <mergeCell ref="C25:D25"/>
    <mergeCell ref="I25:J25"/>
    <mergeCell ref="K25:L25"/>
    <mergeCell ref="C22:D22"/>
    <mergeCell ref="I22:J22"/>
    <mergeCell ref="K22:L22"/>
    <mergeCell ref="C23:D23"/>
    <mergeCell ref="I23:J23"/>
    <mergeCell ref="K23:L23"/>
    <mergeCell ref="C28:D28"/>
    <mergeCell ref="I28:J28"/>
    <mergeCell ref="K28:L28"/>
    <mergeCell ref="A30:AA30"/>
    <mergeCell ref="C31:D31"/>
    <mergeCell ref="I31:J31"/>
    <mergeCell ref="K31:L31"/>
    <mergeCell ref="C26:D26"/>
    <mergeCell ref="I26:J26"/>
    <mergeCell ref="K26:L26"/>
    <mergeCell ref="C27:D27"/>
    <mergeCell ref="I27:J27"/>
    <mergeCell ref="K27:L27"/>
    <mergeCell ref="A35:AA35"/>
    <mergeCell ref="C36:D36"/>
    <mergeCell ref="I36:J36"/>
    <mergeCell ref="K36:L36"/>
    <mergeCell ref="C37:D37"/>
    <mergeCell ref="I37:J37"/>
    <mergeCell ref="K37:L37"/>
    <mergeCell ref="C32:D32"/>
    <mergeCell ref="I32:J32"/>
    <mergeCell ref="K32:L32"/>
    <mergeCell ref="C33:D33"/>
    <mergeCell ref="I33:J33"/>
    <mergeCell ref="K33:L33"/>
    <mergeCell ref="C42:D42"/>
    <mergeCell ref="I42:J42"/>
    <mergeCell ref="K42:L42"/>
    <mergeCell ref="C43:D43"/>
    <mergeCell ref="I43:J43"/>
    <mergeCell ref="K43:L43"/>
    <mergeCell ref="A39:AA39"/>
    <mergeCell ref="C40:D40"/>
    <mergeCell ref="I40:J40"/>
    <mergeCell ref="K40:L40"/>
    <mergeCell ref="C41:D41"/>
    <mergeCell ref="I41:J41"/>
    <mergeCell ref="K41:L41"/>
    <mergeCell ref="C46:D46"/>
    <mergeCell ref="I46:J46"/>
    <mergeCell ref="K46:L46"/>
    <mergeCell ref="C47:D47"/>
    <mergeCell ref="I47:J47"/>
    <mergeCell ref="K47:L47"/>
    <mergeCell ref="C44:D44"/>
    <mergeCell ref="I44:J44"/>
    <mergeCell ref="K44:L44"/>
    <mergeCell ref="C45:D45"/>
    <mergeCell ref="I45:J45"/>
    <mergeCell ref="K45:L45"/>
    <mergeCell ref="C50:D50"/>
    <mergeCell ref="I50:J50"/>
    <mergeCell ref="K50:L50"/>
    <mergeCell ref="A52:AA52"/>
    <mergeCell ref="C53:D53"/>
    <mergeCell ref="I53:J53"/>
    <mergeCell ref="K53:L53"/>
    <mergeCell ref="C48:D48"/>
    <mergeCell ref="I48:J48"/>
    <mergeCell ref="K48:L48"/>
    <mergeCell ref="C49:D49"/>
    <mergeCell ref="I49:J49"/>
    <mergeCell ref="K49:L49"/>
    <mergeCell ref="A57:AA57"/>
    <mergeCell ref="C58:D58"/>
    <mergeCell ref="I58:J58"/>
    <mergeCell ref="K58:L58"/>
    <mergeCell ref="C59:D59"/>
    <mergeCell ref="I59:J59"/>
    <mergeCell ref="K59:L59"/>
    <mergeCell ref="C54:D54"/>
    <mergeCell ref="I54:J54"/>
    <mergeCell ref="K54:L54"/>
    <mergeCell ref="C55:D55"/>
    <mergeCell ref="I55:J55"/>
    <mergeCell ref="K55:L55"/>
    <mergeCell ref="C62:D62"/>
    <mergeCell ref="I62:J62"/>
    <mergeCell ref="K62:L62"/>
    <mergeCell ref="C63:D63"/>
    <mergeCell ref="I63:J63"/>
    <mergeCell ref="K63:L63"/>
    <mergeCell ref="C60:D60"/>
    <mergeCell ref="I60:J60"/>
    <mergeCell ref="K60:L60"/>
    <mergeCell ref="C61:D61"/>
    <mergeCell ref="I61:J61"/>
    <mergeCell ref="K61:L61"/>
    <mergeCell ref="C66:D66"/>
    <mergeCell ref="I66:J66"/>
    <mergeCell ref="K66:L66"/>
    <mergeCell ref="C67:D67"/>
    <mergeCell ref="I67:J67"/>
    <mergeCell ref="K67:L67"/>
    <mergeCell ref="C64:D64"/>
    <mergeCell ref="I64:J64"/>
    <mergeCell ref="K64:L64"/>
    <mergeCell ref="C65:D65"/>
    <mergeCell ref="I65:J65"/>
    <mergeCell ref="K65:L65"/>
    <mergeCell ref="C72:D72"/>
    <mergeCell ref="I72:J72"/>
    <mergeCell ref="K72:L72"/>
    <mergeCell ref="C73:D73"/>
    <mergeCell ref="I73:J73"/>
    <mergeCell ref="K73:L73"/>
    <mergeCell ref="C68:D68"/>
    <mergeCell ref="I68:J68"/>
    <mergeCell ref="K68:L68"/>
    <mergeCell ref="A70:AA70"/>
    <mergeCell ref="C71:D71"/>
    <mergeCell ref="I71:J71"/>
    <mergeCell ref="K71:L71"/>
    <mergeCell ref="C76:D76"/>
    <mergeCell ref="I76:J76"/>
    <mergeCell ref="K76:L76"/>
    <mergeCell ref="A78:AA78"/>
    <mergeCell ref="C79:D79"/>
    <mergeCell ref="I79:J79"/>
    <mergeCell ref="K79:L79"/>
    <mergeCell ref="C74:D74"/>
    <mergeCell ref="I74:J74"/>
    <mergeCell ref="K74:L74"/>
    <mergeCell ref="C75:D75"/>
    <mergeCell ref="I75:J75"/>
    <mergeCell ref="K75:L75"/>
    <mergeCell ref="C82:D82"/>
    <mergeCell ref="I82:J82"/>
    <mergeCell ref="K82:L82"/>
    <mergeCell ref="C83:D83"/>
    <mergeCell ref="I83:J83"/>
    <mergeCell ref="K83:L83"/>
    <mergeCell ref="C80:D80"/>
    <mergeCell ref="I80:J80"/>
    <mergeCell ref="K80:L80"/>
    <mergeCell ref="C81:D81"/>
    <mergeCell ref="I81:J81"/>
    <mergeCell ref="K81:L8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28EC-A938-5248-99CE-2C1A56037D48}">
  <sheetPr filterMode="1"/>
  <dimension ref="A1:AB110"/>
  <sheetViews>
    <sheetView workbookViewId="0"/>
    <sheetView workbookViewId="1"/>
  </sheetViews>
  <sheetFormatPr defaultColWidth="8.85546875" defaultRowHeight="12.95"/>
  <cols>
    <col min="1" max="1" width="39" customWidth="1"/>
    <col min="2" max="2" width="10.140625" customWidth="1"/>
    <col min="3" max="3" width="4" customWidth="1"/>
    <col min="4" max="4" width="3.140625" customWidth="1"/>
    <col min="5" max="5" width="7" customWidth="1"/>
    <col min="6" max="6" width="8.140625" customWidth="1"/>
    <col min="7" max="7" width="47.7109375" customWidth="1"/>
    <col min="8" max="8" width="40.7109375" customWidth="1"/>
    <col min="9" max="9" width="3" customWidth="1"/>
    <col min="10" max="10" width="3.140625" customWidth="1"/>
    <col min="11" max="12" width="6" customWidth="1"/>
    <col min="13" max="13" width="5.140625" customWidth="1"/>
    <col min="14" max="14" width="1.85546875" customWidth="1"/>
    <col min="15" max="15" width="10" customWidth="1"/>
    <col min="16" max="16" width="8.140625" customWidth="1"/>
    <col min="17" max="17" width="6" customWidth="1"/>
    <col min="18" max="18" width="7" customWidth="1"/>
    <col min="19" max="19" width="7.140625" customWidth="1"/>
    <col min="20" max="21" width="7" customWidth="1"/>
    <col min="22" max="22" width="9.140625" customWidth="1"/>
    <col min="23" max="23" width="13.140625" customWidth="1"/>
    <col min="24" max="24" width="10.140625" customWidth="1"/>
    <col min="25" max="25" width="10" customWidth="1"/>
    <col min="26" max="26" width="10.140625" customWidth="1"/>
    <col min="27" max="27" width="8.140625" customWidth="1"/>
    <col min="28" max="28" width="33.42578125" customWidth="1"/>
  </cols>
  <sheetData>
    <row r="1" spans="1:28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9919</v>
      </c>
      <c r="G1" s="6" t="s">
        <v>33</v>
      </c>
      <c r="H1" s="6" t="s">
        <v>34</v>
      </c>
      <c r="I1" s="75" t="s">
        <v>35</v>
      </c>
      <c r="J1" s="75"/>
      <c r="K1" s="75" t="s">
        <v>36</v>
      </c>
      <c r="L1" s="75"/>
      <c r="M1" s="75" t="s">
        <v>37</v>
      </c>
      <c r="N1" s="75"/>
      <c r="O1" s="6" t="s">
        <v>38</v>
      </c>
    </row>
    <row r="2" spans="1:28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</row>
    <row r="3" spans="1:28">
      <c r="A3" s="2" t="s">
        <v>48</v>
      </c>
      <c r="B3" s="3" t="s">
        <v>9995</v>
      </c>
      <c r="C3" s="76" t="s">
        <v>42</v>
      </c>
      <c r="D3" s="76"/>
      <c r="E3" s="1" t="s">
        <v>9996</v>
      </c>
      <c r="F3" s="28" t="s">
        <v>596</v>
      </c>
      <c r="G3" s="2" t="s">
        <v>7550</v>
      </c>
      <c r="H3" s="2" t="s">
        <v>7551</v>
      </c>
      <c r="I3" s="74" t="s">
        <v>622</v>
      </c>
      <c r="J3" s="74"/>
      <c r="K3" s="74" t="s">
        <v>623</v>
      </c>
      <c r="L3" s="74"/>
      <c r="M3" s="80">
        <v>10</v>
      </c>
      <c r="N3" s="80"/>
      <c r="O3" s="4">
        <v>123.7</v>
      </c>
    </row>
    <row r="4" spans="1:28" hidden="1">
      <c r="O4" s="5">
        <v>123.7</v>
      </c>
    </row>
    <row r="5" spans="1:28" hidden="1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</row>
    <row r="6" spans="1:28" hidden="1">
      <c r="A6" s="2" t="s">
        <v>40</v>
      </c>
      <c r="B6" s="3" t="s">
        <v>9997</v>
      </c>
      <c r="C6" s="76" t="s">
        <v>42</v>
      </c>
      <c r="D6" s="76"/>
      <c r="E6" s="1" t="s">
        <v>9998</v>
      </c>
      <c r="F6" s="28" t="s">
        <v>9923</v>
      </c>
      <c r="G6" s="2" t="s">
        <v>630</v>
      </c>
      <c r="H6" s="2" t="s">
        <v>631</v>
      </c>
      <c r="I6" s="74" t="s">
        <v>82</v>
      </c>
      <c r="J6" s="74"/>
      <c r="K6" s="74" t="s">
        <v>83</v>
      </c>
      <c r="L6" s="74"/>
      <c r="M6" s="80">
        <v>1</v>
      </c>
      <c r="N6" s="80"/>
      <c r="O6" s="4">
        <v>10.220000000000001</v>
      </c>
    </row>
    <row r="7" spans="1:28" hidden="1">
      <c r="A7" s="2" t="s">
        <v>40</v>
      </c>
      <c r="B7" s="3" t="s">
        <v>9997</v>
      </c>
      <c r="C7" s="76" t="s">
        <v>42</v>
      </c>
      <c r="D7" s="76"/>
      <c r="E7" s="1" t="s">
        <v>9999</v>
      </c>
      <c r="F7" s="28" t="s">
        <v>9946</v>
      </c>
      <c r="G7" s="2" t="s">
        <v>70</v>
      </c>
      <c r="H7" s="2" t="s">
        <v>71</v>
      </c>
      <c r="I7" s="74" t="s">
        <v>72</v>
      </c>
      <c r="J7" s="74"/>
      <c r="K7" s="74" t="s">
        <v>73</v>
      </c>
      <c r="L7" s="74"/>
      <c r="M7" s="80">
        <v>10</v>
      </c>
      <c r="N7" s="80"/>
      <c r="O7" s="4">
        <v>102.2</v>
      </c>
    </row>
    <row r="8" spans="1:28" hidden="1">
      <c r="A8" s="2" t="s">
        <v>40</v>
      </c>
      <c r="B8" s="3" t="s">
        <v>9997</v>
      </c>
      <c r="C8" s="76" t="s">
        <v>42</v>
      </c>
      <c r="D8" s="76"/>
      <c r="E8" s="1" t="s">
        <v>10000</v>
      </c>
      <c r="F8" s="28" t="s">
        <v>9927</v>
      </c>
      <c r="G8" s="2" t="s">
        <v>894</v>
      </c>
      <c r="H8" s="2" t="s">
        <v>895</v>
      </c>
      <c r="I8" s="74" t="s">
        <v>82</v>
      </c>
      <c r="J8" s="74"/>
      <c r="K8" s="74" t="s">
        <v>83</v>
      </c>
      <c r="L8" s="74"/>
      <c r="M8" s="80">
        <v>2</v>
      </c>
      <c r="N8" s="80"/>
      <c r="O8" s="4">
        <v>20.440000000000001</v>
      </c>
    </row>
    <row r="9" spans="1:28" hidden="1">
      <c r="A9" s="2" t="s">
        <v>40</v>
      </c>
      <c r="B9" s="3" t="s">
        <v>9997</v>
      </c>
      <c r="C9" s="76" t="s">
        <v>42</v>
      </c>
      <c r="D9" s="76"/>
      <c r="E9" s="1" t="s">
        <v>10001</v>
      </c>
      <c r="F9" s="28" t="s">
        <v>9932</v>
      </c>
      <c r="G9" s="2" t="s">
        <v>1121</v>
      </c>
      <c r="H9" s="2" t="s">
        <v>1122</v>
      </c>
      <c r="I9" s="74" t="s">
        <v>82</v>
      </c>
      <c r="J9" s="74"/>
      <c r="K9" s="74" t="s">
        <v>83</v>
      </c>
      <c r="L9" s="74"/>
      <c r="M9" s="80">
        <v>1</v>
      </c>
      <c r="N9" s="80"/>
      <c r="O9" s="4">
        <v>10.220000000000001</v>
      </c>
    </row>
    <row r="10" spans="1:28" hidden="1">
      <c r="A10" s="2" t="s">
        <v>40</v>
      </c>
      <c r="B10" s="3" t="s">
        <v>9997</v>
      </c>
      <c r="C10" s="76" t="s">
        <v>42</v>
      </c>
      <c r="D10" s="76"/>
      <c r="E10" s="1" t="s">
        <v>10002</v>
      </c>
      <c r="F10" s="28" t="s">
        <v>9931</v>
      </c>
      <c r="G10" s="2" t="s">
        <v>663</v>
      </c>
      <c r="H10" s="2" t="s">
        <v>664</v>
      </c>
      <c r="I10" s="74" t="s">
        <v>82</v>
      </c>
      <c r="J10" s="74"/>
      <c r="K10" s="74" t="s">
        <v>83</v>
      </c>
      <c r="L10" s="74"/>
      <c r="M10" s="80">
        <v>2</v>
      </c>
      <c r="N10" s="80"/>
      <c r="O10" s="4">
        <v>20.440000000000001</v>
      </c>
    </row>
    <row r="11" spans="1:28" hidden="1">
      <c r="A11" s="2" t="s">
        <v>40</v>
      </c>
      <c r="B11" s="3" t="s">
        <v>9997</v>
      </c>
      <c r="C11" s="76" t="s">
        <v>42</v>
      </c>
      <c r="D11" s="76"/>
      <c r="E11" s="1" t="s">
        <v>10003</v>
      </c>
      <c r="F11" s="28" t="s">
        <v>9934</v>
      </c>
      <c r="G11" s="2" t="s">
        <v>480</v>
      </c>
      <c r="H11" s="2" t="s">
        <v>481</v>
      </c>
      <c r="I11" s="74" t="s">
        <v>82</v>
      </c>
      <c r="J11" s="74"/>
      <c r="K11" s="74" t="s">
        <v>83</v>
      </c>
      <c r="L11" s="74"/>
      <c r="M11" s="80">
        <v>2</v>
      </c>
      <c r="N11" s="80"/>
      <c r="O11" s="4">
        <v>20.440000000000001</v>
      </c>
    </row>
    <row r="12" spans="1:28" hidden="1">
      <c r="A12" s="2" t="s">
        <v>40</v>
      </c>
      <c r="B12" s="3" t="s">
        <v>9997</v>
      </c>
      <c r="C12" s="76" t="s">
        <v>42</v>
      </c>
      <c r="D12" s="76"/>
      <c r="E12" s="1" t="s">
        <v>10004</v>
      </c>
      <c r="F12" s="28" t="s">
        <v>104</v>
      </c>
      <c r="G12" s="2" t="s">
        <v>916</v>
      </c>
      <c r="H12" s="2" t="s">
        <v>917</v>
      </c>
      <c r="I12" s="74" t="s">
        <v>82</v>
      </c>
      <c r="J12" s="74"/>
      <c r="K12" s="74" t="s">
        <v>83</v>
      </c>
      <c r="L12" s="74"/>
      <c r="M12" s="80">
        <v>10</v>
      </c>
      <c r="N12" s="80"/>
      <c r="O12" s="4">
        <v>102.2</v>
      </c>
    </row>
    <row r="13" spans="1:28" hidden="1">
      <c r="A13" s="2" t="s">
        <v>40</v>
      </c>
      <c r="B13" s="3" t="s">
        <v>9997</v>
      </c>
      <c r="C13" s="76" t="s">
        <v>42</v>
      </c>
      <c r="D13" s="76"/>
      <c r="E13" s="1" t="s">
        <v>10005</v>
      </c>
      <c r="F13" s="28" t="s">
        <v>10006</v>
      </c>
      <c r="G13" s="2" t="s">
        <v>685</v>
      </c>
      <c r="H13" s="2" t="s">
        <v>686</v>
      </c>
      <c r="I13" s="74" t="s">
        <v>439</v>
      </c>
      <c r="J13" s="74"/>
      <c r="K13" s="74" t="s">
        <v>440</v>
      </c>
      <c r="L13" s="74"/>
      <c r="M13" s="80">
        <v>3</v>
      </c>
      <c r="N13" s="80"/>
      <c r="O13" s="4">
        <v>30.66</v>
      </c>
    </row>
    <row r="14" spans="1:28" hidden="1">
      <c r="A14" s="2" t="s">
        <v>40</v>
      </c>
      <c r="B14" s="3" t="s">
        <v>9997</v>
      </c>
      <c r="C14" s="76" t="s">
        <v>42</v>
      </c>
      <c r="D14" s="76"/>
      <c r="E14" s="1" t="s">
        <v>10007</v>
      </c>
      <c r="F14" s="28" t="s">
        <v>10008</v>
      </c>
      <c r="G14" s="2" t="s">
        <v>1071</v>
      </c>
      <c r="H14" s="2" t="s">
        <v>1072</v>
      </c>
      <c r="I14" s="74" t="s">
        <v>82</v>
      </c>
      <c r="J14" s="74"/>
      <c r="K14" s="74" t="s">
        <v>83</v>
      </c>
      <c r="L14" s="74"/>
      <c r="M14" s="80">
        <v>5</v>
      </c>
      <c r="N14" s="80"/>
      <c r="O14" s="4">
        <v>51.1</v>
      </c>
    </row>
    <row r="15" spans="1:28" hidden="1">
      <c r="A15" s="2" t="s">
        <v>40</v>
      </c>
      <c r="B15" s="3" t="s">
        <v>9997</v>
      </c>
      <c r="C15" s="76" t="s">
        <v>42</v>
      </c>
      <c r="D15" s="76"/>
      <c r="E15" s="1" t="s">
        <v>10009</v>
      </c>
      <c r="F15" s="28" t="s">
        <v>10010</v>
      </c>
      <c r="G15" s="2" t="s">
        <v>679</v>
      </c>
      <c r="H15" s="2" t="s">
        <v>680</v>
      </c>
      <c r="I15" s="74" t="s">
        <v>82</v>
      </c>
      <c r="J15" s="74"/>
      <c r="K15" s="74" t="s">
        <v>83</v>
      </c>
      <c r="L15" s="74"/>
      <c r="M15" s="80">
        <v>5</v>
      </c>
      <c r="N15" s="80"/>
      <c r="O15" s="4">
        <v>51.1</v>
      </c>
    </row>
    <row r="16" spans="1:28">
      <c r="A16" s="2" t="s">
        <v>48</v>
      </c>
      <c r="B16" s="3" t="s">
        <v>9997</v>
      </c>
      <c r="C16" s="76" t="s">
        <v>42</v>
      </c>
      <c r="D16" s="76"/>
      <c r="E16" s="1" t="s">
        <v>10011</v>
      </c>
      <c r="F16" s="28" t="s">
        <v>9934</v>
      </c>
      <c r="G16" s="2" t="s">
        <v>480</v>
      </c>
      <c r="H16" s="2" t="s">
        <v>481</v>
      </c>
      <c r="I16" s="74" t="s">
        <v>82</v>
      </c>
      <c r="J16" s="74"/>
      <c r="K16" s="74" t="s">
        <v>83</v>
      </c>
      <c r="L16" s="74"/>
      <c r="M16" s="80">
        <v>10</v>
      </c>
      <c r="N16" s="80"/>
      <c r="O16" s="4">
        <v>123.7</v>
      </c>
    </row>
    <row r="17" spans="1:15">
      <c r="A17" s="2" t="s">
        <v>48</v>
      </c>
      <c r="B17" s="3" t="s">
        <v>9997</v>
      </c>
      <c r="C17" s="76" t="s">
        <v>42</v>
      </c>
      <c r="D17" s="76"/>
      <c r="E17" s="1" t="s">
        <v>10012</v>
      </c>
      <c r="F17" s="28" t="s">
        <v>9929</v>
      </c>
      <c r="G17" s="2" t="s">
        <v>88</v>
      </c>
      <c r="H17" s="2" t="s">
        <v>89</v>
      </c>
      <c r="I17" s="74" t="s">
        <v>82</v>
      </c>
      <c r="J17" s="74"/>
      <c r="K17" s="74" t="s">
        <v>83</v>
      </c>
      <c r="L17" s="74"/>
      <c r="M17" s="80">
        <v>5</v>
      </c>
      <c r="N17" s="80"/>
      <c r="O17" s="4">
        <v>61.85</v>
      </c>
    </row>
    <row r="18" spans="1:15">
      <c r="A18" s="2" t="s">
        <v>48</v>
      </c>
      <c r="B18" s="3" t="s">
        <v>9997</v>
      </c>
      <c r="C18" s="76" t="s">
        <v>42</v>
      </c>
      <c r="D18" s="76"/>
      <c r="E18" s="1" t="s">
        <v>10013</v>
      </c>
      <c r="F18" s="28" t="s">
        <v>10014</v>
      </c>
      <c r="G18" s="2" t="s">
        <v>519</v>
      </c>
      <c r="H18" s="2" t="s">
        <v>520</v>
      </c>
      <c r="I18" s="74" t="s">
        <v>93</v>
      </c>
      <c r="J18" s="74"/>
      <c r="K18" s="74" t="s">
        <v>94</v>
      </c>
      <c r="L18" s="74"/>
      <c r="M18" s="80">
        <v>10</v>
      </c>
      <c r="N18" s="80"/>
      <c r="O18" s="4">
        <v>123.7</v>
      </c>
    </row>
    <row r="19" spans="1:15">
      <c r="A19" s="2" t="s">
        <v>48</v>
      </c>
      <c r="B19" s="3" t="s">
        <v>9997</v>
      </c>
      <c r="C19" s="76" t="s">
        <v>42</v>
      </c>
      <c r="D19" s="76"/>
      <c r="E19" s="1" t="s">
        <v>10015</v>
      </c>
      <c r="F19" s="28" t="s">
        <v>5984</v>
      </c>
      <c r="G19" s="2" t="s">
        <v>646</v>
      </c>
      <c r="H19" s="2" t="s">
        <v>647</v>
      </c>
      <c r="I19" s="74" t="s">
        <v>82</v>
      </c>
      <c r="J19" s="74"/>
      <c r="K19" s="74" t="s">
        <v>83</v>
      </c>
      <c r="L19" s="74"/>
      <c r="M19" s="80">
        <v>5</v>
      </c>
      <c r="N19" s="80"/>
      <c r="O19" s="4">
        <v>61.85</v>
      </c>
    </row>
    <row r="20" spans="1:15">
      <c r="A20" s="2" t="s">
        <v>48</v>
      </c>
      <c r="B20" s="3" t="s">
        <v>9997</v>
      </c>
      <c r="C20" s="76" t="s">
        <v>42</v>
      </c>
      <c r="D20" s="76"/>
      <c r="E20" s="1" t="s">
        <v>10016</v>
      </c>
      <c r="F20" s="28" t="s">
        <v>10017</v>
      </c>
      <c r="G20" s="2" t="s">
        <v>489</v>
      </c>
      <c r="H20" s="2" t="s">
        <v>490</v>
      </c>
      <c r="I20" s="74" t="s">
        <v>72</v>
      </c>
      <c r="J20" s="74"/>
      <c r="K20" s="74" t="s">
        <v>73</v>
      </c>
      <c r="L20" s="74"/>
      <c r="M20" s="80">
        <v>10</v>
      </c>
      <c r="N20" s="80"/>
      <c r="O20" s="4">
        <v>123.7</v>
      </c>
    </row>
    <row r="21" spans="1:15">
      <c r="A21" s="2" t="s">
        <v>48</v>
      </c>
      <c r="B21" s="3" t="s">
        <v>9997</v>
      </c>
      <c r="C21" s="76" t="s">
        <v>42</v>
      </c>
      <c r="D21" s="76"/>
      <c r="E21" s="1" t="s">
        <v>10018</v>
      </c>
      <c r="F21" s="28" t="s">
        <v>9925</v>
      </c>
      <c r="G21" s="2" t="s">
        <v>512</v>
      </c>
      <c r="H21" s="2" t="s">
        <v>513</v>
      </c>
      <c r="I21" s="74" t="s">
        <v>514</v>
      </c>
      <c r="J21" s="74"/>
      <c r="K21" s="74" t="s">
        <v>515</v>
      </c>
      <c r="L21" s="74"/>
      <c r="M21" s="80">
        <v>20</v>
      </c>
      <c r="N21" s="80"/>
      <c r="O21" s="4">
        <v>247.4</v>
      </c>
    </row>
    <row r="22" spans="1:15">
      <c r="A22" s="2" t="s">
        <v>48</v>
      </c>
      <c r="B22" s="3" t="s">
        <v>9997</v>
      </c>
      <c r="C22" s="76" t="s">
        <v>42</v>
      </c>
      <c r="D22" s="76"/>
      <c r="E22" s="1" t="s">
        <v>10019</v>
      </c>
      <c r="F22" s="28" t="s">
        <v>10020</v>
      </c>
      <c r="G22" s="2" t="s">
        <v>2509</v>
      </c>
      <c r="H22" s="2" t="s">
        <v>2510</v>
      </c>
      <c r="I22" s="74" t="s">
        <v>119</v>
      </c>
      <c r="J22" s="74"/>
      <c r="K22" s="74" t="s">
        <v>120</v>
      </c>
      <c r="L22" s="74"/>
      <c r="M22" s="80">
        <v>20</v>
      </c>
      <c r="N22" s="80"/>
      <c r="O22" s="4">
        <v>247.4</v>
      </c>
    </row>
    <row r="23" spans="1:15">
      <c r="A23" s="2" t="s">
        <v>48</v>
      </c>
      <c r="B23" s="3" t="s">
        <v>9997</v>
      </c>
      <c r="C23" s="76" t="s">
        <v>42</v>
      </c>
      <c r="D23" s="76"/>
      <c r="E23" s="1" t="s">
        <v>10021</v>
      </c>
      <c r="F23" s="28" t="s">
        <v>10022</v>
      </c>
      <c r="G23" s="2" t="s">
        <v>682</v>
      </c>
      <c r="H23" s="2" t="s">
        <v>683</v>
      </c>
      <c r="I23" s="74" t="s">
        <v>2352</v>
      </c>
      <c r="J23" s="74"/>
      <c r="K23" s="74" t="s">
        <v>2352</v>
      </c>
      <c r="L23" s="74"/>
      <c r="M23" s="80">
        <v>10</v>
      </c>
      <c r="N23" s="80"/>
      <c r="O23" s="4">
        <v>123.7</v>
      </c>
    </row>
    <row r="24" spans="1:15">
      <c r="A24" s="2" t="s">
        <v>48</v>
      </c>
      <c r="B24" s="3" t="s">
        <v>9997</v>
      </c>
      <c r="C24" s="76" t="s">
        <v>42</v>
      </c>
      <c r="D24" s="76"/>
      <c r="E24" s="1" t="s">
        <v>10023</v>
      </c>
      <c r="F24" s="28" t="s">
        <v>10024</v>
      </c>
      <c r="G24" s="2" t="s">
        <v>1076</v>
      </c>
      <c r="H24" s="2" t="s">
        <v>1077</v>
      </c>
      <c r="I24" s="74" t="s">
        <v>1078</v>
      </c>
      <c r="J24" s="74"/>
      <c r="K24" s="74" t="s">
        <v>1079</v>
      </c>
      <c r="L24" s="74"/>
      <c r="M24" s="80">
        <v>5</v>
      </c>
      <c r="N24" s="80"/>
      <c r="O24" s="4">
        <v>61.85</v>
      </c>
    </row>
    <row r="25" spans="1:15">
      <c r="A25" s="2" t="s">
        <v>48</v>
      </c>
      <c r="B25" s="3" t="s">
        <v>9997</v>
      </c>
      <c r="C25" s="76" t="s">
        <v>42</v>
      </c>
      <c r="D25" s="76"/>
      <c r="E25" s="1" t="s">
        <v>10003</v>
      </c>
      <c r="F25" s="28" t="s">
        <v>9934</v>
      </c>
      <c r="G25" s="2" t="s">
        <v>480</v>
      </c>
      <c r="H25" s="2" t="s">
        <v>481</v>
      </c>
      <c r="I25" s="74" t="s">
        <v>82</v>
      </c>
      <c r="J25" s="74"/>
      <c r="K25" s="74" t="s">
        <v>83</v>
      </c>
      <c r="L25" s="74"/>
      <c r="M25" s="80">
        <v>2</v>
      </c>
      <c r="N25" s="80"/>
      <c r="O25" s="4">
        <v>24.74</v>
      </c>
    </row>
    <row r="26" spans="1:15">
      <c r="A26" s="2" t="s">
        <v>48</v>
      </c>
      <c r="B26" s="3" t="s">
        <v>9997</v>
      </c>
      <c r="C26" s="76" t="s">
        <v>42</v>
      </c>
      <c r="D26" s="76"/>
      <c r="E26" s="1" t="s">
        <v>10025</v>
      </c>
      <c r="F26" s="28" t="s">
        <v>110</v>
      </c>
      <c r="G26" s="2" t="s">
        <v>125</v>
      </c>
      <c r="H26" s="2" t="s">
        <v>126</v>
      </c>
      <c r="I26" s="74" t="s">
        <v>127</v>
      </c>
      <c r="J26" s="74"/>
      <c r="K26" s="74" t="s">
        <v>128</v>
      </c>
      <c r="L26" s="74"/>
      <c r="M26" s="80">
        <v>5</v>
      </c>
      <c r="N26" s="80"/>
      <c r="O26" s="4">
        <v>61.85</v>
      </c>
    </row>
    <row r="27" spans="1:15">
      <c r="A27" s="2" t="s">
        <v>48</v>
      </c>
      <c r="B27" s="3" t="s">
        <v>9997</v>
      </c>
      <c r="C27" s="76" t="s">
        <v>42</v>
      </c>
      <c r="D27" s="76"/>
      <c r="E27" s="1" t="s">
        <v>10026</v>
      </c>
      <c r="F27" s="28" t="s">
        <v>6466</v>
      </c>
      <c r="G27" s="2" t="s">
        <v>9883</v>
      </c>
      <c r="H27" s="2" t="s">
        <v>9884</v>
      </c>
      <c r="I27" s="74" t="s">
        <v>82</v>
      </c>
      <c r="J27" s="74"/>
      <c r="K27" s="74" t="s">
        <v>83</v>
      </c>
      <c r="L27" s="74"/>
      <c r="M27" s="80">
        <v>30</v>
      </c>
      <c r="N27" s="80"/>
      <c r="O27" s="4">
        <v>371.1</v>
      </c>
    </row>
    <row r="28" spans="1:15">
      <c r="A28" s="2" t="s">
        <v>48</v>
      </c>
      <c r="B28" s="3" t="s">
        <v>9997</v>
      </c>
      <c r="C28" s="76" t="s">
        <v>42</v>
      </c>
      <c r="D28" s="76"/>
      <c r="E28" s="1" t="s">
        <v>10027</v>
      </c>
      <c r="F28" s="28" t="s">
        <v>10028</v>
      </c>
      <c r="G28" s="2" t="s">
        <v>909</v>
      </c>
      <c r="H28" s="2" t="s">
        <v>910</v>
      </c>
      <c r="I28" s="74" t="s">
        <v>82</v>
      </c>
      <c r="J28" s="74"/>
      <c r="K28" s="74" t="s">
        <v>83</v>
      </c>
      <c r="L28" s="74"/>
      <c r="M28" s="80">
        <v>5</v>
      </c>
      <c r="N28" s="80"/>
      <c r="O28" s="4">
        <v>61.85</v>
      </c>
    </row>
    <row r="29" spans="1:15">
      <c r="A29" s="2" t="s">
        <v>48</v>
      </c>
      <c r="B29" s="3" t="s">
        <v>9997</v>
      </c>
      <c r="C29" s="76" t="s">
        <v>42</v>
      </c>
      <c r="D29" s="76"/>
      <c r="E29" s="1" t="s">
        <v>10005</v>
      </c>
      <c r="F29" s="28" t="s">
        <v>10006</v>
      </c>
      <c r="G29" s="2" t="s">
        <v>685</v>
      </c>
      <c r="H29" s="2" t="s">
        <v>686</v>
      </c>
      <c r="I29" s="74" t="s">
        <v>439</v>
      </c>
      <c r="J29" s="74"/>
      <c r="K29" s="74" t="s">
        <v>440</v>
      </c>
      <c r="L29" s="74"/>
      <c r="M29" s="80">
        <v>2</v>
      </c>
      <c r="N29" s="80"/>
      <c r="O29" s="4">
        <v>24.74</v>
      </c>
    </row>
    <row r="30" spans="1:15">
      <c r="A30" s="2" t="s">
        <v>48</v>
      </c>
      <c r="B30" s="3" t="s">
        <v>9997</v>
      </c>
      <c r="C30" s="76" t="s">
        <v>42</v>
      </c>
      <c r="D30" s="76"/>
      <c r="E30" s="1" t="s">
        <v>10002</v>
      </c>
      <c r="F30" s="28" t="s">
        <v>9931</v>
      </c>
      <c r="G30" s="2" t="s">
        <v>663</v>
      </c>
      <c r="H30" s="2" t="s">
        <v>664</v>
      </c>
      <c r="I30" s="74" t="s">
        <v>82</v>
      </c>
      <c r="J30" s="74"/>
      <c r="K30" s="74" t="s">
        <v>83</v>
      </c>
      <c r="L30" s="74"/>
      <c r="M30" s="80">
        <v>7</v>
      </c>
      <c r="N30" s="80"/>
      <c r="O30" s="4">
        <v>86.59</v>
      </c>
    </row>
    <row r="31" spans="1:15">
      <c r="A31" s="2" t="s">
        <v>48</v>
      </c>
      <c r="B31" s="3" t="s">
        <v>9997</v>
      </c>
      <c r="C31" s="76" t="s">
        <v>42</v>
      </c>
      <c r="D31" s="76"/>
      <c r="E31" s="1" t="s">
        <v>10029</v>
      </c>
      <c r="F31" s="28" t="s">
        <v>6162</v>
      </c>
      <c r="G31" s="2" t="s">
        <v>4537</v>
      </c>
      <c r="H31" s="2" t="s">
        <v>4538</v>
      </c>
      <c r="I31" s="74" t="s">
        <v>498</v>
      </c>
      <c r="J31" s="74"/>
      <c r="K31" s="74" t="s">
        <v>499</v>
      </c>
      <c r="L31" s="74"/>
      <c r="M31" s="80">
        <v>10</v>
      </c>
      <c r="N31" s="80"/>
      <c r="O31" s="4">
        <v>123.7</v>
      </c>
    </row>
    <row r="32" spans="1:15">
      <c r="A32" s="2" t="s">
        <v>48</v>
      </c>
      <c r="B32" s="3" t="s">
        <v>9997</v>
      </c>
      <c r="C32" s="76" t="s">
        <v>42</v>
      </c>
      <c r="D32" s="76"/>
      <c r="E32" s="1" t="s">
        <v>10030</v>
      </c>
      <c r="F32" s="28" t="s">
        <v>6367</v>
      </c>
      <c r="G32" s="2" t="s">
        <v>1285</v>
      </c>
      <c r="H32" s="2" t="s">
        <v>1286</v>
      </c>
      <c r="I32" s="74" t="s">
        <v>82</v>
      </c>
      <c r="J32" s="74"/>
      <c r="K32" s="74" t="s">
        <v>83</v>
      </c>
      <c r="L32" s="74"/>
      <c r="M32" s="80">
        <v>5</v>
      </c>
      <c r="N32" s="80"/>
      <c r="O32" s="4">
        <v>61.85</v>
      </c>
    </row>
    <row r="33" spans="1:28" hidden="1">
      <c r="A33" s="2" t="s">
        <v>182</v>
      </c>
      <c r="B33" s="3" t="s">
        <v>9997</v>
      </c>
      <c r="C33" s="76" t="s">
        <v>42</v>
      </c>
      <c r="D33" s="76"/>
      <c r="E33" s="1" t="s">
        <v>5259</v>
      </c>
      <c r="F33" s="28" t="s">
        <v>113</v>
      </c>
      <c r="G33" s="2" t="s">
        <v>100</v>
      </c>
      <c r="H33" s="2" t="s">
        <v>101</v>
      </c>
      <c r="I33" s="74" t="s">
        <v>102</v>
      </c>
      <c r="J33" s="74"/>
      <c r="K33" s="74" t="s">
        <v>103</v>
      </c>
      <c r="L33" s="74"/>
      <c r="M33" s="80">
        <v>2</v>
      </c>
      <c r="N33" s="80"/>
      <c r="O33" s="4">
        <v>18.88</v>
      </c>
    </row>
    <row r="34" spans="1:28" hidden="1">
      <c r="A34" s="2" t="s">
        <v>182</v>
      </c>
      <c r="B34" s="3" t="s">
        <v>9997</v>
      </c>
      <c r="C34" s="76" t="s">
        <v>42</v>
      </c>
      <c r="D34" s="76"/>
      <c r="E34" s="1" t="s">
        <v>10021</v>
      </c>
      <c r="F34" s="28" t="s">
        <v>10022</v>
      </c>
      <c r="G34" s="2" t="s">
        <v>682</v>
      </c>
      <c r="H34" s="2" t="s">
        <v>683</v>
      </c>
      <c r="I34" s="74" t="s">
        <v>2352</v>
      </c>
      <c r="J34" s="74"/>
      <c r="K34" s="74" t="s">
        <v>2352</v>
      </c>
      <c r="L34" s="74"/>
      <c r="M34" s="80">
        <v>1</v>
      </c>
      <c r="N34" s="80"/>
      <c r="O34" s="4">
        <v>9.44</v>
      </c>
    </row>
    <row r="35" spans="1:28" hidden="1">
      <c r="A35" s="2" t="s">
        <v>182</v>
      </c>
      <c r="B35" s="3" t="s">
        <v>9997</v>
      </c>
      <c r="C35" s="76" t="s">
        <v>42</v>
      </c>
      <c r="D35" s="76"/>
      <c r="E35" s="1" t="s">
        <v>10031</v>
      </c>
      <c r="F35" s="28" t="s">
        <v>104</v>
      </c>
      <c r="G35" s="2" t="s">
        <v>916</v>
      </c>
      <c r="H35" s="2" t="s">
        <v>917</v>
      </c>
      <c r="I35" s="74" t="s">
        <v>82</v>
      </c>
      <c r="J35" s="74"/>
      <c r="K35" s="74" t="s">
        <v>83</v>
      </c>
      <c r="L35" s="74"/>
      <c r="M35" s="80">
        <v>1</v>
      </c>
      <c r="N35" s="80"/>
      <c r="O35" s="4">
        <v>9.44</v>
      </c>
    </row>
    <row r="36" spans="1:28" hidden="1">
      <c r="A36" s="2" t="s">
        <v>205</v>
      </c>
      <c r="B36" s="3" t="s">
        <v>9997</v>
      </c>
      <c r="C36" s="76" t="s">
        <v>42</v>
      </c>
      <c r="D36" s="76"/>
      <c r="E36" s="1" t="s">
        <v>10032</v>
      </c>
      <c r="F36" s="28" t="s">
        <v>10033</v>
      </c>
      <c r="G36" s="2" t="s">
        <v>1113</v>
      </c>
      <c r="H36" s="2" t="s">
        <v>1114</v>
      </c>
      <c r="I36" s="74" t="s">
        <v>93</v>
      </c>
      <c r="J36" s="74"/>
      <c r="K36" s="74" t="s">
        <v>94</v>
      </c>
      <c r="L36" s="74"/>
      <c r="M36" s="80">
        <v>1</v>
      </c>
      <c r="N36" s="80"/>
      <c r="O36" s="4">
        <v>9.5500000000000007</v>
      </c>
    </row>
    <row r="37" spans="1:28" hidden="1">
      <c r="O37" s="5">
        <v>2457.9</v>
      </c>
    </row>
    <row r="38" spans="1:28" hidden="1">
      <c r="A38" s="72" t="s">
        <v>141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</row>
    <row r="39" spans="1:28" hidden="1">
      <c r="A39" s="2" t="s">
        <v>40</v>
      </c>
      <c r="B39" s="3" t="s">
        <v>10034</v>
      </c>
      <c r="C39" s="76" t="s">
        <v>42</v>
      </c>
      <c r="D39" s="76"/>
      <c r="E39" s="1" t="s">
        <v>10035</v>
      </c>
      <c r="F39" s="28" t="s">
        <v>6098</v>
      </c>
      <c r="G39" s="2" t="s">
        <v>957</v>
      </c>
      <c r="H39" s="2" t="s">
        <v>958</v>
      </c>
      <c r="I39" s="74" t="s">
        <v>150</v>
      </c>
      <c r="J39" s="74"/>
      <c r="K39" s="74" t="s">
        <v>151</v>
      </c>
      <c r="L39" s="74"/>
      <c r="M39" s="80">
        <v>3</v>
      </c>
      <c r="N39" s="80"/>
      <c r="O39" s="4">
        <v>30.66</v>
      </c>
    </row>
    <row r="40" spans="1:28" hidden="1">
      <c r="A40" s="2" t="s">
        <v>40</v>
      </c>
      <c r="B40" s="3" t="s">
        <v>10034</v>
      </c>
      <c r="C40" s="76" t="s">
        <v>42</v>
      </c>
      <c r="D40" s="76"/>
      <c r="E40" s="1" t="s">
        <v>5191</v>
      </c>
      <c r="F40" s="28" t="s">
        <v>10036</v>
      </c>
      <c r="G40" s="2" t="s">
        <v>936</v>
      </c>
      <c r="H40" s="2" t="s">
        <v>937</v>
      </c>
      <c r="I40" s="74" t="s">
        <v>150</v>
      </c>
      <c r="J40" s="74"/>
      <c r="K40" s="74" t="s">
        <v>151</v>
      </c>
      <c r="L40" s="74"/>
      <c r="M40" s="80">
        <v>2</v>
      </c>
      <c r="N40" s="80"/>
      <c r="O40" s="4">
        <v>20.440000000000001</v>
      </c>
    </row>
    <row r="41" spans="1:28">
      <c r="A41" s="2" t="s">
        <v>48</v>
      </c>
      <c r="B41" s="3" t="s">
        <v>10034</v>
      </c>
      <c r="C41" s="76" t="s">
        <v>42</v>
      </c>
      <c r="D41" s="76"/>
      <c r="E41" s="1" t="s">
        <v>10037</v>
      </c>
      <c r="F41" s="28" t="s">
        <v>516</v>
      </c>
      <c r="G41" s="2" t="s">
        <v>951</v>
      </c>
      <c r="H41" s="2" t="s">
        <v>952</v>
      </c>
      <c r="I41" s="74" t="s">
        <v>160</v>
      </c>
      <c r="J41" s="74"/>
      <c r="K41" s="74" t="s">
        <v>161</v>
      </c>
      <c r="L41" s="74"/>
      <c r="M41" s="80">
        <v>5</v>
      </c>
      <c r="N41" s="80"/>
      <c r="O41" s="4">
        <v>61.85</v>
      </c>
    </row>
    <row r="42" spans="1:28">
      <c r="A42" s="2" t="s">
        <v>48</v>
      </c>
      <c r="B42" s="3" t="s">
        <v>10034</v>
      </c>
      <c r="C42" s="76" t="s">
        <v>42</v>
      </c>
      <c r="D42" s="76"/>
      <c r="E42" s="1" t="s">
        <v>10038</v>
      </c>
      <c r="F42" s="28" t="s">
        <v>10039</v>
      </c>
      <c r="G42" s="2" t="s">
        <v>538</v>
      </c>
      <c r="H42" s="2" t="s">
        <v>539</v>
      </c>
      <c r="I42" s="74" t="s">
        <v>150</v>
      </c>
      <c r="J42" s="74"/>
      <c r="K42" s="74" t="s">
        <v>151</v>
      </c>
      <c r="L42" s="74"/>
      <c r="M42" s="80">
        <v>12</v>
      </c>
      <c r="N42" s="80"/>
      <c r="O42" s="4">
        <v>138.24</v>
      </c>
    </row>
    <row r="43" spans="1:28">
      <c r="A43" s="2" t="s">
        <v>48</v>
      </c>
      <c r="B43" s="3" t="s">
        <v>10034</v>
      </c>
      <c r="C43" s="76" t="s">
        <v>42</v>
      </c>
      <c r="D43" s="76"/>
      <c r="E43" s="1" t="s">
        <v>5320</v>
      </c>
      <c r="F43" s="28" t="s">
        <v>516</v>
      </c>
      <c r="G43" s="2" t="s">
        <v>951</v>
      </c>
      <c r="H43" s="2" t="s">
        <v>952</v>
      </c>
      <c r="I43" s="74" t="s">
        <v>160</v>
      </c>
      <c r="J43" s="74"/>
      <c r="K43" s="74" t="s">
        <v>161</v>
      </c>
      <c r="L43" s="74"/>
      <c r="M43" s="80">
        <v>3</v>
      </c>
      <c r="N43" s="80"/>
      <c r="O43" s="4">
        <v>34.56</v>
      </c>
    </row>
    <row r="44" spans="1:28">
      <c r="A44" s="2" t="s">
        <v>48</v>
      </c>
      <c r="B44" s="3" t="s">
        <v>10034</v>
      </c>
      <c r="C44" s="76" t="s">
        <v>42</v>
      </c>
      <c r="D44" s="76"/>
      <c r="E44" s="1" t="s">
        <v>5191</v>
      </c>
      <c r="F44" s="28" t="s">
        <v>10036</v>
      </c>
      <c r="G44" s="2" t="s">
        <v>936</v>
      </c>
      <c r="H44" s="2" t="s">
        <v>937</v>
      </c>
      <c r="I44" s="74" t="s">
        <v>150</v>
      </c>
      <c r="J44" s="74"/>
      <c r="K44" s="74" t="s">
        <v>151</v>
      </c>
      <c r="L44" s="74"/>
      <c r="M44" s="80">
        <v>10</v>
      </c>
      <c r="N44" s="80"/>
      <c r="O44" s="4">
        <v>123.7</v>
      </c>
    </row>
    <row r="45" spans="1:28">
      <c r="A45" s="2" t="s">
        <v>48</v>
      </c>
      <c r="B45" s="3" t="s">
        <v>10034</v>
      </c>
      <c r="C45" s="76" t="s">
        <v>42</v>
      </c>
      <c r="D45" s="76"/>
      <c r="E45" s="1" t="s">
        <v>10035</v>
      </c>
      <c r="F45" s="28" t="s">
        <v>6098</v>
      </c>
      <c r="G45" s="2" t="s">
        <v>957</v>
      </c>
      <c r="H45" s="2" t="s">
        <v>958</v>
      </c>
      <c r="I45" s="74" t="s">
        <v>150</v>
      </c>
      <c r="J45" s="74"/>
      <c r="K45" s="74" t="s">
        <v>151</v>
      </c>
      <c r="L45" s="74"/>
      <c r="M45" s="80">
        <v>5</v>
      </c>
      <c r="N45" s="80"/>
      <c r="O45" s="4">
        <v>57.6</v>
      </c>
    </row>
    <row r="46" spans="1:28">
      <c r="A46" s="2" t="s">
        <v>48</v>
      </c>
      <c r="B46" s="3" t="s">
        <v>10034</v>
      </c>
      <c r="C46" s="76" t="s">
        <v>42</v>
      </c>
      <c r="D46" s="76"/>
      <c r="E46" s="1" t="s">
        <v>10040</v>
      </c>
      <c r="F46" s="28" t="s">
        <v>10041</v>
      </c>
      <c r="G46" s="2" t="s">
        <v>1148</v>
      </c>
      <c r="H46" s="2" t="s">
        <v>1149</v>
      </c>
      <c r="I46" s="74" t="s">
        <v>155</v>
      </c>
      <c r="J46" s="74"/>
      <c r="K46" s="74" t="s">
        <v>156</v>
      </c>
      <c r="L46" s="74"/>
      <c r="M46" s="80">
        <v>1</v>
      </c>
      <c r="N46" s="80"/>
      <c r="O46" s="4">
        <v>12.37</v>
      </c>
    </row>
    <row r="47" spans="1:28">
      <c r="A47" s="2" t="s">
        <v>48</v>
      </c>
      <c r="B47" s="3" t="s">
        <v>10034</v>
      </c>
      <c r="C47" s="76" t="s">
        <v>42</v>
      </c>
      <c r="D47" s="76"/>
      <c r="E47" s="1" t="s">
        <v>10042</v>
      </c>
      <c r="F47" s="28" t="s">
        <v>10036</v>
      </c>
      <c r="G47" s="2" t="s">
        <v>936</v>
      </c>
      <c r="H47" s="2" t="s">
        <v>937</v>
      </c>
      <c r="I47" s="74" t="s">
        <v>150</v>
      </c>
      <c r="J47" s="74"/>
      <c r="K47" s="74" t="s">
        <v>151</v>
      </c>
      <c r="L47" s="74"/>
      <c r="M47" s="80">
        <v>10</v>
      </c>
      <c r="N47" s="80"/>
      <c r="O47" s="4">
        <v>115.2</v>
      </c>
    </row>
    <row r="48" spans="1:28">
      <c r="A48" s="2" t="s">
        <v>48</v>
      </c>
      <c r="B48" s="3" t="s">
        <v>10034</v>
      </c>
      <c r="C48" s="76" t="s">
        <v>42</v>
      </c>
      <c r="D48" s="76"/>
      <c r="E48" s="1" t="s">
        <v>5195</v>
      </c>
      <c r="F48" s="28" t="s">
        <v>6310</v>
      </c>
      <c r="G48" s="2" t="s">
        <v>170</v>
      </c>
      <c r="H48" s="2" t="s">
        <v>171</v>
      </c>
      <c r="I48" s="74" t="s">
        <v>150</v>
      </c>
      <c r="J48" s="74"/>
      <c r="K48" s="74" t="s">
        <v>151</v>
      </c>
      <c r="L48" s="74"/>
      <c r="M48" s="80">
        <v>2</v>
      </c>
      <c r="N48" s="80"/>
      <c r="O48" s="4">
        <v>23.04</v>
      </c>
    </row>
    <row r="49" spans="1:28">
      <c r="A49" s="2" t="s">
        <v>48</v>
      </c>
      <c r="B49" s="3" t="s">
        <v>10043</v>
      </c>
      <c r="C49" s="76" t="s">
        <v>42</v>
      </c>
      <c r="D49" s="76"/>
      <c r="E49" s="1" t="s">
        <v>10044</v>
      </c>
      <c r="F49" s="28" t="s">
        <v>648</v>
      </c>
      <c r="G49" s="2" t="s">
        <v>940</v>
      </c>
      <c r="H49" s="2" t="s">
        <v>941</v>
      </c>
      <c r="I49" s="74" t="s">
        <v>942</v>
      </c>
      <c r="J49" s="74"/>
      <c r="K49" s="74" t="s">
        <v>943</v>
      </c>
      <c r="L49" s="74"/>
      <c r="M49" s="80">
        <v>200</v>
      </c>
      <c r="N49" s="80"/>
      <c r="O49" s="4">
        <v>2474</v>
      </c>
    </row>
    <row r="50" spans="1:28">
      <c r="A50" s="2" t="s">
        <v>48</v>
      </c>
      <c r="B50" s="3" t="s">
        <v>10043</v>
      </c>
      <c r="C50" s="76" t="s">
        <v>42</v>
      </c>
      <c r="D50" s="76"/>
      <c r="E50" s="1" t="s">
        <v>10045</v>
      </c>
      <c r="F50" s="28" t="s">
        <v>6310</v>
      </c>
      <c r="G50" s="2" t="s">
        <v>170</v>
      </c>
      <c r="H50" s="2" t="s">
        <v>171</v>
      </c>
      <c r="I50" s="74" t="s">
        <v>150</v>
      </c>
      <c r="J50" s="74"/>
      <c r="K50" s="74" t="s">
        <v>151</v>
      </c>
      <c r="L50" s="74"/>
      <c r="M50" s="80">
        <v>5</v>
      </c>
      <c r="N50" s="80"/>
      <c r="O50" s="4">
        <v>57.6</v>
      </c>
    </row>
    <row r="51" spans="1:28">
      <c r="A51" s="2" t="s">
        <v>48</v>
      </c>
      <c r="B51" s="3" t="s">
        <v>9995</v>
      </c>
      <c r="C51" s="76" t="s">
        <v>42</v>
      </c>
      <c r="D51" s="76"/>
      <c r="E51" s="1" t="s">
        <v>10046</v>
      </c>
      <c r="F51" s="28" t="s">
        <v>389</v>
      </c>
      <c r="G51" s="2" t="s">
        <v>1527</v>
      </c>
      <c r="H51" s="2" t="s">
        <v>1528</v>
      </c>
      <c r="I51" s="74" t="s">
        <v>160</v>
      </c>
      <c r="J51" s="74"/>
      <c r="K51" s="74" t="s">
        <v>161</v>
      </c>
      <c r="L51" s="74"/>
      <c r="M51" s="80">
        <v>20</v>
      </c>
      <c r="N51" s="80"/>
      <c r="O51" s="4">
        <v>230.4</v>
      </c>
    </row>
    <row r="52" spans="1:28" hidden="1">
      <c r="O52" s="5">
        <v>3379.66</v>
      </c>
    </row>
    <row r="53" spans="1:28" hidden="1">
      <c r="A53" s="72" t="s">
        <v>183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</row>
    <row r="54" spans="1:28">
      <c r="A54" s="2" t="s">
        <v>48</v>
      </c>
      <c r="B54" s="3" t="s">
        <v>9995</v>
      </c>
      <c r="C54" s="76" t="s">
        <v>42</v>
      </c>
      <c r="D54" s="76"/>
      <c r="E54" s="1" t="s">
        <v>10047</v>
      </c>
      <c r="F54" s="28" t="s">
        <v>6220</v>
      </c>
      <c r="G54" s="2" t="s">
        <v>702</v>
      </c>
      <c r="H54" s="2" t="s">
        <v>703</v>
      </c>
      <c r="I54" s="74" t="s">
        <v>187</v>
      </c>
      <c r="J54" s="74"/>
      <c r="K54" s="74" t="s">
        <v>188</v>
      </c>
      <c r="L54" s="74"/>
      <c r="M54" s="80">
        <v>2</v>
      </c>
      <c r="N54" s="80"/>
      <c r="O54" s="4">
        <v>24.74</v>
      </c>
    </row>
    <row r="55" spans="1:28" hidden="1">
      <c r="O55" s="5">
        <v>24.74</v>
      </c>
    </row>
    <row r="56" spans="1:28" hidden="1">
      <c r="A56" s="72" t="s">
        <v>189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 spans="1:28">
      <c r="A57" s="2" t="s">
        <v>48</v>
      </c>
      <c r="B57" s="3" t="s">
        <v>9995</v>
      </c>
      <c r="C57" s="76" t="s">
        <v>42</v>
      </c>
      <c r="D57" s="76"/>
      <c r="E57" s="1" t="s">
        <v>5081</v>
      </c>
      <c r="F57" s="28" t="s">
        <v>6026</v>
      </c>
      <c r="G57" s="2" t="s">
        <v>1165</v>
      </c>
      <c r="H57" s="2" t="s">
        <v>1166</v>
      </c>
      <c r="I57" s="74" t="s">
        <v>193</v>
      </c>
      <c r="J57" s="74"/>
      <c r="K57" s="74" t="s">
        <v>194</v>
      </c>
      <c r="L57" s="74"/>
      <c r="M57" s="80">
        <v>2</v>
      </c>
      <c r="N57" s="80"/>
      <c r="O57" s="4">
        <v>24.74</v>
      </c>
    </row>
    <row r="58" spans="1:28" hidden="1">
      <c r="A58" s="2" t="s">
        <v>182</v>
      </c>
      <c r="B58" s="3" t="s">
        <v>10043</v>
      </c>
      <c r="C58" s="76" t="s">
        <v>42</v>
      </c>
      <c r="D58" s="76"/>
      <c r="E58" s="1" t="s">
        <v>10048</v>
      </c>
      <c r="F58" s="28" t="s">
        <v>10049</v>
      </c>
      <c r="G58" s="2" t="s">
        <v>729</v>
      </c>
      <c r="H58" s="2" t="s">
        <v>730</v>
      </c>
      <c r="I58" s="74" t="s">
        <v>726</v>
      </c>
      <c r="J58" s="74"/>
      <c r="K58" s="74" t="s">
        <v>727</v>
      </c>
      <c r="L58" s="74"/>
      <c r="M58" s="80">
        <v>2</v>
      </c>
      <c r="N58" s="80"/>
      <c r="O58" s="4">
        <v>18.88</v>
      </c>
    </row>
    <row r="59" spans="1:28" hidden="1">
      <c r="O59" s="5">
        <v>43.62</v>
      </c>
    </row>
    <row r="60" spans="1:28" hidden="1">
      <c r="A60" s="72" t="s">
        <v>212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</row>
    <row r="61" spans="1:28" hidden="1">
      <c r="A61" s="2" t="s">
        <v>40</v>
      </c>
      <c r="B61" s="3" t="s">
        <v>9995</v>
      </c>
      <c r="C61" s="76" t="s">
        <v>42</v>
      </c>
      <c r="D61" s="76"/>
      <c r="E61" s="1" t="s">
        <v>10050</v>
      </c>
      <c r="F61" s="28" t="s">
        <v>6465</v>
      </c>
      <c r="G61" s="2" t="s">
        <v>7966</v>
      </c>
      <c r="H61" s="2" t="s">
        <v>7967</v>
      </c>
      <c r="I61" s="74" t="s">
        <v>216</v>
      </c>
      <c r="J61" s="74"/>
      <c r="K61" s="74" t="s">
        <v>217</v>
      </c>
      <c r="L61" s="74"/>
      <c r="M61" s="80">
        <v>240</v>
      </c>
      <c r="N61" s="80"/>
      <c r="O61" s="4">
        <v>2452.8000000000002</v>
      </c>
    </row>
    <row r="62" spans="1:28" hidden="1">
      <c r="A62" s="2" t="s">
        <v>40</v>
      </c>
      <c r="B62" s="3" t="s">
        <v>9997</v>
      </c>
      <c r="C62" s="76" t="s">
        <v>42</v>
      </c>
      <c r="D62" s="76"/>
      <c r="E62" s="1" t="s">
        <v>10051</v>
      </c>
      <c r="F62" s="28" t="s">
        <v>6465</v>
      </c>
      <c r="G62" s="2" t="s">
        <v>7966</v>
      </c>
      <c r="H62" s="2" t="s">
        <v>7967</v>
      </c>
      <c r="I62" s="74" t="s">
        <v>216</v>
      </c>
      <c r="J62" s="74"/>
      <c r="K62" s="74" t="s">
        <v>217</v>
      </c>
      <c r="L62" s="74"/>
      <c r="M62" s="80">
        <v>360</v>
      </c>
      <c r="N62" s="80"/>
      <c r="O62" s="4">
        <v>3679.2</v>
      </c>
    </row>
    <row r="63" spans="1:28" hidden="1">
      <c r="A63" s="2" t="s">
        <v>40</v>
      </c>
      <c r="B63" s="3" t="s">
        <v>10052</v>
      </c>
      <c r="C63" s="76" t="s">
        <v>42</v>
      </c>
      <c r="D63" s="76"/>
      <c r="E63" s="1" t="s">
        <v>5092</v>
      </c>
      <c r="F63" s="28" t="s">
        <v>6465</v>
      </c>
      <c r="G63" s="2" t="s">
        <v>7966</v>
      </c>
      <c r="H63" s="2" t="s">
        <v>7967</v>
      </c>
      <c r="I63" s="74" t="s">
        <v>216</v>
      </c>
      <c r="J63" s="74"/>
      <c r="K63" s="74" t="s">
        <v>217</v>
      </c>
      <c r="L63" s="74"/>
      <c r="M63" s="80">
        <v>50</v>
      </c>
      <c r="N63" s="80"/>
      <c r="O63" s="4">
        <v>511</v>
      </c>
    </row>
    <row r="64" spans="1:28" hidden="1">
      <c r="A64" s="2" t="s">
        <v>40</v>
      </c>
      <c r="B64" s="3" t="s">
        <v>10052</v>
      </c>
      <c r="C64" s="76" t="s">
        <v>42</v>
      </c>
      <c r="D64" s="76"/>
      <c r="E64" s="1" t="s">
        <v>10053</v>
      </c>
      <c r="F64" s="28" t="s">
        <v>10054</v>
      </c>
      <c r="G64" s="2" t="s">
        <v>269</v>
      </c>
      <c r="H64" s="2" t="s">
        <v>270</v>
      </c>
      <c r="I64" s="74" t="s">
        <v>216</v>
      </c>
      <c r="J64" s="74"/>
      <c r="K64" s="74" t="s">
        <v>217</v>
      </c>
      <c r="L64" s="74"/>
      <c r="M64" s="80">
        <v>3</v>
      </c>
      <c r="N64" s="80"/>
      <c r="O64" s="4">
        <v>30.66</v>
      </c>
    </row>
    <row r="65" spans="1:28" hidden="1">
      <c r="A65" s="2" t="s">
        <v>40</v>
      </c>
      <c r="B65" s="3" t="s">
        <v>10052</v>
      </c>
      <c r="C65" s="76" t="s">
        <v>42</v>
      </c>
      <c r="D65" s="76"/>
      <c r="E65" s="1" t="s">
        <v>10055</v>
      </c>
      <c r="F65" s="28" t="s">
        <v>6465</v>
      </c>
      <c r="G65" s="2" t="s">
        <v>7966</v>
      </c>
      <c r="H65" s="2" t="s">
        <v>7967</v>
      </c>
      <c r="I65" s="74" t="s">
        <v>216</v>
      </c>
      <c r="J65" s="74"/>
      <c r="K65" s="74" t="s">
        <v>217</v>
      </c>
      <c r="L65" s="74"/>
      <c r="M65" s="80">
        <v>90</v>
      </c>
      <c r="N65" s="80"/>
      <c r="O65" s="4">
        <v>919.8</v>
      </c>
    </row>
    <row r="66" spans="1:28">
      <c r="A66" s="2" t="s">
        <v>48</v>
      </c>
      <c r="B66" s="3" t="s">
        <v>10052</v>
      </c>
      <c r="C66" s="76" t="s">
        <v>42</v>
      </c>
      <c r="D66" s="76"/>
      <c r="E66" s="1" t="s">
        <v>10055</v>
      </c>
      <c r="F66" s="28" t="s">
        <v>6465</v>
      </c>
      <c r="G66" s="2" t="s">
        <v>7966</v>
      </c>
      <c r="H66" s="2" t="s">
        <v>7967</v>
      </c>
      <c r="I66" s="74" t="s">
        <v>216</v>
      </c>
      <c r="J66" s="74"/>
      <c r="K66" s="74" t="s">
        <v>217</v>
      </c>
      <c r="L66" s="74"/>
      <c r="M66" s="80">
        <v>120</v>
      </c>
      <c r="N66" s="80"/>
      <c r="O66" s="4">
        <v>1484.4</v>
      </c>
    </row>
    <row r="67" spans="1:28">
      <c r="A67" s="2" t="s">
        <v>48</v>
      </c>
      <c r="B67" s="3" t="s">
        <v>10052</v>
      </c>
      <c r="C67" s="76" t="s">
        <v>42</v>
      </c>
      <c r="D67" s="76"/>
      <c r="E67" s="1" t="s">
        <v>5092</v>
      </c>
      <c r="F67" s="28" t="s">
        <v>6465</v>
      </c>
      <c r="G67" s="2" t="s">
        <v>7966</v>
      </c>
      <c r="H67" s="2" t="s">
        <v>7967</v>
      </c>
      <c r="I67" s="74" t="s">
        <v>216</v>
      </c>
      <c r="J67" s="74"/>
      <c r="K67" s="74" t="s">
        <v>217</v>
      </c>
      <c r="L67" s="74"/>
      <c r="M67" s="80">
        <v>130</v>
      </c>
      <c r="N67" s="80"/>
      <c r="O67" s="4">
        <v>1608.1</v>
      </c>
    </row>
    <row r="68" spans="1:28">
      <c r="A68" s="2" t="s">
        <v>48</v>
      </c>
      <c r="B68" s="3" t="s">
        <v>9995</v>
      </c>
      <c r="C68" s="76" t="s">
        <v>42</v>
      </c>
      <c r="D68" s="76"/>
      <c r="E68" s="1" t="s">
        <v>10050</v>
      </c>
      <c r="F68" s="28" t="s">
        <v>6465</v>
      </c>
      <c r="G68" s="2" t="s">
        <v>7966</v>
      </c>
      <c r="H68" s="2" t="s">
        <v>7967</v>
      </c>
      <c r="I68" s="74" t="s">
        <v>216</v>
      </c>
      <c r="J68" s="74"/>
      <c r="K68" s="74" t="s">
        <v>217</v>
      </c>
      <c r="L68" s="74"/>
      <c r="M68" s="80">
        <v>100</v>
      </c>
      <c r="N68" s="80"/>
      <c r="O68" s="4">
        <v>1237</v>
      </c>
    </row>
    <row r="69" spans="1:28">
      <c r="A69" s="2" t="s">
        <v>48</v>
      </c>
      <c r="B69" s="3" t="s">
        <v>10052</v>
      </c>
      <c r="C69" s="76" t="s">
        <v>42</v>
      </c>
      <c r="D69" s="76"/>
      <c r="E69" s="1" t="s">
        <v>10056</v>
      </c>
      <c r="F69" s="28" t="s">
        <v>10057</v>
      </c>
      <c r="G69" s="2" t="s">
        <v>238</v>
      </c>
      <c r="H69" s="2" t="s">
        <v>239</v>
      </c>
      <c r="I69" s="74" t="s">
        <v>216</v>
      </c>
      <c r="J69" s="74"/>
      <c r="K69" s="74" t="s">
        <v>217</v>
      </c>
      <c r="L69" s="74"/>
      <c r="M69" s="80">
        <v>3</v>
      </c>
      <c r="N69" s="80"/>
      <c r="O69" s="4">
        <v>37.11</v>
      </c>
    </row>
    <row r="70" spans="1:28">
      <c r="A70" s="2" t="s">
        <v>48</v>
      </c>
      <c r="B70" s="3" t="s">
        <v>10034</v>
      </c>
      <c r="C70" s="76" t="s">
        <v>42</v>
      </c>
      <c r="D70" s="76"/>
      <c r="E70" s="1" t="s">
        <v>10058</v>
      </c>
      <c r="F70" s="28" t="s">
        <v>6465</v>
      </c>
      <c r="G70" s="2" t="s">
        <v>7966</v>
      </c>
      <c r="H70" s="2" t="s">
        <v>7967</v>
      </c>
      <c r="I70" s="74" t="s">
        <v>216</v>
      </c>
      <c r="J70" s="74"/>
      <c r="K70" s="74" t="s">
        <v>217</v>
      </c>
      <c r="L70" s="74"/>
      <c r="M70" s="80">
        <v>50</v>
      </c>
      <c r="N70" s="80"/>
      <c r="O70" s="4">
        <v>618.5</v>
      </c>
    </row>
    <row r="71" spans="1:28" hidden="1">
      <c r="A71" s="2" t="s">
        <v>182</v>
      </c>
      <c r="B71" s="3" t="s">
        <v>10052</v>
      </c>
      <c r="C71" s="76" t="s">
        <v>42</v>
      </c>
      <c r="D71" s="76"/>
      <c r="E71" s="1" t="s">
        <v>5092</v>
      </c>
      <c r="F71" s="28" t="s">
        <v>6465</v>
      </c>
      <c r="G71" s="2" t="s">
        <v>7966</v>
      </c>
      <c r="H71" s="2" t="s">
        <v>7967</v>
      </c>
      <c r="I71" s="74" t="s">
        <v>216</v>
      </c>
      <c r="J71" s="74"/>
      <c r="K71" s="74" t="s">
        <v>217</v>
      </c>
      <c r="L71" s="74"/>
      <c r="M71" s="80">
        <v>20</v>
      </c>
      <c r="N71" s="80"/>
      <c r="O71" s="4">
        <v>188.8</v>
      </c>
    </row>
    <row r="72" spans="1:28" hidden="1">
      <c r="A72" s="2" t="s">
        <v>182</v>
      </c>
      <c r="B72" s="3" t="s">
        <v>10034</v>
      </c>
      <c r="C72" s="76" t="s">
        <v>42</v>
      </c>
      <c r="D72" s="76"/>
      <c r="E72" s="1" t="s">
        <v>10058</v>
      </c>
      <c r="F72" s="28" t="s">
        <v>6465</v>
      </c>
      <c r="G72" s="2" t="s">
        <v>7966</v>
      </c>
      <c r="H72" s="2" t="s">
        <v>7967</v>
      </c>
      <c r="I72" s="74" t="s">
        <v>216</v>
      </c>
      <c r="J72" s="74"/>
      <c r="K72" s="74" t="s">
        <v>217</v>
      </c>
      <c r="L72" s="74"/>
      <c r="M72" s="80">
        <v>3</v>
      </c>
      <c r="N72" s="80"/>
      <c r="O72" s="4">
        <v>28.32</v>
      </c>
    </row>
    <row r="73" spans="1:28" hidden="1">
      <c r="A73" s="2" t="s">
        <v>182</v>
      </c>
      <c r="B73" s="3" t="s">
        <v>10052</v>
      </c>
      <c r="C73" s="76" t="s">
        <v>42</v>
      </c>
      <c r="D73" s="76"/>
      <c r="E73" s="1" t="s">
        <v>10056</v>
      </c>
      <c r="F73" s="28" t="s">
        <v>10057</v>
      </c>
      <c r="G73" s="2" t="s">
        <v>238</v>
      </c>
      <c r="H73" s="2" t="s">
        <v>239</v>
      </c>
      <c r="I73" s="74" t="s">
        <v>216</v>
      </c>
      <c r="J73" s="74"/>
      <c r="K73" s="74" t="s">
        <v>217</v>
      </c>
      <c r="L73" s="74"/>
      <c r="M73" s="80">
        <v>3</v>
      </c>
      <c r="N73" s="80"/>
      <c r="O73" s="4">
        <v>28.32</v>
      </c>
    </row>
    <row r="74" spans="1:28" hidden="1">
      <c r="A74" s="2" t="s">
        <v>205</v>
      </c>
      <c r="B74" s="3" t="s">
        <v>9995</v>
      </c>
      <c r="C74" s="76" t="s">
        <v>42</v>
      </c>
      <c r="D74" s="76"/>
      <c r="E74" s="1" t="s">
        <v>10050</v>
      </c>
      <c r="F74" s="28" t="s">
        <v>6465</v>
      </c>
      <c r="G74" s="2" t="s">
        <v>7966</v>
      </c>
      <c r="H74" s="2" t="s">
        <v>7967</v>
      </c>
      <c r="I74" s="74" t="s">
        <v>216</v>
      </c>
      <c r="J74" s="74"/>
      <c r="K74" s="74" t="s">
        <v>217</v>
      </c>
      <c r="L74" s="74"/>
      <c r="M74" s="80">
        <v>5</v>
      </c>
      <c r="N74" s="80"/>
      <c r="O74" s="4">
        <v>47.75</v>
      </c>
    </row>
    <row r="75" spans="1:28" hidden="1">
      <c r="A75" s="2" t="s">
        <v>205</v>
      </c>
      <c r="B75" s="3" t="s">
        <v>10052</v>
      </c>
      <c r="C75" s="76" t="s">
        <v>42</v>
      </c>
      <c r="D75" s="76"/>
      <c r="E75" s="1" t="s">
        <v>5092</v>
      </c>
      <c r="F75" s="28" t="s">
        <v>6465</v>
      </c>
      <c r="G75" s="2" t="s">
        <v>7966</v>
      </c>
      <c r="H75" s="2" t="s">
        <v>7967</v>
      </c>
      <c r="I75" s="74" t="s">
        <v>216</v>
      </c>
      <c r="J75" s="74"/>
      <c r="K75" s="74" t="s">
        <v>217</v>
      </c>
      <c r="L75" s="74"/>
      <c r="M75" s="80">
        <v>10</v>
      </c>
      <c r="N75" s="80"/>
      <c r="O75" s="4">
        <v>95.5</v>
      </c>
    </row>
    <row r="76" spans="1:28" hidden="1">
      <c r="O76" s="5">
        <v>12967.26</v>
      </c>
    </row>
    <row r="77" spans="1:28" hidden="1">
      <c r="A77" s="72" t="s">
        <v>286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 spans="1:28">
      <c r="A78" s="2" t="s">
        <v>48</v>
      </c>
      <c r="B78" s="3" t="s">
        <v>10052</v>
      </c>
      <c r="C78" s="76" t="s">
        <v>42</v>
      </c>
      <c r="D78" s="76"/>
      <c r="E78" s="1" t="s">
        <v>5099</v>
      </c>
      <c r="F78" s="28" t="s">
        <v>6130</v>
      </c>
      <c r="G78" s="2" t="s">
        <v>288</v>
      </c>
      <c r="H78" s="2" t="s">
        <v>1928</v>
      </c>
      <c r="I78" s="74" t="s">
        <v>290</v>
      </c>
      <c r="J78" s="74"/>
      <c r="K78" s="74" t="s">
        <v>291</v>
      </c>
      <c r="L78" s="74"/>
      <c r="M78" s="80">
        <v>5</v>
      </c>
      <c r="N78" s="80"/>
      <c r="O78" s="4">
        <v>61.85</v>
      </c>
    </row>
    <row r="79" spans="1:28">
      <c r="A79" s="2" t="s">
        <v>48</v>
      </c>
      <c r="B79" s="3" t="s">
        <v>10052</v>
      </c>
      <c r="C79" s="76" t="s">
        <v>42</v>
      </c>
      <c r="D79" s="76"/>
      <c r="E79" s="1" t="s">
        <v>10059</v>
      </c>
      <c r="F79" s="28" t="s">
        <v>10060</v>
      </c>
      <c r="G79" s="2" t="s">
        <v>307</v>
      </c>
      <c r="H79" s="2" t="s">
        <v>308</v>
      </c>
      <c r="I79" s="74" t="s">
        <v>304</v>
      </c>
      <c r="J79" s="74"/>
      <c r="K79" s="74" t="s">
        <v>305</v>
      </c>
      <c r="L79" s="74"/>
      <c r="M79" s="80">
        <v>6</v>
      </c>
      <c r="N79" s="80"/>
      <c r="O79" s="4">
        <v>74.22</v>
      </c>
    </row>
    <row r="80" spans="1:28" hidden="1">
      <c r="A80" s="2" t="s">
        <v>182</v>
      </c>
      <c r="B80" s="3" t="s">
        <v>10052</v>
      </c>
      <c r="C80" s="76" t="s">
        <v>42</v>
      </c>
      <c r="D80" s="76"/>
      <c r="E80" s="1" t="s">
        <v>5099</v>
      </c>
      <c r="F80" s="28" t="s">
        <v>6130</v>
      </c>
      <c r="G80" s="2" t="s">
        <v>288</v>
      </c>
      <c r="H80" s="2" t="s">
        <v>1928</v>
      </c>
      <c r="I80" s="74" t="s">
        <v>290</v>
      </c>
      <c r="J80" s="74"/>
      <c r="K80" s="74" t="s">
        <v>291</v>
      </c>
      <c r="L80" s="74"/>
      <c r="M80" s="80">
        <v>5</v>
      </c>
      <c r="N80" s="80"/>
      <c r="O80" s="4">
        <v>42.1</v>
      </c>
    </row>
    <row r="81" spans="1:28" hidden="1">
      <c r="O81" s="5">
        <v>178.17</v>
      </c>
    </row>
    <row r="82" spans="1:28" hidden="1">
      <c r="A82" s="72" t="s">
        <v>309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spans="1:28" hidden="1">
      <c r="A83" s="2" t="s">
        <v>40</v>
      </c>
      <c r="B83" s="3" t="s">
        <v>10034</v>
      </c>
      <c r="C83" s="76" t="s">
        <v>42</v>
      </c>
      <c r="D83" s="76"/>
      <c r="E83" s="1" t="s">
        <v>10061</v>
      </c>
      <c r="F83" s="28" t="s">
        <v>10062</v>
      </c>
      <c r="G83" s="2" t="s">
        <v>998</v>
      </c>
      <c r="H83" s="2" t="s">
        <v>999</v>
      </c>
      <c r="I83" s="74" t="s">
        <v>313</v>
      </c>
      <c r="J83" s="74"/>
      <c r="K83" s="74" t="s">
        <v>314</v>
      </c>
      <c r="L83" s="74"/>
      <c r="M83" s="80">
        <v>5</v>
      </c>
      <c r="N83" s="80"/>
      <c r="O83" s="4">
        <v>51.1</v>
      </c>
    </row>
    <row r="84" spans="1:28" hidden="1">
      <c r="A84" s="2" t="s">
        <v>40</v>
      </c>
      <c r="B84" s="3" t="s">
        <v>10043</v>
      </c>
      <c r="C84" s="76" t="s">
        <v>42</v>
      </c>
      <c r="D84" s="76"/>
      <c r="E84" s="1" t="s">
        <v>5111</v>
      </c>
      <c r="F84" s="28" t="s">
        <v>9976</v>
      </c>
      <c r="G84" s="2" t="s">
        <v>1444</v>
      </c>
      <c r="H84" s="2" t="s">
        <v>1445</v>
      </c>
      <c r="I84" s="74" t="s">
        <v>362</v>
      </c>
      <c r="J84" s="74"/>
      <c r="K84" s="74" t="s">
        <v>363</v>
      </c>
      <c r="L84" s="74"/>
      <c r="M84" s="80">
        <v>20</v>
      </c>
      <c r="N84" s="80"/>
      <c r="O84" s="4">
        <v>204.4</v>
      </c>
    </row>
    <row r="85" spans="1:28" hidden="1">
      <c r="A85" s="2" t="s">
        <v>40</v>
      </c>
      <c r="B85" s="3" t="s">
        <v>10034</v>
      </c>
      <c r="C85" s="76" t="s">
        <v>42</v>
      </c>
      <c r="D85" s="76"/>
      <c r="E85" s="1" t="s">
        <v>5197</v>
      </c>
      <c r="F85" s="28" t="s">
        <v>10063</v>
      </c>
      <c r="G85" s="2" t="s">
        <v>1247</v>
      </c>
      <c r="H85" s="2" t="s">
        <v>1248</v>
      </c>
      <c r="I85" s="74" t="s">
        <v>313</v>
      </c>
      <c r="J85" s="74"/>
      <c r="K85" s="74" t="s">
        <v>314</v>
      </c>
      <c r="L85" s="74"/>
      <c r="M85" s="80">
        <v>13</v>
      </c>
      <c r="N85" s="80"/>
      <c r="O85" s="4">
        <v>132.86000000000001</v>
      </c>
    </row>
    <row r="86" spans="1:28" hidden="1">
      <c r="A86" s="2" t="s">
        <v>40</v>
      </c>
      <c r="B86" s="3" t="s">
        <v>10034</v>
      </c>
      <c r="C86" s="76" t="s">
        <v>42</v>
      </c>
      <c r="D86" s="76"/>
      <c r="E86" s="1" t="s">
        <v>10064</v>
      </c>
      <c r="F86" s="28" t="s">
        <v>10065</v>
      </c>
      <c r="G86" s="2" t="s">
        <v>5785</v>
      </c>
      <c r="H86" s="2" t="s">
        <v>5786</v>
      </c>
      <c r="I86" s="74" t="s">
        <v>313</v>
      </c>
      <c r="J86" s="74"/>
      <c r="K86" s="74" t="s">
        <v>314</v>
      </c>
      <c r="L86" s="74"/>
      <c r="M86" s="80">
        <v>15</v>
      </c>
      <c r="N86" s="80"/>
      <c r="O86" s="4">
        <v>153.30000000000001</v>
      </c>
    </row>
    <row r="87" spans="1:28" hidden="1">
      <c r="A87" s="2" t="s">
        <v>40</v>
      </c>
      <c r="B87" s="3" t="s">
        <v>9997</v>
      </c>
      <c r="C87" s="76" t="s">
        <v>42</v>
      </c>
      <c r="D87" s="76"/>
      <c r="E87" s="1" t="s">
        <v>5260</v>
      </c>
      <c r="F87" s="28" t="s">
        <v>10066</v>
      </c>
      <c r="G87" s="2" t="s">
        <v>581</v>
      </c>
      <c r="H87" s="2" t="s">
        <v>582</v>
      </c>
      <c r="I87" s="74" t="s">
        <v>313</v>
      </c>
      <c r="J87" s="74"/>
      <c r="K87" s="74" t="s">
        <v>314</v>
      </c>
      <c r="L87" s="74"/>
      <c r="M87" s="80">
        <v>20</v>
      </c>
      <c r="N87" s="80"/>
      <c r="O87" s="4">
        <v>204.4</v>
      </c>
    </row>
    <row r="88" spans="1:28" hidden="1">
      <c r="A88" s="2" t="s">
        <v>40</v>
      </c>
      <c r="B88" s="3" t="s">
        <v>9995</v>
      </c>
      <c r="C88" s="76" t="s">
        <v>42</v>
      </c>
      <c r="D88" s="76"/>
      <c r="E88" s="1" t="s">
        <v>5168</v>
      </c>
      <c r="F88" s="28" t="s">
        <v>768</v>
      </c>
      <c r="G88" s="2" t="s">
        <v>378</v>
      </c>
      <c r="H88" s="2" t="s">
        <v>379</v>
      </c>
      <c r="I88" s="74" t="s">
        <v>313</v>
      </c>
      <c r="J88" s="74"/>
      <c r="K88" s="74" t="s">
        <v>314</v>
      </c>
      <c r="L88" s="74"/>
      <c r="M88" s="80">
        <v>60</v>
      </c>
      <c r="N88" s="80"/>
      <c r="O88" s="4">
        <v>613.20000000000005</v>
      </c>
    </row>
    <row r="89" spans="1:28" hidden="1">
      <c r="A89" s="2" t="s">
        <v>40</v>
      </c>
      <c r="B89" s="3" t="s">
        <v>10052</v>
      </c>
      <c r="C89" s="76" t="s">
        <v>42</v>
      </c>
      <c r="D89" s="76"/>
      <c r="E89" s="1" t="s">
        <v>10067</v>
      </c>
      <c r="F89" s="28" t="s">
        <v>10068</v>
      </c>
      <c r="G89" s="2" t="s">
        <v>1421</v>
      </c>
      <c r="H89" s="2" t="s">
        <v>1422</v>
      </c>
      <c r="I89" s="74" t="s">
        <v>362</v>
      </c>
      <c r="J89" s="74"/>
      <c r="K89" s="74" t="s">
        <v>363</v>
      </c>
      <c r="L89" s="74"/>
      <c r="M89" s="80">
        <v>10</v>
      </c>
      <c r="N89" s="80"/>
      <c r="O89" s="4">
        <v>102.2</v>
      </c>
    </row>
    <row r="90" spans="1:28" hidden="1">
      <c r="A90" s="2" t="s">
        <v>40</v>
      </c>
      <c r="B90" s="3" t="s">
        <v>9995</v>
      </c>
      <c r="C90" s="76" t="s">
        <v>42</v>
      </c>
      <c r="D90" s="76"/>
      <c r="E90" s="1" t="s">
        <v>10069</v>
      </c>
      <c r="F90" s="28" t="s">
        <v>6161</v>
      </c>
      <c r="G90" s="2" t="s">
        <v>322</v>
      </c>
      <c r="H90" s="2" t="s">
        <v>323</v>
      </c>
      <c r="I90" s="74" t="s">
        <v>313</v>
      </c>
      <c r="J90" s="74"/>
      <c r="K90" s="74" t="s">
        <v>314</v>
      </c>
      <c r="L90" s="74"/>
      <c r="M90" s="80">
        <v>15</v>
      </c>
      <c r="N90" s="80"/>
      <c r="O90" s="4">
        <v>153.30000000000001</v>
      </c>
    </row>
    <row r="91" spans="1:28" hidden="1">
      <c r="A91" s="2" t="s">
        <v>40</v>
      </c>
      <c r="B91" s="3" t="s">
        <v>10052</v>
      </c>
      <c r="C91" s="76" t="s">
        <v>42</v>
      </c>
      <c r="D91" s="76"/>
      <c r="E91" s="1" t="s">
        <v>10070</v>
      </c>
      <c r="F91" s="28" t="s">
        <v>10068</v>
      </c>
      <c r="G91" s="2" t="s">
        <v>1421</v>
      </c>
      <c r="H91" s="2" t="s">
        <v>1422</v>
      </c>
      <c r="I91" s="74" t="s">
        <v>362</v>
      </c>
      <c r="J91" s="74"/>
      <c r="K91" s="74" t="s">
        <v>363</v>
      </c>
      <c r="L91" s="74"/>
      <c r="M91" s="80">
        <v>10</v>
      </c>
      <c r="N91" s="80"/>
      <c r="O91" s="4">
        <v>102.2</v>
      </c>
    </row>
    <row r="92" spans="1:28" hidden="1">
      <c r="A92" s="2" t="s">
        <v>40</v>
      </c>
      <c r="B92" s="3" t="s">
        <v>9997</v>
      </c>
      <c r="C92" s="76" t="s">
        <v>42</v>
      </c>
      <c r="D92" s="76"/>
      <c r="E92" s="1" t="s">
        <v>10071</v>
      </c>
      <c r="F92" s="28" t="s">
        <v>10072</v>
      </c>
      <c r="G92" s="2" t="s">
        <v>816</v>
      </c>
      <c r="H92" s="2" t="s">
        <v>817</v>
      </c>
      <c r="I92" s="74" t="s">
        <v>313</v>
      </c>
      <c r="J92" s="74"/>
      <c r="K92" s="74" t="s">
        <v>314</v>
      </c>
      <c r="L92" s="74"/>
      <c r="M92" s="80">
        <v>5</v>
      </c>
      <c r="N92" s="80"/>
      <c r="O92" s="4">
        <v>51.1</v>
      </c>
    </row>
    <row r="93" spans="1:28">
      <c r="A93" s="2" t="s">
        <v>48</v>
      </c>
      <c r="B93" s="3" t="s">
        <v>10052</v>
      </c>
      <c r="C93" s="76" t="s">
        <v>42</v>
      </c>
      <c r="D93" s="76"/>
      <c r="E93" s="1" t="s">
        <v>10070</v>
      </c>
      <c r="F93" s="28" t="s">
        <v>10068</v>
      </c>
      <c r="G93" s="2" t="s">
        <v>1421</v>
      </c>
      <c r="H93" s="2" t="s">
        <v>1422</v>
      </c>
      <c r="I93" s="74" t="s">
        <v>362</v>
      </c>
      <c r="J93" s="74"/>
      <c r="K93" s="74" t="s">
        <v>363</v>
      </c>
      <c r="L93" s="74"/>
      <c r="M93" s="80">
        <v>10</v>
      </c>
      <c r="N93" s="80"/>
      <c r="O93" s="4">
        <v>123.7</v>
      </c>
    </row>
    <row r="94" spans="1:28">
      <c r="A94" s="2" t="s">
        <v>48</v>
      </c>
      <c r="B94" s="3" t="s">
        <v>10052</v>
      </c>
      <c r="C94" s="76" t="s">
        <v>42</v>
      </c>
      <c r="D94" s="76"/>
      <c r="E94" s="1" t="s">
        <v>10067</v>
      </c>
      <c r="F94" s="28" t="s">
        <v>10068</v>
      </c>
      <c r="G94" s="2" t="s">
        <v>1421</v>
      </c>
      <c r="H94" s="2" t="s">
        <v>1422</v>
      </c>
      <c r="I94" s="74" t="s">
        <v>362</v>
      </c>
      <c r="J94" s="74"/>
      <c r="K94" s="74" t="s">
        <v>363</v>
      </c>
      <c r="L94" s="74"/>
      <c r="M94" s="80">
        <v>10</v>
      </c>
      <c r="N94" s="80"/>
      <c r="O94" s="4">
        <v>123.7</v>
      </c>
    </row>
    <row r="95" spans="1:28">
      <c r="A95" s="2" t="s">
        <v>48</v>
      </c>
      <c r="B95" s="3" t="s">
        <v>10043</v>
      </c>
      <c r="C95" s="76" t="s">
        <v>42</v>
      </c>
      <c r="D95" s="76"/>
      <c r="E95" s="1" t="s">
        <v>5111</v>
      </c>
      <c r="F95" s="28" t="s">
        <v>9976</v>
      </c>
      <c r="G95" s="2" t="s">
        <v>1444</v>
      </c>
      <c r="H95" s="2" t="s">
        <v>1445</v>
      </c>
      <c r="I95" s="74" t="s">
        <v>362</v>
      </c>
      <c r="J95" s="74"/>
      <c r="K95" s="74" t="s">
        <v>363</v>
      </c>
      <c r="L95" s="74"/>
      <c r="M95" s="80">
        <v>70</v>
      </c>
      <c r="N95" s="80"/>
      <c r="O95" s="4">
        <v>865.9</v>
      </c>
    </row>
    <row r="96" spans="1:28">
      <c r="A96" s="2" t="s">
        <v>48</v>
      </c>
      <c r="B96" s="3" t="s">
        <v>9997</v>
      </c>
      <c r="C96" s="76" t="s">
        <v>42</v>
      </c>
      <c r="D96" s="76"/>
      <c r="E96" s="1" t="s">
        <v>10073</v>
      </c>
      <c r="F96" s="28" t="s">
        <v>10074</v>
      </c>
      <c r="G96" s="2" t="s">
        <v>5428</v>
      </c>
      <c r="H96" s="2" t="s">
        <v>5429</v>
      </c>
      <c r="I96" s="74" t="s">
        <v>119</v>
      </c>
      <c r="J96" s="74"/>
      <c r="K96" s="74" t="s">
        <v>120</v>
      </c>
      <c r="L96" s="74"/>
      <c r="M96" s="80">
        <v>3</v>
      </c>
      <c r="N96" s="80"/>
      <c r="O96" s="4">
        <v>37.11</v>
      </c>
    </row>
    <row r="97" spans="1:28">
      <c r="A97" s="2" t="s">
        <v>48</v>
      </c>
      <c r="B97" s="3" t="s">
        <v>10034</v>
      </c>
      <c r="C97" s="76" t="s">
        <v>42</v>
      </c>
      <c r="D97" s="76"/>
      <c r="E97" s="1" t="s">
        <v>5197</v>
      </c>
      <c r="F97" s="28" t="s">
        <v>10063</v>
      </c>
      <c r="G97" s="2" t="s">
        <v>1247</v>
      </c>
      <c r="H97" s="2" t="s">
        <v>1248</v>
      </c>
      <c r="I97" s="74" t="s">
        <v>313</v>
      </c>
      <c r="J97" s="74"/>
      <c r="K97" s="74" t="s">
        <v>314</v>
      </c>
      <c r="L97" s="74"/>
      <c r="M97" s="80">
        <v>8</v>
      </c>
      <c r="N97" s="80"/>
      <c r="O97" s="4">
        <v>92.16</v>
      </c>
    </row>
    <row r="98" spans="1:28">
      <c r="A98" s="2" t="s">
        <v>48</v>
      </c>
      <c r="B98" s="3" t="s">
        <v>9995</v>
      </c>
      <c r="C98" s="76" t="s">
        <v>42</v>
      </c>
      <c r="D98" s="76"/>
      <c r="E98" s="1" t="s">
        <v>5168</v>
      </c>
      <c r="F98" s="28" t="s">
        <v>768</v>
      </c>
      <c r="G98" s="2" t="s">
        <v>378</v>
      </c>
      <c r="H98" s="2" t="s">
        <v>379</v>
      </c>
      <c r="I98" s="74" t="s">
        <v>313</v>
      </c>
      <c r="J98" s="74"/>
      <c r="K98" s="74" t="s">
        <v>314</v>
      </c>
      <c r="L98" s="74"/>
      <c r="M98" s="80">
        <v>5</v>
      </c>
      <c r="N98" s="80"/>
      <c r="O98" s="4">
        <v>57.6</v>
      </c>
    </row>
    <row r="99" spans="1:28" hidden="1">
      <c r="O99" s="5">
        <v>3068.23</v>
      </c>
    </row>
    <row r="100" spans="1:28" hidden="1">
      <c r="A100" s="72" t="s">
        <v>435</v>
      </c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</row>
    <row r="101" spans="1:28" hidden="1">
      <c r="A101" s="2" t="s">
        <v>40</v>
      </c>
      <c r="B101" s="3" t="s">
        <v>9997</v>
      </c>
      <c r="C101" s="76" t="s">
        <v>42</v>
      </c>
      <c r="D101" s="76"/>
      <c r="E101" s="1" t="s">
        <v>10075</v>
      </c>
      <c r="F101" s="28" t="s">
        <v>10076</v>
      </c>
      <c r="G101" s="2" t="s">
        <v>825</v>
      </c>
      <c r="H101" s="2" t="s">
        <v>826</v>
      </c>
      <c r="I101" s="74" t="s">
        <v>439</v>
      </c>
      <c r="J101" s="74"/>
      <c r="K101" s="74" t="s">
        <v>440</v>
      </c>
      <c r="L101" s="74"/>
      <c r="M101" s="80">
        <v>10</v>
      </c>
      <c r="N101" s="80"/>
      <c r="O101" s="4">
        <v>102.2</v>
      </c>
    </row>
    <row r="102" spans="1:28" hidden="1">
      <c r="O102" s="5">
        <v>102.2</v>
      </c>
    </row>
    <row r="103" spans="1:28" hidden="1">
      <c r="A103" s="72" t="s">
        <v>444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</row>
    <row r="104" spans="1:28" hidden="1">
      <c r="A104" s="2" t="s">
        <v>40</v>
      </c>
      <c r="B104" s="3" t="s">
        <v>10034</v>
      </c>
      <c r="C104" s="76" t="s">
        <v>42</v>
      </c>
      <c r="D104" s="76"/>
      <c r="E104" s="1" t="s">
        <v>10077</v>
      </c>
      <c r="F104" s="28" t="s">
        <v>9988</v>
      </c>
      <c r="G104" s="2" t="s">
        <v>9916</v>
      </c>
      <c r="H104" s="2" t="s">
        <v>9917</v>
      </c>
      <c r="I104" s="74" t="s">
        <v>872</v>
      </c>
      <c r="J104" s="74"/>
      <c r="K104" s="74" t="s">
        <v>873</v>
      </c>
      <c r="L104" s="74"/>
      <c r="M104" s="80">
        <v>30</v>
      </c>
      <c r="N104" s="80"/>
      <c r="O104" s="4">
        <v>306.60000000000002</v>
      </c>
    </row>
    <row r="105" spans="1:28" hidden="1">
      <c r="A105" s="2" t="s">
        <v>40</v>
      </c>
      <c r="B105" s="3" t="s">
        <v>9997</v>
      </c>
      <c r="C105" s="76" t="s">
        <v>42</v>
      </c>
      <c r="D105" s="76"/>
      <c r="E105" s="1" t="s">
        <v>10078</v>
      </c>
      <c r="F105" s="28" t="s">
        <v>9994</v>
      </c>
      <c r="G105" s="2" t="s">
        <v>1481</v>
      </c>
      <c r="H105" s="2" t="s">
        <v>1482</v>
      </c>
      <c r="I105" s="74" t="s">
        <v>872</v>
      </c>
      <c r="J105" s="74"/>
      <c r="K105" s="74" t="s">
        <v>873</v>
      </c>
      <c r="L105" s="74"/>
      <c r="M105" s="80">
        <v>50</v>
      </c>
      <c r="N105" s="80"/>
      <c r="O105" s="4">
        <v>511</v>
      </c>
    </row>
    <row r="106" spans="1:28" hidden="1">
      <c r="A106" s="2" t="s">
        <v>40</v>
      </c>
      <c r="B106" s="3" t="s">
        <v>9995</v>
      </c>
      <c r="C106" s="76" t="s">
        <v>42</v>
      </c>
      <c r="D106" s="76"/>
      <c r="E106" s="1" t="s">
        <v>5249</v>
      </c>
      <c r="F106" s="28" t="s">
        <v>10079</v>
      </c>
      <c r="G106" s="2" t="s">
        <v>607</v>
      </c>
      <c r="H106" s="2" t="s">
        <v>608</v>
      </c>
      <c r="I106" s="74" t="s">
        <v>609</v>
      </c>
      <c r="J106" s="74"/>
      <c r="K106" s="74" t="s">
        <v>610</v>
      </c>
      <c r="L106" s="74"/>
      <c r="M106" s="80">
        <v>240</v>
      </c>
      <c r="N106" s="80"/>
      <c r="O106" s="4">
        <v>2452.8000000000002</v>
      </c>
    </row>
    <row r="107" spans="1:28">
      <c r="A107" s="2" t="s">
        <v>48</v>
      </c>
      <c r="B107" s="3" t="s">
        <v>9997</v>
      </c>
      <c r="C107" s="76" t="s">
        <v>42</v>
      </c>
      <c r="D107" s="76"/>
      <c r="E107" s="1" t="s">
        <v>10078</v>
      </c>
      <c r="F107" s="28" t="s">
        <v>9994</v>
      </c>
      <c r="G107" s="2" t="s">
        <v>1481</v>
      </c>
      <c r="H107" s="2" t="s">
        <v>1482</v>
      </c>
      <c r="I107" s="74" t="s">
        <v>872</v>
      </c>
      <c r="J107" s="74"/>
      <c r="K107" s="74" t="s">
        <v>873</v>
      </c>
      <c r="L107" s="74"/>
      <c r="M107" s="80">
        <v>30</v>
      </c>
      <c r="N107" s="80"/>
      <c r="O107" s="4">
        <v>371.1</v>
      </c>
    </row>
    <row r="108" spans="1:28">
      <c r="A108" s="2" t="s">
        <v>48</v>
      </c>
      <c r="B108" s="3" t="s">
        <v>9995</v>
      </c>
      <c r="C108" s="76" t="s">
        <v>42</v>
      </c>
      <c r="D108" s="76"/>
      <c r="E108" s="1" t="s">
        <v>5249</v>
      </c>
      <c r="F108" s="28" t="s">
        <v>10079</v>
      </c>
      <c r="G108" s="2" t="s">
        <v>607</v>
      </c>
      <c r="H108" s="2" t="s">
        <v>608</v>
      </c>
      <c r="I108" s="74" t="s">
        <v>609</v>
      </c>
      <c r="J108" s="74"/>
      <c r="K108" s="74" t="s">
        <v>610</v>
      </c>
      <c r="L108" s="74"/>
      <c r="M108" s="80">
        <v>200</v>
      </c>
      <c r="N108" s="80"/>
      <c r="O108" s="4">
        <v>2474</v>
      </c>
    </row>
    <row r="109" spans="1:28" hidden="1">
      <c r="O109" s="5">
        <v>6115.5</v>
      </c>
    </row>
    <row r="110" spans="1:28" hidden="1">
      <c r="O110" s="5">
        <v>28460.98</v>
      </c>
    </row>
  </sheetData>
  <autoFilter ref="A1:AB110" xr:uid="{46DA28EC-A938-5248-99CE-2C1A56037D48}">
    <filterColumn colId="0">
      <filters>
        <filter val="Glaumax 20mg/ml+5mg/ml kapi za oči 5ml"/>
      </filters>
    </filterColumn>
    <filterColumn colId="2" showButton="0"/>
    <filterColumn colId="8" showButton="0"/>
    <filterColumn colId="10" showButton="0"/>
    <filterColumn colId="12" showButton="0"/>
  </autoFilter>
  <mergeCells count="366">
    <mergeCell ref="C1:D1"/>
    <mergeCell ref="I1:J1"/>
    <mergeCell ref="K1:L1"/>
    <mergeCell ref="M1:N1"/>
    <mergeCell ref="A2:AB2"/>
    <mergeCell ref="C3:D3"/>
    <mergeCell ref="I3:J3"/>
    <mergeCell ref="K3:L3"/>
    <mergeCell ref="M3:N3"/>
    <mergeCell ref="A5:AB5"/>
    <mergeCell ref="C6:D6"/>
    <mergeCell ref="I6:J6"/>
    <mergeCell ref="K6:L6"/>
    <mergeCell ref="M6:N6"/>
    <mergeCell ref="C7:D7"/>
    <mergeCell ref="I7:J7"/>
    <mergeCell ref="K7:L7"/>
    <mergeCell ref="M7:N7"/>
    <mergeCell ref="C10:D10"/>
    <mergeCell ref="I10:J10"/>
    <mergeCell ref="K10:L10"/>
    <mergeCell ref="M10:N10"/>
    <mergeCell ref="C11:D11"/>
    <mergeCell ref="I11:J11"/>
    <mergeCell ref="K11:L11"/>
    <mergeCell ref="M11:N11"/>
    <mergeCell ref="C8:D8"/>
    <mergeCell ref="I8:J8"/>
    <mergeCell ref="K8:L8"/>
    <mergeCell ref="M8:N8"/>
    <mergeCell ref="C9:D9"/>
    <mergeCell ref="I9:J9"/>
    <mergeCell ref="K9:L9"/>
    <mergeCell ref="M9:N9"/>
    <mergeCell ref="C14:D14"/>
    <mergeCell ref="I14:J14"/>
    <mergeCell ref="K14:L14"/>
    <mergeCell ref="M14:N14"/>
    <mergeCell ref="C15:D15"/>
    <mergeCell ref="I15:J15"/>
    <mergeCell ref="K15:L15"/>
    <mergeCell ref="M15:N15"/>
    <mergeCell ref="C12:D12"/>
    <mergeCell ref="I12:J12"/>
    <mergeCell ref="K12:L12"/>
    <mergeCell ref="M12:N12"/>
    <mergeCell ref="C13:D13"/>
    <mergeCell ref="I13:J13"/>
    <mergeCell ref="K13:L13"/>
    <mergeCell ref="M13:N13"/>
    <mergeCell ref="C18:D18"/>
    <mergeCell ref="I18:J18"/>
    <mergeCell ref="K18:L18"/>
    <mergeCell ref="M18:N18"/>
    <mergeCell ref="C19:D19"/>
    <mergeCell ref="I19:J19"/>
    <mergeCell ref="K19:L19"/>
    <mergeCell ref="M19:N19"/>
    <mergeCell ref="C16:D16"/>
    <mergeCell ref="I16:J16"/>
    <mergeCell ref="K16:L16"/>
    <mergeCell ref="M16:N16"/>
    <mergeCell ref="C17:D17"/>
    <mergeCell ref="I17:J17"/>
    <mergeCell ref="K17:L17"/>
    <mergeCell ref="M17:N17"/>
    <mergeCell ref="C22:D22"/>
    <mergeCell ref="I22:J22"/>
    <mergeCell ref="K22:L22"/>
    <mergeCell ref="M22:N22"/>
    <mergeCell ref="C23:D23"/>
    <mergeCell ref="I23:J23"/>
    <mergeCell ref="K23:L23"/>
    <mergeCell ref="M23:N23"/>
    <mergeCell ref="C20:D20"/>
    <mergeCell ref="I20:J20"/>
    <mergeCell ref="K20:L20"/>
    <mergeCell ref="M20:N20"/>
    <mergeCell ref="C21:D21"/>
    <mergeCell ref="I21:J21"/>
    <mergeCell ref="K21:L21"/>
    <mergeCell ref="M21:N21"/>
    <mergeCell ref="C26:D26"/>
    <mergeCell ref="I26:J26"/>
    <mergeCell ref="K26:L26"/>
    <mergeCell ref="M26:N26"/>
    <mergeCell ref="C27:D27"/>
    <mergeCell ref="I27:J27"/>
    <mergeCell ref="K27:L27"/>
    <mergeCell ref="M27:N27"/>
    <mergeCell ref="C24:D24"/>
    <mergeCell ref="I24:J24"/>
    <mergeCell ref="K24:L24"/>
    <mergeCell ref="M24:N24"/>
    <mergeCell ref="C25:D25"/>
    <mergeCell ref="I25:J25"/>
    <mergeCell ref="K25:L25"/>
    <mergeCell ref="M25:N25"/>
    <mergeCell ref="C30:D30"/>
    <mergeCell ref="I30:J30"/>
    <mergeCell ref="K30:L30"/>
    <mergeCell ref="M30:N30"/>
    <mergeCell ref="C31:D31"/>
    <mergeCell ref="I31:J31"/>
    <mergeCell ref="K31:L31"/>
    <mergeCell ref="M31:N31"/>
    <mergeCell ref="C28:D28"/>
    <mergeCell ref="I28:J28"/>
    <mergeCell ref="K28:L28"/>
    <mergeCell ref="M28:N28"/>
    <mergeCell ref="C29:D29"/>
    <mergeCell ref="I29:J29"/>
    <mergeCell ref="K29:L29"/>
    <mergeCell ref="M29:N29"/>
    <mergeCell ref="C34:D34"/>
    <mergeCell ref="I34:J34"/>
    <mergeCell ref="K34:L34"/>
    <mergeCell ref="M34:N34"/>
    <mergeCell ref="C35:D35"/>
    <mergeCell ref="I35:J35"/>
    <mergeCell ref="K35:L35"/>
    <mergeCell ref="M35:N35"/>
    <mergeCell ref="C32:D32"/>
    <mergeCell ref="I32:J32"/>
    <mergeCell ref="K32:L32"/>
    <mergeCell ref="M32:N32"/>
    <mergeCell ref="C33:D33"/>
    <mergeCell ref="I33:J33"/>
    <mergeCell ref="K33:L33"/>
    <mergeCell ref="M33:N33"/>
    <mergeCell ref="C36:D36"/>
    <mergeCell ref="I36:J36"/>
    <mergeCell ref="K36:L36"/>
    <mergeCell ref="M36:N36"/>
    <mergeCell ref="A38:AB38"/>
    <mergeCell ref="C39:D39"/>
    <mergeCell ref="I39:J39"/>
    <mergeCell ref="K39:L39"/>
    <mergeCell ref="M39:N39"/>
    <mergeCell ref="C42:D42"/>
    <mergeCell ref="I42:J42"/>
    <mergeCell ref="K42:L42"/>
    <mergeCell ref="M42:N42"/>
    <mergeCell ref="C43:D43"/>
    <mergeCell ref="I43:J43"/>
    <mergeCell ref="K43:L43"/>
    <mergeCell ref="M43:N43"/>
    <mergeCell ref="C40:D40"/>
    <mergeCell ref="I40:J40"/>
    <mergeCell ref="K40:L40"/>
    <mergeCell ref="M40:N40"/>
    <mergeCell ref="C41:D41"/>
    <mergeCell ref="I41:J41"/>
    <mergeCell ref="K41:L41"/>
    <mergeCell ref="M41:N41"/>
    <mergeCell ref="C46:D46"/>
    <mergeCell ref="I46:J46"/>
    <mergeCell ref="K46:L46"/>
    <mergeCell ref="M46:N46"/>
    <mergeCell ref="C47:D47"/>
    <mergeCell ref="I47:J47"/>
    <mergeCell ref="K47:L47"/>
    <mergeCell ref="M47:N47"/>
    <mergeCell ref="C44:D44"/>
    <mergeCell ref="I44:J44"/>
    <mergeCell ref="K44:L44"/>
    <mergeCell ref="M44:N44"/>
    <mergeCell ref="C45:D45"/>
    <mergeCell ref="I45:J45"/>
    <mergeCell ref="K45:L45"/>
    <mergeCell ref="M45:N45"/>
    <mergeCell ref="C50:D50"/>
    <mergeCell ref="I50:J50"/>
    <mergeCell ref="K50:L50"/>
    <mergeCell ref="M50:N50"/>
    <mergeCell ref="C51:D51"/>
    <mergeCell ref="I51:J51"/>
    <mergeCell ref="K51:L51"/>
    <mergeCell ref="M51:N51"/>
    <mergeCell ref="C48:D48"/>
    <mergeCell ref="I48:J48"/>
    <mergeCell ref="K48:L48"/>
    <mergeCell ref="M48:N48"/>
    <mergeCell ref="C49:D49"/>
    <mergeCell ref="I49:J49"/>
    <mergeCell ref="K49:L49"/>
    <mergeCell ref="M49:N49"/>
    <mergeCell ref="C57:D57"/>
    <mergeCell ref="I57:J57"/>
    <mergeCell ref="K57:L57"/>
    <mergeCell ref="M57:N57"/>
    <mergeCell ref="C58:D58"/>
    <mergeCell ref="I58:J58"/>
    <mergeCell ref="K58:L58"/>
    <mergeCell ref="M58:N58"/>
    <mergeCell ref="A53:AB53"/>
    <mergeCell ref="C54:D54"/>
    <mergeCell ref="I54:J54"/>
    <mergeCell ref="K54:L54"/>
    <mergeCell ref="M54:N54"/>
    <mergeCell ref="A56:AB56"/>
    <mergeCell ref="A60:AB60"/>
    <mergeCell ref="C61:D61"/>
    <mergeCell ref="I61:J61"/>
    <mergeCell ref="K61:L61"/>
    <mergeCell ref="M61:N61"/>
    <mergeCell ref="C62:D62"/>
    <mergeCell ref="I62:J62"/>
    <mergeCell ref="K62:L62"/>
    <mergeCell ref="M62:N62"/>
    <mergeCell ref="C65:D65"/>
    <mergeCell ref="I65:J65"/>
    <mergeCell ref="K65:L65"/>
    <mergeCell ref="M65:N65"/>
    <mergeCell ref="C66:D66"/>
    <mergeCell ref="I66:J66"/>
    <mergeCell ref="K66:L66"/>
    <mergeCell ref="M66:N66"/>
    <mergeCell ref="C63:D63"/>
    <mergeCell ref="I63:J63"/>
    <mergeCell ref="K63:L63"/>
    <mergeCell ref="M63:N63"/>
    <mergeCell ref="C64:D64"/>
    <mergeCell ref="I64:J64"/>
    <mergeCell ref="K64:L64"/>
    <mergeCell ref="M64:N64"/>
    <mergeCell ref="C69:D69"/>
    <mergeCell ref="I69:J69"/>
    <mergeCell ref="K69:L69"/>
    <mergeCell ref="M69:N69"/>
    <mergeCell ref="C70:D70"/>
    <mergeCell ref="I70:J70"/>
    <mergeCell ref="K70:L70"/>
    <mergeCell ref="M70:N70"/>
    <mergeCell ref="C67:D67"/>
    <mergeCell ref="I67:J67"/>
    <mergeCell ref="K67:L67"/>
    <mergeCell ref="M67:N67"/>
    <mergeCell ref="C68:D68"/>
    <mergeCell ref="I68:J68"/>
    <mergeCell ref="K68:L68"/>
    <mergeCell ref="M68:N68"/>
    <mergeCell ref="C73:D73"/>
    <mergeCell ref="I73:J73"/>
    <mergeCell ref="K73:L73"/>
    <mergeCell ref="M73:N73"/>
    <mergeCell ref="C74:D74"/>
    <mergeCell ref="I74:J74"/>
    <mergeCell ref="K74:L74"/>
    <mergeCell ref="M74:N74"/>
    <mergeCell ref="C71:D71"/>
    <mergeCell ref="I71:J71"/>
    <mergeCell ref="K71:L71"/>
    <mergeCell ref="M71:N71"/>
    <mergeCell ref="C72:D72"/>
    <mergeCell ref="I72:J72"/>
    <mergeCell ref="K72:L72"/>
    <mergeCell ref="M72:N72"/>
    <mergeCell ref="C79:D79"/>
    <mergeCell ref="I79:J79"/>
    <mergeCell ref="K79:L79"/>
    <mergeCell ref="M79:N79"/>
    <mergeCell ref="C80:D80"/>
    <mergeCell ref="I80:J80"/>
    <mergeCell ref="K80:L80"/>
    <mergeCell ref="M80:N80"/>
    <mergeCell ref="C75:D75"/>
    <mergeCell ref="I75:J75"/>
    <mergeCell ref="K75:L75"/>
    <mergeCell ref="M75:N75"/>
    <mergeCell ref="A77:AB77"/>
    <mergeCell ref="C78:D78"/>
    <mergeCell ref="I78:J78"/>
    <mergeCell ref="K78:L78"/>
    <mergeCell ref="M78:N78"/>
    <mergeCell ref="C85:D85"/>
    <mergeCell ref="I85:J85"/>
    <mergeCell ref="K85:L85"/>
    <mergeCell ref="M85:N85"/>
    <mergeCell ref="C86:D86"/>
    <mergeCell ref="I86:J86"/>
    <mergeCell ref="K86:L86"/>
    <mergeCell ref="M86:N86"/>
    <mergeCell ref="A82:AB82"/>
    <mergeCell ref="C83:D83"/>
    <mergeCell ref="I83:J83"/>
    <mergeCell ref="K83:L83"/>
    <mergeCell ref="M83:N83"/>
    <mergeCell ref="C84:D84"/>
    <mergeCell ref="I84:J84"/>
    <mergeCell ref="K84:L84"/>
    <mergeCell ref="M84:N84"/>
    <mergeCell ref="C89:D89"/>
    <mergeCell ref="I89:J89"/>
    <mergeCell ref="K89:L89"/>
    <mergeCell ref="M89:N89"/>
    <mergeCell ref="C90:D90"/>
    <mergeCell ref="I90:J90"/>
    <mergeCell ref="K90:L90"/>
    <mergeCell ref="M90:N90"/>
    <mergeCell ref="C87:D87"/>
    <mergeCell ref="I87:J87"/>
    <mergeCell ref="K87:L87"/>
    <mergeCell ref="M87:N87"/>
    <mergeCell ref="C88:D88"/>
    <mergeCell ref="I88:J88"/>
    <mergeCell ref="K88:L88"/>
    <mergeCell ref="M88:N88"/>
    <mergeCell ref="C93:D93"/>
    <mergeCell ref="I93:J93"/>
    <mergeCell ref="K93:L93"/>
    <mergeCell ref="M93:N93"/>
    <mergeCell ref="C94:D94"/>
    <mergeCell ref="I94:J94"/>
    <mergeCell ref="K94:L94"/>
    <mergeCell ref="M94:N94"/>
    <mergeCell ref="C91:D91"/>
    <mergeCell ref="I91:J91"/>
    <mergeCell ref="K91:L91"/>
    <mergeCell ref="M91:N91"/>
    <mergeCell ref="C92:D92"/>
    <mergeCell ref="I92:J92"/>
    <mergeCell ref="K92:L92"/>
    <mergeCell ref="M92:N92"/>
    <mergeCell ref="C97:D97"/>
    <mergeCell ref="I97:J97"/>
    <mergeCell ref="K97:L97"/>
    <mergeCell ref="M97:N97"/>
    <mergeCell ref="C98:D98"/>
    <mergeCell ref="I98:J98"/>
    <mergeCell ref="K98:L98"/>
    <mergeCell ref="M98:N98"/>
    <mergeCell ref="C95:D95"/>
    <mergeCell ref="I95:J95"/>
    <mergeCell ref="K95:L95"/>
    <mergeCell ref="M95:N95"/>
    <mergeCell ref="C96:D96"/>
    <mergeCell ref="I96:J96"/>
    <mergeCell ref="K96:L96"/>
    <mergeCell ref="M96:N96"/>
    <mergeCell ref="C104:D104"/>
    <mergeCell ref="I104:J104"/>
    <mergeCell ref="K104:L104"/>
    <mergeCell ref="M104:N104"/>
    <mergeCell ref="C105:D105"/>
    <mergeCell ref="I105:J105"/>
    <mergeCell ref="K105:L105"/>
    <mergeCell ref="M105:N105"/>
    <mergeCell ref="A100:AB100"/>
    <mergeCell ref="C101:D101"/>
    <mergeCell ref="I101:J101"/>
    <mergeCell ref="K101:L101"/>
    <mergeCell ref="M101:N101"/>
    <mergeCell ref="A103:AB103"/>
    <mergeCell ref="C108:D108"/>
    <mergeCell ref="I108:J108"/>
    <mergeCell ref="K108:L108"/>
    <mergeCell ref="M108:N108"/>
    <mergeCell ref="C106:D106"/>
    <mergeCell ref="I106:J106"/>
    <mergeCell ref="K106:L106"/>
    <mergeCell ref="M106:N106"/>
    <mergeCell ref="C107:D107"/>
    <mergeCell ref="I107:J107"/>
    <mergeCell ref="K107:L107"/>
    <mergeCell ref="M107:N107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4AB0-4F72-924A-BEDA-B3B67ED38ADF}">
  <sheetPr filterMode="1"/>
  <dimension ref="A1:Y122"/>
  <sheetViews>
    <sheetView workbookViewId="0"/>
    <sheetView workbookViewId="1"/>
  </sheetViews>
  <sheetFormatPr defaultColWidth="8.85546875" defaultRowHeight="12.95"/>
  <cols>
    <col min="1" max="1" width="39.85546875" customWidth="1"/>
    <col min="2" max="2" width="9.28515625" customWidth="1"/>
    <col min="3" max="3" width="4" customWidth="1"/>
    <col min="4" max="4" width="3.140625" customWidth="1"/>
    <col min="5" max="5" width="7" customWidth="1"/>
    <col min="6" max="6" width="46.85546875" customWidth="1"/>
    <col min="7" max="7" width="34.85546875" customWidth="1"/>
    <col min="8" max="8" width="3" customWidth="1"/>
    <col min="9" max="9" width="3.140625" customWidth="1"/>
    <col min="10" max="10" width="11.42578125" customWidth="1"/>
    <col min="11" max="11" width="7.85546875" style="10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6" t="s">
        <v>36</v>
      </c>
      <c r="K1" s="8" t="s">
        <v>37</v>
      </c>
      <c r="L1" s="6" t="s">
        <v>38</v>
      </c>
    </row>
    <row r="2" spans="1:25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 hidden="1">
      <c r="A3" s="2" t="s">
        <v>48</v>
      </c>
      <c r="B3" s="3" t="s">
        <v>10080</v>
      </c>
      <c r="C3" s="76" t="s">
        <v>42</v>
      </c>
      <c r="D3" s="76"/>
      <c r="E3" s="1" t="s">
        <v>10081</v>
      </c>
      <c r="F3" s="2" t="s">
        <v>8591</v>
      </c>
      <c r="G3" s="2" t="s">
        <v>8592</v>
      </c>
      <c r="H3" s="74" t="s">
        <v>52</v>
      </c>
      <c r="I3" s="74"/>
      <c r="J3" s="2" t="s">
        <v>53</v>
      </c>
      <c r="K3" s="9">
        <v>20</v>
      </c>
      <c r="L3" s="4">
        <v>247.4</v>
      </c>
    </row>
    <row r="4" spans="1:25" hidden="1">
      <c r="L4" s="5">
        <v>247.4</v>
      </c>
    </row>
    <row r="5" spans="1:25" hidden="1">
      <c r="A5" s="72" t="s">
        <v>54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</row>
    <row r="6" spans="1:25" hidden="1">
      <c r="A6" s="2" t="s">
        <v>48</v>
      </c>
      <c r="B6" s="3" t="s">
        <v>10082</v>
      </c>
      <c r="C6" s="76" t="s">
        <v>42</v>
      </c>
      <c r="D6" s="76"/>
      <c r="E6" s="1" t="s">
        <v>10083</v>
      </c>
      <c r="F6" s="2" t="s">
        <v>57</v>
      </c>
      <c r="G6" s="2" t="s">
        <v>58</v>
      </c>
      <c r="H6" s="74" t="s">
        <v>59</v>
      </c>
      <c r="I6" s="74"/>
      <c r="J6" s="2" t="s">
        <v>60</v>
      </c>
      <c r="K6" s="9">
        <v>10</v>
      </c>
      <c r="L6" s="4">
        <v>115.2</v>
      </c>
    </row>
    <row r="7" spans="1:25" hidden="1">
      <c r="L7" s="5">
        <v>115.2</v>
      </c>
    </row>
    <row r="8" spans="1:25" hidden="1">
      <c r="A8" s="72" t="s">
        <v>67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</row>
    <row r="9" spans="1:25">
      <c r="A9" s="2" t="s">
        <v>40</v>
      </c>
      <c r="B9" s="3" t="s">
        <v>10084</v>
      </c>
      <c r="C9" s="76" t="s">
        <v>42</v>
      </c>
      <c r="D9" s="76"/>
      <c r="E9" s="1" t="s">
        <v>10085</v>
      </c>
      <c r="F9" s="2" t="s">
        <v>643</v>
      </c>
      <c r="G9" s="2" t="s">
        <v>644</v>
      </c>
      <c r="H9" s="74" t="s">
        <v>82</v>
      </c>
      <c r="I9" s="74"/>
      <c r="J9" s="2" t="s">
        <v>83</v>
      </c>
      <c r="K9" s="9">
        <v>5</v>
      </c>
      <c r="L9" s="4">
        <v>51.1</v>
      </c>
    </row>
    <row r="10" spans="1:25">
      <c r="A10" s="2" t="s">
        <v>40</v>
      </c>
      <c r="B10" s="3" t="s">
        <v>10084</v>
      </c>
      <c r="C10" s="76" t="s">
        <v>42</v>
      </c>
      <c r="D10" s="76"/>
      <c r="E10" s="1" t="s">
        <v>10086</v>
      </c>
      <c r="F10" s="2" t="s">
        <v>928</v>
      </c>
      <c r="G10" s="2" t="s">
        <v>929</v>
      </c>
      <c r="H10" s="74" t="s">
        <v>93</v>
      </c>
      <c r="I10" s="74"/>
      <c r="J10" s="2" t="s">
        <v>94</v>
      </c>
      <c r="K10" s="9">
        <v>2</v>
      </c>
      <c r="L10" s="4">
        <v>20.440000000000001</v>
      </c>
    </row>
    <row r="11" spans="1:25">
      <c r="A11" s="2" t="s">
        <v>40</v>
      </c>
      <c r="B11" s="3" t="s">
        <v>10084</v>
      </c>
      <c r="C11" s="76" t="s">
        <v>42</v>
      </c>
      <c r="D11" s="76"/>
      <c r="E11" s="1" t="s">
        <v>10087</v>
      </c>
      <c r="F11" s="2" t="s">
        <v>486</v>
      </c>
      <c r="G11" s="2" t="s">
        <v>487</v>
      </c>
      <c r="H11" s="74" t="s">
        <v>102</v>
      </c>
      <c r="I11" s="74"/>
      <c r="J11" s="2" t="s">
        <v>103</v>
      </c>
      <c r="K11" s="9">
        <v>10</v>
      </c>
      <c r="L11" s="4">
        <v>102.2</v>
      </c>
    </row>
    <row r="12" spans="1:25">
      <c r="A12" s="2" t="s">
        <v>40</v>
      </c>
      <c r="B12" s="3" t="s">
        <v>10084</v>
      </c>
      <c r="C12" s="76" t="s">
        <v>42</v>
      </c>
      <c r="D12" s="76"/>
      <c r="E12" s="1" t="s">
        <v>10088</v>
      </c>
      <c r="F12" s="2" t="s">
        <v>650</v>
      </c>
      <c r="G12" s="2" t="s">
        <v>651</v>
      </c>
      <c r="H12" s="74" t="s">
        <v>72</v>
      </c>
      <c r="I12" s="74"/>
      <c r="J12" s="2" t="s">
        <v>73</v>
      </c>
      <c r="K12" s="9">
        <v>20</v>
      </c>
      <c r="L12" s="4">
        <v>204.4</v>
      </c>
    </row>
    <row r="13" spans="1:25">
      <c r="A13" s="2" t="s">
        <v>40</v>
      </c>
      <c r="B13" s="3" t="s">
        <v>10084</v>
      </c>
      <c r="C13" s="76" t="s">
        <v>42</v>
      </c>
      <c r="D13" s="76"/>
      <c r="E13" s="1" t="s">
        <v>5235</v>
      </c>
      <c r="F13" s="2" t="s">
        <v>88</v>
      </c>
      <c r="G13" s="2" t="s">
        <v>89</v>
      </c>
      <c r="H13" s="74" t="s">
        <v>82</v>
      </c>
      <c r="I13" s="74"/>
      <c r="J13" s="2" t="s">
        <v>83</v>
      </c>
      <c r="K13" s="9">
        <v>3</v>
      </c>
      <c r="L13" s="4">
        <v>30.66</v>
      </c>
    </row>
    <row r="14" spans="1:25">
      <c r="A14" s="2" t="s">
        <v>40</v>
      </c>
      <c r="B14" s="3" t="s">
        <v>10084</v>
      </c>
      <c r="C14" s="76" t="s">
        <v>42</v>
      </c>
      <c r="D14" s="76"/>
      <c r="E14" s="1" t="s">
        <v>10089</v>
      </c>
      <c r="F14" s="2" t="s">
        <v>519</v>
      </c>
      <c r="G14" s="2" t="s">
        <v>520</v>
      </c>
      <c r="H14" s="74" t="s">
        <v>93</v>
      </c>
      <c r="I14" s="74"/>
      <c r="J14" s="2" t="s">
        <v>94</v>
      </c>
      <c r="K14" s="9">
        <v>5</v>
      </c>
      <c r="L14" s="4">
        <v>51.1</v>
      </c>
    </row>
    <row r="15" spans="1:25">
      <c r="A15" s="2" t="s">
        <v>40</v>
      </c>
      <c r="B15" s="3" t="s">
        <v>10084</v>
      </c>
      <c r="C15" s="76" t="s">
        <v>42</v>
      </c>
      <c r="D15" s="76"/>
      <c r="E15" s="1" t="s">
        <v>10090</v>
      </c>
      <c r="F15" s="2" t="s">
        <v>4537</v>
      </c>
      <c r="G15" s="2" t="s">
        <v>4538</v>
      </c>
      <c r="H15" s="74" t="s">
        <v>498</v>
      </c>
      <c r="I15" s="74"/>
      <c r="J15" s="2" t="s">
        <v>499</v>
      </c>
      <c r="K15" s="9">
        <v>10</v>
      </c>
      <c r="L15" s="4">
        <v>102.2</v>
      </c>
    </row>
    <row r="16" spans="1:25">
      <c r="A16" s="2" t="s">
        <v>40</v>
      </c>
      <c r="B16" s="3" t="s">
        <v>10084</v>
      </c>
      <c r="C16" s="76" t="s">
        <v>42</v>
      </c>
      <c r="D16" s="76"/>
      <c r="E16" s="1" t="s">
        <v>10091</v>
      </c>
      <c r="F16" s="2" t="s">
        <v>3067</v>
      </c>
      <c r="G16" s="2" t="s">
        <v>3068</v>
      </c>
      <c r="H16" s="74" t="s">
        <v>82</v>
      </c>
      <c r="I16" s="74"/>
      <c r="J16" s="2" t="s">
        <v>83</v>
      </c>
      <c r="K16" s="9">
        <v>1</v>
      </c>
      <c r="L16" s="4">
        <v>10.220000000000001</v>
      </c>
    </row>
    <row r="17" spans="1:12">
      <c r="A17" s="2" t="s">
        <v>40</v>
      </c>
      <c r="B17" s="3" t="s">
        <v>10084</v>
      </c>
      <c r="C17" s="76" t="s">
        <v>42</v>
      </c>
      <c r="D17" s="76"/>
      <c r="E17" s="1" t="s">
        <v>10092</v>
      </c>
      <c r="F17" s="2" t="s">
        <v>1512</v>
      </c>
      <c r="G17" s="2" t="s">
        <v>1513</v>
      </c>
      <c r="H17" s="74" t="s">
        <v>82</v>
      </c>
      <c r="I17" s="74"/>
      <c r="J17" s="2" t="s">
        <v>83</v>
      </c>
      <c r="K17" s="9">
        <v>2</v>
      </c>
      <c r="L17" s="4">
        <v>20.440000000000001</v>
      </c>
    </row>
    <row r="18" spans="1:12">
      <c r="A18" s="2" t="s">
        <v>40</v>
      </c>
      <c r="B18" s="3" t="s">
        <v>10084</v>
      </c>
      <c r="C18" s="76" t="s">
        <v>42</v>
      </c>
      <c r="D18" s="76"/>
      <c r="E18" s="1" t="s">
        <v>5237</v>
      </c>
      <c r="F18" s="2" t="s">
        <v>1085</v>
      </c>
      <c r="G18" s="2" t="s">
        <v>1086</v>
      </c>
      <c r="H18" s="74" t="s">
        <v>82</v>
      </c>
      <c r="I18" s="74"/>
      <c r="J18" s="2" t="s">
        <v>83</v>
      </c>
      <c r="K18" s="9">
        <v>5</v>
      </c>
      <c r="L18" s="4">
        <v>51.1</v>
      </c>
    </row>
    <row r="19" spans="1:12">
      <c r="A19" s="2" t="s">
        <v>40</v>
      </c>
      <c r="B19" s="3" t="s">
        <v>10084</v>
      </c>
      <c r="C19" s="76" t="s">
        <v>42</v>
      </c>
      <c r="D19" s="76"/>
      <c r="E19" s="1" t="s">
        <v>10093</v>
      </c>
      <c r="F19" s="2" t="s">
        <v>2358</v>
      </c>
      <c r="G19" s="2" t="s">
        <v>2359</v>
      </c>
      <c r="H19" s="74" t="s">
        <v>82</v>
      </c>
      <c r="I19" s="74"/>
      <c r="J19" s="2" t="s">
        <v>83</v>
      </c>
      <c r="K19" s="9">
        <v>1</v>
      </c>
      <c r="L19" s="4">
        <v>10.220000000000001</v>
      </c>
    </row>
    <row r="20" spans="1:12">
      <c r="A20" s="2" t="s">
        <v>40</v>
      </c>
      <c r="B20" s="3" t="s">
        <v>10084</v>
      </c>
      <c r="C20" s="76" t="s">
        <v>42</v>
      </c>
      <c r="D20" s="76"/>
      <c r="E20" s="1" t="s">
        <v>5238</v>
      </c>
      <c r="F20" s="2" t="s">
        <v>2702</v>
      </c>
      <c r="G20" s="2" t="s">
        <v>2703</v>
      </c>
      <c r="H20" s="74" t="s">
        <v>82</v>
      </c>
      <c r="I20" s="74"/>
      <c r="J20" s="2" t="s">
        <v>83</v>
      </c>
      <c r="K20" s="9">
        <v>1</v>
      </c>
      <c r="L20" s="4">
        <v>10.220000000000001</v>
      </c>
    </row>
    <row r="21" spans="1:12">
      <c r="A21" s="2" t="s">
        <v>40</v>
      </c>
      <c r="B21" s="3" t="s">
        <v>10084</v>
      </c>
      <c r="C21" s="76" t="s">
        <v>42</v>
      </c>
      <c r="D21" s="76"/>
      <c r="E21" s="1" t="s">
        <v>10094</v>
      </c>
      <c r="F21" s="2" t="s">
        <v>9883</v>
      </c>
      <c r="G21" s="2" t="s">
        <v>9884</v>
      </c>
      <c r="H21" s="74" t="s">
        <v>82</v>
      </c>
      <c r="I21" s="74"/>
      <c r="J21" s="2" t="s">
        <v>83</v>
      </c>
      <c r="K21" s="9">
        <v>20</v>
      </c>
      <c r="L21" s="4">
        <v>204.4</v>
      </c>
    </row>
    <row r="22" spans="1:12">
      <c r="A22" s="2" t="s">
        <v>40</v>
      </c>
      <c r="B22" s="3" t="s">
        <v>10084</v>
      </c>
      <c r="C22" s="76" t="s">
        <v>42</v>
      </c>
      <c r="D22" s="76"/>
      <c r="E22" s="1" t="s">
        <v>10095</v>
      </c>
      <c r="F22" s="2" t="s">
        <v>646</v>
      </c>
      <c r="G22" s="2" t="s">
        <v>647</v>
      </c>
      <c r="H22" s="74" t="s">
        <v>82</v>
      </c>
      <c r="I22" s="74"/>
      <c r="J22" s="2" t="s">
        <v>83</v>
      </c>
      <c r="K22" s="9">
        <v>5</v>
      </c>
      <c r="L22" s="4">
        <v>51.1</v>
      </c>
    </row>
    <row r="23" spans="1:12" hidden="1">
      <c r="A23" s="2" t="s">
        <v>48</v>
      </c>
      <c r="B23" s="3" t="s">
        <v>10084</v>
      </c>
      <c r="C23" s="76" t="s">
        <v>42</v>
      </c>
      <c r="D23" s="76"/>
      <c r="E23" s="1" t="s">
        <v>10091</v>
      </c>
      <c r="F23" s="2" t="s">
        <v>3067</v>
      </c>
      <c r="G23" s="2" t="s">
        <v>3068</v>
      </c>
      <c r="H23" s="74" t="s">
        <v>82</v>
      </c>
      <c r="I23" s="74"/>
      <c r="J23" s="2" t="s">
        <v>83</v>
      </c>
      <c r="K23" s="9">
        <v>1</v>
      </c>
      <c r="L23" s="4">
        <v>12.37</v>
      </c>
    </row>
    <row r="24" spans="1:12" hidden="1">
      <c r="A24" s="2" t="s">
        <v>48</v>
      </c>
      <c r="B24" s="3" t="s">
        <v>10084</v>
      </c>
      <c r="C24" s="76" t="s">
        <v>42</v>
      </c>
      <c r="D24" s="76"/>
      <c r="E24" s="1" t="s">
        <v>10096</v>
      </c>
      <c r="F24" s="2" t="s">
        <v>1071</v>
      </c>
      <c r="G24" s="2" t="s">
        <v>1072</v>
      </c>
      <c r="H24" s="74" t="s">
        <v>82</v>
      </c>
      <c r="I24" s="74"/>
      <c r="J24" s="2" t="s">
        <v>83</v>
      </c>
      <c r="K24" s="9">
        <v>10</v>
      </c>
      <c r="L24" s="4">
        <v>123.7</v>
      </c>
    </row>
    <row r="25" spans="1:12" hidden="1">
      <c r="A25" s="2" t="s">
        <v>48</v>
      </c>
      <c r="B25" s="3" t="s">
        <v>10082</v>
      </c>
      <c r="C25" s="76" t="s">
        <v>42</v>
      </c>
      <c r="D25" s="76"/>
      <c r="E25" s="1" t="s">
        <v>10097</v>
      </c>
      <c r="F25" s="2" t="s">
        <v>2694</v>
      </c>
      <c r="G25" s="2" t="s">
        <v>2695</v>
      </c>
      <c r="H25" s="74" t="s">
        <v>77</v>
      </c>
      <c r="I25" s="74"/>
      <c r="J25" s="2" t="s">
        <v>78</v>
      </c>
      <c r="K25" s="9">
        <v>15</v>
      </c>
      <c r="L25" s="4">
        <v>185.55</v>
      </c>
    </row>
    <row r="26" spans="1:12" hidden="1">
      <c r="A26" s="2" t="s">
        <v>48</v>
      </c>
      <c r="B26" s="3" t="s">
        <v>10084</v>
      </c>
      <c r="C26" s="76" t="s">
        <v>42</v>
      </c>
      <c r="D26" s="76"/>
      <c r="E26" s="1" t="s">
        <v>10087</v>
      </c>
      <c r="F26" s="2" t="s">
        <v>486</v>
      </c>
      <c r="G26" s="2" t="s">
        <v>487</v>
      </c>
      <c r="H26" s="74" t="s">
        <v>102</v>
      </c>
      <c r="I26" s="74"/>
      <c r="J26" s="2" t="s">
        <v>103</v>
      </c>
      <c r="K26" s="9">
        <v>30</v>
      </c>
      <c r="L26" s="4">
        <v>371.1</v>
      </c>
    </row>
    <row r="27" spans="1:12" hidden="1">
      <c r="A27" s="2" t="s">
        <v>48</v>
      </c>
      <c r="B27" s="3" t="s">
        <v>10084</v>
      </c>
      <c r="C27" s="76" t="s">
        <v>42</v>
      </c>
      <c r="D27" s="76"/>
      <c r="E27" s="1" t="s">
        <v>10092</v>
      </c>
      <c r="F27" s="2" t="s">
        <v>1512</v>
      </c>
      <c r="G27" s="2" t="s">
        <v>1513</v>
      </c>
      <c r="H27" s="74" t="s">
        <v>82</v>
      </c>
      <c r="I27" s="74"/>
      <c r="J27" s="2" t="s">
        <v>83</v>
      </c>
      <c r="K27" s="9">
        <v>2</v>
      </c>
      <c r="L27" s="4">
        <v>24.74</v>
      </c>
    </row>
    <row r="28" spans="1:12" hidden="1">
      <c r="A28" s="2" t="s">
        <v>48</v>
      </c>
      <c r="B28" s="3" t="s">
        <v>10084</v>
      </c>
      <c r="C28" s="76" t="s">
        <v>42</v>
      </c>
      <c r="D28" s="76"/>
      <c r="E28" s="1" t="s">
        <v>10086</v>
      </c>
      <c r="F28" s="2" t="s">
        <v>928</v>
      </c>
      <c r="G28" s="2" t="s">
        <v>929</v>
      </c>
      <c r="H28" s="74" t="s">
        <v>93</v>
      </c>
      <c r="I28" s="74"/>
      <c r="J28" s="2" t="s">
        <v>94</v>
      </c>
      <c r="K28" s="9">
        <v>5</v>
      </c>
      <c r="L28" s="4">
        <v>61.85</v>
      </c>
    </row>
    <row r="29" spans="1:12" hidden="1">
      <c r="A29" s="2" t="s">
        <v>48</v>
      </c>
      <c r="B29" s="3" t="s">
        <v>10084</v>
      </c>
      <c r="C29" s="76" t="s">
        <v>42</v>
      </c>
      <c r="D29" s="76"/>
      <c r="E29" s="1" t="s">
        <v>10098</v>
      </c>
      <c r="F29" s="2" t="s">
        <v>1285</v>
      </c>
      <c r="G29" s="2" t="s">
        <v>1286</v>
      </c>
      <c r="H29" s="74" t="s">
        <v>82</v>
      </c>
      <c r="I29" s="74"/>
      <c r="J29" s="2" t="s">
        <v>83</v>
      </c>
      <c r="K29" s="9">
        <v>10</v>
      </c>
      <c r="L29" s="4">
        <v>123.7</v>
      </c>
    </row>
    <row r="30" spans="1:12" hidden="1">
      <c r="A30" s="2" t="s">
        <v>48</v>
      </c>
      <c r="B30" s="3" t="s">
        <v>10084</v>
      </c>
      <c r="C30" s="76" t="s">
        <v>42</v>
      </c>
      <c r="D30" s="76"/>
      <c r="E30" s="1" t="s">
        <v>10099</v>
      </c>
      <c r="F30" s="2" t="s">
        <v>663</v>
      </c>
      <c r="G30" s="2" t="s">
        <v>664</v>
      </c>
      <c r="H30" s="74" t="s">
        <v>82</v>
      </c>
      <c r="I30" s="74"/>
      <c r="J30" s="2" t="s">
        <v>83</v>
      </c>
      <c r="K30" s="9">
        <v>4</v>
      </c>
      <c r="L30" s="4">
        <v>49.48</v>
      </c>
    </row>
    <row r="31" spans="1:12" hidden="1">
      <c r="A31" s="2" t="s">
        <v>48</v>
      </c>
      <c r="B31" s="3" t="s">
        <v>10084</v>
      </c>
      <c r="C31" s="76" t="s">
        <v>42</v>
      </c>
      <c r="D31" s="76"/>
      <c r="E31" s="1" t="s">
        <v>10100</v>
      </c>
      <c r="F31" s="2" t="s">
        <v>679</v>
      </c>
      <c r="G31" s="2" t="s">
        <v>680</v>
      </c>
      <c r="H31" s="74" t="s">
        <v>82</v>
      </c>
      <c r="I31" s="74"/>
      <c r="J31" s="2" t="s">
        <v>83</v>
      </c>
      <c r="K31" s="9">
        <v>30</v>
      </c>
      <c r="L31" s="4">
        <v>371.1</v>
      </c>
    </row>
    <row r="32" spans="1:12" hidden="1">
      <c r="A32" s="2" t="s">
        <v>48</v>
      </c>
      <c r="B32" s="3" t="s">
        <v>10084</v>
      </c>
      <c r="C32" s="76" t="s">
        <v>42</v>
      </c>
      <c r="D32" s="76"/>
      <c r="E32" s="1" t="s">
        <v>10093</v>
      </c>
      <c r="F32" s="2" t="s">
        <v>2358</v>
      </c>
      <c r="G32" s="2" t="s">
        <v>2359</v>
      </c>
      <c r="H32" s="74" t="s">
        <v>82</v>
      </c>
      <c r="I32" s="74"/>
      <c r="J32" s="2" t="s">
        <v>83</v>
      </c>
      <c r="K32" s="9">
        <v>1</v>
      </c>
      <c r="L32" s="4">
        <v>12.37</v>
      </c>
    </row>
    <row r="33" spans="1:25" hidden="1">
      <c r="A33" s="2" t="s">
        <v>48</v>
      </c>
      <c r="B33" s="3" t="s">
        <v>10084</v>
      </c>
      <c r="C33" s="76" t="s">
        <v>42</v>
      </c>
      <c r="D33" s="76"/>
      <c r="E33" s="1" t="s">
        <v>10101</v>
      </c>
      <c r="F33" s="2" t="s">
        <v>1121</v>
      </c>
      <c r="G33" s="2" t="s">
        <v>1122</v>
      </c>
      <c r="H33" s="74" t="s">
        <v>82</v>
      </c>
      <c r="I33" s="74"/>
      <c r="J33" s="2" t="s">
        <v>83</v>
      </c>
      <c r="K33" s="9">
        <v>2</v>
      </c>
      <c r="L33" s="4">
        <v>24.74</v>
      </c>
    </row>
    <row r="34" spans="1:25" hidden="1">
      <c r="A34" s="2" t="s">
        <v>48</v>
      </c>
      <c r="B34" s="3" t="s">
        <v>10084</v>
      </c>
      <c r="C34" s="76" t="s">
        <v>42</v>
      </c>
      <c r="D34" s="76"/>
      <c r="E34" s="1" t="s">
        <v>5279</v>
      </c>
      <c r="F34" s="2" t="s">
        <v>894</v>
      </c>
      <c r="G34" s="2" t="s">
        <v>895</v>
      </c>
      <c r="H34" s="74" t="s">
        <v>82</v>
      </c>
      <c r="I34" s="74"/>
      <c r="J34" s="2" t="s">
        <v>83</v>
      </c>
      <c r="K34" s="9">
        <v>20</v>
      </c>
      <c r="L34" s="4">
        <v>247.4</v>
      </c>
    </row>
    <row r="35" spans="1:25" hidden="1">
      <c r="A35" s="2" t="s">
        <v>48</v>
      </c>
      <c r="B35" s="3" t="s">
        <v>10084</v>
      </c>
      <c r="C35" s="76" t="s">
        <v>42</v>
      </c>
      <c r="D35" s="76"/>
      <c r="E35" s="1" t="s">
        <v>10102</v>
      </c>
      <c r="F35" s="2" t="s">
        <v>1901</v>
      </c>
      <c r="G35" s="2" t="s">
        <v>1902</v>
      </c>
      <c r="H35" s="74" t="s">
        <v>77</v>
      </c>
      <c r="I35" s="74"/>
      <c r="J35" s="2" t="s">
        <v>78</v>
      </c>
      <c r="K35" s="9">
        <v>20</v>
      </c>
      <c r="L35" s="4">
        <v>247.4</v>
      </c>
    </row>
    <row r="36" spans="1:25" hidden="1">
      <c r="A36" s="2" t="s">
        <v>48</v>
      </c>
      <c r="B36" s="3" t="s">
        <v>10084</v>
      </c>
      <c r="C36" s="76" t="s">
        <v>42</v>
      </c>
      <c r="D36" s="76"/>
      <c r="E36" s="1" t="s">
        <v>10103</v>
      </c>
      <c r="F36" s="2" t="s">
        <v>922</v>
      </c>
      <c r="G36" s="2" t="s">
        <v>923</v>
      </c>
      <c r="H36" s="74" t="s">
        <v>82</v>
      </c>
      <c r="I36" s="74"/>
      <c r="J36" s="2" t="s">
        <v>83</v>
      </c>
      <c r="K36" s="9">
        <v>3</v>
      </c>
      <c r="L36" s="4">
        <v>37.11</v>
      </c>
    </row>
    <row r="37" spans="1:25" hidden="1">
      <c r="A37" s="2" t="s">
        <v>48</v>
      </c>
      <c r="B37" s="3" t="s">
        <v>10084</v>
      </c>
      <c r="C37" s="76" t="s">
        <v>42</v>
      </c>
      <c r="D37" s="76"/>
      <c r="E37" s="1" t="s">
        <v>10104</v>
      </c>
      <c r="F37" s="2" t="s">
        <v>483</v>
      </c>
      <c r="G37" s="2" t="s">
        <v>484</v>
      </c>
      <c r="H37" s="74" t="s">
        <v>127</v>
      </c>
      <c r="I37" s="74"/>
      <c r="J37" s="2" t="s">
        <v>128</v>
      </c>
      <c r="K37" s="9">
        <v>10</v>
      </c>
      <c r="L37" s="4">
        <v>123.7</v>
      </c>
    </row>
    <row r="38" spans="1:25" hidden="1">
      <c r="A38" s="2" t="s">
        <v>48</v>
      </c>
      <c r="B38" s="3" t="s">
        <v>10084</v>
      </c>
      <c r="C38" s="76" t="s">
        <v>42</v>
      </c>
      <c r="D38" s="76"/>
      <c r="E38" s="1" t="s">
        <v>10105</v>
      </c>
      <c r="F38" s="2" t="s">
        <v>75</v>
      </c>
      <c r="G38" s="2" t="s">
        <v>76</v>
      </c>
      <c r="H38" s="74" t="s">
        <v>77</v>
      </c>
      <c r="I38" s="74"/>
      <c r="J38" s="2" t="s">
        <v>78</v>
      </c>
      <c r="K38" s="9">
        <v>30</v>
      </c>
      <c r="L38" s="4">
        <v>371.1</v>
      </c>
    </row>
    <row r="39" spans="1:25" hidden="1">
      <c r="A39" s="2" t="s">
        <v>48</v>
      </c>
      <c r="B39" s="3" t="s">
        <v>10084</v>
      </c>
      <c r="C39" s="76" t="s">
        <v>42</v>
      </c>
      <c r="D39" s="76"/>
      <c r="E39" s="1" t="s">
        <v>10094</v>
      </c>
      <c r="F39" s="2" t="s">
        <v>9883</v>
      </c>
      <c r="G39" s="2" t="s">
        <v>9884</v>
      </c>
      <c r="H39" s="74" t="s">
        <v>82</v>
      </c>
      <c r="I39" s="74"/>
      <c r="J39" s="2" t="s">
        <v>83</v>
      </c>
      <c r="K39" s="9">
        <v>30</v>
      </c>
      <c r="L39" s="4">
        <v>371.1</v>
      </c>
    </row>
    <row r="40" spans="1:25" hidden="1">
      <c r="A40" s="2" t="s">
        <v>48</v>
      </c>
      <c r="B40" s="3" t="s">
        <v>10084</v>
      </c>
      <c r="C40" s="76" t="s">
        <v>42</v>
      </c>
      <c r="D40" s="76"/>
      <c r="E40" s="1" t="s">
        <v>10088</v>
      </c>
      <c r="F40" s="2" t="s">
        <v>650</v>
      </c>
      <c r="G40" s="2" t="s">
        <v>651</v>
      </c>
      <c r="H40" s="74" t="s">
        <v>72</v>
      </c>
      <c r="I40" s="74"/>
      <c r="J40" s="2" t="s">
        <v>73</v>
      </c>
      <c r="K40" s="9">
        <v>10</v>
      </c>
      <c r="L40" s="4">
        <v>123.7</v>
      </c>
    </row>
    <row r="41" spans="1:25" hidden="1">
      <c r="A41" s="2" t="s">
        <v>48</v>
      </c>
      <c r="B41" s="3" t="s">
        <v>10084</v>
      </c>
      <c r="C41" s="76" t="s">
        <v>42</v>
      </c>
      <c r="D41" s="76"/>
      <c r="E41" s="1" t="s">
        <v>10106</v>
      </c>
      <c r="F41" s="2" t="s">
        <v>689</v>
      </c>
      <c r="G41" s="2" t="s">
        <v>690</v>
      </c>
      <c r="H41" s="74" t="s">
        <v>93</v>
      </c>
      <c r="I41" s="74"/>
      <c r="J41" s="2" t="s">
        <v>94</v>
      </c>
      <c r="K41" s="9">
        <v>10</v>
      </c>
      <c r="L41" s="4">
        <v>123.7</v>
      </c>
    </row>
    <row r="42" spans="1:25" hidden="1">
      <c r="A42" s="2" t="s">
        <v>182</v>
      </c>
      <c r="B42" s="3" t="s">
        <v>10084</v>
      </c>
      <c r="C42" s="76" t="s">
        <v>42</v>
      </c>
      <c r="D42" s="76"/>
      <c r="E42" s="1" t="s">
        <v>10089</v>
      </c>
      <c r="F42" s="2" t="s">
        <v>519</v>
      </c>
      <c r="G42" s="2" t="s">
        <v>520</v>
      </c>
      <c r="H42" s="74" t="s">
        <v>93</v>
      </c>
      <c r="I42" s="74"/>
      <c r="J42" s="2" t="s">
        <v>94</v>
      </c>
      <c r="K42" s="9">
        <v>5</v>
      </c>
      <c r="L42" s="4">
        <v>47.2</v>
      </c>
    </row>
    <row r="43" spans="1:25" hidden="1">
      <c r="A43" s="2" t="s">
        <v>182</v>
      </c>
      <c r="B43" s="3" t="s">
        <v>10084</v>
      </c>
      <c r="C43" s="76" t="s">
        <v>42</v>
      </c>
      <c r="D43" s="76"/>
      <c r="E43" s="1" t="s">
        <v>10095</v>
      </c>
      <c r="F43" s="2" t="s">
        <v>646</v>
      </c>
      <c r="G43" s="2" t="s">
        <v>647</v>
      </c>
      <c r="H43" s="74" t="s">
        <v>82</v>
      </c>
      <c r="I43" s="74"/>
      <c r="J43" s="2" t="s">
        <v>83</v>
      </c>
      <c r="K43" s="9">
        <v>3</v>
      </c>
      <c r="L43" s="4">
        <v>28.32</v>
      </c>
    </row>
    <row r="44" spans="1:25" hidden="1">
      <c r="L44" s="5">
        <v>4001.23</v>
      </c>
    </row>
    <row r="45" spans="1:25" hidden="1">
      <c r="A45" s="72" t="s">
        <v>141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</row>
    <row r="46" spans="1:25">
      <c r="A46" s="2" t="s">
        <v>40</v>
      </c>
      <c r="B46" s="3" t="s">
        <v>10107</v>
      </c>
      <c r="C46" s="76" t="s">
        <v>42</v>
      </c>
      <c r="D46" s="76"/>
      <c r="E46" s="1" t="s">
        <v>10108</v>
      </c>
      <c r="F46" s="2" t="s">
        <v>541</v>
      </c>
      <c r="G46" s="2" t="s">
        <v>542</v>
      </c>
      <c r="H46" s="74" t="s">
        <v>150</v>
      </c>
      <c r="I46" s="74"/>
      <c r="J46" s="2" t="s">
        <v>151</v>
      </c>
      <c r="K46" s="9">
        <v>3</v>
      </c>
      <c r="L46" s="4">
        <v>30.66</v>
      </c>
    </row>
    <row r="47" spans="1:25" hidden="1">
      <c r="A47" s="2" t="s">
        <v>48</v>
      </c>
      <c r="B47" s="3" t="s">
        <v>10080</v>
      </c>
      <c r="C47" s="76" t="s">
        <v>42</v>
      </c>
      <c r="D47" s="76"/>
      <c r="E47" s="1" t="s">
        <v>10109</v>
      </c>
      <c r="F47" s="2" t="s">
        <v>940</v>
      </c>
      <c r="G47" s="2" t="s">
        <v>941</v>
      </c>
      <c r="H47" s="74" t="s">
        <v>942</v>
      </c>
      <c r="I47" s="74"/>
      <c r="J47" s="2" t="s">
        <v>943</v>
      </c>
      <c r="K47" s="9">
        <v>60</v>
      </c>
      <c r="L47" s="4">
        <v>742.2</v>
      </c>
    </row>
    <row r="48" spans="1:25" hidden="1">
      <c r="A48" s="2" t="s">
        <v>48</v>
      </c>
      <c r="B48" s="3" t="s">
        <v>10082</v>
      </c>
      <c r="C48" s="76" t="s">
        <v>42</v>
      </c>
      <c r="D48" s="76"/>
      <c r="E48" s="1" t="s">
        <v>5231</v>
      </c>
      <c r="F48" s="2" t="s">
        <v>148</v>
      </c>
      <c r="G48" s="2" t="s">
        <v>149</v>
      </c>
      <c r="H48" s="74" t="s">
        <v>150</v>
      </c>
      <c r="I48" s="74"/>
      <c r="J48" s="2" t="s">
        <v>151</v>
      </c>
      <c r="K48" s="9">
        <v>20</v>
      </c>
      <c r="L48" s="4">
        <v>230.4</v>
      </c>
    </row>
    <row r="49" spans="1:25" hidden="1">
      <c r="A49" s="2" t="s">
        <v>48</v>
      </c>
      <c r="B49" s="3" t="s">
        <v>10107</v>
      </c>
      <c r="C49" s="76" t="s">
        <v>42</v>
      </c>
      <c r="D49" s="76"/>
      <c r="E49" s="1" t="s">
        <v>10110</v>
      </c>
      <c r="F49" s="2" t="s">
        <v>538</v>
      </c>
      <c r="G49" s="2" t="s">
        <v>539</v>
      </c>
      <c r="H49" s="74" t="s">
        <v>150</v>
      </c>
      <c r="I49" s="74"/>
      <c r="J49" s="2" t="s">
        <v>151</v>
      </c>
      <c r="K49" s="9">
        <v>5</v>
      </c>
      <c r="L49" s="4">
        <v>57.6</v>
      </c>
    </row>
    <row r="50" spans="1:25" hidden="1">
      <c r="A50" s="2" t="s">
        <v>48</v>
      </c>
      <c r="B50" s="3" t="s">
        <v>10107</v>
      </c>
      <c r="C50" s="76" t="s">
        <v>42</v>
      </c>
      <c r="D50" s="76"/>
      <c r="E50" s="1" t="s">
        <v>10111</v>
      </c>
      <c r="F50" s="2" t="s">
        <v>170</v>
      </c>
      <c r="G50" s="2" t="s">
        <v>171</v>
      </c>
      <c r="H50" s="74" t="s">
        <v>150</v>
      </c>
      <c r="I50" s="74"/>
      <c r="J50" s="2" t="s">
        <v>151</v>
      </c>
      <c r="K50" s="9">
        <v>15</v>
      </c>
      <c r="L50" s="4">
        <v>172.8</v>
      </c>
    </row>
    <row r="51" spans="1:25" hidden="1">
      <c r="A51" s="2" t="s">
        <v>48</v>
      </c>
      <c r="B51" s="3" t="s">
        <v>10107</v>
      </c>
      <c r="C51" s="76" t="s">
        <v>42</v>
      </c>
      <c r="D51" s="76"/>
      <c r="E51" s="1" t="s">
        <v>10112</v>
      </c>
      <c r="F51" s="2" t="s">
        <v>541</v>
      </c>
      <c r="G51" s="2" t="s">
        <v>542</v>
      </c>
      <c r="H51" s="74" t="s">
        <v>150</v>
      </c>
      <c r="I51" s="74"/>
      <c r="J51" s="2" t="s">
        <v>151</v>
      </c>
      <c r="K51" s="9">
        <v>20</v>
      </c>
      <c r="L51" s="4">
        <v>230.4</v>
      </c>
    </row>
    <row r="52" spans="1:25" hidden="1">
      <c r="A52" s="2" t="s">
        <v>48</v>
      </c>
      <c r="B52" s="3" t="s">
        <v>10107</v>
      </c>
      <c r="C52" s="76" t="s">
        <v>42</v>
      </c>
      <c r="D52" s="76"/>
      <c r="E52" s="1" t="s">
        <v>10113</v>
      </c>
      <c r="F52" s="2" t="s">
        <v>1404</v>
      </c>
      <c r="G52" s="2" t="s">
        <v>1405</v>
      </c>
      <c r="H52" s="74" t="s">
        <v>160</v>
      </c>
      <c r="I52" s="74"/>
      <c r="J52" s="2" t="s">
        <v>161</v>
      </c>
      <c r="K52" s="9">
        <v>3</v>
      </c>
      <c r="L52" s="4">
        <v>37.11</v>
      </c>
    </row>
    <row r="53" spans="1:25" hidden="1">
      <c r="L53" s="5">
        <v>1501.17</v>
      </c>
    </row>
    <row r="54" spans="1:25" hidden="1">
      <c r="A54" s="72" t="s">
        <v>183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</row>
    <row r="55" spans="1:25" hidden="1">
      <c r="A55" s="2" t="s">
        <v>48</v>
      </c>
      <c r="B55" s="3" t="s">
        <v>10107</v>
      </c>
      <c r="C55" s="76" t="s">
        <v>42</v>
      </c>
      <c r="D55" s="76"/>
      <c r="E55" s="1" t="s">
        <v>5452</v>
      </c>
      <c r="F55" s="2" t="s">
        <v>702</v>
      </c>
      <c r="G55" s="2" t="s">
        <v>703</v>
      </c>
      <c r="H55" s="74" t="s">
        <v>187</v>
      </c>
      <c r="I55" s="74"/>
      <c r="J55" s="2" t="s">
        <v>188</v>
      </c>
      <c r="K55" s="9">
        <v>1</v>
      </c>
      <c r="L55" s="4">
        <v>12.37</v>
      </c>
    </row>
    <row r="56" spans="1:25" hidden="1">
      <c r="L56" s="5">
        <v>12.37</v>
      </c>
    </row>
    <row r="57" spans="1:25" hidden="1">
      <c r="A57" s="72" t="s">
        <v>189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</row>
    <row r="58" spans="1:25">
      <c r="A58" s="2" t="s">
        <v>40</v>
      </c>
      <c r="B58" s="3" t="s">
        <v>10082</v>
      </c>
      <c r="C58" s="76" t="s">
        <v>42</v>
      </c>
      <c r="D58" s="76"/>
      <c r="E58" s="1" t="s">
        <v>5211</v>
      </c>
      <c r="F58" s="2" t="s">
        <v>1168</v>
      </c>
      <c r="G58" s="2" t="s">
        <v>1169</v>
      </c>
      <c r="H58" s="74" t="s">
        <v>712</v>
      </c>
      <c r="I58" s="74"/>
      <c r="J58" s="2" t="s">
        <v>713</v>
      </c>
      <c r="K58" s="9">
        <v>2</v>
      </c>
      <c r="L58" s="4">
        <v>20.440000000000001</v>
      </c>
    </row>
    <row r="59" spans="1:25">
      <c r="A59" s="2" t="s">
        <v>40</v>
      </c>
      <c r="B59" s="3" t="s">
        <v>10082</v>
      </c>
      <c r="C59" s="76" t="s">
        <v>42</v>
      </c>
      <c r="D59" s="76"/>
      <c r="E59" s="1" t="s">
        <v>10114</v>
      </c>
      <c r="F59" s="2" t="s">
        <v>729</v>
      </c>
      <c r="G59" s="2" t="s">
        <v>730</v>
      </c>
      <c r="H59" s="74" t="s">
        <v>726</v>
      </c>
      <c r="I59" s="74"/>
      <c r="J59" s="2" t="s">
        <v>727</v>
      </c>
      <c r="K59" s="9">
        <v>2</v>
      </c>
      <c r="L59" s="4">
        <v>20.440000000000001</v>
      </c>
    </row>
    <row r="60" spans="1:25">
      <c r="A60" s="2" t="s">
        <v>40</v>
      </c>
      <c r="B60" s="3" t="s">
        <v>10082</v>
      </c>
      <c r="C60" s="76" t="s">
        <v>42</v>
      </c>
      <c r="D60" s="76"/>
      <c r="E60" s="1" t="s">
        <v>10115</v>
      </c>
      <c r="F60" s="2" t="s">
        <v>729</v>
      </c>
      <c r="G60" s="2" t="s">
        <v>730</v>
      </c>
      <c r="H60" s="74" t="s">
        <v>726</v>
      </c>
      <c r="I60" s="74"/>
      <c r="J60" s="2" t="s">
        <v>727</v>
      </c>
      <c r="K60" s="9">
        <v>1</v>
      </c>
      <c r="L60" s="4">
        <v>10.220000000000001</v>
      </c>
    </row>
    <row r="61" spans="1:25" hidden="1">
      <c r="L61" s="5">
        <v>51.1</v>
      </c>
    </row>
    <row r="62" spans="1:25" hidden="1">
      <c r="A62" s="72" t="s">
        <v>212</v>
      </c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spans="1:25">
      <c r="A63" s="2" t="s">
        <v>40</v>
      </c>
      <c r="B63" s="3" t="s">
        <v>10080</v>
      </c>
      <c r="C63" s="76" t="s">
        <v>42</v>
      </c>
      <c r="D63" s="76"/>
      <c r="E63" s="1" t="s">
        <v>5218</v>
      </c>
      <c r="F63" s="2" t="s">
        <v>7966</v>
      </c>
      <c r="G63" s="2" t="s">
        <v>7967</v>
      </c>
      <c r="H63" s="74" t="s">
        <v>216</v>
      </c>
      <c r="I63" s="74"/>
      <c r="J63" s="2" t="s">
        <v>217</v>
      </c>
      <c r="K63" s="9">
        <v>50</v>
      </c>
      <c r="L63" s="4">
        <v>511</v>
      </c>
    </row>
    <row r="64" spans="1:25">
      <c r="A64" s="2" t="s">
        <v>40</v>
      </c>
      <c r="B64" s="3" t="s">
        <v>10116</v>
      </c>
      <c r="C64" s="76" t="s">
        <v>42</v>
      </c>
      <c r="D64" s="76"/>
      <c r="E64" s="1" t="s">
        <v>10117</v>
      </c>
      <c r="F64" s="2" t="s">
        <v>7966</v>
      </c>
      <c r="G64" s="2" t="s">
        <v>7967</v>
      </c>
      <c r="H64" s="74" t="s">
        <v>216</v>
      </c>
      <c r="I64" s="74"/>
      <c r="J64" s="2" t="s">
        <v>217</v>
      </c>
      <c r="K64" s="9">
        <v>720</v>
      </c>
      <c r="L64" s="4">
        <v>7358.4</v>
      </c>
    </row>
    <row r="65" spans="1:25">
      <c r="A65" s="2" t="s">
        <v>40</v>
      </c>
      <c r="B65" s="3" t="s">
        <v>10116</v>
      </c>
      <c r="C65" s="76" t="s">
        <v>42</v>
      </c>
      <c r="D65" s="76"/>
      <c r="E65" s="1" t="s">
        <v>5204</v>
      </c>
      <c r="F65" s="2" t="s">
        <v>7966</v>
      </c>
      <c r="G65" s="2" t="s">
        <v>7967</v>
      </c>
      <c r="H65" s="74" t="s">
        <v>216</v>
      </c>
      <c r="I65" s="74"/>
      <c r="J65" s="2" t="s">
        <v>217</v>
      </c>
      <c r="K65" s="9">
        <v>50</v>
      </c>
      <c r="L65" s="4">
        <v>511</v>
      </c>
    </row>
    <row r="66" spans="1:25" hidden="1">
      <c r="A66" s="2" t="s">
        <v>48</v>
      </c>
      <c r="B66" s="3" t="s">
        <v>10116</v>
      </c>
      <c r="C66" s="76" t="s">
        <v>42</v>
      </c>
      <c r="D66" s="76"/>
      <c r="E66" s="1" t="s">
        <v>10117</v>
      </c>
      <c r="F66" s="2" t="s">
        <v>7966</v>
      </c>
      <c r="G66" s="2" t="s">
        <v>7967</v>
      </c>
      <c r="H66" s="74" t="s">
        <v>216</v>
      </c>
      <c r="I66" s="74"/>
      <c r="J66" s="2" t="s">
        <v>217</v>
      </c>
      <c r="K66" s="9">
        <v>140</v>
      </c>
      <c r="L66" s="4">
        <v>1731.8</v>
      </c>
    </row>
    <row r="67" spans="1:25" hidden="1">
      <c r="A67" s="2" t="s">
        <v>48</v>
      </c>
      <c r="B67" s="3" t="s">
        <v>10116</v>
      </c>
      <c r="C67" s="76" t="s">
        <v>42</v>
      </c>
      <c r="D67" s="76"/>
      <c r="E67" s="1" t="s">
        <v>5204</v>
      </c>
      <c r="F67" s="2" t="s">
        <v>7966</v>
      </c>
      <c r="G67" s="2" t="s">
        <v>7967</v>
      </c>
      <c r="H67" s="74" t="s">
        <v>216</v>
      </c>
      <c r="I67" s="74"/>
      <c r="J67" s="2" t="s">
        <v>217</v>
      </c>
      <c r="K67" s="9">
        <v>90</v>
      </c>
      <c r="L67" s="4">
        <v>1113.3</v>
      </c>
    </row>
    <row r="68" spans="1:25" hidden="1">
      <c r="A68" s="2" t="s">
        <v>48</v>
      </c>
      <c r="B68" s="3" t="s">
        <v>10080</v>
      </c>
      <c r="C68" s="76" t="s">
        <v>42</v>
      </c>
      <c r="D68" s="76"/>
      <c r="E68" s="1" t="s">
        <v>5218</v>
      </c>
      <c r="F68" s="2" t="s">
        <v>7966</v>
      </c>
      <c r="G68" s="2" t="s">
        <v>7967</v>
      </c>
      <c r="H68" s="74" t="s">
        <v>216</v>
      </c>
      <c r="I68" s="74"/>
      <c r="J68" s="2" t="s">
        <v>217</v>
      </c>
      <c r="K68" s="9">
        <v>100</v>
      </c>
      <c r="L68" s="4">
        <v>1237</v>
      </c>
    </row>
    <row r="69" spans="1:25" hidden="1">
      <c r="A69" s="2" t="s">
        <v>48</v>
      </c>
      <c r="B69" s="3" t="s">
        <v>10116</v>
      </c>
      <c r="C69" s="76" t="s">
        <v>42</v>
      </c>
      <c r="D69" s="76"/>
      <c r="E69" s="1" t="s">
        <v>5285</v>
      </c>
      <c r="F69" s="2" t="s">
        <v>263</v>
      </c>
      <c r="G69" s="2" t="s">
        <v>264</v>
      </c>
      <c r="H69" s="74" t="s">
        <v>216</v>
      </c>
      <c r="I69" s="74"/>
      <c r="J69" s="2" t="s">
        <v>217</v>
      </c>
      <c r="K69" s="9">
        <v>1</v>
      </c>
      <c r="L69" s="4">
        <v>12.37</v>
      </c>
    </row>
    <row r="70" spans="1:25" hidden="1">
      <c r="A70" s="2" t="s">
        <v>48</v>
      </c>
      <c r="B70" s="3" t="s">
        <v>10116</v>
      </c>
      <c r="C70" s="76" t="s">
        <v>42</v>
      </c>
      <c r="D70" s="76"/>
      <c r="E70" s="1" t="s">
        <v>5209</v>
      </c>
      <c r="F70" s="2" t="s">
        <v>266</v>
      </c>
      <c r="G70" s="2" t="s">
        <v>267</v>
      </c>
      <c r="H70" s="74" t="s">
        <v>216</v>
      </c>
      <c r="I70" s="74"/>
      <c r="J70" s="2" t="s">
        <v>217</v>
      </c>
      <c r="K70" s="9">
        <v>2</v>
      </c>
      <c r="L70" s="4">
        <v>24.74</v>
      </c>
    </row>
    <row r="71" spans="1:25" hidden="1">
      <c r="A71" s="2" t="s">
        <v>182</v>
      </c>
      <c r="B71" s="3" t="s">
        <v>10116</v>
      </c>
      <c r="C71" s="76" t="s">
        <v>42</v>
      </c>
      <c r="D71" s="76"/>
      <c r="E71" s="1" t="s">
        <v>5204</v>
      </c>
      <c r="F71" s="2" t="s">
        <v>7966</v>
      </c>
      <c r="G71" s="2" t="s">
        <v>7967</v>
      </c>
      <c r="H71" s="74" t="s">
        <v>216</v>
      </c>
      <c r="I71" s="74"/>
      <c r="J71" s="2" t="s">
        <v>217</v>
      </c>
      <c r="K71" s="9">
        <v>60</v>
      </c>
      <c r="L71" s="4">
        <v>566.4</v>
      </c>
    </row>
    <row r="72" spans="1:25" hidden="1">
      <c r="A72" s="2" t="s">
        <v>205</v>
      </c>
      <c r="B72" s="3" t="s">
        <v>10116</v>
      </c>
      <c r="C72" s="76" t="s">
        <v>42</v>
      </c>
      <c r="D72" s="76"/>
      <c r="E72" s="1" t="s">
        <v>10117</v>
      </c>
      <c r="F72" s="2" t="s">
        <v>7966</v>
      </c>
      <c r="G72" s="2" t="s">
        <v>7967</v>
      </c>
      <c r="H72" s="74" t="s">
        <v>216</v>
      </c>
      <c r="I72" s="74"/>
      <c r="J72" s="2" t="s">
        <v>217</v>
      </c>
      <c r="K72" s="9">
        <v>10</v>
      </c>
      <c r="L72" s="4">
        <v>95.5</v>
      </c>
    </row>
    <row r="73" spans="1:25" hidden="1">
      <c r="L73" s="5">
        <v>13161.51</v>
      </c>
    </row>
    <row r="74" spans="1:25" hidden="1">
      <c r="A74" s="72" t="s">
        <v>286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</row>
    <row r="75" spans="1:25" ht="24" hidden="1">
      <c r="A75" s="2" t="s">
        <v>182</v>
      </c>
      <c r="B75" s="3" t="s">
        <v>10116</v>
      </c>
      <c r="C75" s="76" t="s">
        <v>42</v>
      </c>
      <c r="D75" s="76"/>
      <c r="E75" s="1" t="s">
        <v>5299</v>
      </c>
      <c r="F75" s="2" t="s">
        <v>275</v>
      </c>
      <c r="G75" s="2" t="s">
        <v>276</v>
      </c>
      <c r="H75" s="74" t="s">
        <v>277</v>
      </c>
      <c r="I75" s="74"/>
      <c r="J75" s="2" t="s">
        <v>278</v>
      </c>
      <c r="K75" s="9">
        <v>5</v>
      </c>
      <c r="L75" s="4">
        <v>47.2</v>
      </c>
    </row>
    <row r="76" spans="1:25" hidden="1">
      <c r="L76" s="5">
        <v>47.2</v>
      </c>
    </row>
    <row r="77" spans="1:25" hidden="1">
      <c r="A77" s="72" t="s">
        <v>309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</row>
    <row r="78" spans="1:25">
      <c r="A78" s="2" t="s">
        <v>40</v>
      </c>
      <c r="B78" s="3" t="s">
        <v>10116</v>
      </c>
      <c r="C78" s="76" t="s">
        <v>42</v>
      </c>
      <c r="D78" s="76"/>
      <c r="E78" s="1" t="s">
        <v>10118</v>
      </c>
      <c r="F78" s="2" t="s">
        <v>584</v>
      </c>
      <c r="G78" s="2" t="s">
        <v>585</v>
      </c>
      <c r="H78" s="74" t="s">
        <v>586</v>
      </c>
      <c r="I78" s="74"/>
      <c r="J78" s="2" t="s">
        <v>587</v>
      </c>
      <c r="K78" s="9">
        <v>10</v>
      </c>
      <c r="L78" s="4">
        <v>102.2</v>
      </c>
    </row>
    <row r="79" spans="1:25">
      <c r="A79" s="2" t="s">
        <v>40</v>
      </c>
      <c r="B79" s="3" t="s">
        <v>10082</v>
      </c>
      <c r="C79" s="76" t="s">
        <v>42</v>
      </c>
      <c r="D79" s="76"/>
      <c r="E79" s="1" t="s">
        <v>10119</v>
      </c>
      <c r="F79" s="2" t="s">
        <v>786</v>
      </c>
      <c r="G79" s="2" t="s">
        <v>787</v>
      </c>
      <c r="H79" s="74" t="s">
        <v>313</v>
      </c>
      <c r="I79" s="74"/>
      <c r="J79" s="2" t="s">
        <v>314</v>
      </c>
      <c r="K79" s="9">
        <v>10</v>
      </c>
      <c r="L79" s="4">
        <v>102.2</v>
      </c>
    </row>
    <row r="80" spans="1:25">
      <c r="A80" s="2" t="s">
        <v>40</v>
      </c>
      <c r="B80" s="3" t="s">
        <v>10116</v>
      </c>
      <c r="C80" s="76" t="s">
        <v>42</v>
      </c>
      <c r="D80" s="76"/>
      <c r="E80" s="1" t="s">
        <v>10120</v>
      </c>
      <c r="F80" s="2" t="s">
        <v>1002</v>
      </c>
      <c r="G80" s="2" t="s">
        <v>1003</v>
      </c>
      <c r="H80" s="74" t="s">
        <v>313</v>
      </c>
      <c r="I80" s="74"/>
      <c r="J80" s="2" t="s">
        <v>314</v>
      </c>
      <c r="K80" s="9">
        <v>2</v>
      </c>
      <c r="L80" s="4">
        <v>20.440000000000001</v>
      </c>
    </row>
    <row r="81" spans="1:12">
      <c r="A81" s="2" t="s">
        <v>40</v>
      </c>
      <c r="B81" s="3" t="s">
        <v>10082</v>
      </c>
      <c r="C81" s="76" t="s">
        <v>42</v>
      </c>
      <c r="D81" s="76"/>
      <c r="E81" s="1" t="s">
        <v>10121</v>
      </c>
      <c r="F81" s="2" t="s">
        <v>1209</v>
      </c>
      <c r="G81" s="2" t="s">
        <v>1210</v>
      </c>
      <c r="H81" s="74" t="s">
        <v>313</v>
      </c>
      <c r="I81" s="74"/>
      <c r="J81" s="2" t="s">
        <v>314</v>
      </c>
      <c r="K81" s="9">
        <v>5</v>
      </c>
      <c r="L81" s="4">
        <v>51.1</v>
      </c>
    </row>
    <row r="82" spans="1:12">
      <c r="A82" s="2" t="s">
        <v>40</v>
      </c>
      <c r="B82" s="3" t="s">
        <v>10116</v>
      </c>
      <c r="C82" s="76" t="s">
        <v>42</v>
      </c>
      <c r="D82" s="76"/>
      <c r="E82" s="1" t="s">
        <v>10122</v>
      </c>
      <c r="F82" s="2" t="s">
        <v>390</v>
      </c>
      <c r="G82" s="2" t="s">
        <v>391</v>
      </c>
      <c r="H82" s="74" t="s">
        <v>313</v>
      </c>
      <c r="I82" s="74"/>
      <c r="J82" s="2" t="s">
        <v>314</v>
      </c>
      <c r="K82" s="9">
        <v>10</v>
      </c>
      <c r="L82" s="4">
        <v>102.2</v>
      </c>
    </row>
    <row r="83" spans="1:12">
      <c r="A83" s="2" t="s">
        <v>40</v>
      </c>
      <c r="B83" s="3" t="s">
        <v>10116</v>
      </c>
      <c r="C83" s="76" t="s">
        <v>42</v>
      </c>
      <c r="D83" s="76"/>
      <c r="E83" s="1" t="s">
        <v>5227</v>
      </c>
      <c r="F83" s="2" t="s">
        <v>420</v>
      </c>
      <c r="G83" s="2" t="s">
        <v>421</v>
      </c>
      <c r="H83" s="74" t="s">
        <v>313</v>
      </c>
      <c r="I83" s="74"/>
      <c r="J83" s="2" t="s">
        <v>314</v>
      </c>
      <c r="K83" s="9">
        <v>10</v>
      </c>
      <c r="L83" s="4">
        <v>102.2</v>
      </c>
    </row>
    <row r="84" spans="1:12">
      <c r="A84" s="2" t="s">
        <v>40</v>
      </c>
      <c r="B84" s="3" t="s">
        <v>10107</v>
      </c>
      <c r="C84" s="76" t="s">
        <v>42</v>
      </c>
      <c r="D84" s="76"/>
      <c r="E84" s="1" t="s">
        <v>10123</v>
      </c>
      <c r="F84" s="2" t="s">
        <v>3589</v>
      </c>
      <c r="G84" s="2" t="s">
        <v>3590</v>
      </c>
      <c r="H84" s="74" t="s">
        <v>313</v>
      </c>
      <c r="I84" s="74"/>
      <c r="J84" s="2" t="s">
        <v>314</v>
      </c>
      <c r="K84" s="9">
        <v>10</v>
      </c>
      <c r="L84" s="4">
        <v>102.2</v>
      </c>
    </row>
    <row r="85" spans="1:12">
      <c r="A85" s="2" t="s">
        <v>40</v>
      </c>
      <c r="B85" s="3" t="s">
        <v>10116</v>
      </c>
      <c r="C85" s="76" t="s">
        <v>42</v>
      </c>
      <c r="D85" s="76"/>
      <c r="E85" s="1" t="s">
        <v>10124</v>
      </c>
      <c r="F85" s="2" t="s">
        <v>995</v>
      </c>
      <c r="G85" s="2" t="s">
        <v>996</v>
      </c>
      <c r="H85" s="74" t="s">
        <v>313</v>
      </c>
      <c r="I85" s="74"/>
      <c r="J85" s="2" t="s">
        <v>314</v>
      </c>
      <c r="K85" s="9">
        <v>5</v>
      </c>
      <c r="L85" s="4">
        <v>51.1</v>
      </c>
    </row>
    <row r="86" spans="1:12">
      <c r="A86" s="2" t="s">
        <v>40</v>
      </c>
      <c r="B86" s="3" t="s">
        <v>10082</v>
      </c>
      <c r="C86" s="76" t="s">
        <v>42</v>
      </c>
      <c r="D86" s="76"/>
      <c r="E86" s="1" t="s">
        <v>10125</v>
      </c>
      <c r="F86" s="2" t="s">
        <v>10126</v>
      </c>
      <c r="G86" s="2" t="s">
        <v>10127</v>
      </c>
      <c r="H86" s="74" t="s">
        <v>313</v>
      </c>
      <c r="I86" s="74"/>
      <c r="J86" s="2" t="s">
        <v>314</v>
      </c>
      <c r="K86" s="9">
        <v>60</v>
      </c>
      <c r="L86" s="4">
        <v>613.20000000000005</v>
      </c>
    </row>
    <row r="87" spans="1:12">
      <c r="A87" s="2" t="s">
        <v>40</v>
      </c>
      <c r="B87" s="3" t="s">
        <v>10084</v>
      </c>
      <c r="C87" s="76" t="s">
        <v>42</v>
      </c>
      <c r="D87" s="76"/>
      <c r="E87" s="1" t="s">
        <v>10128</v>
      </c>
      <c r="F87" s="2" t="s">
        <v>325</v>
      </c>
      <c r="G87" s="2" t="s">
        <v>326</v>
      </c>
      <c r="H87" s="74" t="s">
        <v>313</v>
      </c>
      <c r="I87" s="74"/>
      <c r="J87" s="2" t="s">
        <v>314</v>
      </c>
      <c r="K87" s="9">
        <v>10</v>
      </c>
      <c r="L87" s="4">
        <v>102.2</v>
      </c>
    </row>
    <row r="88" spans="1:12">
      <c r="A88" s="2" t="s">
        <v>40</v>
      </c>
      <c r="B88" s="3" t="s">
        <v>10084</v>
      </c>
      <c r="C88" s="76" t="s">
        <v>42</v>
      </c>
      <c r="D88" s="76"/>
      <c r="E88" s="1" t="s">
        <v>10129</v>
      </c>
      <c r="F88" s="2" t="s">
        <v>600</v>
      </c>
      <c r="G88" s="2" t="s">
        <v>601</v>
      </c>
      <c r="H88" s="74" t="s">
        <v>313</v>
      </c>
      <c r="I88" s="74"/>
      <c r="J88" s="2" t="s">
        <v>314</v>
      </c>
      <c r="K88" s="9">
        <v>20</v>
      </c>
      <c r="L88" s="4">
        <v>204.4</v>
      </c>
    </row>
    <row r="89" spans="1:12">
      <c r="A89" s="2" t="s">
        <v>40</v>
      </c>
      <c r="B89" s="3" t="s">
        <v>10084</v>
      </c>
      <c r="C89" s="76" t="s">
        <v>42</v>
      </c>
      <c r="D89" s="76"/>
      <c r="E89" s="1" t="s">
        <v>10130</v>
      </c>
      <c r="F89" s="2" t="s">
        <v>5404</v>
      </c>
      <c r="G89" s="2" t="s">
        <v>5405</v>
      </c>
      <c r="H89" s="74" t="s">
        <v>313</v>
      </c>
      <c r="I89" s="74"/>
      <c r="J89" s="2" t="s">
        <v>314</v>
      </c>
      <c r="K89" s="9">
        <v>5</v>
      </c>
      <c r="L89" s="4">
        <v>51.1</v>
      </c>
    </row>
    <row r="90" spans="1:12">
      <c r="A90" s="2" t="s">
        <v>40</v>
      </c>
      <c r="B90" s="3" t="s">
        <v>10084</v>
      </c>
      <c r="C90" s="76" t="s">
        <v>42</v>
      </c>
      <c r="D90" s="76"/>
      <c r="E90" s="1" t="s">
        <v>5318</v>
      </c>
      <c r="F90" s="2" t="s">
        <v>754</v>
      </c>
      <c r="G90" s="2" t="s">
        <v>755</v>
      </c>
      <c r="H90" s="74" t="s">
        <v>313</v>
      </c>
      <c r="I90" s="74"/>
      <c r="J90" s="2" t="s">
        <v>314</v>
      </c>
      <c r="K90" s="9">
        <v>15</v>
      </c>
      <c r="L90" s="4">
        <v>153.30000000000001</v>
      </c>
    </row>
    <row r="91" spans="1:12">
      <c r="A91" s="2" t="s">
        <v>40</v>
      </c>
      <c r="B91" s="3" t="s">
        <v>10084</v>
      </c>
      <c r="C91" s="76" t="s">
        <v>42</v>
      </c>
      <c r="D91" s="76"/>
      <c r="E91" s="1" t="s">
        <v>10131</v>
      </c>
      <c r="F91" s="2" t="s">
        <v>390</v>
      </c>
      <c r="G91" s="2" t="s">
        <v>391</v>
      </c>
      <c r="H91" s="74" t="s">
        <v>313</v>
      </c>
      <c r="I91" s="74"/>
      <c r="J91" s="2" t="s">
        <v>314</v>
      </c>
      <c r="K91" s="9">
        <v>6</v>
      </c>
      <c r="L91" s="4">
        <v>61.32</v>
      </c>
    </row>
    <row r="92" spans="1:12">
      <c r="A92" s="2" t="s">
        <v>40</v>
      </c>
      <c r="B92" s="3" t="s">
        <v>10084</v>
      </c>
      <c r="C92" s="76" t="s">
        <v>42</v>
      </c>
      <c r="D92" s="76"/>
      <c r="E92" s="1" t="s">
        <v>10132</v>
      </c>
      <c r="F92" s="2" t="s">
        <v>322</v>
      </c>
      <c r="G92" s="2" t="s">
        <v>323</v>
      </c>
      <c r="H92" s="74" t="s">
        <v>313</v>
      </c>
      <c r="I92" s="74"/>
      <c r="J92" s="2" t="s">
        <v>314</v>
      </c>
      <c r="K92" s="9">
        <v>15</v>
      </c>
      <c r="L92" s="4">
        <v>153.30000000000001</v>
      </c>
    </row>
    <row r="93" spans="1:12">
      <c r="A93" s="2" t="s">
        <v>40</v>
      </c>
      <c r="B93" s="3" t="s">
        <v>10084</v>
      </c>
      <c r="C93" s="76" t="s">
        <v>42</v>
      </c>
      <c r="D93" s="76"/>
      <c r="E93" s="1" t="s">
        <v>10133</v>
      </c>
      <c r="F93" s="2" t="s">
        <v>773</v>
      </c>
      <c r="G93" s="2" t="s">
        <v>774</v>
      </c>
      <c r="H93" s="74" t="s">
        <v>313</v>
      </c>
      <c r="I93" s="74"/>
      <c r="J93" s="2" t="s">
        <v>314</v>
      </c>
      <c r="K93" s="9">
        <v>6</v>
      </c>
      <c r="L93" s="4">
        <v>61.32</v>
      </c>
    </row>
    <row r="94" spans="1:12">
      <c r="A94" s="2" t="s">
        <v>40</v>
      </c>
      <c r="B94" s="3" t="s">
        <v>10084</v>
      </c>
      <c r="C94" s="76" t="s">
        <v>42</v>
      </c>
      <c r="D94" s="76"/>
      <c r="E94" s="1" t="s">
        <v>10134</v>
      </c>
      <c r="F94" s="2" t="s">
        <v>1452</v>
      </c>
      <c r="G94" s="2" t="s">
        <v>1453</v>
      </c>
      <c r="H94" s="74" t="s">
        <v>313</v>
      </c>
      <c r="I94" s="74"/>
      <c r="J94" s="2" t="s">
        <v>314</v>
      </c>
      <c r="K94" s="9">
        <v>10</v>
      </c>
      <c r="L94" s="4">
        <v>102.2</v>
      </c>
    </row>
    <row r="95" spans="1:12">
      <c r="A95" s="2" t="s">
        <v>40</v>
      </c>
      <c r="B95" s="3" t="s">
        <v>10080</v>
      </c>
      <c r="C95" s="76" t="s">
        <v>42</v>
      </c>
      <c r="D95" s="76"/>
      <c r="E95" s="1" t="s">
        <v>10135</v>
      </c>
      <c r="F95" s="2" t="s">
        <v>1209</v>
      </c>
      <c r="G95" s="2" t="s">
        <v>1210</v>
      </c>
      <c r="H95" s="74" t="s">
        <v>313</v>
      </c>
      <c r="I95" s="74"/>
      <c r="J95" s="2" t="s">
        <v>314</v>
      </c>
      <c r="K95" s="9">
        <v>15</v>
      </c>
      <c r="L95" s="4">
        <v>153.30000000000001</v>
      </c>
    </row>
    <row r="96" spans="1:12">
      <c r="A96" s="2" t="s">
        <v>40</v>
      </c>
      <c r="B96" s="3" t="s">
        <v>10107</v>
      </c>
      <c r="C96" s="76" t="s">
        <v>42</v>
      </c>
      <c r="D96" s="76"/>
      <c r="E96" s="1" t="s">
        <v>10136</v>
      </c>
      <c r="F96" s="2" t="s">
        <v>789</v>
      </c>
      <c r="G96" s="2" t="s">
        <v>790</v>
      </c>
      <c r="H96" s="74" t="s">
        <v>313</v>
      </c>
      <c r="I96" s="74"/>
      <c r="J96" s="2" t="s">
        <v>314</v>
      </c>
      <c r="K96" s="9">
        <v>10</v>
      </c>
      <c r="L96" s="4">
        <v>102.2</v>
      </c>
    </row>
    <row r="97" spans="1:25">
      <c r="A97" s="2" t="s">
        <v>40</v>
      </c>
      <c r="B97" s="3" t="s">
        <v>10080</v>
      </c>
      <c r="C97" s="76" t="s">
        <v>42</v>
      </c>
      <c r="D97" s="76"/>
      <c r="E97" s="1" t="s">
        <v>10137</v>
      </c>
      <c r="F97" s="2" t="s">
        <v>1444</v>
      </c>
      <c r="G97" s="2" t="s">
        <v>1445</v>
      </c>
      <c r="H97" s="74" t="s">
        <v>362</v>
      </c>
      <c r="I97" s="74"/>
      <c r="J97" s="2" t="s">
        <v>363</v>
      </c>
      <c r="K97" s="9">
        <v>20</v>
      </c>
      <c r="L97" s="4">
        <v>204.4</v>
      </c>
    </row>
    <row r="98" spans="1:25">
      <c r="A98" s="2" t="s">
        <v>40</v>
      </c>
      <c r="B98" s="3" t="s">
        <v>10107</v>
      </c>
      <c r="C98" s="76" t="s">
        <v>42</v>
      </c>
      <c r="D98" s="76"/>
      <c r="E98" s="1" t="s">
        <v>10138</v>
      </c>
      <c r="F98" s="2" t="s">
        <v>1231</v>
      </c>
      <c r="G98" s="2" t="s">
        <v>1232</v>
      </c>
      <c r="H98" s="74" t="s">
        <v>375</v>
      </c>
      <c r="I98" s="74"/>
      <c r="J98" s="2" t="s">
        <v>376</v>
      </c>
      <c r="K98" s="9">
        <v>10</v>
      </c>
      <c r="L98" s="4">
        <v>102.2</v>
      </c>
    </row>
    <row r="99" spans="1:25">
      <c r="A99" s="2" t="s">
        <v>40</v>
      </c>
      <c r="B99" s="3" t="s">
        <v>10084</v>
      </c>
      <c r="C99" s="76" t="s">
        <v>42</v>
      </c>
      <c r="D99" s="76"/>
      <c r="E99" s="1" t="s">
        <v>5245</v>
      </c>
      <c r="F99" s="2" t="s">
        <v>411</v>
      </c>
      <c r="G99" s="2" t="s">
        <v>412</v>
      </c>
      <c r="H99" s="74" t="s">
        <v>313</v>
      </c>
      <c r="I99" s="74"/>
      <c r="J99" s="2" t="s">
        <v>314</v>
      </c>
      <c r="K99" s="9">
        <v>20</v>
      </c>
      <c r="L99" s="4">
        <v>204.4</v>
      </c>
    </row>
    <row r="100" spans="1:25" hidden="1">
      <c r="A100" s="2" t="s">
        <v>48</v>
      </c>
      <c r="B100" s="3" t="s">
        <v>10082</v>
      </c>
      <c r="C100" s="76" t="s">
        <v>42</v>
      </c>
      <c r="D100" s="76"/>
      <c r="E100" s="1" t="s">
        <v>10139</v>
      </c>
      <c r="F100" s="2" t="s">
        <v>411</v>
      </c>
      <c r="G100" s="2" t="s">
        <v>412</v>
      </c>
      <c r="H100" s="74" t="s">
        <v>313</v>
      </c>
      <c r="I100" s="74"/>
      <c r="J100" s="2" t="s">
        <v>314</v>
      </c>
      <c r="K100" s="9">
        <v>2</v>
      </c>
      <c r="L100" s="4">
        <v>23.04</v>
      </c>
    </row>
    <row r="101" spans="1:25" hidden="1">
      <c r="A101" s="2" t="s">
        <v>48</v>
      </c>
      <c r="B101" s="3" t="s">
        <v>10084</v>
      </c>
      <c r="C101" s="76" t="s">
        <v>42</v>
      </c>
      <c r="D101" s="76"/>
      <c r="E101" s="1" t="s">
        <v>10130</v>
      </c>
      <c r="F101" s="2" t="s">
        <v>5404</v>
      </c>
      <c r="G101" s="2" t="s">
        <v>5405</v>
      </c>
      <c r="H101" s="74" t="s">
        <v>313</v>
      </c>
      <c r="I101" s="74"/>
      <c r="J101" s="2" t="s">
        <v>314</v>
      </c>
      <c r="K101" s="9">
        <v>2</v>
      </c>
      <c r="L101" s="4">
        <v>23.04</v>
      </c>
    </row>
    <row r="102" spans="1:25" hidden="1">
      <c r="A102" s="2" t="s">
        <v>48</v>
      </c>
      <c r="B102" s="3" t="s">
        <v>10116</v>
      </c>
      <c r="C102" s="76" t="s">
        <v>42</v>
      </c>
      <c r="D102" s="76"/>
      <c r="E102" s="1" t="s">
        <v>10124</v>
      </c>
      <c r="F102" s="2" t="s">
        <v>995</v>
      </c>
      <c r="G102" s="2" t="s">
        <v>996</v>
      </c>
      <c r="H102" s="74" t="s">
        <v>313</v>
      </c>
      <c r="I102" s="74"/>
      <c r="J102" s="2" t="s">
        <v>314</v>
      </c>
      <c r="K102" s="9">
        <v>5</v>
      </c>
      <c r="L102" s="4">
        <v>57.6</v>
      </c>
    </row>
    <row r="103" spans="1:25" hidden="1">
      <c r="A103" s="2" t="s">
        <v>48</v>
      </c>
      <c r="B103" s="3" t="s">
        <v>10107</v>
      </c>
      <c r="C103" s="76" t="s">
        <v>42</v>
      </c>
      <c r="D103" s="76"/>
      <c r="E103" s="1" t="s">
        <v>5387</v>
      </c>
      <c r="F103" s="2" t="s">
        <v>816</v>
      </c>
      <c r="G103" s="2" t="s">
        <v>817</v>
      </c>
      <c r="H103" s="74" t="s">
        <v>313</v>
      </c>
      <c r="I103" s="74"/>
      <c r="J103" s="2" t="s">
        <v>314</v>
      </c>
      <c r="K103" s="9">
        <v>5</v>
      </c>
      <c r="L103" s="4">
        <v>57.6</v>
      </c>
    </row>
    <row r="104" spans="1:25" hidden="1">
      <c r="A104" s="2" t="s">
        <v>48</v>
      </c>
      <c r="B104" s="3" t="s">
        <v>10084</v>
      </c>
      <c r="C104" s="76" t="s">
        <v>42</v>
      </c>
      <c r="D104" s="76"/>
      <c r="E104" s="1" t="s">
        <v>10128</v>
      </c>
      <c r="F104" s="2" t="s">
        <v>325</v>
      </c>
      <c r="G104" s="2" t="s">
        <v>326</v>
      </c>
      <c r="H104" s="74" t="s">
        <v>313</v>
      </c>
      <c r="I104" s="74"/>
      <c r="J104" s="2" t="s">
        <v>314</v>
      </c>
      <c r="K104" s="9">
        <v>10</v>
      </c>
      <c r="L104" s="4">
        <v>123.7</v>
      </c>
    </row>
    <row r="105" spans="1:25" hidden="1">
      <c r="A105" s="2" t="s">
        <v>48</v>
      </c>
      <c r="B105" s="3" t="s">
        <v>10082</v>
      </c>
      <c r="C105" s="76" t="s">
        <v>42</v>
      </c>
      <c r="D105" s="76"/>
      <c r="E105" s="1" t="s">
        <v>10125</v>
      </c>
      <c r="F105" s="2" t="s">
        <v>10126</v>
      </c>
      <c r="G105" s="2" t="s">
        <v>10127</v>
      </c>
      <c r="H105" s="74" t="s">
        <v>313</v>
      </c>
      <c r="I105" s="74"/>
      <c r="J105" s="2" t="s">
        <v>314</v>
      </c>
      <c r="K105" s="9">
        <v>100</v>
      </c>
      <c r="L105" s="4">
        <v>1237</v>
      </c>
    </row>
    <row r="106" spans="1:25" hidden="1">
      <c r="A106" s="2" t="s">
        <v>48</v>
      </c>
      <c r="B106" s="3" t="s">
        <v>10084</v>
      </c>
      <c r="C106" s="76" t="s">
        <v>42</v>
      </c>
      <c r="D106" s="76"/>
      <c r="E106" s="1" t="s">
        <v>10131</v>
      </c>
      <c r="F106" s="2" t="s">
        <v>390</v>
      </c>
      <c r="G106" s="2" t="s">
        <v>391</v>
      </c>
      <c r="H106" s="74" t="s">
        <v>313</v>
      </c>
      <c r="I106" s="74"/>
      <c r="J106" s="2" t="s">
        <v>314</v>
      </c>
      <c r="K106" s="9">
        <v>6</v>
      </c>
      <c r="L106" s="4">
        <v>69.12</v>
      </c>
    </row>
    <row r="107" spans="1:25" hidden="1">
      <c r="A107" s="2" t="s">
        <v>182</v>
      </c>
      <c r="B107" s="3" t="s">
        <v>10082</v>
      </c>
      <c r="C107" s="76" t="s">
        <v>42</v>
      </c>
      <c r="D107" s="76"/>
      <c r="E107" s="1" t="s">
        <v>10125</v>
      </c>
      <c r="F107" s="2" t="s">
        <v>10126</v>
      </c>
      <c r="G107" s="2" t="s">
        <v>10127</v>
      </c>
      <c r="H107" s="74" t="s">
        <v>313</v>
      </c>
      <c r="I107" s="74"/>
      <c r="J107" s="2" t="s">
        <v>314</v>
      </c>
      <c r="K107" s="9">
        <v>5</v>
      </c>
      <c r="L107" s="4">
        <v>47.2</v>
      </c>
    </row>
    <row r="108" spans="1:25" hidden="1">
      <c r="A108" s="2" t="s">
        <v>205</v>
      </c>
      <c r="B108" s="3" t="s">
        <v>10082</v>
      </c>
      <c r="C108" s="76" t="s">
        <v>42</v>
      </c>
      <c r="D108" s="76"/>
      <c r="E108" s="1" t="s">
        <v>10125</v>
      </c>
      <c r="F108" s="2" t="s">
        <v>10126</v>
      </c>
      <c r="G108" s="2" t="s">
        <v>10127</v>
      </c>
      <c r="H108" s="74" t="s">
        <v>313</v>
      </c>
      <c r="I108" s="74"/>
      <c r="J108" s="2" t="s">
        <v>314</v>
      </c>
      <c r="K108" s="9">
        <v>5</v>
      </c>
      <c r="L108" s="4">
        <v>47.75</v>
      </c>
    </row>
    <row r="109" spans="1:25" hidden="1">
      <c r="L109" s="5">
        <f>SUM(L78:L108)</f>
        <v>4588.5299999999988</v>
      </c>
    </row>
    <row r="110" spans="1:25" hidden="1">
      <c r="A110" s="72" t="s">
        <v>444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</row>
    <row r="111" spans="1:25">
      <c r="A111" s="2" t="s">
        <v>40</v>
      </c>
      <c r="B111" s="3" t="s">
        <v>10107</v>
      </c>
      <c r="C111" s="76" t="s">
        <v>42</v>
      </c>
      <c r="D111" s="76"/>
      <c r="E111" s="1" t="s">
        <v>10140</v>
      </c>
      <c r="F111" s="2" t="s">
        <v>9916</v>
      </c>
      <c r="G111" s="2" t="s">
        <v>9917</v>
      </c>
      <c r="H111" s="74" t="s">
        <v>872</v>
      </c>
      <c r="I111" s="74"/>
      <c r="J111" s="2" t="s">
        <v>873</v>
      </c>
      <c r="K111" s="9">
        <v>50</v>
      </c>
      <c r="L111" s="4">
        <v>511</v>
      </c>
    </row>
    <row r="112" spans="1:25" ht="36">
      <c r="A112" s="2" t="s">
        <v>40</v>
      </c>
      <c r="B112" s="3" t="s">
        <v>10080</v>
      </c>
      <c r="C112" s="76" t="s">
        <v>42</v>
      </c>
      <c r="D112" s="76"/>
      <c r="E112" s="1" t="s">
        <v>10141</v>
      </c>
      <c r="F112" s="2" t="s">
        <v>461</v>
      </c>
      <c r="G112" s="2" t="s">
        <v>462</v>
      </c>
      <c r="H112" s="74" t="s">
        <v>463</v>
      </c>
      <c r="I112" s="74"/>
      <c r="J112" s="2" t="s">
        <v>464</v>
      </c>
      <c r="K112" s="9">
        <v>9</v>
      </c>
      <c r="L112" s="4">
        <v>91.98</v>
      </c>
    </row>
    <row r="113" spans="1:12">
      <c r="A113" s="2" t="s">
        <v>40</v>
      </c>
      <c r="B113" s="3" t="s">
        <v>10082</v>
      </c>
      <c r="C113" s="76" t="s">
        <v>42</v>
      </c>
      <c r="D113" s="76"/>
      <c r="E113" s="1" t="s">
        <v>10142</v>
      </c>
      <c r="F113" s="2" t="s">
        <v>1277</v>
      </c>
      <c r="G113" s="2" t="s">
        <v>1278</v>
      </c>
      <c r="H113" s="74" t="s">
        <v>851</v>
      </c>
      <c r="I113" s="74"/>
      <c r="J113" s="2" t="s">
        <v>852</v>
      </c>
      <c r="K113" s="9">
        <v>10</v>
      </c>
      <c r="L113" s="4">
        <v>102.2</v>
      </c>
    </row>
    <row r="114" spans="1:12">
      <c r="A114" s="2" t="s">
        <v>40</v>
      </c>
      <c r="B114" s="3" t="s">
        <v>10080</v>
      </c>
      <c r="C114" s="76" t="s">
        <v>42</v>
      </c>
      <c r="D114" s="76"/>
      <c r="E114" s="1" t="s">
        <v>10143</v>
      </c>
      <c r="F114" s="2" t="s">
        <v>2264</v>
      </c>
      <c r="G114" s="2" t="s">
        <v>2265</v>
      </c>
      <c r="H114" s="74" t="s">
        <v>851</v>
      </c>
      <c r="I114" s="74"/>
      <c r="J114" s="2" t="s">
        <v>852</v>
      </c>
      <c r="K114" s="9">
        <v>2</v>
      </c>
      <c r="L114" s="4">
        <v>20.440000000000001</v>
      </c>
    </row>
    <row r="115" spans="1:12">
      <c r="A115" s="2" t="s">
        <v>40</v>
      </c>
      <c r="B115" s="3" t="s">
        <v>10084</v>
      </c>
      <c r="C115" s="76" t="s">
        <v>42</v>
      </c>
      <c r="D115" s="76"/>
      <c r="E115" s="1" t="s">
        <v>10144</v>
      </c>
      <c r="F115" s="2" t="s">
        <v>1481</v>
      </c>
      <c r="G115" s="2" t="s">
        <v>1482</v>
      </c>
      <c r="H115" s="74" t="s">
        <v>872</v>
      </c>
      <c r="I115" s="74"/>
      <c r="J115" s="2" t="s">
        <v>873</v>
      </c>
      <c r="K115" s="9">
        <v>100</v>
      </c>
      <c r="L115" s="4">
        <v>1022</v>
      </c>
    </row>
    <row r="116" spans="1:12">
      <c r="A116" s="2" t="s">
        <v>40</v>
      </c>
      <c r="B116" s="3" t="s">
        <v>10080</v>
      </c>
      <c r="C116" s="76" t="s">
        <v>42</v>
      </c>
      <c r="D116" s="76"/>
      <c r="E116" s="1" t="s">
        <v>10145</v>
      </c>
      <c r="F116" s="2" t="s">
        <v>607</v>
      </c>
      <c r="G116" s="2" t="s">
        <v>608</v>
      </c>
      <c r="H116" s="74" t="s">
        <v>609</v>
      </c>
      <c r="I116" s="74"/>
      <c r="J116" s="2" t="s">
        <v>610</v>
      </c>
      <c r="K116" s="9">
        <v>400</v>
      </c>
      <c r="L116" s="4">
        <v>4088</v>
      </c>
    </row>
    <row r="117" spans="1:12" hidden="1">
      <c r="A117" s="2" t="s">
        <v>48</v>
      </c>
      <c r="B117" s="3" t="s">
        <v>10080</v>
      </c>
      <c r="C117" s="76" t="s">
        <v>42</v>
      </c>
      <c r="D117" s="76"/>
      <c r="E117" s="1" t="s">
        <v>10145</v>
      </c>
      <c r="F117" s="2" t="s">
        <v>607</v>
      </c>
      <c r="G117" s="2" t="s">
        <v>608</v>
      </c>
      <c r="H117" s="74" t="s">
        <v>609</v>
      </c>
      <c r="I117" s="74"/>
      <c r="J117" s="2" t="s">
        <v>610</v>
      </c>
      <c r="K117" s="9">
        <v>300</v>
      </c>
      <c r="L117" s="4">
        <v>3711</v>
      </c>
    </row>
    <row r="118" spans="1:12" hidden="1">
      <c r="A118" s="2" t="s">
        <v>48</v>
      </c>
      <c r="B118" s="3" t="s">
        <v>10084</v>
      </c>
      <c r="C118" s="76" t="s">
        <v>42</v>
      </c>
      <c r="D118" s="76"/>
      <c r="E118" s="1" t="s">
        <v>10144</v>
      </c>
      <c r="F118" s="2" t="s">
        <v>1481</v>
      </c>
      <c r="G118" s="2" t="s">
        <v>1482</v>
      </c>
      <c r="H118" s="74" t="s">
        <v>872</v>
      </c>
      <c r="I118" s="74"/>
      <c r="J118" s="2" t="s">
        <v>873</v>
      </c>
      <c r="K118" s="9">
        <v>100</v>
      </c>
      <c r="L118" s="4">
        <v>1237</v>
      </c>
    </row>
    <row r="119" spans="1:12" hidden="1">
      <c r="A119" s="2" t="s">
        <v>182</v>
      </c>
      <c r="B119" s="3" t="s">
        <v>10107</v>
      </c>
      <c r="C119" s="76" t="s">
        <v>42</v>
      </c>
      <c r="D119" s="76"/>
      <c r="E119" s="1" t="s">
        <v>10146</v>
      </c>
      <c r="F119" s="2" t="s">
        <v>9916</v>
      </c>
      <c r="G119" s="2" t="s">
        <v>9917</v>
      </c>
      <c r="H119" s="74" t="s">
        <v>872</v>
      </c>
      <c r="I119" s="74"/>
      <c r="J119" s="2" t="s">
        <v>873</v>
      </c>
      <c r="K119" s="9">
        <v>20</v>
      </c>
      <c r="L119" s="4">
        <v>188.8</v>
      </c>
    </row>
    <row r="120" spans="1:12" hidden="1">
      <c r="A120" s="2" t="s">
        <v>182</v>
      </c>
      <c r="B120" s="3" t="s">
        <v>10107</v>
      </c>
      <c r="C120" s="76" t="s">
        <v>42</v>
      </c>
      <c r="D120" s="76"/>
      <c r="E120" s="1" t="s">
        <v>10140</v>
      </c>
      <c r="F120" s="2" t="s">
        <v>9916</v>
      </c>
      <c r="G120" s="2" t="s">
        <v>9917</v>
      </c>
      <c r="H120" s="74" t="s">
        <v>872</v>
      </c>
      <c r="I120" s="74"/>
      <c r="J120" s="2" t="s">
        <v>873</v>
      </c>
      <c r="K120" s="9">
        <v>20</v>
      </c>
      <c r="L120" s="4">
        <v>188.8</v>
      </c>
    </row>
    <row r="121" spans="1:12" hidden="1">
      <c r="L121" s="5">
        <v>11161.22</v>
      </c>
    </row>
    <row r="122" spans="1:12" hidden="1">
      <c r="L122" s="5">
        <v>35000.65</v>
      </c>
    </row>
  </sheetData>
  <autoFilter ref="A1:Y122" xr:uid="{59714AB0-4F72-924A-BEDA-B3B67ED38ADF}">
    <filterColumn colId="0">
      <filters>
        <filter val="Dorzol 20mg/ml kapi za oči 5ml"/>
      </filters>
    </filterColumn>
    <filterColumn colId="2" showButton="0"/>
    <filterColumn colId="7" showButton="0"/>
  </autoFilter>
  <mergeCells count="212">
    <mergeCell ref="C119:D119"/>
    <mergeCell ref="H119:I119"/>
    <mergeCell ref="C120:D120"/>
    <mergeCell ref="H120:I120"/>
    <mergeCell ref="C116:D116"/>
    <mergeCell ref="H116:I116"/>
    <mergeCell ref="C117:D117"/>
    <mergeCell ref="H117:I117"/>
    <mergeCell ref="C118:D118"/>
    <mergeCell ref="H118:I118"/>
    <mergeCell ref="C113:D113"/>
    <mergeCell ref="H113:I113"/>
    <mergeCell ref="C114:D114"/>
    <mergeCell ref="H114:I114"/>
    <mergeCell ref="C115:D115"/>
    <mergeCell ref="H115:I115"/>
    <mergeCell ref="C108:D108"/>
    <mergeCell ref="H108:I108"/>
    <mergeCell ref="A110:Y110"/>
    <mergeCell ref="C111:D111"/>
    <mergeCell ref="H111:I111"/>
    <mergeCell ref="C112:D112"/>
    <mergeCell ref="H112:I112"/>
    <mergeCell ref="C105:D105"/>
    <mergeCell ref="H105:I105"/>
    <mergeCell ref="C106:D106"/>
    <mergeCell ref="H106:I106"/>
    <mergeCell ref="C107:D107"/>
    <mergeCell ref="H107:I107"/>
    <mergeCell ref="C102:D102"/>
    <mergeCell ref="H102:I102"/>
    <mergeCell ref="C103:D103"/>
    <mergeCell ref="H103:I103"/>
    <mergeCell ref="C104:D104"/>
    <mergeCell ref="H104:I104"/>
    <mergeCell ref="C99:D99"/>
    <mergeCell ref="H99:I99"/>
    <mergeCell ref="C100:D100"/>
    <mergeCell ref="H100:I100"/>
    <mergeCell ref="C101:D101"/>
    <mergeCell ref="H101:I101"/>
    <mergeCell ref="C96:D96"/>
    <mergeCell ref="H96:I96"/>
    <mergeCell ref="C97:D97"/>
    <mergeCell ref="H97:I97"/>
    <mergeCell ref="C98:D98"/>
    <mergeCell ref="H98:I98"/>
    <mergeCell ref="C93:D93"/>
    <mergeCell ref="H93:I93"/>
    <mergeCell ref="C94:D94"/>
    <mergeCell ref="H94:I94"/>
    <mergeCell ref="C95:D95"/>
    <mergeCell ref="H95:I95"/>
    <mergeCell ref="C90:D90"/>
    <mergeCell ref="H90:I90"/>
    <mergeCell ref="C91:D91"/>
    <mergeCell ref="H91:I91"/>
    <mergeCell ref="C92:D92"/>
    <mergeCell ref="H92:I92"/>
    <mergeCell ref="C87:D87"/>
    <mergeCell ref="H87:I87"/>
    <mergeCell ref="C88:D88"/>
    <mergeCell ref="H88:I88"/>
    <mergeCell ref="C89:D89"/>
    <mergeCell ref="H89:I89"/>
    <mergeCell ref="C84:D84"/>
    <mergeCell ref="H84:I84"/>
    <mergeCell ref="C85:D85"/>
    <mergeCell ref="H85:I85"/>
    <mergeCell ref="C86:D86"/>
    <mergeCell ref="H86:I86"/>
    <mergeCell ref="C81:D81"/>
    <mergeCell ref="H81:I81"/>
    <mergeCell ref="C82:D82"/>
    <mergeCell ref="H82:I82"/>
    <mergeCell ref="C83:D83"/>
    <mergeCell ref="H83:I83"/>
    <mergeCell ref="C78:D78"/>
    <mergeCell ref="H78:I78"/>
    <mergeCell ref="C79:D79"/>
    <mergeCell ref="H79:I79"/>
    <mergeCell ref="C80:D80"/>
    <mergeCell ref="H80:I80"/>
    <mergeCell ref="C72:D72"/>
    <mergeCell ref="H72:I72"/>
    <mergeCell ref="A74:Y74"/>
    <mergeCell ref="C75:D75"/>
    <mergeCell ref="H75:I75"/>
    <mergeCell ref="A77:Y77"/>
    <mergeCell ref="C69:D69"/>
    <mergeCell ref="H69:I69"/>
    <mergeCell ref="C70:D70"/>
    <mergeCell ref="H70:I70"/>
    <mergeCell ref="C71:D71"/>
    <mergeCell ref="H71:I71"/>
    <mergeCell ref="C66:D66"/>
    <mergeCell ref="H66:I66"/>
    <mergeCell ref="C67:D67"/>
    <mergeCell ref="H67:I67"/>
    <mergeCell ref="C68:D68"/>
    <mergeCell ref="H68:I68"/>
    <mergeCell ref="A62:Y62"/>
    <mergeCell ref="C63:D63"/>
    <mergeCell ref="H63:I63"/>
    <mergeCell ref="C64:D64"/>
    <mergeCell ref="H64:I64"/>
    <mergeCell ref="C65:D65"/>
    <mergeCell ref="H65:I65"/>
    <mergeCell ref="C58:D58"/>
    <mergeCell ref="H58:I58"/>
    <mergeCell ref="C59:D59"/>
    <mergeCell ref="H59:I59"/>
    <mergeCell ref="C60:D60"/>
    <mergeCell ref="H60:I60"/>
    <mergeCell ref="C52:D52"/>
    <mergeCell ref="H52:I52"/>
    <mergeCell ref="A54:Y54"/>
    <mergeCell ref="C55:D55"/>
    <mergeCell ref="H55:I55"/>
    <mergeCell ref="A57:Y57"/>
    <mergeCell ref="C49:D49"/>
    <mergeCell ref="H49:I49"/>
    <mergeCell ref="C50:D50"/>
    <mergeCell ref="H50:I50"/>
    <mergeCell ref="C51:D51"/>
    <mergeCell ref="H51:I51"/>
    <mergeCell ref="A45:Y45"/>
    <mergeCell ref="C46:D46"/>
    <mergeCell ref="H46:I46"/>
    <mergeCell ref="C47:D47"/>
    <mergeCell ref="H47:I47"/>
    <mergeCell ref="C48:D48"/>
    <mergeCell ref="H48:I48"/>
    <mergeCell ref="C41:D41"/>
    <mergeCell ref="H41:I41"/>
    <mergeCell ref="C42:D42"/>
    <mergeCell ref="H42:I42"/>
    <mergeCell ref="C43:D43"/>
    <mergeCell ref="H43:I43"/>
    <mergeCell ref="C38:D38"/>
    <mergeCell ref="H38:I38"/>
    <mergeCell ref="C39:D39"/>
    <mergeCell ref="H39:I39"/>
    <mergeCell ref="C40:D40"/>
    <mergeCell ref="H40:I40"/>
    <mergeCell ref="C35:D35"/>
    <mergeCell ref="H35:I35"/>
    <mergeCell ref="C36:D36"/>
    <mergeCell ref="H36:I36"/>
    <mergeCell ref="C37:D37"/>
    <mergeCell ref="H37:I37"/>
    <mergeCell ref="C32:D32"/>
    <mergeCell ref="H32:I32"/>
    <mergeCell ref="C33:D33"/>
    <mergeCell ref="H33:I33"/>
    <mergeCell ref="C34:D34"/>
    <mergeCell ref="H34:I34"/>
    <mergeCell ref="C29:D29"/>
    <mergeCell ref="H29:I29"/>
    <mergeCell ref="C30:D30"/>
    <mergeCell ref="H30:I30"/>
    <mergeCell ref="C31:D31"/>
    <mergeCell ref="H31:I31"/>
    <mergeCell ref="C26:D26"/>
    <mergeCell ref="H26:I26"/>
    <mergeCell ref="C27:D27"/>
    <mergeCell ref="H27:I27"/>
    <mergeCell ref="C28:D28"/>
    <mergeCell ref="H28:I28"/>
    <mergeCell ref="C23:D23"/>
    <mergeCell ref="H23:I23"/>
    <mergeCell ref="C24:D24"/>
    <mergeCell ref="H24:I24"/>
    <mergeCell ref="C25:D25"/>
    <mergeCell ref="H25:I25"/>
    <mergeCell ref="C20:D20"/>
    <mergeCell ref="H20:I20"/>
    <mergeCell ref="C21:D21"/>
    <mergeCell ref="H21:I21"/>
    <mergeCell ref="C22:D22"/>
    <mergeCell ref="H22:I22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13:D13"/>
    <mergeCell ref="H13:I13"/>
    <mergeCell ref="C6:D6"/>
    <mergeCell ref="H6:I6"/>
    <mergeCell ref="A8:Y8"/>
    <mergeCell ref="C9:D9"/>
    <mergeCell ref="H9:I9"/>
    <mergeCell ref="C10:D10"/>
    <mergeCell ref="H10:I10"/>
    <mergeCell ref="C1:D1"/>
    <mergeCell ref="H1:I1"/>
    <mergeCell ref="A2:Y2"/>
    <mergeCell ref="C3:D3"/>
    <mergeCell ref="H3:I3"/>
    <mergeCell ref="A5:Y5"/>
    <mergeCell ref="C11:D11"/>
    <mergeCell ref="H11:I11"/>
    <mergeCell ref="C12:D12"/>
    <mergeCell ref="H12:I12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0F9F-D3A5-3B43-86B5-E773546E11C8}">
  <sheetPr filterMode="1"/>
  <dimension ref="A1:AA116"/>
  <sheetViews>
    <sheetView workbookViewId="0"/>
    <sheetView workbookViewId="1"/>
  </sheetViews>
  <sheetFormatPr defaultColWidth="8.85546875" defaultRowHeight="12.95"/>
  <cols>
    <col min="1" max="1" width="42.140625" customWidth="1"/>
    <col min="2" max="2" width="7.140625" customWidth="1"/>
    <col min="3" max="3" width="4" customWidth="1"/>
    <col min="4" max="4" width="3.140625" customWidth="1"/>
    <col min="5" max="5" width="7" customWidth="1"/>
    <col min="6" max="6" width="49.42578125" customWidth="1"/>
    <col min="7" max="7" width="32.85546875" customWidth="1"/>
    <col min="8" max="8" width="3" customWidth="1"/>
    <col min="9" max="9" width="3.140625" customWidth="1"/>
    <col min="10" max="11" width="6" customWidth="1"/>
    <col min="12" max="12" width="5.140625" customWidth="1"/>
    <col min="13" max="13" width="1.85546875" customWidth="1"/>
    <col min="14" max="14" width="10" customWidth="1"/>
    <col min="15" max="15" width="8.140625" customWidth="1"/>
    <col min="16" max="16" width="6" customWidth="1"/>
    <col min="17" max="17" width="7" customWidth="1"/>
    <col min="18" max="18" width="7.140625" customWidth="1"/>
    <col min="19" max="20" width="7" customWidth="1"/>
    <col min="21" max="21" width="9.140625" customWidth="1"/>
    <col min="22" max="22" width="13.140625" customWidth="1"/>
    <col min="23" max="23" width="10.140625" customWidth="1"/>
    <col min="24" max="24" width="10" customWidth="1"/>
    <col min="25" max="25" width="10.140625" customWidth="1"/>
    <col min="26" max="26" width="8.140625" customWidth="1"/>
    <col min="27" max="27" width="33.42578125" customWidth="1"/>
  </cols>
  <sheetData>
    <row r="1" spans="1:27" s="13" customFormat="1" ht="24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11" t="s">
        <v>34</v>
      </c>
      <c r="H1" s="79" t="s">
        <v>35</v>
      </c>
      <c r="I1" s="79"/>
      <c r="J1" s="79" t="s">
        <v>36</v>
      </c>
      <c r="K1" s="79"/>
      <c r="L1" s="79" t="s">
        <v>37</v>
      </c>
      <c r="M1" s="79"/>
      <c r="N1" s="11" t="s">
        <v>38</v>
      </c>
    </row>
    <row r="2" spans="1:27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hidden="1">
      <c r="A3" s="2" t="s">
        <v>48</v>
      </c>
      <c r="B3" s="3" t="s">
        <v>10147</v>
      </c>
      <c r="C3" s="76" t="s">
        <v>42</v>
      </c>
      <c r="D3" s="76"/>
      <c r="E3" s="1" t="s">
        <v>10148</v>
      </c>
      <c r="F3" s="2" t="s">
        <v>7550</v>
      </c>
      <c r="G3" s="2" t="s">
        <v>7551</v>
      </c>
      <c r="H3" s="74" t="s">
        <v>622</v>
      </c>
      <c r="I3" s="74"/>
      <c r="J3" s="74" t="s">
        <v>623</v>
      </c>
      <c r="K3" s="74"/>
      <c r="L3" s="80">
        <v>10</v>
      </c>
      <c r="M3" s="80"/>
      <c r="N3" s="4">
        <v>123.7</v>
      </c>
    </row>
    <row r="4" spans="1:27" hidden="1">
      <c r="N4" s="5">
        <v>123.7</v>
      </c>
    </row>
    <row r="5" spans="1:27" hidden="1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1:27">
      <c r="A6" s="2" t="s">
        <v>40</v>
      </c>
      <c r="B6" s="3" t="s">
        <v>10149</v>
      </c>
      <c r="C6" s="76" t="s">
        <v>42</v>
      </c>
      <c r="D6" s="76"/>
      <c r="E6" s="1" t="s">
        <v>10150</v>
      </c>
      <c r="F6" s="2" t="s">
        <v>70</v>
      </c>
      <c r="G6" s="2" t="s">
        <v>71</v>
      </c>
      <c r="H6" s="74" t="s">
        <v>72</v>
      </c>
      <c r="I6" s="74"/>
      <c r="J6" s="74" t="s">
        <v>73</v>
      </c>
      <c r="K6" s="74"/>
      <c r="L6" s="80">
        <v>10</v>
      </c>
      <c r="M6" s="80"/>
      <c r="N6" s="4">
        <v>102.2</v>
      </c>
    </row>
    <row r="7" spans="1:27">
      <c r="A7" s="2" t="s">
        <v>40</v>
      </c>
      <c r="B7" s="3" t="s">
        <v>10149</v>
      </c>
      <c r="C7" s="76" t="s">
        <v>42</v>
      </c>
      <c r="D7" s="76"/>
      <c r="E7" s="1" t="s">
        <v>10151</v>
      </c>
      <c r="F7" s="2" t="s">
        <v>643</v>
      </c>
      <c r="G7" s="2" t="s">
        <v>644</v>
      </c>
      <c r="H7" s="74" t="s">
        <v>82</v>
      </c>
      <c r="I7" s="74"/>
      <c r="J7" s="74" t="s">
        <v>83</v>
      </c>
      <c r="K7" s="74"/>
      <c r="L7" s="80">
        <v>1</v>
      </c>
      <c r="M7" s="80"/>
      <c r="N7" s="4">
        <v>10.220000000000001</v>
      </c>
    </row>
    <row r="8" spans="1:27">
      <c r="A8" s="2" t="s">
        <v>40</v>
      </c>
      <c r="B8" s="3" t="s">
        <v>10149</v>
      </c>
      <c r="C8" s="76" t="s">
        <v>42</v>
      </c>
      <c r="D8" s="76"/>
      <c r="E8" s="1" t="s">
        <v>10152</v>
      </c>
      <c r="F8" s="2" t="s">
        <v>117</v>
      </c>
      <c r="G8" s="2" t="s">
        <v>118</v>
      </c>
      <c r="H8" s="74" t="s">
        <v>119</v>
      </c>
      <c r="I8" s="74"/>
      <c r="J8" s="74" t="s">
        <v>120</v>
      </c>
      <c r="K8" s="74"/>
      <c r="L8" s="80">
        <v>3</v>
      </c>
      <c r="M8" s="80"/>
      <c r="N8" s="4">
        <v>30.66</v>
      </c>
    </row>
    <row r="9" spans="1:27">
      <c r="A9" s="2" t="s">
        <v>40</v>
      </c>
      <c r="B9" s="3" t="s">
        <v>10149</v>
      </c>
      <c r="C9" s="76" t="s">
        <v>42</v>
      </c>
      <c r="D9" s="76"/>
      <c r="E9" s="1" t="s">
        <v>5498</v>
      </c>
      <c r="F9" s="2" t="s">
        <v>646</v>
      </c>
      <c r="G9" s="2" t="s">
        <v>647</v>
      </c>
      <c r="H9" s="74" t="s">
        <v>82</v>
      </c>
      <c r="I9" s="74"/>
      <c r="J9" s="74" t="s">
        <v>83</v>
      </c>
      <c r="K9" s="74"/>
      <c r="L9" s="80">
        <v>2</v>
      </c>
      <c r="M9" s="80"/>
      <c r="N9" s="4">
        <v>20.440000000000001</v>
      </c>
    </row>
    <row r="10" spans="1:27">
      <c r="A10" s="2" t="s">
        <v>40</v>
      </c>
      <c r="B10" s="3" t="s">
        <v>10149</v>
      </c>
      <c r="C10" s="76" t="s">
        <v>42</v>
      </c>
      <c r="D10" s="76"/>
      <c r="E10" s="1" t="s">
        <v>10153</v>
      </c>
      <c r="F10" s="2" t="s">
        <v>650</v>
      </c>
      <c r="G10" s="2" t="s">
        <v>651</v>
      </c>
      <c r="H10" s="74" t="s">
        <v>72</v>
      </c>
      <c r="I10" s="74"/>
      <c r="J10" s="74" t="s">
        <v>73</v>
      </c>
      <c r="K10" s="74"/>
      <c r="L10" s="80">
        <v>10</v>
      </c>
      <c r="M10" s="80"/>
      <c r="N10" s="4">
        <v>102.2</v>
      </c>
    </row>
    <row r="11" spans="1:27">
      <c r="A11" s="2" t="s">
        <v>40</v>
      </c>
      <c r="B11" s="3" t="s">
        <v>10149</v>
      </c>
      <c r="C11" s="76" t="s">
        <v>42</v>
      </c>
      <c r="D11" s="76"/>
      <c r="E11" s="1" t="s">
        <v>10154</v>
      </c>
      <c r="F11" s="2" t="s">
        <v>75</v>
      </c>
      <c r="G11" s="2" t="s">
        <v>76</v>
      </c>
      <c r="H11" s="74" t="s">
        <v>77</v>
      </c>
      <c r="I11" s="74"/>
      <c r="J11" s="74" t="s">
        <v>78</v>
      </c>
      <c r="K11" s="74"/>
      <c r="L11" s="80">
        <v>5</v>
      </c>
      <c r="M11" s="80"/>
      <c r="N11" s="4">
        <v>51.1</v>
      </c>
    </row>
    <row r="12" spans="1:27">
      <c r="A12" s="2" t="s">
        <v>40</v>
      </c>
      <c r="B12" s="3" t="s">
        <v>10149</v>
      </c>
      <c r="C12" s="76" t="s">
        <v>42</v>
      </c>
      <c r="D12" s="76"/>
      <c r="E12" s="1" t="s">
        <v>10155</v>
      </c>
      <c r="F12" s="2" t="s">
        <v>480</v>
      </c>
      <c r="G12" s="2" t="s">
        <v>481</v>
      </c>
      <c r="H12" s="74" t="s">
        <v>82</v>
      </c>
      <c r="I12" s="74"/>
      <c r="J12" s="74" t="s">
        <v>83</v>
      </c>
      <c r="K12" s="74"/>
      <c r="L12" s="80">
        <v>5</v>
      </c>
      <c r="M12" s="80"/>
      <c r="N12" s="4">
        <v>51.1</v>
      </c>
    </row>
    <row r="13" spans="1:27">
      <c r="A13" s="2" t="s">
        <v>40</v>
      </c>
      <c r="B13" s="3" t="s">
        <v>10149</v>
      </c>
      <c r="C13" s="76" t="s">
        <v>42</v>
      </c>
      <c r="D13" s="76"/>
      <c r="E13" s="1" t="s">
        <v>10156</v>
      </c>
      <c r="F13" s="2" t="s">
        <v>133</v>
      </c>
      <c r="G13" s="2" t="s">
        <v>134</v>
      </c>
      <c r="H13" s="74" t="s">
        <v>119</v>
      </c>
      <c r="I13" s="74"/>
      <c r="J13" s="74" t="s">
        <v>120</v>
      </c>
      <c r="K13" s="74"/>
      <c r="L13" s="80">
        <v>5</v>
      </c>
      <c r="M13" s="80"/>
      <c r="N13" s="4">
        <v>51.1</v>
      </c>
    </row>
    <row r="14" spans="1:27">
      <c r="A14" s="2" t="s">
        <v>40</v>
      </c>
      <c r="B14" s="3" t="s">
        <v>10149</v>
      </c>
      <c r="C14" s="76" t="s">
        <v>42</v>
      </c>
      <c r="D14" s="76"/>
      <c r="E14" s="1" t="s">
        <v>10157</v>
      </c>
      <c r="F14" s="2" t="s">
        <v>522</v>
      </c>
      <c r="G14" s="2" t="s">
        <v>523</v>
      </c>
      <c r="H14" s="74" t="s">
        <v>93</v>
      </c>
      <c r="I14" s="74"/>
      <c r="J14" s="74" t="s">
        <v>94</v>
      </c>
      <c r="K14" s="74"/>
      <c r="L14" s="80">
        <v>2</v>
      </c>
      <c r="M14" s="80"/>
      <c r="N14" s="4">
        <v>20.440000000000001</v>
      </c>
    </row>
    <row r="15" spans="1:27">
      <c r="A15" s="2" t="s">
        <v>40</v>
      </c>
      <c r="B15" s="3" t="s">
        <v>10149</v>
      </c>
      <c r="C15" s="76" t="s">
        <v>42</v>
      </c>
      <c r="D15" s="76"/>
      <c r="E15" s="1" t="s">
        <v>5373</v>
      </c>
      <c r="F15" s="2" t="s">
        <v>1129</v>
      </c>
      <c r="G15" s="2" t="s">
        <v>1130</v>
      </c>
      <c r="H15" s="74" t="s">
        <v>93</v>
      </c>
      <c r="I15" s="74"/>
      <c r="J15" s="74" t="s">
        <v>94</v>
      </c>
      <c r="K15" s="74"/>
      <c r="L15" s="80">
        <v>4</v>
      </c>
      <c r="M15" s="80"/>
      <c r="N15" s="4">
        <v>40.880000000000003</v>
      </c>
    </row>
    <row r="16" spans="1:27">
      <c r="A16" s="2" t="s">
        <v>40</v>
      </c>
      <c r="B16" s="3" t="s">
        <v>10149</v>
      </c>
      <c r="C16" s="76" t="s">
        <v>42</v>
      </c>
      <c r="D16" s="76"/>
      <c r="E16" s="1" t="s">
        <v>10155</v>
      </c>
      <c r="F16" s="2" t="s">
        <v>480</v>
      </c>
      <c r="G16" s="2" t="s">
        <v>481</v>
      </c>
      <c r="H16" s="74" t="s">
        <v>82</v>
      </c>
      <c r="I16" s="74"/>
      <c r="J16" s="74" t="s">
        <v>83</v>
      </c>
      <c r="K16" s="74"/>
      <c r="L16" s="80">
        <v>3</v>
      </c>
      <c r="M16" s="80"/>
      <c r="N16" s="4">
        <v>30.66</v>
      </c>
    </row>
    <row r="17" spans="1:14">
      <c r="A17" s="2" t="s">
        <v>40</v>
      </c>
      <c r="B17" s="3" t="s">
        <v>10149</v>
      </c>
      <c r="C17" s="76" t="s">
        <v>42</v>
      </c>
      <c r="D17" s="76"/>
      <c r="E17" s="1" t="s">
        <v>5490</v>
      </c>
      <c r="F17" s="2" t="s">
        <v>9883</v>
      </c>
      <c r="G17" s="2" t="s">
        <v>9884</v>
      </c>
      <c r="H17" s="74" t="s">
        <v>82</v>
      </c>
      <c r="I17" s="74"/>
      <c r="J17" s="74" t="s">
        <v>83</v>
      </c>
      <c r="K17" s="74"/>
      <c r="L17" s="80">
        <v>5</v>
      </c>
      <c r="M17" s="80"/>
      <c r="N17" s="4">
        <v>51.1</v>
      </c>
    </row>
    <row r="18" spans="1:14">
      <c r="A18" s="2" t="s">
        <v>40</v>
      </c>
      <c r="B18" s="3" t="s">
        <v>10149</v>
      </c>
      <c r="C18" s="76" t="s">
        <v>42</v>
      </c>
      <c r="D18" s="76"/>
      <c r="E18" s="1" t="s">
        <v>10158</v>
      </c>
      <c r="F18" s="2" t="s">
        <v>136</v>
      </c>
      <c r="G18" s="2" t="s">
        <v>137</v>
      </c>
      <c r="H18" s="74" t="s">
        <v>72</v>
      </c>
      <c r="I18" s="74"/>
      <c r="J18" s="74" t="s">
        <v>73</v>
      </c>
      <c r="K18" s="74"/>
      <c r="L18" s="80">
        <v>3</v>
      </c>
      <c r="M18" s="80"/>
      <c r="N18" s="4">
        <v>30.66</v>
      </c>
    </row>
    <row r="19" spans="1:14" hidden="1">
      <c r="A19" s="2" t="s">
        <v>48</v>
      </c>
      <c r="B19" s="3" t="s">
        <v>10149</v>
      </c>
      <c r="C19" s="76" t="s">
        <v>42</v>
      </c>
      <c r="D19" s="76"/>
      <c r="E19" s="1" t="s">
        <v>10150</v>
      </c>
      <c r="F19" s="2" t="s">
        <v>70</v>
      </c>
      <c r="G19" s="2" t="s">
        <v>71</v>
      </c>
      <c r="H19" s="74" t="s">
        <v>72</v>
      </c>
      <c r="I19" s="74"/>
      <c r="J19" s="74" t="s">
        <v>73</v>
      </c>
      <c r="K19" s="74"/>
      <c r="L19" s="80">
        <v>10</v>
      </c>
      <c r="M19" s="80"/>
      <c r="N19" s="4">
        <v>123.7</v>
      </c>
    </row>
    <row r="20" spans="1:14" hidden="1">
      <c r="A20" s="2" t="s">
        <v>48</v>
      </c>
      <c r="B20" s="3" t="s">
        <v>10149</v>
      </c>
      <c r="C20" s="76" t="s">
        <v>42</v>
      </c>
      <c r="D20" s="76"/>
      <c r="E20" s="1" t="s">
        <v>10159</v>
      </c>
      <c r="F20" s="2" t="s">
        <v>519</v>
      </c>
      <c r="G20" s="2" t="s">
        <v>520</v>
      </c>
      <c r="H20" s="74" t="s">
        <v>93</v>
      </c>
      <c r="I20" s="74"/>
      <c r="J20" s="74" t="s">
        <v>94</v>
      </c>
      <c r="K20" s="74"/>
      <c r="L20" s="80">
        <v>10</v>
      </c>
      <c r="M20" s="80"/>
      <c r="N20" s="4">
        <v>123.7</v>
      </c>
    </row>
    <row r="21" spans="1:14" hidden="1">
      <c r="A21" s="2" t="s">
        <v>48</v>
      </c>
      <c r="B21" s="3" t="s">
        <v>10149</v>
      </c>
      <c r="C21" s="76" t="s">
        <v>42</v>
      </c>
      <c r="D21" s="76"/>
      <c r="E21" s="1" t="s">
        <v>10160</v>
      </c>
      <c r="F21" s="2" t="s">
        <v>1512</v>
      </c>
      <c r="G21" s="2" t="s">
        <v>1513</v>
      </c>
      <c r="H21" s="74" t="s">
        <v>82</v>
      </c>
      <c r="I21" s="74"/>
      <c r="J21" s="74" t="s">
        <v>83</v>
      </c>
      <c r="K21" s="74"/>
      <c r="L21" s="80">
        <v>3</v>
      </c>
      <c r="M21" s="80"/>
      <c r="N21" s="4">
        <v>37.11</v>
      </c>
    </row>
    <row r="22" spans="1:14" hidden="1">
      <c r="A22" s="2" t="s">
        <v>48</v>
      </c>
      <c r="B22" s="3" t="s">
        <v>10149</v>
      </c>
      <c r="C22" s="76" t="s">
        <v>42</v>
      </c>
      <c r="D22" s="76"/>
      <c r="E22" s="1" t="s">
        <v>10161</v>
      </c>
      <c r="F22" s="2" t="s">
        <v>663</v>
      </c>
      <c r="G22" s="2" t="s">
        <v>664</v>
      </c>
      <c r="H22" s="74" t="s">
        <v>82</v>
      </c>
      <c r="I22" s="74"/>
      <c r="J22" s="74" t="s">
        <v>83</v>
      </c>
      <c r="K22" s="74"/>
      <c r="L22" s="80">
        <v>5</v>
      </c>
      <c r="M22" s="80"/>
      <c r="N22" s="4">
        <v>61.85</v>
      </c>
    </row>
    <row r="23" spans="1:14" hidden="1">
      <c r="A23" s="2" t="s">
        <v>48</v>
      </c>
      <c r="B23" s="3" t="s">
        <v>10149</v>
      </c>
      <c r="C23" s="76" t="s">
        <v>42</v>
      </c>
      <c r="D23" s="76"/>
      <c r="E23" s="1" t="s">
        <v>10152</v>
      </c>
      <c r="F23" s="2" t="s">
        <v>117</v>
      </c>
      <c r="G23" s="2" t="s">
        <v>118</v>
      </c>
      <c r="H23" s="74" t="s">
        <v>119</v>
      </c>
      <c r="I23" s="74"/>
      <c r="J23" s="74" t="s">
        <v>120</v>
      </c>
      <c r="K23" s="74"/>
      <c r="L23" s="80">
        <v>20</v>
      </c>
      <c r="M23" s="80"/>
      <c r="N23" s="4">
        <v>247.4</v>
      </c>
    </row>
    <row r="24" spans="1:14" hidden="1">
      <c r="A24" s="2" t="s">
        <v>48</v>
      </c>
      <c r="B24" s="3" t="s">
        <v>10149</v>
      </c>
      <c r="C24" s="76" t="s">
        <v>42</v>
      </c>
      <c r="D24" s="76"/>
      <c r="E24" s="1" t="s">
        <v>10162</v>
      </c>
      <c r="F24" s="2" t="s">
        <v>512</v>
      </c>
      <c r="G24" s="2" t="s">
        <v>513</v>
      </c>
      <c r="H24" s="74" t="s">
        <v>514</v>
      </c>
      <c r="I24" s="74"/>
      <c r="J24" s="74" t="s">
        <v>515</v>
      </c>
      <c r="K24" s="74"/>
      <c r="L24" s="80">
        <v>10</v>
      </c>
      <c r="M24" s="80"/>
      <c r="N24" s="4">
        <v>123.7</v>
      </c>
    </row>
    <row r="25" spans="1:14" hidden="1">
      <c r="A25" s="2" t="s">
        <v>48</v>
      </c>
      <c r="B25" s="3" t="s">
        <v>10149</v>
      </c>
      <c r="C25" s="76" t="s">
        <v>42</v>
      </c>
      <c r="D25" s="76"/>
      <c r="E25" s="1" t="s">
        <v>5369</v>
      </c>
      <c r="F25" s="2" t="s">
        <v>2131</v>
      </c>
      <c r="G25" s="2" t="s">
        <v>2132</v>
      </c>
      <c r="H25" s="74" t="s">
        <v>82</v>
      </c>
      <c r="I25" s="74"/>
      <c r="J25" s="74" t="s">
        <v>83</v>
      </c>
      <c r="K25" s="74"/>
      <c r="L25" s="80">
        <v>3</v>
      </c>
      <c r="M25" s="80"/>
      <c r="N25" s="4">
        <v>37.11</v>
      </c>
    </row>
    <row r="26" spans="1:14" hidden="1">
      <c r="A26" s="2" t="s">
        <v>48</v>
      </c>
      <c r="B26" s="3" t="s">
        <v>10149</v>
      </c>
      <c r="C26" s="76" t="s">
        <v>42</v>
      </c>
      <c r="D26" s="76"/>
      <c r="E26" s="1" t="s">
        <v>5476</v>
      </c>
      <c r="F26" s="2" t="s">
        <v>88</v>
      </c>
      <c r="G26" s="2" t="s">
        <v>89</v>
      </c>
      <c r="H26" s="74" t="s">
        <v>82</v>
      </c>
      <c r="I26" s="74"/>
      <c r="J26" s="74" t="s">
        <v>83</v>
      </c>
      <c r="K26" s="74"/>
      <c r="L26" s="80">
        <v>5</v>
      </c>
      <c r="M26" s="80"/>
      <c r="N26" s="4">
        <v>61.85</v>
      </c>
    </row>
    <row r="27" spans="1:14" hidden="1">
      <c r="A27" s="2" t="s">
        <v>48</v>
      </c>
      <c r="B27" s="3" t="s">
        <v>10149</v>
      </c>
      <c r="C27" s="76" t="s">
        <v>42</v>
      </c>
      <c r="D27" s="76"/>
      <c r="E27" s="1" t="s">
        <v>10163</v>
      </c>
      <c r="F27" s="2" t="s">
        <v>5714</v>
      </c>
      <c r="G27" s="2" t="s">
        <v>5715</v>
      </c>
      <c r="H27" s="74" t="s">
        <v>82</v>
      </c>
      <c r="I27" s="74"/>
      <c r="J27" s="74" t="s">
        <v>83</v>
      </c>
      <c r="K27" s="74"/>
      <c r="L27" s="80">
        <v>10</v>
      </c>
      <c r="M27" s="80"/>
      <c r="N27" s="4">
        <v>123.7</v>
      </c>
    </row>
    <row r="28" spans="1:14" hidden="1">
      <c r="A28" s="2" t="s">
        <v>48</v>
      </c>
      <c r="B28" s="3" t="s">
        <v>10149</v>
      </c>
      <c r="C28" s="76" t="s">
        <v>42</v>
      </c>
      <c r="D28" s="76"/>
      <c r="E28" s="1" t="s">
        <v>10157</v>
      </c>
      <c r="F28" s="2" t="s">
        <v>522</v>
      </c>
      <c r="G28" s="2" t="s">
        <v>523</v>
      </c>
      <c r="H28" s="74" t="s">
        <v>93</v>
      </c>
      <c r="I28" s="74"/>
      <c r="J28" s="74" t="s">
        <v>94</v>
      </c>
      <c r="K28" s="74"/>
      <c r="L28" s="80">
        <v>5</v>
      </c>
      <c r="M28" s="80"/>
      <c r="N28" s="4">
        <v>61.85</v>
      </c>
    </row>
    <row r="29" spans="1:14" hidden="1">
      <c r="A29" s="2" t="s">
        <v>48</v>
      </c>
      <c r="B29" s="3" t="s">
        <v>10149</v>
      </c>
      <c r="C29" s="76" t="s">
        <v>42</v>
      </c>
      <c r="D29" s="76"/>
      <c r="E29" s="1" t="s">
        <v>5423</v>
      </c>
      <c r="F29" s="2" t="s">
        <v>100</v>
      </c>
      <c r="G29" s="2" t="s">
        <v>101</v>
      </c>
      <c r="H29" s="74" t="s">
        <v>102</v>
      </c>
      <c r="I29" s="74"/>
      <c r="J29" s="74" t="s">
        <v>103</v>
      </c>
      <c r="K29" s="74"/>
      <c r="L29" s="80">
        <v>5</v>
      </c>
      <c r="M29" s="80"/>
      <c r="N29" s="4">
        <v>61.85</v>
      </c>
    </row>
    <row r="30" spans="1:14" hidden="1">
      <c r="A30" s="2" t="s">
        <v>48</v>
      </c>
      <c r="B30" s="3" t="s">
        <v>10149</v>
      </c>
      <c r="C30" s="76" t="s">
        <v>42</v>
      </c>
      <c r="D30" s="76"/>
      <c r="E30" s="1" t="s">
        <v>5424</v>
      </c>
      <c r="F30" s="2" t="s">
        <v>660</v>
      </c>
      <c r="G30" s="2" t="s">
        <v>7663</v>
      </c>
      <c r="H30" s="74" t="s">
        <v>77</v>
      </c>
      <c r="I30" s="74"/>
      <c r="J30" s="74" t="s">
        <v>78</v>
      </c>
      <c r="K30" s="74"/>
      <c r="L30" s="80">
        <v>5</v>
      </c>
      <c r="M30" s="80"/>
      <c r="N30" s="4">
        <v>61.85</v>
      </c>
    </row>
    <row r="31" spans="1:14" hidden="1">
      <c r="A31" s="2" t="s">
        <v>48</v>
      </c>
      <c r="B31" s="3" t="s">
        <v>10149</v>
      </c>
      <c r="C31" s="76" t="s">
        <v>42</v>
      </c>
      <c r="D31" s="76"/>
      <c r="E31" s="1" t="s">
        <v>5490</v>
      </c>
      <c r="F31" s="2" t="s">
        <v>9883</v>
      </c>
      <c r="G31" s="2" t="s">
        <v>9884</v>
      </c>
      <c r="H31" s="74" t="s">
        <v>82</v>
      </c>
      <c r="I31" s="74"/>
      <c r="J31" s="74" t="s">
        <v>83</v>
      </c>
      <c r="K31" s="74"/>
      <c r="L31" s="80">
        <v>20</v>
      </c>
      <c r="M31" s="80"/>
      <c r="N31" s="4">
        <v>247.4</v>
      </c>
    </row>
    <row r="32" spans="1:14" hidden="1">
      <c r="A32" s="2" t="s">
        <v>48</v>
      </c>
      <c r="B32" s="3" t="s">
        <v>10149</v>
      </c>
      <c r="C32" s="76" t="s">
        <v>42</v>
      </c>
      <c r="D32" s="76"/>
      <c r="E32" s="1" t="s">
        <v>10164</v>
      </c>
      <c r="F32" s="2" t="s">
        <v>928</v>
      </c>
      <c r="G32" s="2" t="s">
        <v>929</v>
      </c>
      <c r="H32" s="74" t="s">
        <v>93</v>
      </c>
      <c r="I32" s="74"/>
      <c r="J32" s="74" t="s">
        <v>94</v>
      </c>
      <c r="K32" s="74"/>
      <c r="L32" s="80">
        <v>5</v>
      </c>
      <c r="M32" s="80"/>
      <c r="N32" s="4">
        <v>61.85</v>
      </c>
    </row>
    <row r="33" spans="1:27" hidden="1">
      <c r="A33" s="2" t="s">
        <v>48</v>
      </c>
      <c r="B33" s="3" t="s">
        <v>10149</v>
      </c>
      <c r="C33" s="76" t="s">
        <v>42</v>
      </c>
      <c r="D33" s="76"/>
      <c r="E33" s="1" t="s">
        <v>10156</v>
      </c>
      <c r="F33" s="2" t="s">
        <v>133</v>
      </c>
      <c r="G33" s="2" t="s">
        <v>134</v>
      </c>
      <c r="H33" s="74" t="s">
        <v>119</v>
      </c>
      <c r="I33" s="74"/>
      <c r="J33" s="74" t="s">
        <v>120</v>
      </c>
      <c r="K33" s="74"/>
      <c r="L33" s="80">
        <v>10</v>
      </c>
      <c r="M33" s="80"/>
      <c r="N33" s="4">
        <v>123.7</v>
      </c>
    </row>
    <row r="34" spans="1:27" hidden="1">
      <c r="A34" s="2" t="s">
        <v>48</v>
      </c>
      <c r="B34" s="3" t="s">
        <v>10149</v>
      </c>
      <c r="C34" s="76" t="s">
        <v>42</v>
      </c>
      <c r="D34" s="76"/>
      <c r="E34" s="1" t="s">
        <v>10151</v>
      </c>
      <c r="F34" s="2" t="s">
        <v>643</v>
      </c>
      <c r="G34" s="2" t="s">
        <v>644</v>
      </c>
      <c r="H34" s="74" t="s">
        <v>82</v>
      </c>
      <c r="I34" s="74"/>
      <c r="J34" s="74" t="s">
        <v>83</v>
      </c>
      <c r="K34" s="74"/>
      <c r="L34" s="80">
        <v>3</v>
      </c>
      <c r="M34" s="80"/>
      <c r="N34" s="4">
        <v>37.11</v>
      </c>
    </row>
    <row r="35" spans="1:27" hidden="1">
      <c r="A35" s="2" t="s">
        <v>48</v>
      </c>
      <c r="B35" s="3" t="s">
        <v>10149</v>
      </c>
      <c r="C35" s="76" t="s">
        <v>42</v>
      </c>
      <c r="D35" s="76"/>
      <c r="E35" s="1" t="s">
        <v>10165</v>
      </c>
      <c r="F35" s="2" t="s">
        <v>2358</v>
      </c>
      <c r="G35" s="2" t="s">
        <v>2359</v>
      </c>
      <c r="H35" s="74" t="s">
        <v>82</v>
      </c>
      <c r="I35" s="74"/>
      <c r="J35" s="74" t="s">
        <v>83</v>
      </c>
      <c r="K35" s="74"/>
      <c r="L35" s="80">
        <v>3</v>
      </c>
      <c r="M35" s="80"/>
      <c r="N35" s="4">
        <v>37.11</v>
      </c>
    </row>
    <row r="36" spans="1:27" hidden="1">
      <c r="A36" s="2" t="s">
        <v>48</v>
      </c>
      <c r="B36" s="3" t="s">
        <v>10149</v>
      </c>
      <c r="C36" s="76" t="s">
        <v>42</v>
      </c>
      <c r="D36" s="76"/>
      <c r="E36" s="1" t="s">
        <v>10166</v>
      </c>
      <c r="F36" s="2" t="s">
        <v>139</v>
      </c>
      <c r="G36" s="2" t="s">
        <v>140</v>
      </c>
      <c r="H36" s="74" t="s">
        <v>72</v>
      </c>
      <c r="I36" s="74"/>
      <c r="J36" s="74" t="s">
        <v>73</v>
      </c>
      <c r="K36" s="74"/>
      <c r="L36" s="80">
        <v>3</v>
      </c>
      <c r="M36" s="80"/>
      <c r="N36" s="4">
        <v>37.11</v>
      </c>
    </row>
    <row r="37" spans="1:27" hidden="1">
      <c r="A37" s="2" t="s">
        <v>48</v>
      </c>
      <c r="B37" s="3" t="s">
        <v>10149</v>
      </c>
      <c r="C37" s="76" t="s">
        <v>42</v>
      </c>
      <c r="D37" s="76"/>
      <c r="E37" s="1" t="s">
        <v>10167</v>
      </c>
      <c r="F37" s="2" t="s">
        <v>634</v>
      </c>
      <c r="G37" s="2" t="s">
        <v>635</v>
      </c>
      <c r="H37" s="74" t="s">
        <v>72</v>
      </c>
      <c r="I37" s="74"/>
      <c r="J37" s="74" t="s">
        <v>73</v>
      </c>
      <c r="K37" s="74"/>
      <c r="L37" s="80">
        <v>1</v>
      </c>
      <c r="M37" s="80"/>
      <c r="N37" s="4">
        <v>12.37</v>
      </c>
    </row>
    <row r="38" spans="1:27" hidden="1">
      <c r="A38" s="2" t="s">
        <v>182</v>
      </c>
      <c r="B38" s="3" t="s">
        <v>10149</v>
      </c>
      <c r="C38" s="76" t="s">
        <v>42</v>
      </c>
      <c r="D38" s="76"/>
      <c r="E38" s="1" t="s">
        <v>5423</v>
      </c>
      <c r="F38" s="2" t="s">
        <v>100</v>
      </c>
      <c r="G38" s="2" t="s">
        <v>101</v>
      </c>
      <c r="H38" s="74" t="s">
        <v>102</v>
      </c>
      <c r="I38" s="74"/>
      <c r="J38" s="74" t="s">
        <v>103</v>
      </c>
      <c r="K38" s="74"/>
      <c r="L38" s="80">
        <v>2</v>
      </c>
      <c r="M38" s="80"/>
      <c r="N38" s="4">
        <v>18.88</v>
      </c>
    </row>
    <row r="39" spans="1:27" hidden="1">
      <c r="A39" s="2" t="s">
        <v>182</v>
      </c>
      <c r="B39" s="3" t="s">
        <v>10149</v>
      </c>
      <c r="C39" s="76" t="s">
        <v>42</v>
      </c>
      <c r="D39" s="76"/>
      <c r="E39" s="1" t="s">
        <v>5490</v>
      </c>
      <c r="F39" s="2" t="s">
        <v>9883</v>
      </c>
      <c r="G39" s="2" t="s">
        <v>9884</v>
      </c>
      <c r="H39" s="74" t="s">
        <v>82</v>
      </c>
      <c r="I39" s="74"/>
      <c r="J39" s="74" t="s">
        <v>83</v>
      </c>
      <c r="K39" s="74"/>
      <c r="L39" s="80">
        <v>5</v>
      </c>
      <c r="M39" s="80"/>
      <c r="N39" s="4">
        <v>47.2</v>
      </c>
    </row>
    <row r="40" spans="1:27" hidden="1">
      <c r="A40" s="2" t="s">
        <v>205</v>
      </c>
      <c r="B40" s="3" t="s">
        <v>10149</v>
      </c>
      <c r="C40" s="76" t="s">
        <v>42</v>
      </c>
      <c r="D40" s="76"/>
      <c r="E40" s="1" t="s">
        <v>5408</v>
      </c>
      <c r="F40" s="2" t="s">
        <v>1113</v>
      </c>
      <c r="G40" s="2" t="s">
        <v>1114</v>
      </c>
      <c r="H40" s="74" t="s">
        <v>93</v>
      </c>
      <c r="I40" s="74"/>
      <c r="J40" s="74" t="s">
        <v>94</v>
      </c>
      <c r="K40" s="74"/>
      <c r="L40" s="80">
        <v>1</v>
      </c>
      <c r="M40" s="80"/>
      <c r="N40" s="4">
        <v>9.5500000000000007</v>
      </c>
    </row>
    <row r="41" spans="1:27" hidden="1">
      <c r="N41" s="5">
        <v>2350.71</v>
      </c>
    </row>
    <row r="42" spans="1:27" hidden="1">
      <c r="A42" s="72" t="s">
        <v>141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</row>
    <row r="43" spans="1:27">
      <c r="A43" s="2" t="s">
        <v>40</v>
      </c>
      <c r="B43" s="3" t="s">
        <v>10168</v>
      </c>
      <c r="C43" s="76" t="s">
        <v>42</v>
      </c>
      <c r="D43" s="76"/>
      <c r="E43" s="1" t="s">
        <v>10169</v>
      </c>
      <c r="F43" s="2" t="s">
        <v>1527</v>
      </c>
      <c r="G43" s="2" t="s">
        <v>1528</v>
      </c>
      <c r="H43" s="74" t="s">
        <v>160</v>
      </c>
      <c r="I43" s="74"/>
      <c r="J43" s="74" t="s">
        <v>161</v>
      </c>
      <c r="K43" s="74"/>
      <c r="L43" s="80">
        <v>10</v>
      </c>
      <c r="M43" s="80"/>
      <c r="N43" s="4">
        <v>102.2</v>
      </c>
    </row>
    <row r="44" spans="1:27">
      <c r="A44" s="2" t="s">
        <v>40</v>
      </c>
      <c r="B44" s="3" t="s">
        <v>10168</v>
      </c>
      <c r="C44" s="76" t="s">
        <v>42</v>
      </c>
      <c r="D44" s="76"/>
      <c r="E44" s="1" t="s">
        <v>10170</v>
      </c>
      <c r="F44" s="2" t="s">
        <v>940</v>
      </c>
      <c r="G44" s="2" t="s">
        <v>941</v>
      </c>
      <c r="H44" s="74" t="s">
        <v>942</v>
      </c>
      <c r="I44" s="74"/>
      <c r="J44" s="74" t="s">
        <v>943</v>
      </c>
      <c r="K44" s="74"/>
      <c r="L44" s="80">
        <v>20</v>
      </c>
      <c r="M44" s="80"/>
      <c r="N44" s="4">
        <v>204.4</v>
      </c>
    </row>
    <row r="45" spans="1:27">
      <c r="A45" s="2" t="s">
        <v>40</v>
      </c>
      <c r="B45" s="3" t="s">
        <v>10168</v>
      </c>
      <c r="C45" s="76" t="s">
        <v>42</v>
      </c>
      <c r="D45" s="76"/>
      <c r="E45" s="1" t="s">
        <v>10171</v>
      </c>
      <c r="F45" s="2" t="s">
        <v>1527</v>
      </c>
      <c r="G45" s="2" t="s">
        <v>1528</v>
      </c>
      <c r="H45" s="74" t="s">
        <v>160</v>
      </c>
      <c r="I45" s="74"/>
      <c r="J45" s="74" t="s">
        <v>161</v>
      </c>
      <c r="K45" s="74"/>
      <c r="L45" s="80">
        <v>5</v>
      </c>
      <c r="M45" s="80"/>
      <c r="N45" s="4">
        <v>51.1</v>
      </c>
    </row>
    <row r="46" spans="1:27">
      <c r="A46" s="2" t="s">
        <v>40</v>
      </c>
      <c r="B46" s="3" t="s">
        <v>10172</v>
      </c>
      <c r="C46" s="76" t="s">
        <v>42</v>
      </c>
      <c r="D46" s="76"/>
      <c r="E46" s="1" t="s">
        <v>10173</v>
      </c>
      <c r="F46" s="2" t="s">
        <v>936</v>
      </c>
      <c r="G46" s="2" t="s">
        <v>937</v>
      </c>
      <c r="H46" s="74" t="s">
        <v>150</v>
      </c>
      <c r="I46" s="74"/>
      <c r="J46" s="74" t="s">
        <v>151</v>
      </c>
      <c r="K46" s="74"/>
      <c r="L46" s="80">
        <v>3</v>
      </c>
      <c r="M46" s="80"/>
      <c r="N46" s="4">
        <v>30.66</v>
      </c>
    </row>
    <row r="47" spans="1:27">
      <c r="A47" s="2" t="s">
        <v>40</v>
      </c>
      <c r="B47" s="3" t="s">
        <v>10172</v>
      </c>
      <c r="C47" s="76" t="s">
        <v>42</v>
      </c>
      <c r="D47" s="76"/>
      <c r="E47" s="1" t="s">
        <v>10174</v>
      </c>
      <c r="F47" s="2" t="s">
        <v>170</v>
      </c>
      <c r="G47" s="2" t="s">
        <v>171</v>
      </c>
      <c r="H47" s="74" t="s">
        <v>150</v>
      </c>
      <c r="I47" s="74"/>
      <c r="J47" s="74" t="s">
        <v>151</v>
      </c>
      <c r="K47" s="74"/>
      <c r="L47" s="80">
        <v>4</v>
      </c>
      <c r="M47" s="80"/>
      <c r="N47" s="4">
        <v>40.880000000000003</v>
      </c>
    </row>
    <row r="48" spans="1:27">
      <c r="A48" s="2" t="s">
        <v>40</v>
      </c>
      <c r="B48" s="3" t="s">
        <v>10172</v>
      </c>
      <c r="C48" s="76" t="s">
        <v>42</v>
      </c>
      <c r="D48" s="76"/>
      <c r="E48" s="1" t="s">
        <v>10175</v>
      </c>
      <c r="F48" s="2" t="s">
        <v>541</v>
      </c>
      <c r="G48" s="2" t="s">
        <v>542</v>
      </c>
      <c r="H48" s="74" t="s">
        <v>150</v>
      </c>
      <c r="I48" s="74"/>
      <c r="J48" s="74" t="s">
        <v>151</v>
      </c>
      <c r="K48" s="74"/>
      <c r="L48" s="80">
        <v>3</v>
      </c>
      <c r="M48" s="80"/>
      <c r="N48" s="4">
        <v>30.66</v>
      </c>
    </row>
    <row r="49" spans="1:27">
      <c r="A49" s="2" t="s">
        <v>40</v>
      </c>
      <c r="B49" s="3" t="s">
        <v>10172</v>
      </c>
      <c r="C49" s="76" t="s">
        <v>42</v>
      </c>
      <c r="D49" s="76"/>
      <c r="E49" s="1" t="s">
        <v>10176</v>
      </c>
      <c r="F49" s="2" t="s">
        <v>940</v>
      </c>
      <c r="G49" s="2" t="s">
        <v>941</v>
      </c>
      <c r="H49" s="74" t="s">
        <v>942</v>
      </c>
      <c r="I49" s="74"/>
      <c r="J49" s="74" t="s">
        <v>943</v>
      </c>
      <c r="K49" s="74"/>
      <c r="L49" s="80">
        <v>60</v>
      </c>
      <c r="M49" s="80"/>
      <c r="N49" s="4">
        <v>613.20000000000005</v>
      </c>
    </row>
    <row r="50" spans="1:27" hidden="1">
      <c r="A50" s="2" t="s">
        <v>48</v>
      </c>
      <c r="B50" s="3" t="s">
        <v>10172</v>
      </c>
      <c r="C50" s="76" t="s">
        <v>42</v>
      </c>
      <c r="D50" s="76"/>
      <c r="E50" s="1" t="s">
        <v>10177</v>
      </c>
      <c r="F50" s="2" t="s">
        <v>170</v>
      </c>
      <c r="G50" s="2" t="s">
        <v>171</v>
      </c>
      <c r="H50" s="74" t="s">
        <v>150</v>
      </c>
      <c r="I50" s="74"/>
      <c r="J50" s="74" t="s">
        <v>151</v>
      </c>
      <c r="K50" s="74"/>
      <c r="L50" s="80">
        <v>10</v>
      </c>
      <c r="M50" s="80"/>
      <c r="N50" s="4">
        <v>115.2</v>
      </c>
    </row>
    <row r="51" spans="1:27" hidden="1">
      <c r="A51" s="2" t="s">
        <v>48</v>
      </c>
      <c r="B51" s="3" t="s">
        <v>10172</v>
      </c>
      <c r="C51" s="76" t="s">
        <v>42</v>
      </c>
      <c r="D51" s="76"/>
      <c r="E51" s="1" t="s">
        <v>10175</v>
      </c>
      <c r="F51" s="2" t="s">
        <v>541</v>
      </c>
      <c r="G51" s="2" t="s">
        <v>542</v>
      </c>
      <c r="H51" s="74" t="s">
        <v>150</v>
      </c>
      <c r="I51" s="74"/>
      <c r="J51" s="74" t="s">
        <v>151</v>
      </c>
      <c r="K51" s="74"/>
      <c r="L51" s="80">
        <v>10</v>
      </c>
      <c r="M51" s="80"/>
      <c r="N51" s="4">
        <v>123.7</v>
      </c>
    </row>
    <row r="52" spans="1:27" hidden="1">
      <c r="A52" s="2" t="s">
        <v>48</v>
      </c>
      <c r="B52" s="3" t="s">
        <v>10172</v>
      </c>
      <c r="C52" s="76" t="s">
        <v>42</v>
      </c>
      <c r="D52" s="76"/>
      <c r="E52" s="1" t="s">
        <v>5468</v>
      </c>
      <c r="F52" s="2" t="s">
        <v>951</v>
      </c>
      <c r="G52" s="2" t="s">
        <v>952</v>
      </c>
      <c r="H52" s="74" t="s">
        <v>160</v>
      </c>
      <c r="I52" s="74"/>
      <c r="J52" s="74" t="s">
        <v>161</v>
      </c>
      <c r="K52" s="74"/>
      <c r="L52" s="80">
        <v>3</v>
      </c>
      <c r="M52" s="80"/>
      <c r="N52" s="4">
        <v>34.56</v>
      </c>
    </row>
    <row r="53" spans="1:27" hidden="1">
      <c r="A53" s="2" t="s">
        <v>48</v>
      </c>
      <c r="B53" s="3" t="s">
        <v>10172</v>
      </c>
      <c r="C53" s="76" t="s">
        <v>42</v>
      </c>
      <c r="D53" s="76"/>
      <c r="E53" s="1" t="s">
        <v>10176</v>
      </c>
      <c r="F53" s="2" t="s">
        <v>940</v>
      </c>
      <c r="G53" s="2" t="s">
        <v>941</v>
      </c>
      <c r="H53" s="74" t="s">
        <v>942</v>
      </c>
      <c r="I53" s="74"/>
      <c r="J53" s="74" t="s">
        <v>943</v>
      </c>
      <c r="K53" s="74"/>
      <c r="L53" s="80">
        <v>60</v>
      </c>
      <c r="M53" s="80"/>
      <c r="N53" s="4">
        <v>742.2</v>
      </c>
    </row>
    <row r="54" spans="1:27" hidden="1">
      <c r="A54" s="2" t="s">
        <v>48</v>
      </c>
      <c r="B54" s="3" t="s">
        <v>10168</v>
      </c>
      <c r="C54" s="76" t="s">
        <v>42</v>
      </c>
      <c r="D54" s="76"/>
      <c r="E54" s="1" t="s">
        <v>10170</v>
      </c>
      <c r="F54" s="2" t="s">
        <v>940</v>
      </c>
      <c r="G54" s="2" t="s">
        <v>941</v>
      </c>
      <c r="H54" s="74" t="s">
        <v>942</v>
      </c>
      <c r="I54" s="74"/>
      <c r="J54" s="74" t="s">
        <v>943</v>
      </c>
      <c r="K54" s="74"/>
      <c r="L54" s="80">
        <v>30</v>
      </c>
      <c r="M54" s="80"/>
      <c r="N54" s="4">
        <v>371.1</v>
      </c>
    </row>
    <row r="55" spans="1:27" hidden="1">
      <c r="A55" s="2" t="s">
        <v>48</v>
      </c>
      <c r="B55" s="3" t="s">
        <v>10168</v>
      </c>
      <c r="C55" s="76" t="s">
        <v>42</v>
      </c>
      <c r="D55" s="76"/>
      <c r="E55" s="1" t="s">
        <v>10178</v>
      </c>
      <c r="F55" s="2" t="s">
        <v>148</v>
      </c>
      <c r="G55" s="2" t="s">
        <v>149</v>
      </c>
      <c r="H55" s="74" t="s">
        <v>150</v>
      </c>
      <c r="I55" s="74"/>
      <c r="J55" s="74" t="s">
        <v>151</v>
      </c>
      <c r="K55" s="74"/>
      <c r="L55" s="80">
        <v>20</v>
      </c>
      <c r="M55" s="80"/>
      <c r="N55" s="4">
        <v>230.4</v>
      </c>
    </row>
    <row r="56" spans="1:27" hidden="1">
      <c r="A56" s="2" t="s">
        <v>182</v>
      </c>
      <c r="B56" s="3" t="s">
        <v>10168</v>
      </c>
      <c r="C56" s="76" t="s">
        <v>42</v>
      </c>
      <c r="D56" s="76"/>
      <c r="E56" s="1" t="s">
        <v>10170</v>
      </c>
      <c r="F56" s="2" t="s">
        <v>940</v>
      </c>
      <c r="G56" s="2" t="s">
        <v>941</v>
      </c>
      <c r="H56" s="74" t="s">
        <v>942</v>
      </c>
      <c r="I56" s="74"/>
      <c r="J56" s="74" t="s">
        <v>943</v>
      </c>
      <c r="K56" s="74"/>
      <c r="L56" s="80">
        <v>20</v>
      </c>
      <c r="M56" s="80"/>
      <c r="N56" s="4">
        <v>188.8</v>
      </c>
    </row>
    <row r="57" spans="1:27" hidden="1">
      <c r="N57" s="5">
        <v>2879.06</v>
      </c>
    </row>
    <row r="58" spans="1:27" hidden="1">
      <c r="A58" s="72" t="s">
        <v>212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spans="1:27">
      <c r="A59" s="2" t="s">
        <v>40</v>
      </c>
      <c r="B59" s="3" t="s">
        <v>10179</v>
      </c>
      <c r="C59" s="76" t="s">
        <v>42</v>
      </c>
      <c r="D59" s="76"/>
      <c r="E59" s="1" t="s">
        <v>5377</v>
      </c>
      <c r="F59" s="2" t="s">
        <v>7966</v>
      </c>
      <c r="G59" s="2" t="s">
        <v>7967</v>
      </c>
      <c r="H59" s="74" t="s">
        <v>216</v>
      </c>
      <c r="I59" s="74"/>
      <c r="J59" s="74" t="s">
        <v>217</v>
      </c>
      <c r="K59" s="74"/>
      <c r="L59" s="80">
        <v>60</v>
      </c>
      <c r="M59" s="80"/>
      <c r="N59" s="4">
        <v>613.20000000000005</v>
      </c>
    </row>
    <row r="60" spans="1:27">
      <c r="A60" s="2" t="s">
        <v>40</v>
      </c>
      <c r="B60" s="3" t="s">
        <v>10147</v>
      </c>
      <c r="C60" s="76" t="s">
        <v>42</v>
      </c>
      <c r="D60" s="76"/>
      <c r="E60" s="1" t="s">
        <v>5347</v>
      </c>
      <c r="F60" s="2" t="s">
        <v>7966</v>
      </c>
      <c r="G60" s="2" t="s">
        <v>7967</v>
      </c>
      <c r="H60" s="74" t="s">
        <v>216</v>
      </c>
      <c r="I60" s="74"/>
      <c r="J60" s="74" t="s">
        <v>217</v>
      </c>
      <c r="K60" s="74"/>
      <c r="L60" s="80">
        <v>240</v>
      </c>
      <c r="M60" s="80"/>
      <c r="N60" s="4">
        <v>2452.8000000000002</v>
      </c>
    </row>
    <row r="61" spans="1:27">
      <c r="A61" s="2" t="s">
        <v>40</v>
      </c>
      <c r="B61" s="3" t="s">
        <v>10179</v>
      </c>
      <c r="C61" s="76" t="s">
        <v>42</v>
      </c>
      <c r="D61" s="76"/>
      <c r="E61" s="1" t="s">
        <v>10180</v>
      </c>
      <c r="F61" s="2" t="s">
        <v>7966</v>
      </c>
      <c r="G61" s="2" t="s">
        <v>7967</v>
      </c>
      <c r="H61" s="74" t="s">
        <v>216</v>
      </c>
      <c r="I61" s="74"/>
      <c r="J61" s="74" t="s">
        <v>217</v>
      </c>
      <c r="K61" s="74"/>
      <c r="L61" s="80">
        <v>20</v>
      </c>
      <c r="M61" s="80"/>
      <c r="N61" s="4">
        <v>204.4</v>
      </c>
    </row>
    <row r="62" spans="1:27" hidden="1">
      <c r="A62" s="2" t="s">
        <v>48</v>
      </c>
      <c r="B62" s="3" t="s">
        <v>10172</v>
      </c>
      <c r="C62" s="76" t="s">
        <v>42</v>
      </c>
      <c r="D62" s="76"/>
      <c r="E62" s="1" t="s">
        <v>5486</v>
      </c>
      <c r="F62" s="2" t="s">
        <v>7966</v>
      </c>
      <c r="G62" s="2" t="s">
        <v>7967</v>
      </c>
      <c r="H62" s="74" t="s">
        <v>216</v>
      </c>
      <c r="I62" s="74"/>
      <c r="J62" s="74" t="s">
        <v>217</v>
      </c>
      <c r="K62" s="74"/>
      <c r="L62" s="80">
        <v>240</v>
      </c>
      <c r="M62" s="80"/>
      <c r="N62" s="4">
        <v>2968.8</v>
      </c>
    </row>
    <row r="63" spans="1:27" hidden="1">
      <c r="A63" s="2" t="s">
        <v>48</v>
      </c>
      <c r="B63" s="3" t="s">
        <v>10179</v>
      </c>
      <c r="C63" s="76" t="s">
        <v>42</v>
      </c>
      <c r="D63" s="76"/>
      <c r="E63" s="1" t="s">
        <v>5378</v>
      </c>
      <c r="F63" s="2" t="s">
        <v>263</v>
      </c>
      <c r="G63" s="2" t="s">
        <v>264</v>
      </c>
      <c r="H63" s="74" t="s">
        <v>216</v>
      </c>
      <c r="I63" s="74"/>
      <c r="J63" s="74" t="s">
        <v>217</v>
      </c>
      <c r="K63" s="74"/>
      <c r="L63" s="80">
        <v>2</v>
      </c>
      <c r="M63" s="80"/>
      <c r="N63" s="4">
        <v>24.74</v>
      </c>
    </row>
    <row r="64" spans="1:27" hidden="1">
      <c r="A64" s="2" t="s">
        <v>48</v>
      </c>
      <c r="B64" s="3" t="s">
        <v>10179</v>
      </c>
      <c r="C64" s="76" t="s">
        <v>42</v>
      </c>
      <c r="D64" s="76"/>
      <c r="E64" s="1" t="s">
        <v>5382</v>
      </c>
      <c r="F64" s="2" t="s">
        <v>230</v>
      </c>
      <c r="G64" s="2" t="s">
        <v>231</v>
      </c>
      <c r="H64" s="74" t="s">
        <v>232</v>
      </c>
      <c r="I64" s="74"/>
      <c r="J64" s="74" t="s">
        <v>233</v>
      </c>
      <c r="K64" s="74"/>
      <c r="L64" s="80">
        <v>3</v>
      </c>
      <c r="M64" s="80"/>
      <c r="N64" s="4">
        <v>37.11</v>
      </c>
    </row>
    <row r="65" spans="1:27" hidden="1">
      <c r="A65" s="2" t="s">
        <v>48</v>
      </c>
      <c r="B65" s="3" t="s">
        <v>10179</v>
      </c>
      <c r="C65" s="76" t="s">
        <v>42</v>
      </c>
      <c r="D65" s="76"/>
      <c r="E65" s="1" t="s">
        <v>10180</v>
      </c>
      <c r="F65" s="2" t="s">
        <v>7966</v>
      </c>
      <c r="G65" s="2" t="s">
        <v>7967</v>
      </c>
      <c r="H65" s="74" t="s">
        <v>216</v>
      </c>
      <c r="I65" s="74"/>
      <c r="J65" s="74" t="s">
        <v>217</v>
      </c>
      <c r="K65" s="74"/>
      <c r="L65" s="80">
        <v>240</v>
      </c>
      <c r="M65" s="80"/>
      <c r="N65" s="4">
        <v>2968.8</v>
      </c>
    </row>
    <row r="66" spans="1:27" hidden="1">
      <c r="A66" s="2" t="s">
        <v>48</v>
      </c>
      <c r="B66" s="3" t="s">
        <v>10179</v>
      </c>
      <c r="C66" s="76" t="s">
        <v>42</v>
      </c>
      <c r="D66" s="76"/>
      <c r="E66" s="1" t="s">
        <v>5377</v>
      </c>
      <c r="F66" s="2" t="s">
        <v>7966</v>
      </c>
      <c r="G66" s="2" t="s">
        <v>7967</v>
      </c>
      <c r="H66" s="74" t="s">
        <v>216</v>
      </c>
      <c r="I66" s="74"/>
      <c r="J66" s="74" t="s">
        <v>217</v>
      </c>
      <c r="K66" s="74"/>
      <c r="L66" s="80">
        <v>240</v>
      </c>
      <c r="M66" s="80"/>
      <c r="N66" s="4">
        <v>2968.8</v>
      </c>
    </row>
    <row r="67" spans="1:27" hidden="1">
      <c r="A67" s="2" t="s">
        <v>48</v>
      </c>
      <c r="B67" s="3" t="s">
        <v>10147</v>
      </c>
      <c r="C67" s="76" t="s">
        <v>42</v>
      </c>
      <c r="D67" s="76"/>
      <c r="E67" s="1" t="s">
        <v>5347</v>
      </c>
      <c r="F67" s="2" t="s">
        <v>7966</v>
      </c>
      <c r="G67" s="2" t="s">
        <v>7967</v>
      </c>
      <c r="H67" s="74" t="s">
        <v>216</v>
      </c>
      <c r="I67" s="74"/>
      <c r="J67" s="74" t="s">
        <v>217</v>
      </c>
      <c r="K67" s="74"/>
      <c r="L67" s="80">
        <v>120</v>
      </c>
      <c r="M67" s="80"/>
      <c r="N67" s="4">
        <v>1484.4</v>
      </c>
    </row>
    <row r="68" spans="1:27" hidden="1">
      <c r="A68" s="2" t="s">
        <v>48</v>
      </c>
      <c r="B68" s="3" t="s">
        <v>10179</v>
      </c>
      <c r="C68" s="76" t="s">
        <v>42</v>
      </c>
      <c r="D68" s="76"/>
      <c r="E68" s="1" t="s">
        <v>10181</v>
      </c>
      <c r="F68" s="2" t="s">
        <v>224</v>
      </c>
      <c r="G68" s="2" t="s">
        <v>225</v>
      </c>
      <c r="H68" s="74" t="s">
        <v>216</v>
      </c>
      <c r="I68" s="74"/>
      <c r="J68" s="74" t="s">
        <v>217</v>
      </c>
      <c r="K68" s="74"/>
      <c r="L68" s="80">
        <v>2</v>
      </c>
      <c r="M68" s="80"/>
      <c r="N68" s="4">
        <v>24.74</v>
      </c>
    </row>
    <row r="69" spans="1:27" hidden="1">
      <c r="A69" s="2" t="s">
        <v>182</v>
      </c>
      <c r="B69" s="3" t="s">
        <v>10179</v>
      </c>
      <c r="C69" s="76" t="s">
        <v>42</v>
      </c>
      <c r="D69" s="76"/>
      <c r="E69" s="1" t="s">
        <v>5378</v>
      </c>
      <c r="F69" s="2" t="s">
        <v>263</v>
      </c>
      <c r="G69" s="2" t="s">
        <v>264</v>
      </c>
      <c r="H69" s="74" t="s">
        <v>216</v>
      </c>
      <c r="I69" s="74"/>
      <c r="J69" s="74" t="s">
        <v>217</v>
      </c>
      <c r="K69" s="74"/>
      <c r="L69" s="80">
        <v>2</v>
      </c>
      <c r="M69" s="80"/>
      <c r="N69" s="4">
        <v>18.88</v>
      </c>
    </row>
    <row r="70" spans="1:27" hidden="1">
      <c r="A70" s="2" t="s">
        <v>182</v>
      </c>
      <c r="B70" s="3" t="s">
        <v>10179</v>
      </c>
      <c r="C70" s="76" t="s">
        <v>42</v>
      </c>
      <c r="D70" s="76"/>
      <c r="E70" s="1" t="s">
        <v>5414</v>
      </c>
      <c r="F70" s="2" t="s">
        <v>238</v>
      </c>
      <c r="G70" s="2" t="s">
        <v>239</v>
      </c>
      <c r="H70" s="74" t="s">
        <v>216</v>
      </c>
      <c r="I70" s="74"/>
      <c r="J70" s="74" t="s">
        <v>217</v>
      </c>
      <c r="K70" s="74"/>
      <c r="L70" s="80">
        <v>2</v>
      </c>
      <c r="M70" s="80"/>
      <c r="N70" s="4">
        <v>18.88</v>
      </c>
    </row>
    <row r="71" spans="1:27" hidden="1">
      <c r="N71" s="5">
        <v>13785.55</v>
      </c>
    </row>
    <row r="72" spans="1:27" hidden="1">
      <c r="A72" s="72" t="s">
        <v>286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 hidden="1">
      <c r="A73" s="2" t="s">
        <v>182</v>
      </c>
      <c r="B73" s="3" t="s">
        <v>10147</v>
      </c>
      <c r="C73" s="76" t="s">
        <v>42</v>
      </c>
      <c r="D73" s="76"/>
      <c r="E73" s="1" t="s">
        <v>5360</v>
      </c>
      <c r="F73" s="2" t="s">
        <v>302</v>
      </c>
      <c r="G73" s="2" t="s">
        <v>303</v>
      </c>
      <c r="H73" s="74" t="s">
        <v>304</v>
      </c>
      <c r="I73" s="74"/>
      <c r="J73" s="74" t="s">
        <v>305</v>
      </c>
      <c r="K73" s="74"/>
      <c r="L73" s="80">
        <v>10</v>
      </c>
      <c r="M73" s="80"/>
      <c r="N73" s="4">
        <v>84.2</v>
      </c>
    </row>
    <row r="74" spans="1:27" hidden="1">
      <c r="N74" s="5">
        <v>84.2</v>
      </c>
    </row>
    <row r="75" spans="1:27" hidden="1">
      <c r="A75" s="72" t="s">
        <v>309</v>
      </c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spans="1:27">
      <c r="A76" s="2" t="s">
        <v>40</v>
      </c>
      <c r="B76" s="3" t="s">
        <v>10172</v>
      </c>
      <c r="C76" s="76" t="s">
        <v>42</v>
      </c>
      <c r="D76" s="76"/>
      <c r="E76" s="1" t="s">
        <v>10182</v>
      </c>
      <c r="F76" s="2" t="s">
        <v>597</v>
      </c>
      <c r="G76" s="2" t="s">
        <v>598</v>
      </c>
      <c r="H76" s="74" t="s">
        <v>313</v>
      </c>
      <c r="I76" s="74"/>
      <c r="J76" s="74" t="s">
        <v>314</v>
      </c>
      <c r="K76" s="74"/>
      <c r="L76" s="80">
        <v>10</v>
      </c>
      <c r="M76" s="80"/>
      <c r="N76" s="4">
        <v>102.2</v>
      </c>
    </row>
    <row r="77" spans="1:27">
      <c r="A77" s="2" t="s">
        <v>40</v>
      </c>
      <c r="B77" s="3" t="s">
        <v>10172</v>
      </c>
      <c r="C77" s="76" t="s">
        <v>42</v>
      </c>
      <c r="D77" s="76"/>
      <c r="E77" s="1" t="s">
        <v>5484</v>
      </c>
      <c r="F77" s="2" t="s">
        <v>1218</v>
      </c>
      <c r="G77" s="2" t="s">
        <v>1219</v>
      </c>
      <c r="H77" s="74" t="s">
        <v>367</v>
      </c>
      <c r="I77" s="74"/>
      <c r="J77" s="74" t="s">
        <v>368</v>
      </c>
      <c r="K77" s="74"/>
      <c r="L77" s="80">
        <v>10</v>
      </c>
      <c r="M77" s="80"/>
      <c r="N77" s="4">
        <v>102.2</v>
      </c>
    </row>
    <row r="78" spans="1:27">
      <c r="A78" s="2" t="s">
        <v>40</v>
      </c>
      <c r="B78" s="3" t="s">
        <v>10172</v>
      </c>
      <c r="C78" s="76" t="s">
        <v>42</v>
      </c>
      <c r="D78" s="76"/>
      <c r="E78" s="1" t="s">
        <v>10183</v>
      </c>
      <c r="F78" s="2" t="s">
        <v>1247</v>
      </c>
      <c r="G78" s="2" t="s">
        <v>1248</v>
      </c>
      <c r="H78" s="74" t="s">
        <v>313</v>
      </c>
      <c r="I78" s="74"/>
      <c r="J78" s="74" t="s">
        <v>314</v>
      </c>
      <c r="K78" s="74"/>
      <c r="L78" s="80">
        <v>7</v>
      </c>
      <c r="M78" s="80"/>
      <c r="N78" s="4">
        <v>71.540000000000006</v>
      </c>
    </row>
    <row r="79" spans="1:27">
      <c r="A79" s="2" t="s">
        <v>40</v>
      </c>
      <c r="B79" s="3" t="s">
        <v>10172</v>
      </c>
      <c r="C79" s="76" t="s">
        <v>42</v>
      </c>
      <c r="D79" s="76"/>
      <c r="E79" s="1" t="s">
        <v>10184</v>
      </c>
      <c r="F79" s="2" t="s">
        <v>396</v>
      </c>
      <c r="G79" s="2" t="s">
        <v>397</v>
      </c>
      <c r="H79" s="74" t="s">
        <v>313</v>
      </c>
      <c r="I79" s="74"/>
      <c r="J79" s="74" t="s">
        <v>314</v>
      </c>
      <c r="K79" s="74"/>
      <c r="L79" s="80">
        <v>20</v>
      </c>
      <c r="M79" s="80"/>
      <c r="N79" s="4">
        <v>204.4</v>
      </c>
    </row>
    <row r="80" spans="1:27">
      <c r="A80" s="2" t="s">
        <v>40</v>
      </c>
      <c r="B80" s="3" t="s">
        <v>10149</v>
      </c>
      <c r="C80" s="76" t="s">
        <v>42</v>
      </c>
      <c r="D80" s="76"/>
      <c r="E80" s="1" t="s">
        <v>10185</v>
      </c>
      <c r="F80" s="2" t="s">
        <v>1222</v>
      </c>
      <c r="G80" s="2" t="s">
        <v>1223</v>
      </c>
      <c r="H80" s="74" t="s">
        <v>313</v>
      </c>
      <c r="I80" s="74"/>
      <c r="J80" s="74" t="s">
        <v>314</v>
      </c>
      <c r="K80" s="74"/>
      <c r="L80" s="80">
        <v>10</v>
      </c>
      <c r="M80" s="80"/>
      <c r="N80" s="4">
        <v>102.2</v>
      </c>
    </row>
    <row r="81" spans="1:14">
      <c r="A81" s="2" t="s">
        <v>40</v>
      </c>
      <c r="B81" s="3" t="s">
        <v>10179</v>
      </c>
      <c r="C81" s="76" t="s">
        <v>42</v>
      </c>
      <c r="D81" s="76"/>
      <c r="E81" s="1" t="s">
        <v>5338</v>
      </c>
      <c r="F81" s="2" t="s">
        <v>420</v>
      </c>
      <c r="G81" s="2" t="s">
        <v>421</v>
      </c>
      <c r="H81" s="74" t="s">
        <v>313</v>
      </c>
      <c r="I81" s="74"/>
      <c r="J81" s="74" t="s">
        <v>314</v>
      </c>
      <c r="K81" s="74"/>
      <c r="L81" s="80">
        <v>20</v>
      </c>
      <c r="M81" s="80"/>
      <c r="N81" s="4">
        <v>204.4</v>
      </c>
    </row>
    <row r="82" spans="1:14">
      <c r="A82" s="2" t="s">
        <v>40</v>
      </c>
      <c r="B82" s="3" t="s">
        <v>10168</v>
      </c>
      <c r="C82" s="76" t="s">
        <v>42</v>
      </c>
      <c r="D82" s="76"/>
      <c r="E82" s="1" t="s">
        <v>5357</v>
      </c>
      <c r="F82" s="2" t="s">
        <v>578</v>
      </c>
      <c r="G82" s="2" t="s">
        <v>579</v>
      </c>
      <c r="H82" s="74" t="s">
        <v>313</v>
      </c>
      <c r="I82" s="74"/>
      <c r="J82" s="74" t="s">
        <v>314</v>
      </c>
      <c r="K82" s="74"/>
      <c r="L82" s="80">
        <v>20</v>
      </c>
      <c r="M82" s="80"/>
      <c r="N82" s="4">
        <v>204.4</v>
      </c>
    </row>
    <row r="83" spans="1:14">
      <c r="A83" s="2" t="s">
        <v>40</v>
      </c>
      <c r="B83" s="3" t="s">
        <v>10179</v>
      </c>
      <c r="C83" s="76" t="s">
        <v>42</v>
      </c>
      <c r="D83" s="76"/>
      <c r="E83" s="1" t="s">
        <v>10186</v>
      </c>
      <c r="F83" s="2" t="s">
        <v>414</v>
      </c>
      <c r="G83" s="2" t="s">
        <v>415</v>
      </c>
      <c r="H83" s="74" t="s">
        <v>313</v>
      </c>
      <c r="I83" s="74"/>
      <c r="J83" s="74" t="s">
        <v>314</v>
      </c>
      <c r="K83" s="74"/>
      <c r="L83" s="80">
        <v>3</v>
      </c>
      <c r="M83" s="80"/>
      <c r="N83" s="4">
        <v>30.66</v>
      </c>
    </row>
    <row r="84" spans="1:14">
      <c r="A84" s="2" t="s">
        <v>40</v>
      </c>
      <c r="B84" s="3" t="s">
        <v>10179</v>
      </c>
      <c r="C84" s="76" t="s">
        <v>42</v>
      </c>
      <c r="D84" s="76"/>
      <c r="E84" s="1" t="s">
        <v>5412</v>
      </c>
      <c r="F84" s="2" t="s">
        <v>1436</v>
      </c>
      <c r="G84" s="2" t="s">
        <v>1437</v>
      </c>
      <c r="H84" s="74" t="s">
        <v>313</v>
      </c>
      <c r="I84" s="74"/>
      <c r="J84" s="74" t="s">
        <v>314</v>
      </c>
      <c r="K84" s="74"/>
      <c r="L84" s="80">
        <v>10</v>
      </c>
      <c r="M84" s="80"/>
      <c r="N84" s="4">
        <v>102.2</v>
      </c>
    </row>
    <row r="85" spans="1:14">
      <c r="A85" s="2" t="s">
        <v>40</v>
      </c>
      <c r="B85" s="3" t="s">
        <v>10147</v>
      </c>
      <c r="C85" s="76" t="s">
        <v>42</v>
      </c>
      <c r="D85" s="76"/>
      <c r="E85" s="1" t="s">
        <v>5361</v>
      </c>
      <c r="F85" s="2" t="s">
        <v>365</v>
      </c>
      <c r="G85" s="2" t="s">
        <v>366</v>
      </c>
      <c r="H85" s="74" t="s">
        <v>367</v>
      </c>
      <c r="I85" s="74"/>
      <c r="J85" s="74" t="s">
        <v>368</v>
      </c>
      <c r="K85" s="74"/>
      <c r="L85" s="80">
        <v>10</v>
      </c>
      <c r="M85" s="80"/>
      <c r="N85" s="4">
        <v>102.2</v>
      </c>
    </row>
    <row r="86" spans="1:14">
      <c r="A86" s="2" t="s">
        <v>40</v>
      </c>
      <c r="B86" s="3" t="s">
        <v>10147</v>
      </c>
      <c r="C86" s="76" t="s">
        <v>42</v>
      </c>
      <c r="D86" s="76"/>
      <c r="E86" s="1" t="s">
        <v>10187</v>
      </c>
      <c r="F86" s="2" t="s">
        <v>1006</v>
      </c>
      <c r="G86" s="2" t="s">
        <v>1007</v>
      </c>
      <c r="H86" s="74" t="s">
        <v>313</v>
      </c>
      <c r="I86" s="74"/>
      <c r="J86" s="74" t="s">
        <v>314</v>
      </c>
      <c r="K86" s="74"/>
      <c r="L86" s="80">
        <v>20</v>
      </c>
      <c r="M86" s="80"/>
      <c r="N86" s="4">
        <v>204.4</v>
      </c>
    </row>
    <row r="87" spans="1:14">
      <c r="A87" s="2" t="s">
        <v>40</v>
      </c>
      <c r="B87" s="3" t="s">
        <v>10149</v>
      </c>
      <c r="C87" s="76" t="s">
        <v>42</v>
      </c>
      <c r="D87" s="76"/>
      <c r="E87" s="1" t="s">
        <v>10188</v>
      </c>
      <c r="F87" s="2" t="s">
        <v>773</v>
      </c>
      <c r="G87" s="2" t="s">
        <v>774</v>
      </c>
      <c r="H87" s="74" t="s">
        <v>313</v>
      </c>
      <c r="I87" s="74"/>
      <c r="J87" s="74" t="s">
        <v>314</v>
      </c>
      <c r="K87" s="74"/>
      <c r="L87" s="80">
        <v>3</v>
      </c>
      <c r="M87" s="80"/>
      <c r="N87" s="4">
        <v>30.66</v>
      </c>
    </row>
    <row r="88" spans="1:14">
      <c r="A88" s="2" t="s">
        <v>40</v>
      </c>
      <c r="B88" s="3" t="s">
        <v>10149</v>
      </c>
      <c r="C88" s="76" t="s">
        <v>42</v>
      </c>
      <c r="D88" s="76"/>
      <c r="E88" s="1" t="s">
        <v>10189</v>
      </c>
      <c r="F88" s="2" t="s">
        <v>1564</v>
      </c>
      <c r="G88" s="2" t="s">
        <v>1565</v>
      </c>
      <c r="H88" s="74" t="s">
        <v>313</v>
      </c>
      <c r="I88" s="74"/>
      <c r="J88" s="74" t="s">
        <v>314</v>
      </c>
      <c r="K88" s="74"/>
      <c r="L88" s="80">
        <v>4</v>
      </c>
      <c r="M88" s="80"/>
      <c r="N88" s="4">
        <v>40.880000000000003</v>
      </c>
    </row>
    <row r="89" spans="1:14">
      <c r="A89" s="2" t="s">
        <v>40</v>
      </c>
      <c r="B89" s="3" t="s">
        <v>10149</v>
      </c>
      <c r="C89" s="76" t="s">
        <v>42</v>
      </c>
      <c r="D89" s="76"/>
      <c r="E89" s="1" t="s">
        <v>10190</v>
      </c>
      <c r="F89" s="2" t="s">
        <v>1452</v>
      </c>
      <c r="G89" s="2" t="s">
        <v>1453</v>
      </c>
      <c r="H89" s="74" t="s">
        <v>313</v>
      </c>
      <c r="I89" s="74"/>
      <c r="J89" s="74" t="s">
        <v>314</v>
      </c>
      <c r="K89" s="74"/>
      <c r="L89" s="80">
        <v>50</v>
      </c>
      <c r="M89" s="80"/>
      <c r="N89" s="4">
        <v>511</v>
      </c>
    </row>
    <row r="90" spans="1:14">
      <c r="A90" s="2" t="s">
        <v>40</v>
      </c>
      <c r="B90" s="3" t="s">
        <v>10149</v>
      </c>
      <c r="C90" s="76" t="s">
        <v>42</v>
      </c>
      <c r="D90" s="76"/>
      <c r="E90" s="1" t="s">
        <v>10191</v>
      </c>
      <c r="F90" s="2" t="s">
        <v>1444</v>
      </c>
      <c r="G90" s="2" t="s">
        <v>1445</v>
      </c>
      <c r="H90" s="74" t="s">
        <v>362</v>
      </c>
      <c r="I90" s="74"/>
      <c r="J90" s="74" t="s">
        <v>363</v>
      </c>
      <c r="K90" s="74"/>
      <c r="L90" s="80">
        <v>30</v>
      </c>
      <c r="M90" s="80"/>
      <c r="N90" s="4">
        <v>306.60000000000002</v>
      </c>
    </row>
    <row r="91" spans="1:14">
      <c r="A91" s="2" t="s">
        <v>40</v>
      </c>
      <c r="B91" s="3" t="s">
        <v>10149</v>
      </c>
      <c r="C91" s="76" t="s">
        <v>42</v>
      </c>
      <c r="D91" s="76"/>
      <c r="E91" s="1" t="s">
        <v>10192</v>
      </c>
      <c r="F91" s="2" t="s">
        <v>816</v>
      </c>
      <c r="G91" s="2" t="s">
        <v>817</v>
      </c>
      <c r="H91" s="74" t="s">
        <v>313</v>
      </c>
      <c r="I91" s="74"/>
      <c r="J91" s="74" t="s">
        <v>314</v>
      </c>
      <c r="K91" s="74"/>
      <c r="L91" s="80">
        <v>10</v>
      </c>
      <c r="M91" s="80"/>
      <c r="N91" s="4">
        <v>102.2</v>
      </c>
    </row>
    <row r="92" spans="1:14">
      <c r="A92" s="2" t="s">
        <v>40</v>
      </c>
      <c r="B92" s="3" t="s">
        <v>10149</v>
      </c>
      <c r="C92" s="76" t="s">
        <v>42</v>
      </c>
      <c r="D92" s="76"/>
      <c r="E92" s="1" t="s">
        <v>10193</v>
      </c>
      <c r="F92" s="2" t="s">
        <v>404</v>
      </c>
      <c r="G92" s="2" t="s">
        <v>405</v>
      </c>
      <c r="H92" s="74" t="s">
        <v>351</v>
      </c>
      <c r="I92" s="74"/>
      <c r="J92" s="74" t="s">
        <v>352</v>
      </c>
      <c r="K92" s="74"/>
      <c r="L92" s="80">
        <v>5</v>
      </c>
      <c r="M92" s="80"/>
      <c r="N92" s="4">
        <v>51.1</v>
      </c>
    </row>
    <row r="93" spans="1:14">
      <c r="A93" s="2" t="s">
        <v>40</v>
      </c>
      <c r="B93" s="3" t="s">
        <v>10179</v>
      </c>
      <c r="C93" s="76" t="s">
        <v>42</v>
      </c>
      <c r="D93" s="76"/>
      <c r="E93" s="1" t="s">
        <v>10194</v>
      </c>
      <c r="F93" s="2" t="s">
        <v>311</v>
      </c>
      <c r="G93" s="2" t="s">
        <v>312</v>
      </c>
      <c r="H93" s="74" t="s">
        <v>313</v>
      </c>
      <c r="I93" s="74"/>
      <c r="J93" s="74" t="s">
        <v>314</v>
      </c>
      <c r="K93" s="74"/>
      <c r="L93" s="80">
        <v>40</v>
      </c>
      <c r="M93" s="80"/>
      <c r="N93" s="4">
        <v>408.8</v>
      </c>
    </row>
    <row r="94" spans="1:14">
      <c r="A94" s="2" t="s">
        <v>40</v>
      </c>
      <c r="B94" s="3" t="s">
        <v>10149</v>
      </c>
      <c r="C94" s="76" t="s">
        <v>42</v>
      </c>
      <c r="D94" s="76"/>
      <c r="E94" s="1" t="s">
        <v>10195</v>
      </c>
      <c r="F94" s="2" t="s">
        <v>600</v>
      </c>
      <c r="G94" s="2" t="s">
        <v>601</v>
      </c>
      <c r="H94" s="74" t="s">
        <v>313</v>
      </c>
      <c r="I94" s="74"/>
      <c r="J94" s="74" t="s">
        <v>314</v>
      </c>
      <c r="K94" s="74"/>
      <c r="L94" s="80">
        <v>20</v>
      </c>
      <c r="M94" s="80"/>
      <c r="N94" s="4">
        <v>204.4</v>
      </c>
    </row>
    <row r="95" spans="1:14">
      <c r="A95" s="2" t="s">
        <v>40</v>
      </c>
      <c r="B95" s="3" t="s">
        <v>10147</v>
      </c>
      <c r="C95" s="76" t="s">
        <v>42</v>
      </c>
      <c r="D95" s="76"/>
      <c r="E95" s="1" t="s">
        <v>5359</v>
      </c>
      <c r="F95" s="2" t="s">
        <v>411</v>
      </c>
      <c r="G95" s="2" t="s">
        <v>412</v>
      </c>
      <c r="H95" s="74" t="s">
        <v>313</v>
      </c>
      <c r="I95" s="74"/>
      <c r="J95" s="74" t="s">
        <v>314</v>
      </c>
      <c r="K95" s="74"/>
      <c r="L95" s="80">
        <v>5</v>
      </c>
      <c r="M95" s="80"/>
      <c r="N95" s="4">
        <v>51.1</v>
      </c>
    </row>
    <row r="96" spans="1:14" hidden="1">
      <c r="A96" s="2" t="s">
        <v>48</v>
      </c>
      <c r="B96" s="3" t="s">
        <v>10147</v>
      </c>
      <c r="C96" s="76" t="s">
        <v>1225</v>
      </c>
      <c r="D96" s="76"/>
      <c r="E96" s="1" t="s">
        <v>6466</v>
      </c>
      <c r="F96" s="2" t="s">
        <v>1011</v>
      </c>
      <c r="G96" s="2" t="s">
        <v>1012</v>
      </c>
      <c r="H96" s="74" t="s">
        <v>313</v>
      </c>
      <c r="I96" s="74"/>
      <c r="J96" s="74" t="s">
        <v>314</v>
      </c>
      <c r="K96" s="74"/>
      <c r="L96" s="80">
        <v>-1</v>
      </c>
      <c r="M96" s="80"/>
      <c r="N96" s="4">
        <v>-12.37</v>
      </c>
    </row>
    <row r="97" spans="1:27" hidden="1">
      <c r="A97" s="2" t="s">
        <v>48</v>
      </c>
      <c r="B97" s="3" t="s">
        <v>10179</v>
      </c>
      <c r="C97" s="76" t="s">
        <v>42</v>
      </c>
      <c r="D97" s="76"/>
      <c r="E97" s="1" t="s">
        <v>10194</v>
      </c>
      <c r="F97" s="2" t="s">
        <v>311</v>
      </c>
      <c r="G97" s="2" t="s">
        <v>312</v>
      </c>
      <c r="H97" s="74" t="s">
        <v>313</v>
      </c>
      <c r="I97" s="74"/>
      <c r="J97" s="74" t="s">
        <v>314</v>
      </c>
      <c r="K97" s="74"/>
      <c r="L97" s="80">
        <v>20</v>
      </c>
      <c r="M97" s="80"/>
      <c r="N97" s="4">
        <v>230.4</v>
      </c>
    </row>
    <row r="98" spans="1:27" hidden="1">
      <c r="A98" s="2" t="s">
        <v>48</v>
      </c>
      <c r="B98" s="3" t="s">
        <v>10172</v>
      </c>
      <c r="C98" s="76" t="s">
        <v>42</v>
      </c>
      <c r="D98" s="76"/>
      <c r="E98" s="1" t="s">
        <v>10183</v>
      </c>
      <c r="F98" s="2" t="s">
        <v>1247</v>
      </c>
      <c r="G98" s="2" t="s">
        <v>1248</v>
      </c>
      <c r="H98" s="74" t="s">
        <v>313</v>
      </c>
      <c r="I98" s="74"/>
      <c r="J98" s="74" t="s">
        <v>314</v>
      </c>
      <c r="K98" s="74"/>
      <c r="L98" s="80">
        <v>1</v>
      </c>
      <c r="M98" s="80"/>
      <c r="N98" s="4">
        <v>11.52</v>
      </c>
    </row>
    <row r="99" spans="1:27" hidden="1">
      <c r="A99" s="2" t="s">
        <v>205</v>
      </c>
      <c r="B99" s="3" t="s">
        <v>10168</v>
      </c>
      <c r="C99" s="76" t="s">
        <v>42</v>
      </c>
      <c r="D99" s="76"/>
      <c r="E99" s="1" t="s">
        <v>5356</v>
      </c>
      <c r="F99" s="2" t="s">
        <v>1421</v>
      </c>
      <c r="G99" s="2" t="s">
        <v>1422</v>
      </c>
      <c r="H99" s="74" t="s">
        <v>362</v>
      </c>
      <c r="I99" s="74"/>
      <c r="J99" s="74" t="s">
        <v>363</v>
      </c>
      <c r="K99" s="74"/>
      <c r="L99" s="80">
        <v>40</v>
      </c>
      <c r="M99" s="80"/>
      <c r="N99" s="4">
        <v>382</v>
      </c>
    </row>
    <row r="100" spans="1:27" hidden="1">
      <c r="N100" s="5">
        <v>3710.36</v>
      </c>
    </row>
    <row r="101" spans="1:27" hidden="1">
      <c r="A101" s="72" t="s">
        <v>429</v>
      </c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>
      <c r="A102" s="2" t="s">
        <v>40</v>
      </c>
      <c r="B102" s="3" t="s">
        <v>10179</v>
      </c>
      <c r="C102" s="76" t="s">
        <v>42</v>
      </c>
      <c r="D102" s="76"/>
      <c r="E102" s="1" t="s">
        <v>10196</v>
      </c>
      <c r="F102" s="2" t="s">
        <v>431</v>
      </c>
      <c r="G102" s="2" t="s">
        <v>432</v>
      </c>
      <c r="H102" s="74" t="s">
        <v>433</v>
      </c>
      <c r="I102" s="74"/>
      <c r="J102" s="74" t="s">
        <v>434</v>
      </c>
      <c r="K102" s="74"/>
      <c r="L102" s="80">
        <v>5</v>
      </c>
      <c r="M102" s="80"/>
      <c r="N102" s="4">
        <v>51.1</v>
      </c>
    </row>
    <row r="103" spans="1:27" hidden="1">
      <c r="A103" s="2" t="s">
        <v>48</v>
      </c>
      <c r="B103" s="3" t="s">
        <v>10179</v>
      </c>
      <c r="C103" s="76" t="s">
        <v>42</v>
      </c>
      <c r="D103" s="76"/>
      <c r="E103" s="1" t="s">
        <v>10196</v>
      </c>
      <c r="F103" s="2" t="s">
        <v>431</v>
      </c>
      <c r="G103" s="2" t="s">
        <v>432</v>
      </c>
      <c r="H103" s="74" t="s">
        <v>433</v>
      </c>
      <c r="I103" s="74"/>
      <c r="J103" s="74" t="s">
        <v>434</v>
      </c>
      <c r="K103" s="74"/>
      <c r="L103" s="80">
        <v>5</v>
      </c>
      <c r="M103" s="80"/>
      <c r="N103" s="4">
        <v>61.85</v>
      </c>
    </row>
    <row r="104" spans="1:27" hidden="1">
      <c r="N104" s="5">
        <v>112.95</v>
      </c>
    </row>
    <row r="105" spans="1:27" hidden="1">
      <c r="A105" s="72" t="s">
        <v>435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>
      <c r="A106" s="2" t="s">
        <v>40</v>
      </c>
      <c r="B106" s="3" t="s">
        <v>10149</v>
      </c>
      <c r="C106" s="76" t="s">
        <v>42</v>
      </c>
      <c r="D106" s="76"/>
      <c r="E106" s="1" t="s">
        <v>10197</v>
      </c>
      <c r="F106" s="2" t="s">
        <v>825</v>
      </c>
      <c r="G106" s="2" t="s">
        <v>826</v>
      </c>
      <c r="H106" s="74" t="s">
        <v>439</v>
      </c>
      <c r="I106" s="74"/>
      <c r="J106" s="74" t="s">
        <v>440</v>
      </c>
      <c r="K106" s="74"/>
      <c r="L106" s="80">
        <v>5</v>
      </c>
      <c r="M106" s="80"/>
      <c r="N106" s="4">
        <v>51.1</v>
      </c>
    </row>
    <row r="107" spans="1:27" hidden="1">
      <c r="A107" s="2" t="s">
        <v>48</v>
      </c>
      <c r="B107" s="3" t="s">
        <v>10149</v>
      </c>
      <c r="C107" s="76" t="s">
        <v>42</v>
      </c>
      <c r="D107" s="76"/>
      <c r="E107" s="1" t="s">
        <v>10197</v>
      </c>
      <c r="F107" s="2" t="s">
        <v>825</v>
      </c>
      <c r="G107" s="2" t="s">
        <v>826</v>
      </c>
      <c r="H107" s="74" t="s">
        <v>439</v>
      </c>
      <c r="I107" s="74"/>
      <c r="J107" s="74" t="s">
        <v>440</v>
      </c>
      <c r="K107" s="74"/>
      <c r="L107" s="80">
        <v>5</v>
      </c>
      <c r="M107" s="80"/>
      <c r="N107" s="4">
        <v>61.85</v>
      </c>
    </row>
    <row r="108" spans="1:27" hidden="1">
      <c r="N108" s="5">
        <v>112.95</v>
      </c>
    </row>
    <row r="109" spans="1:27" hidden="1">
      <c r="A109" s="72" t="s">
        <v>444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>
      <c r="A110" s="2" t="s">
        <v>40</v>
      </c>
      <c r="B110" s="3" t="s">
        <v>10149</v>
      </c>
      <c r="C110" s="76" t="s">
        <v>42</v>
      </c>
      <c r="D110" s="76"/>
      <c r="E110" s="1" t="s">
        <v>10198</v>
      </c>
      <c r="F110" s="2" t="s">
        <v>1481</v>
      </c>
      <c r="G110" s="2" t="s">
        <v>1482</v>
      </c>
      <c r="H110" s="74" t="s">
        <v>872</v>
      </c>
      <c r="I110" s="74"/>
      <c r="J110" s="74" t="s">
        <v>873</v>
      </c>
      <c r="K110" s="74"/>
      <c r="L110" s="80">
        <v>150</v>
      </c>
      <c r="M110" s="80"/>
      <c r="N110" s="4">
        <v>1533</v>
      </c>
    </row>
    <row r="111" spans="1:27">
      <c r="A111" s="2" t="s">
        <v>40</v>
      </c>
      <c r="B111" s="3" t="s">
        <v>10147</v>
      </c>
      <c r="C111" s="76" t="s">
        <v>42</v>
      </c>
      <c r="D111" s="76"/>
      <c r="E111" s="1" t="s">
        <v>10199</v>
      </c>
      <c r="F111" s="2" t="s">
        <v>607</v>
      </c>
      <c r="G111" s="2" t="s">
        <v>608</v>
      </c>
      <c r="H111" s="74" t="s">
        <v>609</v>
      </c>
      <c r="I111" s="74"/>
      <c r="J111" s="74" t="s">
        <v>610</v>
      </c>
      <c r="K111" s="74"/>
      <c r="L111" s="80">
        <v>100</v>
      </c>
      <c r="M111" s="80"/>
      <c r="N111" s="4">
        <v>1022</v>
      </c>
    </row>
    <row r="112" spans="1:27">
      <c r="A112" s="2" t="s">
        <v>40</v>
      </c>
      <c r="B112" s="3" t="s">
        <v>10172</v>
      </c>
      <c r="C112" s="76" t="s">
        <v>42</v>
      </c>
      <c r="D112" s="76"/>
      <c r="E112" s="1" t="s">
        <v>10200</v>
      </c>
      <c r="F112" s="2" t="s">
        <v>9916</v>
      </c>
      <c r="G112" s="2" t="s">
        <v>9917</v>
      </c>
      <c r="H112" s="74" t="s">
        <v>872</v>
      </c>
      <c r="I112" s="74"/>
      <c r="J112" s="74" t="s">
        <v>873</v>
      </c>
      <c r="K112" s="74"/>
      <c r="L112" s="80">
        <v>20</v>
      </c>
      <c r="M112" s="80"/>
      <c r="N112" s="4">
        <v>204.4</v>
      </c>
    </row>
    <row r="113" spans="1:14" hidden="1">
      <c r="A113" s="2" t="s">
        <v>48</v>
      </c>
      <c r="B113" s="3" t="s">
        <v>10147</v>
      </c>
      <c r="C113" s="76" t="s">
        <v>42</v>
      </c>
      <c r="D113" s="76"/>
      <c r="E113" s="1" t="s">
        <v>10199</v>
      </c>
      <c r="F113" s="2" t="s">
        <v>607</v>
      </c>
      <c r="G113" s="2" t="s">
        <v>608</v>
      </c>
      <c r="H113" s="74" t="s">
        <v>609</v>
      </c>
      <c r="I113" s="74"/>
      <c r="J113" s="74" t="s">
        <v>610</v>
      </c>
      <c r="K113" s="74"/>
      <c r="L113" s="80">
        <v>100</v>
      </c>
      <c r="M113" s="80"/>
      <c r="N113" s="4">
        <v>1237</v>
      </c>
    </row>
    <row r="114" spans="1:14" hidden="1">
      <c r="A114" s="2" t="s">
        <v>48</v>
      </c>
      <c r="B114" s="3" t="s">
        <v>10149</v>
      </c>
      <c r="C114" s="76" t="s">
        <v>42</v>
      </c>
      <c r="D114" s="76"/>
      <c r="E114" s="1" t="s">
        <v>10198</v>
      </c>
      <c r="F114" s="2" t="s">
        <v>1481</v>
      </c>
      <c r="G114" s="2" t="s">
        <v>1482</v>
      </c>
      <c r="H114" s="74" t="s">
        <v>872</v>
      </c>
      <c r="I114" s="74"/>
      <c r="J114" s="74" t="s">
        <v>873</v>
      </c>
      <c r="K114" s="74"/>
      <c r="L114" s="80">
        <v>100</v>
      </c>
      <c r="M114" s="80"/>
      <c r="N114" s="4">
        <v>1237</v>
      </c>
    </row>
    <row r="115" spans="1:14" hidden="1">
      <c r="N115" s="5">
        <v>5233.3999999999996</v>
      </c>
    </row>
    <row r="116" spans="1:14" hidden="1">
      <c r="N116" s="5">
        <v>28431.61</v>
      </c>
    </row>
  </sheetData>
  <autoFilter ref="A1:AA116" xr:uid="{EE030F9F-D3A5-3B43-86B5-E773546E11C8}">
    <filterColumn colId="0">
      <filters>
        <filter val="Dorzol 20mg/ml kapi za oči 5ml"/>
      </filters>
    </filterColumn>
    <filterColumn colId="2" showButton="0"/>
    <filterColumn colId="7" showButton="0"/>
    <filterColumn colId="9" showButton="0"/>
    <filterColumn colId="11" showButton="0"/>
  </autoFilter>
  <mergeCells count="397">
    <mergeCell ref="C114:D114"/>
    <mergeCell ref="H114:I114"/>
    <mergeCell ref="J114:K114"/>
    <mergeCell ref="L114:M114"/>
    <mergeCell ref="C112:D112"/>
    <mergeCell ref="H112:I112"/>
    <mergeCell ref="J112:K112"/>
    <mergeCell ref="L112:M112"/>
    <mergeCell ref="C113:D113"/>
    <mergeCell ref="H113:I113"/>
    <mergeCell ref="J113:K113"/>
    <mergeCell ref="L113:M113"/>
    <mergeCell ref="A109:AA109"/>
    <mergeCell ref="C110:D110"/>
    <mergeCell ref="H110:I110"/>
    <mergeCell ref="J110:K110"/>
    <mergeCell ref="L110:M110"/>
    <mergeCell ref="C111:D111"/>
    <mergeCell ref="H111:I111"/>
    <mergeCell ref="J111:K111"/>
    <mergeCell ref="L111:M111"/>
    <mergeCell ref="A105:AA105"/>
    <mergeCell ref="C106:D106"/>
    <mergeCell ref="H106:I106"/>
    <mergeCell ref="J106:K106"/>
    <mergeCell ref="L106:M106"/>
    <mergeCell ref="C107:D107"/>
    <mergeCell ref="H107:I107"/>
    <mergeCell ref="J107:K107"/>
    <mergeCell ref="L107:M107"/>
    <mergeCell ref="A101:AA101"/>
    <mergeCell ref="C102:D102"/>
    <mergeCell ref="H102:I102"/>
    <mergeCell ref="J102:K102"/>
    <mergeCell ref="L102:M102"/>
    <mergeCell ref="C103:D103"/>
    <mergeCell ref="H103:I103"/>
    <mergeCell ref="J103:K103"/>
    <mergeCell ref="L103:M103"/>
    <mergeCell ref="C98:D98"/>
    <mergeCell ref="H98:I98"/>
    <mergeCell ref="J98:K98"/>
    <mergeCell ref="L98:M98"/>
    <mergeCell ref="C99:D99"/>
    <mergeCell ref="H99:I99"/>
    <mergeCell ref="J99:K99"/>
    <mergeCell ref="L99:M99"/>
    <mergeCell ref="C96:D96"/>
    <mergeCell ref="H96:I96"/>
    <mergeCell ref="J96:K96"/>
    <mergeCell ref="L96:M96"/>
    <mergeCell ref="C97:D97"/>
    <mergeCell ref="H97:I97"/>
    <mergeCell ref="J97:K97"/>
    <mergeCell ref="L97:M97"/>
    <mergeCell ref="C94:D94"/>
    <mergeCell ref="H94:I94"/>
    <mergeCell ref="J94:K94"/>
    <mergeCell ref="L94:M94"/>
    <mergeCell ref="C95:D95"/>
    <mergeCell ref="H95:I95"/>
    <mergeCell ref="J95:K95"/>
    <mergeCell ref="L95:M95"/>
    <mergeCell ref="C92:D92"/>
    <mergeCell ref="H92:I92"/>
    <mergeCell ref="J92:K92"/>
    <mergeCell ref="L92:M92"/>
    <mergeCell ref="C93:D93"/>
    <mergeCell ref="H93:I93"/>
    <mergeCell ref="J93:K93"/>
    <mergeCell ref="L93:M93"/>
    <mergeCell ref="C90:D90"/>
    <mergeCell ref="H90:I90"/>
    <mergeCell ref="J90:K90"/>
    <mergeCell ref="L90:M90"/>
    <mergeCell ref="C91:D91"/>
    <mergeCell ref="H91:I91"/>
    <mergeCell ref="J91:K91"/>
    <mergeCell ref="L91:M91"/>
    <mergeCell ref="C88:D88"/>
    <mergeCell ref="H88:I88"/>
    <mergeCell ref="J88:K88"/>
    <mergeCell ref="L88:M88"/>
    <mergeCell ref="C89:D89"/>
    <mergeCell ref="H89:I89"/>
    <mergeCell ref="J89:K89"/>
    <mergeCell ref="L89:M89"/>
    <mergeCell ref="C86:D86"/>
    <mergeCell ref="H86:I86"/>
    <mergeCell ref="J86:K86"/>
    <mergeCell ref="L86:M86"/>
    <mergeCell ref="C87:D87"/>
    <mergeCell ref="H87:I87"/>
    <mergeCell ref="J87:K87"/>
    <mergeCell ref="L87:M87"/>
    <mergeCell ref="C84:D84"/>
    <mergeCell ref="H84:I84"/>
    <mergeCell ref="J84:K84"/>
    <mergeCell ref="L84:M84"/>
    <mergeCell ref="C85:D85"/>
    <mergeCell ref="H85:I85"/>
    <mergeCell ref="J85:K85"/>
    <mergeCell ref="L85:M85"/>
    <mergeCell ref="C82:D82"/>
    <mergeCell ref="H82:I82"/>
    <mergeCell ref="J82:K82"/>
    <mergeCell ref="L82:M82"/>
    <mergeCell ref="C83:D83"/>
    <mergeCell ref="H83:I83"/>
    <mergeCell ref="J83:K83"/>
    <mergeCell ref="L83:M83"/>
    <mergeCell ref="C80:D80"/>
    <mergeCell ref="H80:I80"/>
    <mergeCell ref="J80:K80"/>
    <mergeCell ref="L80:M80"/>
    <mergeCell ref="C81:D81"/>
    <mergeCell ref="H81:I81"/>
    <mergeCell ref="J81:K81"/>
    <mergeCell ref="L81:M81"/>
    <mergeCell ref="C78:D78"/>
    <mergeCell ref="H78:I78"/>
    <mergeCell ref="J78:K78"/>
    <mergeCell ref="L78:M78"/>
    <mergeCell ref="C79:D79"/>
    <mergeCell ref="H79:I79"/>
    <mergeCell ref="J79:K79"/>
    <mergeCell ref="L79:M79"/>
    <mergeCell ref="A75:AA75"/>
    <mergeCell ref="C76:D76"/>
    <mergeCell ref="H76:I76"/>
    <mergeCell ref="J76:K76"/>
    <mergeCell ref="L76:M76"/>
    <mergeCell ref="C77:D77"/>
    <mergeCell ref="H77:I77"/>
    <mergeCell ref="J77:K77"/>
    <mergeCell ref="L77:M77"/>
    <mergeCell ref="C70:D70"/>
    <mergeCell ref="H70:I70"/>
    <mergeCell ref="J70:K70"/>
    <mergeCell ref="L70:M70"/>
    <mergeCell ref="A72:AA72"/>
    <mergeCell ref="C73:D73"/>
    <mergeCell ref="H73:I73"/>
    <mergeCell ref="J73:K73"/>
    <mergeCell ref="L73:M73"/>
    <mergeCell ref="C68:D68"/>
    <mergeCell ref="H68:I68"/>
    <mergeCell ref="J68:K68"/>
    <mergeCell ref="L68:M68"/>
    <mergeCell ref="C69:D69"/>
    <mergeCell ref="H69:I69"/>
    <mergeCell ref="J69:K69"/>
    <mergeCell ref="L69:M69"/>
    <mergeCell ref="C66:D66"/>
    <mergeCell ref="H66:I66"/>
    <mergeCell ref="J66:K66"/>
    <mergeCell ref="L66:M66"/>
    <mergeCell ref="C67:D67"/>
    <mergeCell ref="H67:I67"/>
    <mergeCell ref="J67:K67"/>
    <mergeCell ref="L67:M67"/>
    <mergeCell ref="C64:D64"/>
    <mergeCell ref="H64:I64"/>
    <mergeCell ref="J64:K64"/>
    <mergeCell ref="L64:M64"/>
    <mergeCell ref="C65:D65"/>
    <mergeCell ref="H65:I65"/>
    <mergeCell ref="J65:K65"/>
    <mergeCell ref="L65:M65"/>
    <mergeCell ref="C62:D62"/>
    <mergeCell ref="H62:I62"/>
    <mergeCell ref="J62:K62"/>
    <mergeCell ref="L62:M62"/>
    <mergeCell ref="C63:D63"/>
    <mergeCell ref="H63:I63"/>
    <mergeCell ref="J63:K63"/>
    <mergeCell ref="L63:M63"/>
    <mergeCell ref="C60:D60"/>
    <mergeCell ref="H60:I60"/>
    <mergeCell ref="J60:K60"/>
    <mergeCell ref="L60:M60"/>
    <mergeCell ref="C61:D61"/>
    <mergeCell ref="H61:I61"/>
    <mergeCell ref="J61:K61"/>
    <mergeCell ref="L61:M61"/>
    <mergeCell ref="C56:D56"/>
    <mergeCell ref="H56:I56"/>
    <mergeCell ref="J56:K56"/>
    <mergeCell ref="L56:M56"/>
    <mergeCell ref="A58:AA58"/>
    <mergeCell ref="C59:D59"/>
    <mergeCell ref="H59:I59"/>
    <mergeCell ref="J59:K59"/>
    <mergeCell ref="L59:M59"/>
    <mergeCell ref="C54:D54"/>
    <mergeCell ref="H54:I54"/>
    <mergeCell ref="J54:K54"/>
    <mergeCell ref="L54:M54"/>
    <mergeCell ref="C55:D55"/>
    <mergeCell ref="H55:I55"/>
    <mergeCell ref="J55:K55"/>
    <mergeCell ref="L55:M55"/>
    <mergeCell ref="C52:D52"/>
    <mergeCell ref="H52:I52"/>
    <mergeCell ref="J52:K52"/>
    <mergeCell ref="L52:M52"/>
    <mergeCell ref="C53:D53"/>
    <mergeCell ref="H53:I53"/>
    <mergeCell ref="J53:K53"/>
    <mergeCell ref="L53:M53"/>
    <mergeCell ref="C50:D50"/>
    <mergeCell ref="H50:I50"/>
    <mergeCell ref="J50:K50"/>
    <mergeCell ref="L50:M50"/>
    <mergeCell ref="C51:D51"/>
    <mergeCell ref="H51:I51"/>
    <mergeCell ref="J51:K51"/>
    <mergeCell ref="L51:M51"/>
    <mergeCell ref="C48:D48"/>
    <mergeCell ref="H48:I48"/>
    <mergeCell ref="J48:K48"/>
    <mergeCell ref="L48:M48"/>
    <mergeCell ref="C49:D49"/>
    <mergeCell ref="H49:I49"/>
    <mergeCell ref="J49:K49"/>
    <mergeCell ref="L49:M49"/>
    <mergeCell ref="C46:D46"/>
    <mergeCell ref="H46:I46"/>
    <mergeCell ref="J46:K46"/>
    <mergeCell ref="L46:M46"/>
    <mergeCell ref="C47:D47"/>
    <mergeCell ref="H47:I47"/>
    <mergeCell ref="J47:K47"/>
    <mergeCell ref="L47:M47"/>
    <mergeCell ref="C44:D44"/>
    <mergeCell ref="H44:I44"/>
    <mergeCell ref="J44:K44"/>
    <mergeCell ref="L44:M44"/>
    <mergeCell ref="C45:D45"/>
    <mergeCell ref="H45:I45"/>
    <mergeCell ref="J45:K45"/>
    <mergeCell ref="L45:M45"/>
    <mergeCell ref="C40:D40"/>
    <mergeCell ref="H40:I40"/>
    <mergeCell ref="J40:K40"/>
    <mergeCell ref="L40:M40"/>
    <mergeCell ref="A42:AA42"/>
    <mergeCell ref="C43:D43"/>
    <mergeCell ref="H43:I43"/>
    <mergeCell ref="J43:K43"/>
    <mergeCell ref="L43:M43"/>
    <mergeCell ref="C38:D38"/>
    <mergeCell ref="H38:I38"/>
    <mergeCell ref="J38:K38"/>
    <mergeCell ref="L38:M38"/>
    <mergeCell ref="C39:D39"/>
    <mergeCell ref="H39:I39"/>
    <mergeCell ref="J39:K39"/>
    <mergeCell ref="L39:M39"/>
    <mergeCell ref="C36:D36"/>
    <mergeCell ref="H36:I36"/>
    <mergeCell ref="J36:K36"/>
    <mergeCell ref="L36:M36"/>
    <mergeCell ref="C37:D37"/>
    <mergeCell ref="H37:I37"/>
    <mergeCell ref="J37:K37"/>
    <mergeCell ref="L37:M37"/>
    <mergeCell ref="C34:D34"/>
    <mergeCell ref="H34:I34"/>
    <mergeCell ref="J34:K34"/>
    <mergeCell ref="L34:M34"/>
    <mergeCell ref="C35:D35"/>
    <mergeCell ref="H35:I35"/>
    <mergeCell ref="J35:K35"/>
    <mergeCell ref="L35:M35"/>
    <mergeCell ref="C32:D32"/>
    <mergeCell ref="H32:I32"/>
    <mergeCell ref="J32:K32"/>
    <mergeCell ref="L32:M32"/>
    <mergeCell ref="C33:D33"/>
    <mergeCell ref="H33:I33"/>
    <mergeCell ref="J33:K33"/>
    <mergeCell ref="L33:M33"/>
    <mergeCell ref="C30:D30"/>
    <mergeCell ref="H30:I30"/>
    <mergeCell ref="J30:K30"/>
    <mergeCell ref="L30:M30"/>
    <mergeCell ref="C31:D31"/>
    <mergeCell ref="H31:I31"/>
    <mergeCell ref="J31:K31"/>
    <mergeCell ref="L31:M31"/>
    <mergeCell ref="C28:D28"/>
    <mergeCell ref="H28:I28"/>
    <mergeCell ref="J28:K28"/>
    <mergeCell ref="L28:M28"/>
    <mergeCell ref="C29:D29"/>
    <mergeCell ref="H29:I29"/>
    <mergeCell ref="J29:K29"/>
    <mergeCell ref="L29:M29"/>
    <mergeCell ref="C26:D26"/>
    <mergeCell ref="H26:I26"/>
    <mergeCell ref="J26:K26"/>
    <mergeCell ref="L26:M26"/>
    <mergeCell ref="C27:D27"/>
    <mergeCell ref="H27:I27"/>
    <mergeCell ref="J27:K27"/>
    <mergeCell ref="L27:M27"/>
    <mergeCell ref="C24:D24"/>
    <mergeCell ref="H24:I24"/>
    <mergeCell ref="J24:K24"/>
    <mergeCell ref="L24:M24"/>
    <mergeCell ref="C25:D25"/>
    <mergeCell ref="H25:I25"/>
    <mergeCell ref="J25:K25"/>
    <mergeCell ref="L25:M25"/>
    <mergeCell ref="C22:D22"/>
    <mergeCell ref="H22:I22"/>
    <mergeCell ref="J22:K22"/>
    <mergeCell ref="L22:M22"/>
    <mergeCell ref="C23:D23"/>
    <mergeCell ref="H23:I23"/>
    <mergeCell ref="J23:K23"/>
    <mergeCell ref="L23:M23"/>
    <mergeCell ref="C20:D20"/>
    <mergeCell ref="H20:I20"/>
    <mergeCell ref="J20:K20"/>
    <mergeCell ref="L20:M20"/>
    <mergeCell ref="C21:D21"/>
    <mergeCell ref="H21:I21"/>
    <mergeCell ref="J21:K21"/>
    <mergeCell ref="L21:M21"/>
    <mergeCell ref="C18:D18"/>
    <mergeCell ref="H18:I18"/>
    <mergeCell ref="J18:K18"/>
    <mergeCell ref="L18:M18"/>
    <mergeCell ref="C19:D19"/>
    <mergeCell ref="H19:I19"/>
    <mergeCell ref="J19:K19"/>
    <mergeCell ref="L19:M19"/>
    <mergeCell ref="C16:D16"/>
    <mergeCell ref="H16:I16"/>
    <mergeCell ref="J16:K16"/>
    <mergeCell ref="L16:M16"/>
    <mergeCell ref="C17:D17"/>
    <mergeCell ref="H17:I17"/>
    <mergeCell ref="J17:K17"/>
    <mergeCell ref="L17:M17"/>
    <mergeCell ref="C14:D14"/>
    <mergeCell ref="H14:I14"/>
    <mergeCell ref="J14:K14"/>
    <mergeCell ref="L14:M14"/>
    <mergeCell ref="C15:D15"/>
    <mergeCell ref="H15:I15"/>
    <mergeCell ref="J15:K15"/>
    <mergeCell ref="L15:M15"/>
    <mergeCell ref="C12:D12"/>
    <mergeCell ref="H12:I12"/>
    <mergeCell ref="J12:K12"/>
    <mergeCell ref="L12:M12"/>
    <mergeCell ref="C13:D13"/>
    <mergeCell ref="H13:I13"/>
    <mergeCell ref="J13:K13"/>
    <mergeCell ref="L13:M13"/>
    <mergeCell ref="C10:D10"/>
    <mergeCell ref="H10:I10"/>
    <mergeCell ref="J10:K10"/>
    <mergeCell ref="L10:M10"/>
    <mergeCell ref="C11:D11"/>
    <mergeCell ref="H11:I11"/>
    <mergeCell ref="J11:K11"/>
    <mergeCell ref="L11:M11"/>
    <mergeCell ref="C8:D8"/>
    <mergeCell ref="H8:I8"/>
    <mergeCell ref="J8:K8"/>
    <mergeCell ref="L8:M8"/>
    <mergeCell ref="C9:D9"/>
    <mergeCell ref="H9:I9"/>
    <mergeCell ref="J9:K9"/>
    <mergeCell ref="L9:M9"/>
    <mergeCell ref="A5:AA5"/>
    <mergeCell ref="C6:D6"/>
    <mergeCell ref="H6:I6"/>
    <mergeCell ref="J6:K6"/>
    <mergeCell ref="L6:M6"/>
    <mergeCell ref="C7:D7"/>
    <mergeCell ref="H7:I7"/>
    <mergeCell ref="J7:K7"/>
    <mergeCell ref="L7:M7"/>
    <mergeCell ref="C1:D1"/>
    <mergeCell ref="H1:I1"/>
    <mergeCell ref="J1:K1"/>
    <mergeCell ref="L1:M1"/>
    <mergeCell ref="A2:AA2"/>
    <mergeCell ref="C3:D3"/>
    <mergeCell ref="H3:I3"/>
    <mergeCell ref="J3:K3"/>
    <mergeCell ref="L3:M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63"/>
  <sheetViews>
    <sheetView workbookViewId="0"/>
    <sheetView workbookViewId="1"/>
  </sheetViews>
  <sheetFormatPr defaultColWidth="8.85546875" defaultRowHeight="12.95"/>
  <cols>
    <col min="1" max="1" width="38.140625" customWidth="1"/>
    <col min="2" max="2" width="8.42578125" customWidth="1"/>
    <col min="3" max="3" width="4" customWidth="1"/>
    <col min="4" max="4" width="3.140625" customWidth="1"/>
    <col min="5" max="5" width="7" customWidth="1"/>
    <col min="6" max="6" width="43.7109375" customWidth="1"/>
    <col min="7" max="7" width="35.85546875" customWidth="1"/>
    <col min="8" max="8" width="3" customWidth="1"/>
    <col min="9" max="9" width="3.140625" customWidth="1"/>
    <col min="10" max="11" width="6" customWidth="1"/>
    <col min="12" max="12" width="9" style="10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8" t="s">
        <v>37</v>
      </c>
      <c r="M1" s="6" t="s">
        <v>38</v>
      </c>
    </row>
    <row r="2" spans="1:26" hidden="1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idden="1">
      <c r="A3" s="2" t="s">
        <v>48</v>
      </c>
      <c r="B3" s="3" t="s">
        <v>10201</v>
      </c>
      <c r="C3" s="76" t="s">
        <v>42</v>
      </c>
      <c r="D3" s="76"/>
      <c r="E3" s="1" t="s">
        <v>10202</v>
      </c>
      <c r="F3" s="2" t="s">
        <v>620</v>
      </c>
      <c r="G3" s="2" t="s">
        <v>621</v>
      </c>
      <c r="H3" s="74" t="s">
        <v>622</v>
      </c>
      <c r="I3" s="74"/>
      <c r="J3" s="74" t="s">
        <v>623</v>
      </c>
      <c r="K3" s="74"/>
      <c r="L3" s="9">
        <v>5</v>
      </c>
      <c r="M3" s="4">
        <v>61.85</v>
      </c>
    </row>
    <row r="4" spans="1:26" hidden="1">
      <c r="M4" s="5">
        <v>61.85</v>
      </c>
    </row>
    <row r="5" spans="1:26" hidden="1">
      <c r="A5" s="72" t="s">
        <v>67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>
      <c r="A6" s="2" t="s">
        <v>40</v>
      </c>
      <c r="B6" s="3" t="s">
        <v>10203</v>
      </c>
      <c r="C6" s="76" t="s">
        <v>42</v>
      </c>
      <c r="D6" s="76"/>
      <c r="E6" s="1" t="s">
        <v>10204</v>
      </c>
      <c r="F6" s="2" t="s">
        <v>486</v>
      </c>
      <c r="G6" s="2" t="s">
        <v>487</v>
      </c>
      <c r="H6" s="74" t="s">
        <v>102</v>
      </c>
      <c r="I6" s="74"/>
      <c r="J6" s="74" t="s">
        <v>103</v>
      </c>
      <c r="K6" s="74"/>
      <c r="L6" s="9">
        <v>2</v>
      </c>
      <c r="M6" s="4">
        <v>20.440000000000001</v>
      </c>
    </row>
    <row r="7" spans="1:26">
      <c r="A7" s="2" t="s">
        <v>40</v>
      </c>
      <c r="B7" s="3" t="s">
        <v>10203</v>
      </c>
      <c r="C7" s="76" t="s">
        <v>42</v>
      </c>
      <c r="D7" s="76"/>
      <c r="E7" s="1" t="s">
        <v>10205</v>
      </c>
      <c r="F7" s="2" t="s">
        <v>650</v>
      </c>
      <c r="G7" s="2" t="s">
        <v>651</v>
      </c>
      <c r="H7" s="74" t="s">
        <v>72</v>
      </c>
      <c r="I7" s="74"/>
      <c r="J7" s="74" t="s">
        <v>73</v>
      </c>
      <c r="K7" s="74"/>
      <c r="L7" s="9">
        <v>10</v>
      </c>
      <c r="M7" s="4">
        <v>102.2</v>
      </c>
    </row>
    <row r="8" spans="1:26">
      <c r="A8" s="2" t="s">
        <v>40</v>
      </c>
      <c r="B8" s="3" t="s">
        <v>10203</v>
      </c>
      <c r="C8" s="76" t="s">
        <v>42</v>
      </c>
      <c r="D8" s="76"/>
      <c r="E8" s="1" t="s">
        <v>10206</v>
      </c>
      <c r="F8" s="2" t="s">
        <v>1110</v>
      </c>
      <c r="G8" s="2" t="s">
        <v>1111</v>
      </c>
      <c r="H8" s="74" t="s">
        <v>93</v>
      </c>
      <c r="I8" s="74"/>
      <c r="J8" s="74" t="s">
        <v>94</v>
      </c>
      <c r="K8" s="74"/>
      <c r="L8" s="9">
        <v>1</v>
      </c>
      <c r="M8" s="4">
        <v>10.220000000000001</v>
      </c>
    </row>
    <row r="9" spans="1:26">
      <c r="A9" s="2" t="s">
        <v>40</v>
      </c>
      <c r="B9" s="3" t="s">
        <v>10203</v>
      </c>
      <c r="C9" s="76" t="s">
        <v>42</v>
      </c>
      <c r="D9" s="76"/>
      <c r="E9" s="1" t="s">
        <v>5654</v>
      </c>
      <c r="F9" s="2" t="s">
        <v>480</v>
      </c>
      <c r="G9" s="2" t="s">
        <v>481</v>
      </c>
      <c r="H9" s="74" t="s">
        <v>82</v>
      </c>
      <c r="I9" s="74"/>
      <c r="J9" s="74" t="s">
        <v>83</v>
      </c>
      <c r="K9" s="74"/>
      <c r="L9" s="9">
        <v>2</v>
      </c>
      <c r="M9" s="4">
        <v>20.440000000000001</v>
      </c>
    </row>
    <row r="10" spans="1:26" hidden="1">
      <c r="A10" s="2" t="s">
        <v>48</v>
      </c>
      <c r="B10" s="3" t="s">
        <v>10203</v>
      </c>
      <c r="C10" s="76" t="s">
        <v>42</v>
      </c>
      <c r="D10" s="76"/>
      <c r="E10" s="1" t="s">
        <v>5562</v>
      </c>
      <c r="F10" s="2" t="s">
        <v>70</v>
      </c>
      <c r="G10" s="2" t="s">
        <v>71</v>
      </c>
      <c r="H10" s="74" t="s">
        <v>72</v>
      </c>
      <c r="I10" s="74"/>
      <c r="J10" s="74" t="s">
        <v>73</v>
      </c>
      <c r="K10" s="74"/>
      <c r="L10" s="9">
        <v>10</v>
      </c>
      <c r="M10" s="4">
        <v>123.7</v>
      </c>
    </row>
    <row r="11" spans="1:26" hidden="1">
      <c r="A11" s="2" t="s">
        <v>48</v>
      </c>
      <c r="B11" s="3" t="s">
        <v>10203</v>
      </c>
      <c r="C11" s="76" t="s">
        <v>42</v>
      </c>
      <c r="D11" s="76"/>
      <c r="E11" s="1" t="s">
        <v>10204</v>
      </c>
      <c r="F11" s="2" t="s">
        <v>486</v>
      </c>
      <c r="G11" s="2" t="s">
        <v>487</v>
      </c>
      <c r="H11" s="74" t="s">
        <v>102</v>
      </c>
      <c r="I11" s="74"/>
      <c r="J11" s="74" t="s">
        <v>103</v>
      </c>
      <c r="K11" s="74"/>
      <c r="L11" s="9">
        <v>15</v>
      </c>
      <c r="M11" s="4">
        <v>185.55</v>
      </c>
    </row>
    <row r="12" spans="1:26" hidden="1">
      <c r="A12" s="2" t="s">
        <v>48</v>
      </c>
      <c r="B12" s="3" t="s">
        <v>10203</v>
      </c>
      <c r="C12" s="76" t="s">
        <v>42</v>
      </c>
      <c r="D12" s="76"/>
      <c r="E12" s="1" t="s">
        <v>10207</v>
      </c>
      <c r="F12" s="2" t="s">
        <v>525</v>
      </c>
      <c r="G12" s="2" t="s">
        <v>526</v>
      </c>
      <c r="H12" s="74" t="s">
        <v>82</v>
      </c>
      <c r="I12" s="74"/>
      <c r="J12" s="74" t="s">
        <v>83</v>
      </c>
      <c r="K12" s="74"/>
      <c r="L12" s="9">
        <v>5</v>
      </c>
      <c r="M12" s="4">
        <v>61.85</v>
      </c>
    </row>
    <row r="13" spans="1:26" hidden="1">
      <c r="A13" s="2" t="s">
        <v>48</v>
      </c>
      <c r="B13" s="3" t="s">
        <v>10203</v>
      </c>
      <c r="C13" s="76" t="s">
        <v>42</v>
      </c>
      <c r="D13" s="76"/>
      <c r="E13" s="1" t="s">
        <v>10208</v>
      </c>
      <c r="F13" s="2" t="s">
        <v>509</v>
      </c>
      <c r="G13" s="2" t="s">
        <v>510</v>
      </c>
      <c r="H13" s="74" t="s">
        <v>82</v>
      </c>
      <c r="I13" s="74"/>
      <c r="J13" s="74" t="s">
        <v>83</v>
      </c>
      <c r="K13" s="74"/>
      <c r="L13" s="9">
        <v>10</v>
      </c>
      <c r="M13" s="4">
        <v>123.7</v>
      </c>
    </row>
    <row r="14" spans="1:26" hidden="1">
      <c r="A14" s="2" t="s">
        <v>48</v>
      </c>
      <c r="B14" s="3" t="s">
        <v>10203</v>
      </c>
      <c r="C14" s="76" t="s">
        <v>42</v>
      </c>
      <c r="D14" s="76"/>
      <c r="E14" s="1" t="s">
        <v>10209</v>
      </c>
      <c r="F14" s="2" t="s">
        <v>10210</v>
      </c>
      <c r="G14" s="2" t="s">
        <v>10211</v>
      </c>
      <c r="H14" s="74" t="s">
        <v>77</v>
      </c>
      <c r="I14" s="74"/>
      <c r="J14" s="74" t="s">
        <v>78</v>
      </c>
      <c r="K14" s="74"/>
      <c r="L14" s="9">
        <v>2</v>
      </c>
      <c r="M14" s="4">
        <v>24.74</v>
      </c>
    </row>
    <row r="15" spans="1:26" hidden="1">
      <c r="A15" s="2" t="s">
        <v>48</v>
      </c>
      <c r="B15" s="3" t="s">
        <v>10203</v>
      </c>
      <c r="C15" s="76" t="s">
        <v>42</v>
      </c>
      <c r="D15" s="76"/>
      <c r="E15" s="1" t="s">
        <v>10212</v>
      </c>
      <c r="F15" s="2" t="s">
        <v>646</v>
      </c>
      <c r="G15" s="2" t="s">
        <v>647</v>
      </c>
      <c r="H15" s="74" t="s">
        <v>82</v>
      </c>
      <c r="I15" s="74"/>
      <c r="J15" s="74" t="s">
        <v>83</v>
      </c>
      <c r="K15" s="74"/>
      <c r="L15" s="9">
        <v>5</v>
      </c>
      <c r="M15" s="4">
        <v>61.85</v>
      </c>
    </row>
    <row r="16" spans="1:26" hidden="1">
      <c r="A16" s="2" t="s">
        <v>48</v>
      </c>
      <c r="B16" s="3" t="s">
        <v>10203</v>
      </c>
      <c r="C16" s="76" t="s">
        <v>42</v>
      </c>
      <c r="D16" s="76"/>
      <c r="E16" s="1" t="s">
        <v>10213</v>
      </c>
      <c r="F16" s="2" t="s">
        <v>2509</v>
      </c>
      <c r="G16" s="2" t="s">
        <v>2510</v>
      </c>
      <c r="H16" s="74" t="s">
        <v>119</v>
      </c>
      <c r="I16" s="74"/>
      <c r="J16" s="74" t="s">
        <v>120</v>
      </c>
      <c r="K16" s="74"/>
      <c r="L16" s="9">
        <v>10</v>
      </c>
      <c r="M16" s="4">
        <v>123.7</v>
      </c>
    </row>
    <row r="17" spans="1:26" hidden="1">
      <c r="A17" s="2" t="s">
        <v>48</v>
      </c>
      <c r="B17" s="3" t="s">
        <v>10203</v>
      </c>
      <c r="C17" s="76" t="s">
        <v>42</v>
      </c>
      <c r="D17" s="76"/>
      <c r="E17" s="1" t="s">
        <v>10214</v>
      </c>
      <c r="F17" s="2" t="s">
        <v>1101</v>
      </c>
      <c r="G17" s="2" t="s">
        <v>1102</v>
      </c>
      <c r="H17" s="74" t="s">
        <v>82</v>
      </c>
      <c r="I17" s="74"/>
      <c r="J17" s="74" t="s">
        <v>83</v>
      </c>
      <c r="K17" s="74"/>
      <c r="L17" s="9">
        <v>1</v>
      </c>
      <c r="M17" s="4">
        <v>12.37</v>
      </c>
    </row>
    <row r="18" spans="1:26" hidden="1">
      <c r="A18" s="2" t="s">
        <v>48</v>
      </c>
      <c r="B18" s="3" t="s">
        <v>10203</v>
      </c>
      <c r="C18" s="76" t="s">
        <v>42</v>
      </c>
      <c r="D18" s="76"/>
      <c r="E18" s="1" t="s">
        <v>10215</v>
      </c>
      <c r="F18" s="2" t="s">
        <v>117</v>
      </c>
      <c r="G18" s="2" t="s">
        <v>118</v>
      </c>
      <c r="H18" s="74" t="s">
        <v>119</v>
      </c>
      <c r="I18" s="74"/>
      <c r="J18" s="74" t="s">
        <v>120</v>
      </c>
      <c r="K18" s="74"/>
      <c r="L18" s="9">
        <v>10</v>
      </c>
      <c r="M18" s="4">
        <v>123.7</v>
      </c>
    </row>
    <row r="19" spans="1:26" hidden="1">
      <c r="A19" s="2" t="s">
        <v>48</v>
      </c>
      <c r="B19" s="3" t="s">
        <v>10203</v>
      </c>
      <c r="C19" s="76" t="s">
        <v>42</v>
      </c>
      <c r="D19" s="76"/>
      <c r="E19" s="1" t="s">
        <v>10216</v>
      </c>
      <c r="F19" s="2" t="s">
        <v>480</v>
      </c>
      <c r="G19" s="2" t="s">
        <v>481</v>
      </c>
      <c r="H19" s="74" t="s">
        <v>82</v>
      </c>
      <c r="I19" s="74"/>
      <c r="J19" s="74" t="s">
        <v>83</v>
      </c>
      <c r="K19" s="74"/>
      <c r="L19" s="9">
        <v>10</v>
      </c>
      <c r="M19" s="4">
        <v>123.7</v>
      </c>
    </row>
    <row r="20" spans="1:26" hidden="1">
      <c r="A20" s="2" t="s">
        <v>182</v>
      </c>
      <c r="B20" s="3" t="s">
        <v>10203</v>
      </c>
      <c r="C20" s="76" t="s">
        <v>42</v>
      </c>
      <c r="D20" s="76"/>
      <c r="E20" s="1" t="s">
        <v>5648</v>
      </c>
      <c r="F20" s="2" t="s">
        <v>894</v>
      </c>
      <c r="G20" s="2" t="s">
        <v>895</v>
      </c>
      <c r="H20" s="74" t="s">
        <v>82</v>
      </c>
      <c r="I20" s="74"/>
      <c r="J20" s="74" t="s">
        <v>83</v>
      </c>
      <c r="K20" s="74"/>
      <c r="L20" s="9">
        <v>2</v>
      </c>
      <c r="M20" s="4">
        <v>18.88</v>
      </c>
    </row>
    <row r="21" spans="1:26" hidden="1">
      <c r="M21" s="5">
        <v>1137.04</v>
      </c>
    </row>
    <row r="22" spans="1:26" hidden="1">
      <c r="A22" s="72" t="s">
        <v>141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spans="1:26">
      <c r="A23" s="2" t="s">
        <v>40</v>
      </c>
      <c r="B23" s="3" t="s">
        <v>10201</v>
      </c>
      <c r="C23" s="76" t="s">
        <v>42</v>
      </c>
      <c r="D23" s="76"/>
      <c r="E23" s="1" t="s">
        <v>5667</v>
      </c>
      <c r="F23" s="2" t="s">
        <v>951</v>
      </c>
      <c r="G23" s="2" t="s">
        <v>952</v>
      </c>
      <c r="H23" s="74" t="s">
        <v>160</v>
      </c>
      <c r="I23" s="74"/>
      <c r="J23" s="74" t="s">
        <v>161</v>
      </c>
      <c r="K23" s="74"/>
      <c r="L23" s="9">
        <v>2</v>
      </c>
      <c r="M23" s="4">
        <v>20.440000000000001</v>
      </c>
    </row>
    <row r="24" spans="1:26" hidden="1">
      <c r="A24" s="2" t="s">
        <v>48</v>
      </c>
      <c r="B24" s="3" t="s">
        <v>10217</v>
      </c>
      <c r="C24" s="76" t="s">
        <v>42</v>
      </c>
      <c r="D24" s="76"/>
      <c r="E24" s="1" t="s">
        <v>10218</v>
      </c>
      <c r="F24" s="2" t="s">
        <v>170</v>
      </c>
      <c r="G24" s="2" t="s">
        <v>171</v>
      </c>
      <c r="H24" s="74" t="s">
        <v>150</v>
      </c>
      <c r="I24" s="74"/>
      <c r="J24" s="74" t="s">
        <v>151</v>
      </c>
      <c r="K24" s="74"/>
      <c r="L24" s="9">
        <v>2</v>
      </c>
      <c r="M24" s="4">
        <v>24.74</v>
      </c>
    </row>
    <row r="25" spans="1:26" hidden="1">
      <c r="M25" s="5">
        <v>45.18</v>
      </c>
    </row>
    <row r="26" spans="1:26" hidden="1">
      <c r="A26" s="72" t="s">
        <v>183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>
      <c r="A27" s="2" t="s">
        <v>40</v>
      </c>
      <c r="B27" s="3" t="s">
        <v>10203</v>
      </c>
      <c r="C27" s="76" t="s">
        <v>42</v>
      </c>
      <c r="D27" s="76"/>
      <c r="E27" s="1" t="s">
        <v>10219</v>
      </c>
      <c r="F27" s="2" t="s">
        <v>185</v>
      </c>
      <c r="G27" s="2" t="s">
        <v>186</v>
      </c>
      <c r="H27" s="74" t="s">
        <v>187</v>
      </c>
      <c r="I27" s="74"/>
      <c r="J27" s="74" t="s">
        <v>188</v>
      </c>
      <c r="K27" s="74"/>
      <c r="L27" s="9">
        <v>5</v>
      </c>
      <c r="M27" s="4">
        <v>51.1</v>
      </c>
    </row>
    <row r="28" spans="1:26" hidden="1">
      <c r="M28" s="5">
        <v>51.1</v>
      </c>
    </row>
    <row r="29" spans="1:26" hidden="1">
      <c r="A29" s="72" t="s">
        <v>189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>
      <c r="A30" s="2" t="s">
        <v>40</v>
      </c>
      <c r="B30" s="3" t="s">
        <v>10201</v>
      </c>
      <c r="C30" s="76" t="s">
        <v>42</v>
      </c>
      <c r="D30" s="76"/>
      <c r="E30" s="1" t="s">
        <v>10220</v>
      </c>
      <c r="F30" s="2" t="s">
        <v>1534</v>
      </c>
      <c r="G30" s="2" t="s">
        <v>1535</v>
      </c>
      <c r="H30" s="74" t="s">
        <v>712</v>
      </c>
      <c r="I30" s="74"/>
      <c r="J30" s="74" t="s">
        <v>713</v>
      </c>
      <c r="K30" s="74"/>
      <c r="L30" s="9">
        <v>3</v>
      </c>
      <c r="M30" s="4">
        <v>30.66</v>
      </c>
    </row>
    <row r="31" spans="1:26" hidden="1">
      <c r="A31" s="2" t="s">
        <v>182</v>
      </c>
      <c r="B31" s="3" t="s">
        <v>10201</v>
      </c>
      <c r="C31" s="76" t="s">
        <v>42</v>
      </c>
      <c r="D31" s="76"/>
      <c r="E31" s="1" t="s">
        <v>10221</v>
      </c>
      <c r="F31" s="2" t="s">
        <v>729</v>
      </c>
      <c r="G31" s="2" t="s">
        <v>730</v>
      </c>
      <c r="H31" s="74" t="s">
        <v>726</v>
      </c>
      <c r="I31" s="74"/>
      <c r="J31" s="74" t="s">
        <v>727</v>
      </c>
      <c r="K31" s="74"/>
      <c r="L31" s="9">
        <v>1</v>
      </c>
      <c r="M31" s="4">
        <v>9.44</v>
      </c>
    </row>
    <row r="32" spans="1:26" hidden="1">
      <c r="M32" s="5">
        <v>40.1</v>
      </c>
    </row>
    <row r="33" spans="1:26" hidden="1">
      <c r="A33" s="72" t="s">
        <v>212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spans="1:26">
      <c r="A34" s="2" t="s">
        <v>40</v>
      </c>
      <c r="B34" s="3" t="s">
        <v>10217</v>
      </c>
      <c r="C34" s="76" t="s">
        <v>42</v>
      </c>
      <c r="D34" s="76"/>
      <c r="E34" s="1" t="s">
        <v>5531</v>
      </c>
      <c r="F34" s="2" t="s">
        <v>7966</v>
      </c>
      <c r="G34" s="2" t="s">
        <v>7967</v>
      </c>
      <c r="H34" s="74" t="s">
        <v>216</v>
      </c>
      <c r="I34" s="74"/>
      <c r="J34" s="74" t="s">
        <v>217</v>
      </c>
      <c r="K34" s="74"/>
      <c r="L34" s="9">
        <v>60</v>
      </c>
      <c r="M34" s="4">
        <v>613.20000000000005</v>
      </c>
    </row>
    <row r="35" spans="1:26">
      <c r="A35" s="2" t="s">
        <v>40</v>
      </c>
      <c r="B35" s="3" t="s">
        <v>10217</v>
      </c>
      <c r="C35" s="76" t="s">
        <v>42</v>
      </c>
      <c r="D35" s="76"/>
      <c r="E35" s="1" t="s">
        <v>10222</v>
      </c>
      <c r="F35" s="2" t="s">
        <v>7966</v>
      </c>
      <c r="G35" s="2" t="s">
        <v>7967</v>
      </c>
      <c r="H35" s="74" t="s">
        <v>216</v>
      </c>
      <c r="I35" s="74"/>
      <c r="J35" s="74" t="s">
        <v>217</v>
      </c>
      <c r="K35" s="74"/>
      <c r="L35" s="9">
        <v>360</v>
      </c>
      <c r="M35" s="4">
        <v>3679.2</v>
      </c>
    </row>
    <row r="36" spans="1:26" hidden="1">
      <c r="A36" s="2" t="s">
        <v>48</v>
      </c>
      <c r="B36" s="3" t="s">
        <v>10217</v>
      </c>
      <c r="C36" s="76" t="s">
        <v>42</v>
      </c>
      <c r="D36" s="76"/>
      <c r="E36" s="1" t="s">
        <v>10222</v>
      </c>
      <c r="F36" s="2" t="s">
        <v>7966</v>
      </c>
      <c r="G36" s="2" t="s">
        <v>7967</v>
      </c>
      <c r="H36" s="74" t="s">
        <v>216</v>
      </c>
      <c r="I36" s="74"/>
      <c r="J36" s="74" t="s">
        <v>217</v>
      </c>
      <c r="K36" s="74"/>
      <c r="L36" s="9">
        <v>50</v>
      </c>
      <c r="M36" s="4">
        <v>618.5</v>
      </c>
    </row>
    <row r="37" spans="1:26" hidden="1">
      <c r="A37" s="2" t="s">
        <v>48</v>
      </c>
      <c r="B37" s="3" t="s">
        <v>10217</v>
      </c>
      <c r="C37" s="76" t="s">
        <v>42</v>
      </c>
      <c r="D37" s="76"/>
      <c r="E37" s="1" t="s">
        <v>5531</v>
      </c>
      <c r="F37" s="2" t="s">
        <v>7966</v>
      </c>
      <c r="G37" s="2" t="s">
        <v>7967</v>
      </c>
      <c r="H37" s="74" t="s">
        <v>216</v>
      </c>
      <c r="I37" s="74"/>
      <c r="J37" s="74" t="s">
        <v>217</v>
      </c>
      <c r="K37" s="74"/>
      <c r="L37" s="9">
        <v>30</v>
      </c>
      <c r="M37" s="4">
        <v>371.1</v>
      </c>
    </row>
    <row r="38" spans="1:26" hidden="1">
      <c r="A38" s="2" t="s">
        <v>182</v>
      </c>
      <c r="B38" s="3" t="s">
        <v>10217</v>
      </c>
      <c r="C38" s="76" t="s">
        <v>42</v>
      </c>
      <c r="D38" s="76"/>
      <c r="E38" s="1" t="s">
        <v>10223</v>
      </c>
      <c r="F38" s="2" t="s">
        <v>219</v>
      </c>
      <c r="G38" s="2" t="s">
        <v>220</v>
      </c>
      <c r="H38" s="74" t="s">
        <v>221</v>
      </c>
      <c r="I38" s="74"/>
      <c r="J38" s="74" t="s">
        <v>222</v>
      </c>
      <c r="K38" s="74"/>
      <c r="L38" s="9">
        <v>1</v>
      </c>
      <c r="M38" s="4">
        <v>9.44</v>
      </c>
    </row>
    <row r="39" spans="1:26" hidden="1">
      <c r="A39" s="2" t="s">
        <v>182</v>
      </c>
      <c r="B39" s="3" t="s">
        <v>10217</v>
      </c>
      <c r="C39" s="76" t="s">
        <v>42</v>
      </c>
      <c r="D39" s="76"/>
      <c r="E39" s="1" t="s">
        <v>10223</v>
      </c>
      <c r="F39" s="2" t="s">
        <v>219</v>
      </c>
      <c r="G39" s="2" t="s">
        <v>220</v>
      </c>
      <c r="H39" s="74" t="s">
        <v>221</v>
      </c>
      <c r="I39" s="74"/>
      <c r="J39" s="74" t="s">
        <v>222</v>
      </c>
      <c r="K39" s="74"/>
      <c r="L39" s="9">
        <v>4</v>
      </c>
      <c r="M39" s="4">
        <v>37.76</v>
      </c>
    </row>
    <row r="40" spans="1:26" hidden="1">
      <c r="A40" s="2" t="s">
        <v>182</v>
      </c>
      <c r="B40" s="3" t="s">
        <v>10217</v>
      </c>
      <c r="C40" s="76" t="s">
        <v>42</v>
      </c>
      <c r="D40" s="76"/>
      <c r="E40" s="1" t="s">
        <v>5531</v>
      </c>
      <c r="F40" s="2" t="s">
        <v>7966</v>
      </c>
      <c r="G40" s="2" t="s">
        <v>7967</v>
      </c>
      <c r="H40" s="74" t="s">
        <v>216</v>
      </c>
      <c r="I40" s="74"/>
      <c r="J40" s="74" t="s">
        <v>217</v>
      </c>
      <c r="K40" s="74"/>
      <c r="L40" s="9">
        <v>60</v>
      </c>
      <c r="M40" s="4">
        <v>566.4</v>
      </c>
    </row>
    <row r="41" spans="1:26" hidden="1">
      <c r="M41" s="5">
        <v>5895.6</v>
      </c>
    </row>
    <row r="42" spans="1:26" hidden="1">
      <c r="A42" s="72" t="s">
        <v>286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spans="1:26" hidden="1">
      <c r="A43" s="2" t="s">
        <v>182</v>
      </c>
      <c r="B43" s="3" t="s">
        <v>10217</v>
      </c>
      <c r="C43" s="76" t="s">
        <v>42</v>
      </c>
      <c r="D43" s="76"/>
      <c r="E43" s="1" t="s">
        <v>10224</v>
      </c>
      <c r="F43" s="2" t="s">
        <v>288</v>
      </c>
      <c r="G43" s="2" t="s">
        <v>1928</v>
      </c>
      <c r="H43" s="74" t="s">
        <v>290</v>
      </c>
      <c r="I43" s="74"/>
      <c r="J43" s="74" t="s">
        <v>291</v>
      </c>
      <c r="K43" s="74"/>
      <c r="L43" s="9">
        <v>5</v>
      </c>
      <c r="M43" s="4">
        <v>47.2</v>
      </c>
    </row>
    <row r="44" spans="1:26" hidden="1">
      <c r="M44" s="5">
        <v>47.2</v>
      </c>
    </row>
    <row r="45" spans="1:26" hidden="1">
      <c r="A45" s="72" t="s">
        <v>309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spans="1:26">
      <c r="A46" s="2" t="s">
        <v>40</v>
      </c>
      <c r="B46" s="3" t="s">
        <v>10217</v>
      </c>
      <c r="C46" s="76" t="s">
        <v>42</v>
      </c>
      <c r="D46" s="76"/>
      <c r="E46" s="1" t="s">
        <v>5603</v>
      </c>
      <c r="F46" s="2" t="s">
        <v>2315</v>
      </c>
      <c r="G46" s="2" t="s">
        <v>2316</v>
      </c>
      <c r="H46" s="74" t="s">
        <v>313</v>
      </c>
      <c r="I46" s="74"/>
      <c r="J46" s="74" t="s">
        <v>314</v>
      </c>
      <c r="K46" s="74"/>
      <c r="L46" s="9">
        <v>5</v>
      </c>
      <c r="M46" s="4">
        <v>51.1</v>
      </c>
    </row>
    <row r="47" spans="1:26">
      <c r="A47" s="2" t="s">
        <v>40</v>
      </c>
      <c r="B47" s="3" t="s">
        <v>10201</v>
      </c>
      <c r="C47" s="76" t="s">
        <v>42</v>
      </c>
      <c r="D47" s="76"/>
      <c r="E47" s="1" t="s">
        <v>5635</v>
      </c>
      <c r="F47" s="2" t="s">
        <v>5404</v>
      </c>
      <c r="G47" s="2" t="s">
        <v>5405</v>
      </c>
      <c r="H47" s="74" t="s">
        <v>313</v>
      </c>
      <c r="I47" s="74"/>
      <c r="J47" s="74" t="s">
        <v>314</v>
      </c>
      <c r="K47" s="74"/>
      <c r="L47" s="9">
        <v>2</v>
      </c>
      <c r="M47" s="4">
        <v>20.440000000000001</v>
      </c>
    </row>
    <row r="48" spans="1:26">
      <c r="A48" s="2" t="s">
        <v>40</v>
      </c>
      <c r="B48" s="3" t="s">
        <v>10201</v>
      </c>
      <c r="C48" s="76" t="s">
        <v>42</v>
      </c>
      <c r="D48" s="76"/>
      <c r="E48" s="1" t="s">
        <v>10225</v>
      </c>
      <c r="F48" s="2" t="s">
        <v>387</v>
      </c>
      <c r="G48" s="2" t="s">
        <v>388</v>
      </c>
      <c r="H48" s="74" t="s">
        <v>313</v>
      </c>
      <c r="I48" s="74"/>
      <c r="J48" s="74" t="s">
        <v>314</v>
      </c>
      <c r="K48" s="74"/>
      <c r="L48" s="9">
        <v>10</v>
      </c>
      <c r="M48" s="4">
        <v>102.2</v>
      </c>
    </row>
    <row r="49" spans="1:26">
      <c r="A49" s="2" t="s">
        <v>40</v>
      </c>
      <c r="B49" s="3" t="s">
        <v>10217</v>
      </c>
      <c r="C49" s="76" t="s">
        <v>42</v>
      </c>
      <c r="D49" s="76"/>
      <c r="E49" s="1" t="s">
        <v>10226</v>
      </c>
      <c r="F49" s="2" t="s">
        <v>1584</v>
      </c>
      <c r="G49" s="2" t="s">
        <v>1585</v>
      </c>
      <c r="H49" s="74" t="s">
        <v>313</v>
      </c>
      <c r="I49" s="74"/>
      <c r="J49" s="74" t="s">
        <v>314</v>
      </c>
      <c r="K49" s="74"/>
      <c r="L49" s="9">
        <v>4</v>
      </c>
      <c r="M49" s="4">
        <v>40.880000000000003</v>
      </c>
    </row>
    <row r="50" spans="1:26" hidden="1">
      <c r="A50" s="2" t="s">
        <v>48</v>
      </c>
      <c r="B50" s="3" t="s">
        <v>10203</v>
      </c>
      <c r="C50" s="76" t="s">
        <v>42</v>
      </c>
      <c r="D50" s="76"/>
      <c r="E50" s="1" t="s">
        <v>10227</v>
      </c>
      <c r="F50" s="2" t="s">
        <v>325</v>
      </c>
      <c r="G50" s="2" t="s">
        <v>326</v>
      </c>
      <c r="H50" s="74" t="s">
        <v>313</v>
      </c>
      <c r="I50" s="74"/>
      <c r="J50" s="74" t="s">
        <v>314</v>
      </c>
      <c r="K50" s="74"/>
      <c r="L50" s="9">
        <v>5</v>
      </c>
      <c r="M50" s="4">
        <v>61.85</v>
      </c>
    </row>
    <row r="51" spans="1:26" hidden="1">
      <c r="A51" s="2" t="s">
        <v>48</v>
      </c>
      <c r="B51" s="3" t="s">
        <v>10217</v>
      </c>
      <c r="C51" s="76" t="s">
        <v>42</v>
      </c>
      <c r="D51" s="76"/>
      <c r="E51" s="1" t="s">
        <v>10228</v>
      </c>
      <c r="F51" s="2" t="s">
        <v>414</v>
      </c>
      <c r="G51" s="2" t="s">
        <v>415</v>
      </c>
      <c r="H51" s="74" t="s">
        <v>313</v>
      </c>
      <c r="I51" s="74"/>
      <c r="J51" s="74" t="s">
        <v>314</v>
      </c>
      <c r="K51" s="74"/>
      <c r="L51" s="9">
        <v>4</v>
      </c>
      <c r="M51" s="4">
        <v>49.48</v>
      </c>
    </row>
    <row r="52" spans="1:26" hidden="1">
      <c r="A52" s="2" t="s">
        <v>48</v>
      </c>
      <c r="B52" s="3" t="s">
        <v>10217</v>
      </c>
      <c r="C52" s="76" t="s">
        <v>42</v>
      </c>
      <c r="D52" s="76"/>
      <c r="E52" s="1" t="s">
        <v>10229</v>
      </c>
      <c r="F52" s="2" t="s">
        <v>1577</v>
      </c>
      <c r="G52" s="2" t="s">
        <v>1578</v>
      </c>
      <c r="H52" s="74" t="s">
        <v>313</v>
      </c>
      <c r="I52" s="74"/>
      <c r="J52" s="74" t="s">
        <v>314</v>
      </c>
      <c r="K52" s="74"/>
      <c r="L52" s="9">
        <v>5</v>
      </c>
      <c r="M52" s="4">
        <v>61.85</v>
      </c>
    </row>
    <row r="53" spans="1:26" hidden="1">
      <c r="M53" s="5">
        <v>346.92</v>
      </c>
    </row>
    <row r="54" spans="1:26" hidden="1">
      <c r="A54" s="72" t="s">
        <v>435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spans="1:26" hidden="1">
      <c r="A55" s="2" t="s">
        <v>48</v>
      </c>
      <c r="B55" s="3" t="s">
        <v>10203</v>
      </c>
      <c r="C55" s="76" t="s">
        <v>42</v>
      </c>
      <c r="D55" s="76"/>
      <c r="E55" s="1" t="s">
        <v>5583</v>
      </c>
      <c r="F55" s="2" t="s">
        <v>1635</v>
      </c>
      <c r="G55" s="2" t="s">
        <v>1636</v>
      </c>
      <c r="H55" s="74" t="s">
        <v>1270</v>
      </c>
      <c r="I55" s="74"/>
      <c r="J55" s="74" t="s">
        <v>1271</v>
      </c>
      <c r="K55" s="74"/>
      <c r="L55" s="9">
        <v>10</v>
      </c>
      <c r="M55" s="4">
        <v>123.7</v>
      </c>
    </row>
    <row r="56" spans="1:26" hidden="1">
      <c r="A56" s="2" t="s">
        <v>48</v>
      </c>
      <c r="B56" s="3" t="s">
        <v>10203</v>
      </c>
      <c r="C56" s="76" t="s">
        <v>42</v>
      </c>
      <c r="D56" s="76"/>
      <c r="E56" s="1" t="s">
        <v>10230</v>
      </c>
      <c r="F56" s="2" t="s">
        <v>604</v>
      </c>
      <c r="G56" s="2" t="s">
        <v>605</v>
      </c>
      <c r="H56" s="74" t="s">
        <v>439</v>
      </c>
      <c r="I56" s="74"/>
      <c r="J56" s="74" t="s">
        <v>440</v>
      </c>
      <c r="K56" s="74"/>
      <c r="L56" s="9">
        <v>5</v>
      </c>
      <c r="M56" s="4">
        <v>61.85</v>
      </c>
    </row>
    <row r="57" spans="1:26" hidden="1">
      <c r="A57" s="2" t="s">
        <v>48</v>
      </c>
      <c r="B57" s="3" t="s">
        <v>10203</v>
      </c>
      <c r="C57" s="76" t="s">
        <v>42</v>
      </c>
      <c r="D57" s="76"/>
      <c r="E57" s="1" t="s">
        <v>10231</v>
      </c>
      <c r="F57" s="2" t="s">
        <v>2016</v>
      </c>
      <c r="G57" s="2" t="s">
        <v>2017</v>
      </c>
      <c r="H57" s="74" t="s">
        <v>439</v>
      </c>
      <c r="I57" s="74"/>
      <c r="J57" s="74" t="s">
        <v>440</v>
      </c>
      <c r="K57" s="74"/>
      <c r="L57" s="9">
        <v>10</v>
      </c>
      <c r="M57" s="4">
        <v>123.7</v>
      </c>
    </row>
    <row r="58" spans="1:26" hidden="1">
      <c r="M58" s="5">
        <v>309.25</v>
      </c>
    </row>
    <row r="59" spans="1:26" hidden="1">
      <c r="A59" s="72" t="s">
        <v>444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spans="1:26">
      <c r="A60" s="2" t="s">
        <v>40</v>
      </c>
      <c r="B60" s="3" t="s">
        <v>10203</v>
      </c>
      <c r="C60" s="76" t="s">
        <v>42</v>
      </c>
      <c r="D60" s="76"/>
      <c r="E60" s="1" t="s">
        <v>10232</v>
      </c>
      <c r="F60" s="2" t="s">
        <v>1481</v>
      </c>
      <c r="G60" s="2" t="s">
        <v>1482</v>
      </c>
      <c r="H60" s="74" t="s">
        <v>872</v>
      </c>
      <c r="I60" s="74"/>
      <c r="J60" s="74" t="s">
        <v>873</v>
      </c>
      <c r="K60" s="74"/>
      <c r="L60" s="9">
        <v>100</v>
      </c>
      <c r="M60" s="4">
        <v>1022</v>
      </c>
    </row>
    <row r="61" spans="1:26" hidden="1">
      <c r="A61" s="2" t="s">
        <v>48</v>
      </c>
      <c r="B61" s="3" t="s">
        <v>10203</v>
      </c>
      <c r="C61" s="76" t="s">
        <v>42</v>
      </c>
      <c r="D61" s="76"/>
      <c r="E61" s="1" t="s">
        <v>10232</v>
      </c>
      <c r="F61" s="2" t="s">
        <v>1481</v>
      </c>
      <c r="G61" s="2" t="s">
        <v>1482</v>
      </c>
      <c r="H61" s="74" t="s">
        <v>872</v>
      </c>
      <c r="I61" s="74"/>
      <c r="J61" s="74" t="s">
        <v>873</v>
      </c>
      <c r="K61" s="74"/>
      <c r="L61" s="9">
        <v>50</v>
      </c>
      <c r="M61" s="4">
        <v>618.5</v>
      </c>
    </row>
    <row r="62" spans="1:26" hidden="1">
      <c r="M62" s="5">
        <v>1640.5</v>
      </c>
    </row>
    <row r="63" spans="1:26" hidden="1">
      <c r="M63" s="5">
        <v>9615.6200000000008</v>
      </c>
    </row>
  </sheetData>
  <autoFilter ref="A1:Z63" xr:uid="{00000000-0001-0000-0000-000000000000}">
    <filterColumn colId="0">
      <filters>
        <filter val="Dorzol 20mg/ml kapi za oči 5ml"/>
      </filters>
    </filterColumn>
    <filterColumn colId="2" showButton="0"/>
    <filterColumn colId="7" showButton="0"/>
    <filterColumn colId="9" showButton="0"/>
  </autoFilter>
  <mergeCells count="136">
    <mergeCell ref="C61:D61"/>
    <mergeCell ref="H61:I61"/>
    <mergeCell ref="J61:K61"/>
    <mergeCell ref="C57:D57"/>
    <mergeCell ref="H57:I57"/>
    <mergeCell ref="J57:K57"/>
    <mergeCell ref="A59:Z59"/>
    <mergeCell ref="C60:D60"/>
    <mergeCell ref="H60:I60"/>
    <mergeCell ref="J60:K60"/>
    <mergeCell ref="A54:Z54"/>
    <mergeCell ref="C55:D55"/>
    <mergeCell ref="H55:I55"/>
    <mergeCell ref="J55:K55"/>
    <mergeCell ref="C56:D56"/>
    <mergeCell ref="H56:I56"/>
    <mergeCell ref="J56:K56"/>
    <mergeCell ref="C51:D51"/>
    <mergeCell ref="H51:I51"/>
    <mergeCell ref="J51:K51"/>
    <mergeCell ref="C52:D52"/>
    <mergeCell ref="H52:I52"/>
    <mergeCell ref="J52:K52"/>
    <mergeCell ref="C48:D48"/>
    <mergeCell ref="H48:I48"/>
    <mergeCell ref="J48:K48"/>
    <mergeCell ref="C50:D50"/>
    <mergeCell ref="H50:I50"/>
    <mergeCell ref="J50:K50"/>
    <mergeCell ref="A45:Z45"/>
    <mergeCell ref="C46:D46"/>
    <mergeCell ref="H46:I46"/>
    <mergeCell ref="J46:K46"/>
    <mergeCell ref="C47:D47"/>
    <mergeCell ref="H47:I47"/>
    <mergeCell ref="J47:K47"/>
    <mergeCell ref="C40:D40"/>
    <mergeCell ref="H40:I40"/>
    <mergeCell ref="J40:K40"/>
    <mergeCell ref="A42:Z42"/>
    <mergeCell ref="C43:D43"/>
    <mergeCell ref="H43:I43"/>
    <mergeCell ref="J43:K43"/>
    <mergeCell ref="C38:D38"/>
    <mergeCell ref="H38:I38"/>
    <mergeCell ref="J38:K38"/>
    <mergeCell ref="C39:D39"/>
    <mergeCell ref="H39:I39"/>
    <mergeCell ref="J39:K39"/>
    <mergeCell ref="C36:D36"/>
    <mergeCell ref="H36:I36"/>
    <mergeCell ref="J36:K36"/>
    <mergeCell ref="C37:D37"/>
    <mergeCell ref="H37:I37"/>
    <mergeCell ref="J37:K37"/>
    <mergeCell ref="A33:Z33"/>
    <mergeCell ref="C34:D34"/>
    <mergeCell ref="H34:I34"/>
    <mergeCell ref="J34:K34"/>
    <mergeCell ref="C35:D35"/>
    <mergeCell ref="H35:I35"/>
    <mergeCell ref="J35:K35"/>
    <mergeCell ref="A29:Z29"/>
    <mergeCell ref="C30:D30"/>
    <mergeCell ref="H30:I30"/>
    <mergeCell ref="J30:K30"/>
    <mergeCell ref="C31:D31"/>
    <mergeCell ref="H31:I31"/>
    <mergeCell ref="J31:K31"/>
    <mergeCell ref="C24:D24"/>
    <mergeCell ref="H24:I24"/>
    <mergeCell ref="J24:K24"/>
    <mergeCell ref="A26:Z26"/>
    <mergeCell ref="C27:D27"/>
    <mergeCell ref="H27:I27"/>
    <mergeCell ref="J27:K27"/>
    <mergeCell ref="C20:D20"/>
    <mergeCell ref="H20:I20"/>
    <mergeCell ref="J20:K20"/>
    <mergeCell ref="A22:Z22"/>
    <mergeCell ref="C23:D23"/>
    <mergeCell ref="H23:I23"/>
    <mergeCell ref="J23:K23"/>
    <mergeCell ref="C18:D18"/>
    <mergeCell ref="H18:I18"/>
    <mergeCell ref="J18:K18"/>
    <mergeCell ref="C19:D19"/>
    <mergeCell ref="H19:I19"/>
    <mergeCell ref="J19:K19"/>
    <mergeCell ref="C16:D16"/>
    <mergeCell ref="H16:I16"/>
    <mergeCell ref="J16:K16"/>
    <mergeCell ref="C17:D17"/>
    <mergeCell ref="H17:I17"/>
    <mergeCell ref="J17:K17"/>
    <mergeCell ref="C14:D14"/>
    <mergeCell ref="H14:I14"/>
    <mergeCell ref="J14:K14"/>
    <mergeCell ref="C15:D15"/>
    <mergeCell ref="H15:I15"/>
    <mergeCell ref="J15:K15"/>
    <mergeCell ref="H12:I12"/>
    <mergeCell ref="J12:K12"/>
    <mergeCell ref="C13:D13"/>
    <mergeCell ref="H13:I13"/>
    <mergeCell ref="J13:K13"/>
    <mergeCell ref="C10:D10"/>
    <mergeCell ref="H10:I10"/>
    <mergeCell ref="J10:K10"/>
    <mergeCell ref="C11:D11"/>
    <mergeCell ref="H11:I11"/>
    <mergeCell ref="J11:K11"/>
    <mergeCell ref="A2:Z2"/>
    <mergeCell ref="C3:D3"/>
    <mergeCell ref="H3:I3"/>
    <mergeCell ref="J3:K3"/>
    <mergeCell ref="A5:Z5"/>
    <mergeCell ref="C1:D1"/>
    <mergeCell ref="H1:I1"/>
    <mergeCell ref="J1:K1"/>
    <mergeCell ref="C49:D49"/>
    <mergeCell ref="H49:I49"/>
    <mergeCell ref="J49:K49"/>
    <mergeCell ref="C8:D8"/>
    <mergeCell ref="H8:I8"/>
    <mergeCell ref="J8:K8"/>
    <mergeCell ref="C9:D9"/>
    <mergeCell ref="H9:I9"/>
    <mergeCell ref="J9:K9"/>
    <mergeCell ref="C6:D6"/>
    <mergeCell ref="H6:I6"/>
    <mergeCell ref="J6:K6"/>
    <mergeCell ref="C7:D7"/>
    <mergeCell ref="H7:I7"/>
    <mergeCell ref="J7:K7"/>
    <mergeCell ref="C12:D12"/>
  </mergeCells>
  <pageMargins left="0.39370078740157499" right="0.39370078740157499" top="0.39370078740157499" bottom="0.39370078740157499" header="0" footer="0"/>
  <pageSetup paperSize="9" orientation="landscape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2015-2C78-B746-8E69-FD0D92DE4CBC}">
  <dimension ref="A1:Y84"/>
  <sheetViews>
    <sheetView workbookViewId="0"/>
    <sheetView workbookViewId="1"/>
  </sheetViews>
  <sheetFormatPr defaultColWidth="8.85546875" defaultRowHeight="12.95"/>
  <cols>
    <col min="1" max="1" width="35" customWidth="1"/>
    <col min="2" max="2" width="7.140625" customWidth="1"/>
    <col min="3" max="3" width="4" customWidth="1"/>
    <col min="4" max="4" width="3.140625" customWidth="1"/>
    <col min="5" max="5" width="7" customWidth="1"/>
    <col min="6" max="6" width="41" customWidth="1"/>
    <col min="7" max="7" width="31.28515625" customWidth="1"/>
    <col min="8" max="8" width="3" customWidth="1"/>
    <col min="9" max="9" width="3.140625" customWidth="1"/>
    <col min="10" max="10" width="14.42578125" customWidth="1"/>
    <col min="11" max="11" width="9.42578125" style="10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13" customFormat="1" ht="24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11" t="s">
        <v>34</v>
      </c>
      <c r="H1" s="79" t="s">
        <v>35</v>
      </c>
      <c r="I1" s="79"/>
      <c r="J1" s="11" t="s">
        <v>36</v>
      </c>
      <c r="K1" s="12" t="s">
        <v>37</v>
      </c>
      <c r="L1" s="11" t="s">
        <v>38</v>
      </c>
    </row>
    <row r="2" spans="1:25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</row>
    <row r="3" spans="1:25">
      <c r="A3" s="2" t="s">
        <v>40</v>
      </c>
      <c r="B3" s="3" t="s">
        <v>10233</v>
      </c>
      <c r="C3" s="76" t="s">
        <v>42</v>
      </c>
      <c r="D3" s="76"/>
      <c r="E3" s="1" t="s">
        <v>10234</v>
      </c>
      <c r="F3" s="2" t="s">
        <v>8613</v>
      </c>
      <c r="G3" s="2" t="s">
        <v>8614</v>
      </c>
      <c r="H3" s="74" t="s">
        <v>498</v>
      </c>
      <c r="I3" s="74"/>
      <c r="J3" s="2" t="s">
        <v>499</v>
      </c>
      <c r="K3" s="9">
        <v>1</v>
      </c>
      <c r="L3" s="4">
        <v>10.220000000000001</v>
      </c>
    </row>
    <row r="4" spans="1:25">
      <c r="A4" s="2" t="s">
        <v>40</v>
      </c>
      <c r="B4" s="3" t="s">
        <v>10233</v>
      </c>
      <c r="C4" s="76" t="s">
        <v>42</v>
      </c>
      <c r="D4" s="76"/>
      <c r="E4" s="1" t="s">
        <v>10235</v>
      </c>
      <c r="F4" s="2" t="s">
        <v>88</v>
      </c>
      <c r="G4" s="2" t="s">
        <v>89</v>
      </c>
      <c r="H4" s="74" t="s">
        <v>82</v>
      </c>
      <c r="I4" s="74"/>
      <c r="J4" s="2" t="s">
        <v>83</v>
      </c>
      <c r="K4" s="9">
        <v>2</v>
      </c>
      <c r="L4" s="4">
        <v>20.440000000000001</v>
      </c>
    </row>
    <row r="5" spans="1:25">
      <c r="A5" s="2" t="s">
        <v>40</v>
      </c>
      <c r="B5" s="3" t="s">
        <v>10233</v>
      </c>
      <c r="C5" s="76" t="s">
        <v>42</v>
      </c>
      <c r="D5" s="76"/>
      <c r="E5" s="1" t="s">
        <v>10236</v>
      </c>
      <c r="F5" s="2" t="s">
        <v>130</v>
      </c>
      <c r="G5" s="2" t="s">
        <v>131</v>
      </c>
      <c r="H5" s="74" t="s">
        <v>72</v>
      </c>
      <c r="I5" s="74"/>
      <c r="J5" s="2" t="s">
        <v>73</v>
      </c>
      <c r="K5" s="9">
        <v>1</v>
      </c>
      <c r="L5" s="4">
        <v>10.220000000000001</v>
      </c>
    </row>
    <row r="6" spans="1:25">
      <c r="A6" s="2" t="s">
        <v>40</v>
      </c>
      <c r="B6" s="3" t="s">
        <v>10233</v>
      </c>
      <c r="C6" s="76" t="s">
        <v>42</v>
      </c>
      <c r="D6" s="76"/>
      <c r="E6" s="1" t="s">
        <v>10237</v>
      </c>
      <c r="F6" s="2" t="s">
        <v>1901</v>
      </c>
      <c r="G6" s="2" t="s">
        <v>1902</v>
      </c>
      <c r="H6" s="74" t="s">
        <v>77</v>
      </c>
      <c r="I6" s="74"/>
      <c r="J6" s="2" t="s">
        <v>78</v>
      </c>
      <c r="K6" s="9">
        <v>5</v>
      </c>
      <c r="L6" s="4">
        <v>51.1</v>
      </c>
    </row>
    <row r="7" spans="1:25">
      <c r="A7" s="2" t="s">
        <v>48</v>
      </c>
      <c r="B7" s="3" t="s">
        <v>10233</v>
      </c>
      <c r="C7" s="76" t="s">
        <v>42</v>
      </c>
      <c r="D7" s="76"/>
      <c r="E7" s="1" t="s">
        <v>10238</v>
      </c>
      <c r="F7" s="2" t="s">
        <v>1121</v>
      </c>
      <c r="G7" s="2" t="s">
        <v>1122</v>
      </c>
      <c r="H7" s="74" t="s">
        <v>82</v>
      </c>
      <c r="I7" s="74"/>
      <c r="J7" s="2" t="s">
        <v>83</v>
      </c>
      <c r="K7" s="9">
        <v>3</v>
      </c>
      <c r="L7" s="4">
        <v>37.11</v>
      </c>
    </row>
    <row r="8" spans="1:25">
      <c r="A8" s="2" t="s">
        <v>48</v>
      </c>
      <c r="B8" s="3" t="s">
        <v>10233</v>
      </c>
      <c r="C8" s="76" t="s">
        <v>42</v>
      </c>
      <c r="D8" s="76"/>
      <c r="E8" s="1" t="s">
        <v>10239</v>
      </c>
      <c r="F8" s="2" t="s">
        <v>70</v>
      </c>
      <c r="G8" s="2" t="s">
        <v>71</v>
      </c>
      <c r="H8" s="74" t="s">
        <v>72</v>
      </c>
      <c r="I8" s="74"/>
      <c r="J8" s="2" t="s">
        <v>73</v>
      </c>
      <c r="K8" s="9">
        <v>10</v>
      </c>
      <c r="L8" s="4">
        <v>123.7</v>
      </c>
    </row>
    <row r="9" spans="1:25">
      <c r="A9" s="2" t="s">
        <v>48</v>
      </c>
      <c r="B9" s="3" t="s">
        <v>10233</v>
      </c>
      <c r="C9" s="76" t="s">
        <v>42</v>
      </c>
      <c r="D9" s="76"/>
      <c r="E9" s="1" t="s">
        <v>10240</v>
      </c>
      <c r="F9" s="2" t="s">
        <v>136</v>
      </c>
      <c r="G9" s="2" t="s">
        <v>137</v>
      </c>
      <c r="H9" s="74" t="s">
        <v>72</v>
      </c>
      <c r="I9" s="74"/>
      <c r="J9" s="2" t="s">
        <v>73</v>
      </c>
      <c r="K9" s="9">
        <v>5</v>
      </c>
      <c r="L9" s="4">
        <v>61.85</v>
      </c>
    </row>
    <row r="10" spans="1:25">
      <c r="A10" s="2" t="s">
        <v>48</v>
      </c>
      <c r="B10" s="3" t="s">
        <v>10233</v>
      </c>
      <c r="C10" s="76" t="s">
        <v>42</v>
      </c>
      <c r="D10" s="76"/>
      <c r="E10" s="1" t="s">
        <v>10235</v>
      </c>
      <c r="F10" s="2" t="s">
        <v>88</v>
      </c>
      <c r="G10" s="2" t="s">
        <v>89</v>
      </c>
      <c r="H10" s="74" t="s">
        <v>82</v>
      </c>
      <c r="I10" s="74"/>
      <c r="J10" s="2" t="s">
        <v>83</v>
      </c>
      <c r="K10" s="9">
        <v>5</v>
      </c>
      <c r="L10" s="4">
        <v>61.85</v>
      </c>
    </row>
    <row r="11" spans="1:25">
      <c r="A11" s="2" t="s">
        <v>48</v>
      </c>
      <c r="B11" s="3" t="s">
        <v>10233</v>
      </c>
      <c r="C11" s="76" t="s">
        <v>42</v>
      </c>
      <c r="D11" s="76"/>
      <c r="E11" s="1" t="s">
        <v>10241</v>
      </c>
      <c r="F11" s="2" t="s">
        <v>922</v>
      </c>
      <c r="G11" s="2" t="s">
        <v>923</v>
      </c>
      <c r="H11" s="74" t="s">
        <v>82</v>
      </c>
      <c r="I11" s="74"/>
      <c r="J11" s="2" t="s">
        <v>83</v>
      </c>
      <c r="K11" s="9">
        <v>2</v>
      </c>
      <c r="L11" s="4">
        <v>24.74</v>
      </c>
    </row>
    <row r="12" spans="1:25">
      <c r="A12" s="2" t="s">
        <v>48</v>
      </c>
      <c r="B12" s="3" t="s">
        <v>10233</v>
      </c>
      <c r="C12" s="76" t="s">
        <v>42</v>
      </c>
      <c r="D12" s="76"/>
      <c r="E12" s="1" t="s">
        <v>10242</v>
      </c>
      <c r="F12" s="2" t="s">
        <v>2358</v>
      </c>
      <c r="G12" s="2" t="s">
        <v>2359</v>
      </c>
      <c r="H12" s="74" t="s">
        <v>82</v>
      </c>
      <c r="I12" s="74"/>
      <c r="J12" s="2" t="s">
        <v>83</v>
      </c>
      <c r="K12" s="9">
        <v>2</v>
      </c>
      <c r="L12" s="4">
        <v>24.74</v>
      </c>
    </row>
    <row r="13" spans="1:25">
      <c r="A13" s="2" t="s">
        <v>48</v>
      </c>
      <c r="B13" s="3" t="s">
        <v>10233</v>
      </c>
      <c r="C13" s="76" t="s">
        <v>42</v>
      </c>
      <c r="D13" s="76"/>
      <c r="E13" s="1" t="s">
        <v>10243</v>
      </c>
      <c r="F13" s="2" t="s">
        <v>125</v>
      </c>
      <c r="G13" s="2" t="s">
        <v>126</v>
      </c>
      <c r="H13" s="74" t="s">
        <v>127</v>
      </c>
      <c r="I13" s="74"/>
      <c r="J13" s="2" t="s">
        <v>128</v>
      </c>
      <c r="K13" s="9">
        <v>5</v>
      </c>
      <c r="L13" s="4">
        <v>61.85</v>
      </c>
    </row>
    <row r="14" spans="1:25">
      <c r="A14" s="2" t="s">
        <v>48</v>
      </c>
      <c r="B14" s="3" t="s">
        <v>10233</v>
      </c>
      <c r="C14" s="76" t="s">
        <v>42</v>
      </c>
      <c r="D14" s="76"/>
      <c r="E14" s="1" t="s">
        <v>10234</v>
      </c>
      <c r="F14" s="2" t="s">
        <v>8613</v>
      </c>
      <c r="G14" s="2" t="s">
        <v>8614</v>
      </c>
      <c r="H14" s="74" t="s">
        <v>498</v>
      </c>
      <c r="I14" s="74"/>
      <c r="J14" s="2" t="s">
        <v>499</v>
      </c>
      <c r="K14" s="9">
        <v>5</v>
      </c>
      <c r="L14" s="4">
        <v>61.85</v>
      </c>
    </row>
    <row r="15" spans="1:25">
      <c r="A15" s="2" t="s">
        <v>48</v>
      </c>
      <c r="B15" s="3" t="s">
        <v>10233</v>
      </c>
      <c r="C15" s="76" t="s">
        <v>42</v>
      </c>
      <c r="D15" s="76"/>
      <c r="E15" s="1" t="s">
        <v>10244</v>
      </c>
      <c r="F15" s="2" t="s">
        <v>660</v>
      </c>
      <c r="G15" s="2" t="s">
        <v>7663</v>
      </c>
      <c r="H15" s="74" t="s">
        <v>77</v>
      </c>
      <c r="I15" s="74"/>
      <c r="J15" s="2" t="s">
        <v>78</v>
      </c>
      <c r="K15" s="9">
        <v>5</v>
      </c>
      <c r="L15" s="4">
        <v>61.85</v>
      </c>
    </row>
    <row r="16" spans="1:25">
      <c r="A16" s="2" t="s">
        <v>48</v>
      </c>
      <c r="B16" s="3" t="s">
        <v>10233</v>
      </c>
      <c r="C16" s="76" t="s">
        <v>42</v>
      </c>
      <c r="D16" s="76"/>
      <c r="E16" s="1" t="s">
        <v>10245</v>
      </c>
      <c r="F16" s="2" t="s">
        <v>685</v>
      </c>
      <c r="G16" s="2" t="s">
        <v>686</v>
      </c>
      <c r="H16" s="74" t="s">
        <v>439</v>
      </c>
      <c r="I16" s="74"/>
      <c r="J16" s="2" t="s">
        <v>440</v>
      </c>
      <c r="K16" s="9">
        <v>2</v>
      </c>
      <c r="L16" s="4">
        <v>24.74</v>
      </c>
    </row>
    <row r="17" spans="1:25">
      <c r="A17" s="2" t="s">
        <v>48</v>
      </c>
      <c r="B17" s="3" t="s">
        <v>10233</v>
      </c>
      <c r="C17" s="76" t="s">
        <v>42</v>
      </c>
      <c r="D17" s="76"/>
      <c r="E17" s="1" t="s">
        <v>10246</v>
      </c>
      <c r="F17" s="2" t="s">
        <v>108</v>
      </c>
      <c r="G17" s="2" t="s">
        <v>109</v>
      </c>
      <c r="H17" s="74" t="s">
        <v>72</v>
      </c>
      <c r="I17" s="74"/>
      <c r="J17" s="2" t="s">
        <v>73</v>
      </c>
      <c r="K17" s="9">
        <v>2</v>
      </c>
      <c r="L17" s="4">
        <v>24.74</v>
      </c>
    </row>
    <row r="18" spans="1:25">
      <c r="A18" s="2" t="s">
        <v>48</v>
      </c>
      <c r="B18" s="3" t="s">
        <v>10233</v>
      </c>
      <c r="C18" s="76" t="s">
        <v>42</v>
      </c>
      <c r="D18" s="76"/>
      <c r="E18" s="1" t="s">
        <v>10247</v>
      </c>
      <c r="F18" s="2" t="s">
        <v>646</v>
      </c>
      <c r="G18" s="2" t="s">
        <v>647</v>
      </c>
      <c r="H18" s="74" t="s">
        <v>82</v>
      </c>
      <c r="I18" s="74"/>
      <c r="J18" s="2" t="s">
        <v>83</v>
      </c>
      <c r="K18" s="9">
        <v>3</v>
      </c>
      <c r="L18" s="4">
        <v>37.11</v>
      </c>
    </row>
    <row r="19" spans="1:25">
      <c r="A19" s="2" t="s">
        <v>48</v>
      </c>
      <c r="B19" s="3" t="s">
        <v>10248</v>
      </c>
      <c r="C19" s="76" t="s">
        <v>42</v>
      </c>
      <c r="D19" s="76"/>
      <c r="E19" s="1" t="s">
        <v>10249</v>
      </c>
      <c r="F19" s="2" t="s">
        <v>670</v>
      </c>
      <c r="G19" s="2" t="s">
        <v>671</v>
      </c>
      <c r="H19" s="74" t="s">
        <v>177</v>
      </c>
      <c r="I19" s="74"/>
      <c r="J19" s="2" t="s">
        <v>178</v>
      </c>
      <c r="K19" s="9">
        <v>3</v>
      </c>
      <c r="L19" s="4">
        <v>34.56</v>
      </c>
    </row>
    <row r="20" spans="1:25">
      <c r="A20" s="2" t="s">
        <v>48</v>
      </c>
      <c r="B20" s="3" t="s">
        <v>10233</v>
      </c>
      <c r="C20" s="76" t="s">
        <v>42</v>
      </c>
      <c r="D20" s="76"/>
      <c r="E20" s="1" t="s">
        <v>5514</v>
      </c>
      <c r="F20" s="2" t="s">
        <v>1076</v>
      </c>
      <c r="G20" s="2" t="s">
        <v>1077</v>
      </c>
      <c r="H20" s="74" t="s">
        <v>1078</v>
      </c>
      <c r="I20" s="74"/>
      <c r="J20" s="2" t="s">
        <v>1079</v>
      </c>
      <c r="K20" s="9">
        <v>10</v>
      </c>
      <c r="L20" s="4">
        <v>123.7</v>
      </c>
    </row>
    <row r="21" spans="1:25">
      <c r="A21" s="2" t="s">
        <v>48</v>
      </c>
      <c r="B21" s="3" t="s">
        <v>10233</v>
      </c>
      <c r="C21" s="76" t="s">
        <v>42</v>
      </c>
      <c r="D21" s="76"/>
      <c r="E21" s="1" t="s">
        <v>5669</v>
      </c>
      <c r="F21" s="2" t="s">
        <v>9883</v>
      </c>
      <c r="G21" s="2" t="s">
        <v>9884</v>
      </c>
      <c r="H21" s="74" t="s">
        <v>82</v>
      </c>
      <c r="I21" s="74"/>
      <c r="J21" s="2" t="s">
        <v>83</v>
      </c>
      <c r="K21" s="9">
        <v>40</v>
      </c>
      <c r="L21" s="4">
        <v>494.8</v>
      </c>
    </row>
    <row r="22" spans="1:25">
      <c r="A22" s="2" t="s">
        <v>48</v>
      </c>
      <c r="B22" s="3" t="s">
        <v>10233</v>
      </c>
      <c r="C22" s="76" t="s">
        <v>42</v>
      </c>
      <c r="D22" s="76"/>
      <c r="E22" s="1" t="s">
        <v>10250</v>
      </c>
      <c r="F22" s="2" t="s">
        <v>512</v>
      </c>
      <c r="G22" s="2" t="s">
        <v>513</v>
      </c>
      <c r="H22" s="74" t="s">
        <v>514</v>
      </c>
      <c r="I22" s="74"/>
      <c r="J22" s="2" t="s">
        <v>515</v>
      </c>
      <c r="K22" s="9">
        <v>10</v>
      </c>
      <c r="L22" s="4">
        <v>123.7</v>
      </c>
    </row>
    <row r="23" spans="1:25">
      <c r="A23" s="2" t="s">
        <v>48</v>
      </c>
      <c r="B23" s="3" t="s">
        <v>10233</v>
      </c>
      <c r="C23" s="76" t="s">
        <v>42</v>
      </c>
      <c r="D23" s="76"/>
      <c r="E23" s="1" t="s">
        <v>10251</v>
      </c>
      <c r="F23" s="2" t="s">
        <v>630</v>
      </c>
      <c r="G23" s="2" t="s">
        <v>631</v>
      </c>
      <c r="H23" s="74" t="s">
        <v>82</v>
      </c>
      <c r="I23" s="74"/>
      <c r="J23" s="2" t="s">
        <v>83</v>
      </c>
      <c r="K23" s="9">
        <v>20</v>
      </c>
      <c r="L23" s="4">
        <v>247.4</v>
      </c>
    </row>
    <row r="24" spans="1:25">
      <c r="A24" s="2" t="s">
        <v>48</v>
      </c>
      <c r="B24" s="3" t="s">
        <v>10233</v>
      </c>
      <c r="C24" s="76" t="s">
        <v>42</v>
      </c>
      <c r="D24" s="76"/>
      <c r="E24" s="1" t="s">
        <v>10252</v>
      </c>
      <c r="F24" s="2" t="s">
        <v>528</v>
      </c>
      <c r="G24" s="2" t="s">
        <v>529</v>
      </c>
      <c r="H24" s="74" t="s">
        <v>93</v>
      </c>
      <c r="I24" s="74"/>
      <c r="J24" s="2" t="s">
        <v>94</v>
      </c>
      <c r="K24" s="9">
        <v>5</v>
      </c>
      <c r="L24" s="4">
        <v>61.85</v>
      </c>
    </row>
    <row r="25" spans="1:25">
      <c r="A25" s="2" t="s">
        <v>48</v>
      </c>
      <c r="B25" s="3" t="s">
        <v>10233</v>
      </c>
      <c r="C25" s="76" t="s">
        <v>42</v>
      </c>
      <c r="D25" s="76"/>
      <c r="E25" s="1" t="s">
        <v>5519</v>
      </c>
      <c r="F25" s="2" t="s">
        <v>894</v>
      </c>
      <c r="G25" s="2" t="s">
        <v>895</v>
      </c>
      <c r="H25" s="74" t="s">
        <v>82</v>
      </c>
      <c r="I25" s="74"/>
      <c r="J25" s="2" t="s">
        <v>83</v>
      </c>
      <c r="K25" s="9">
        <v>10</v>
      </c>
      <c r="L25" s="4">
        <v>123.7</v>
      </c>
    </row>
    <row r="26" spans="1:25">
      <c r="L26" s="5">
        <v>1907.82</v>
      </c>
    </row>
    <row r="27" spans="1:25">
      <c r="A27" s="72" t="s">
        <v>141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</row>
    <row r="28" spans="1:25">
      <c r="A28" s="2" t="s">
        <v>40</v>
      </c>
      <c r="B28" s="3" t="s">
        <v>10248</v>
      </c>
      <c r="C28" s="76" t="s">
        <v>42</v>
      </c>
      <c r="D28" s="76"/>
      <c r="E28" s="1" t="s">
        <v>5553</v>
      </c>
      <c r="F28" s="2" t="s">
        <v>170</v>
      </c>
      <c r="G28" s="2" t="s">
        <v>171</v>
      </c>
      <c r="H28" s="74" t="s">
        <v>150</v>
      </c>
      <c r="I28" s="74"/>
      <c r="J28" s="2" t="s">
        <v>151</v>
      </c>
      <c r="K28" s="9">
        <v>1</v>
      </c>
      <c r="L28" s="4">
        <v>10.220000000000001</v>
      </c>
    </row>
    <row r="29" spans="1:25">
      <c r="A29" s="2" t="s">
        <v>40</v>
      </c>
      <c r="B29" s="3" t="s">
        <v>10253</v>
      </c>
      <c r="C29" s="76" t="s">
        <v>42</v>
      </c>
      <c r="D29" s="76"/>
      <c r="E29" s="1" t="s">
        <v>10254</v>
      </c>
      <c r="F29" s="2" t="s">
        <v>541</v>
      </c>
      <c r="G29" s="2" t="s">
        <v>542</v>
      </c>
      <c r="H29" s="74" t="s">
        <v>150</v>
      </c>
      <c r="I29" s="74"/>
      <c r="J29" s="2" t="s">
        <v>151</v>
      </c>
      <c r="K29" s="9">
        <v>3</v>
      </c>
      <c r="L29" s="4">
        <v>30.66</v>
      </c>
    </row>
    <row r="30" spans="1:25">
      <c r="A30" s="2" t="s">
        <v>40</v>
      </c>
      <c r="B30" s="3" t="s">
        <v>10255</v>
      </c>
      <c r="C30" s="76" t="s">
        <v>42</v>
      </c>
      <c r="D30" s="76"/>
      <c r="E30" s="1" t="s">
        <v>10256</v>
      </c>
      <c r="F30" s="2" t="s">
        <v>170</v>
      </c>
      <c r="G30" s="2" t="s">
        <v>171</v>
      </c>
      <c r="H30" s="74" t="s">
        <v>150</v>
      </c>
      <c r="I30" s="74"/>
      <c r="J30" s="2" t="s">
        <v>151</v>
      </c>
      <c r="K30" s="9">
        <v>2</v>
      </c>
      <c r="L30" s="4">
        <v>20.440000000000001</v>
      </c>
    </row>
    <row r="31" spans="1:25">
      <c r="A31" s="2" t="s">
        <v>40</v>
      </c>
      <c r="B31" s="3" t="s">
        <v>10253</v>
      </c>
      <c r="C31" s="76" t="s">
        <v>42</v>
      </c>
      <c r="D31" s="76"/>
      <c r="E31" s="1" t="s">
        <v>10257</v>
      </c>
      <c r="F31" s="2" t="s">
        <v>1404</v>
      </c>
      <c r="G31" s="2" t="s">
        <v>1405</v>
      </c>
      <c r="H31" s="74" t="s">
        <v>160</v>
      </c>
      <c r="I31" s="74"/>
      <c r="J31" s="2" t="s">
        <v>161</v>
      </c>
      <c r="K31" s="9">
        <v>3</v>
      </c>
      <c r="L31" s="4">
        <v>30.66</v>
      </c>
    </row>
    <row r="32" spans="1:25">
      <c r="A32" s="2" t="s">
        <v>48</v>
      </c>
      <c r="B32" s="3" t="s">
        <v>10255</v>
      </c>
      <c r="C32" s="76" t="s">
        <v>42</v>
      </c>
      <c r="D32" s="76"/>
      <c r="E32" s="1" t="s">
        <v>10258</v>
      </c>
      <c r="F32" s="2" t="s">
        <v>170</v>
      </c>
      <c r="G32" s="2" t="s">
        <v>171</v>
      </c>
      <c r="H32" s="74" t="s">
        <v>150</v>
      </c>
      <c r="I32" s="74"/>
      <c r="J32" s="2" t="s">
        <v>151</v>
      </c>
      <c r="K32" s="9">
        <v>10</v>
      </c>
      <c r="L32" s="4">
        <v>115.2</v>
      </c>
    </row>
    <row r="33" spans="1:25">
      <c r="A33" s="2" t="s">
        <v>48</v>
      </c>
      <c r="B33" s="3" t="s">
        <v>10248</v>
      </c>
      <c r="C33" s="76" t="s">
        <v>42</v>
      </c>
      <c r="D33" s="76"/>
      <c r="E33" s="1" t="s">
        <v>10259</v>
      </c>
      <c r="F33" s="2" t="s">
        <v>936</v>
      </c>
      <c r="G33" s="2" t="s">
        <v>937</v>
      </c>
      <c r="H33" s="74" t="s">
        <v>150</v>
      </c>
      <c r="I33" s="74"/>
      <c r="J33" s="2" t="s">
        <v>151</v>
      </c>
      <c r="K33" s="9">
        <v>5</v>
      </c>
      <c r="L33" s="4">
        <v>61.85</v>
      </c>
    </row>
    <row r="34" spans="1:25">
      <c r="A34" s="2" t="s">
        <v>48</v>
      </c>
      <c r="B34" s="3" t="s">
        <v>10255</v>
      </c>
      <c r="C34" s="76" t="s">
        <v>42</v>
      </c>
      <c r="D34" s="76"/>
      <c r="E34" s="1" t="s">
        <v>10260</v>
      </c>
      <c r="F34" s="2" t="s">
        <v>936</v>
      </c>
      <c r="G34" s="2" t="s">
        <v>937</v>
      </c>
      <c r="H34" s="74" t="s">
        <v>150</v>
      </c>
      <c r="I34" s="74"/>
      <c r="J34" s="2" t="s">
        <v>151</v>
      </c>
      <c r="K34" s="9">
        <v>10</v>
      </c>
      <c r="L34" s="4">
        <v>123.7</v>
      </c>
    </row>
    <row r="35" spans="1:25">
      <c r="A35" s="2" t="s">
        <v>48</v>
      </c>
      <c r="B35" s="3" t="s">
        <v>10248</v>
      </c>
      <c r="C35" s="76" t="s">
        <v>42</v>
      </c>
      <c r="D35" s="76"/>
      <c r="E35" s="1" t="s">
        <v>10261</v>
      </c>
      <c r="F35" s="2" t="s">
        <v>170</v>
      </c>
      <c r="G35" s="2" t="s">
        <v>171</v>
      </c>
      <c r="H35" s="74" t="s">
        <v>150</v>
      </c>
      <c r="I35" s="74"/>
      <c r="J35" s="2" t="s">
        <v>151</v>
      </c>
      <c r="K35" s="9">
        <v>10</v>
      </c>
      <c r="L35" s="4">
        <v>115.2</v>
      </c>
    </row>
    <row r="36" spans="1:25">
      <c r="A36" s="2" t="s">
        <v>48</v>
      </c>
      <c r="B36" s="3" t="s">
        <v>10255</v>
      </c>
      <c r="C36" s="76" t="s">
        <v>42</v>
      </c>
      <c r="D36" s="76"/>
      <c r="E36" s="1" t="s">
        <v>10262</v>
      </c>
      <c r="F36" s="2" t="s">
        <v>936</v>
      </c>
      <c r="G36" s="2" t="s">
        <v>937</v>
      </c>
      <c r="H36" s="74" t="s">
        <v>150</v>
      </c>
      <c r="I36" s="74"/>
      <c r="J36" s="2" t="s">
        <v>151</v>
      </c>
      <c r="K36" s="9">
        <v>5</v>
      </c>
      <c r="L36" s="4">
        <v>57.6</v>
      </c>
    </row>
    <row r="37" spans="1:25">
      <c r="L37" s="5">
        <v>565.53</v>
      </c>
    </row>
    <row r="38" spans="1:25">
      <c r="A38" s="72" t="s">
        <v>183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</row>
    <row r="39" spans="1:25">
      <c r="A39" s="2" t="s">
        <v>48</v>
      </c>
      <c r="B39" s="3" t="s">
        <v>10263</v>
      </c>
      <c r="C39" s="76" t="s">
        <v>42</v>
      </c>
      <c r="D39" s="76"/>
      <c r="E39" s="1" t="s">
        <v>5597</v>
      </c>
      <c r="F39" s="2" t="s">
        <v>702</v>
      </c>
      <c r="G39" s="2" t="s">
        <v>703</v>
      </c>
      <c r="H39" s="74" t="s">
        <v>187</v>
      </c>
      <c r="I39" s="74"/>
      <c r="J39" s="2" t="s">
        <v>188</v>
      </c>
      <c r="K39" s="9">
        <v>1</v>
      </c>
      <c r="L39" s="4">
        <v>12.37</v>
      </c>
    </row>
    <row r="40" spans="1:25">
      <c r="L40" s="5">
        <v>12.37</v>
      </c>
    </row>
    <row r="41" spans="1:25">
      <c r="A41" s="72" t="s">
        <v>212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</row>
    <row r="42" spans="1:25">
      <c r="A42" s="2" t="s">
        <v>40</v>
      </c>
      <c r="B42" s="3" t="s">
        <v>10253</v>
      </c>
      <c r="C42" s="76" t="s">
        <v>42</v>
      </c>
      <c r="D42" s="76"/>
      <c r="E42" s="1" t="s">
        <v>10264</v>
      </c>
      <c r="F42" s="2" t="s">
        <v>7966</v>
      </c>
      <c r="G42" s="2" t="s">
        <v>7967</v>
      </c>
      <c r="H42" s="74" t="s">
        <v>216</v>
      </c>
      <c r="I42" s="74"/>
      <c r="J42" s="2" t="s">
        <v>217</v>
      </c>
      <c r="K42" s="9">
        <v>40</v>
      </c>
      <c r="L42" s="4">
        <v>408.8</v>
      </c>
    </row>
    <row r="43" spans="1:25">
      <c r="A43" s="2" t="s">
        <v>40</v>
      </c>
      <c r="B43" s="3" t="s">
        <v>10253</v>
      </c>
      <c r="C43" s="76" t="s">
        <v>42</v>
      </c>
      <c r="D43" s="76"/>
      <c r="E43" s="1" t="s">
        <v>10265</v>
      </c>
      <c r="F43" s="2" t="s">
        <v>7966</v>
      </c>
      <c r="G43" s="2" t="s">
        <v>7967</v>
      </c>
      <c r="H43" s="74" t="s">
        <v>216</v>
      </c>
      <c r="I43" s="74"/>
      <c r="J43" s="2" t="s">
        <v>217</v>
      </c>
      <c r="K43" s="9">
        <v>10</v>
      </c>
      <c r="L43" s="4">
        <v>102.2</v>
      </c>
    </row>
    <row r="44" spans="1:25">
      <c r="A44" s="2" t="s">
        <v>40</v>
      </c>
      <c r="B44" s="3" t="s">
        <v>10248</v>
      </c>
      <c r="C44" s="76" t="s">
        <v>42</v>
      </c>
      <c r="D44" s="76"/>
      <c r="E44" s="1" t="s">
        <v>10266</v>
      </c>
      <c r="F44" s="2" t="s">
        <v>7966</v>
      </c>
      <c r="G44" s="2" t="s">
        <v>7967</v>
      </c>
      <c r="H44" s="74" t="s">
        <v>216</v>
      </c>
      <c r="I44" s="74"/>
      <c r="J44" s="2" t="s">
        <v>217</v>
      </c>
      <c r="K44" s="9">
        <v>20</v>
      </c>
      <c r="L44" s="4">
        <v>204.4</v>
      </c>
    </row>
    <row r="45" spans="1:25">
      <c r="A45" s="2" t="s">
        <v>40</v>
      </c>
      <c r="B45" s="3" t="s">
        <v>10253</v>
      </c>
      <c r="C45" s="76" t="s">
        <v>42</v>
      </c>
      <c r="D45" s="76"/>
      <c r="E45" s="1" t="s">
        <v>10267</v>
      </c>
      <c r="F45" s="2" t="s">
        <v>7966</v>
      </c>
      <c r="G45" s="2" t="s">
        <v>7967</v>
      </c>
      <c r="H45" s="74" t="s">
        <v>216</v>
      </c>
      <c r="I45" s="74"/>
      <c r="J45" s="2" t="s">
        <v>217</v>
      </c>
      <c r="K45" s="9">
        <v>240</v>
      </c>
      <c r="L45" s="4">
        <v>2452.8000000000002</v>
      </c>
    </row>
    <row r="46" spans="1:25">
      <c r="A46" s="2" t="s">
        <v>40</v>
      </c>
      <c r="B46" s="3" t="s">
        <v>10253</v>
      </c>
      <c r="C46" s="76" t="s">
        <v>42</v>
      </c>
      <c r="D46" s="76"/>
      <c r="E46" s="1" t="s">
        <v>5650</v>
      </c>
      <c r="F46" s="2" t="s">
        <v>7966</v>
      </c>
      <c r="G46" s="2" t="s">
        <v>7967</v>
      </c>
      <c r="H46" s="74" t="s">
        <v>216</v>
      </c>
      <c r="I46" s="74"/>
      <c r="J46" s="2" t="s">
        <v>217</v>
      </c>
      <c r="K46" s="9">
        <v>100</v>
      </c>
      <c r="L46" s="4">
        <v>1022</v>
      </c>
    </row>
    <row r="47" spans="1:25">
      <c r="A47" s="2" t="s">
        <v>48</v>
      </c>
      <c r="B47" s="3" t="s">
        <v>10253</v>
      </c>
      <c r="C47" s="76" t="s">
        <v>42</v>
      </c>
      <c r="D47" s="76"/>
      <c r="E47" s="1" t="s">
        <v>5650</v>
      </c>
      <c r="F47" s="2" t="s">
        <v>7966</v>
      </c>
      <c r="G47" s="2" t="s">
        <v>7967</v>
      </c>
      <c r="H47" s="74" t="s">
        <v>216</v>
      </c>
      <c r="I47" s="74"/>
      <c r="J47" s="2" t="s">
        <v>217</v>
      </c>
      <c r="K47" s="9">
        <v>100</v>
      </c>
      <c r="L47" s="4">
        <v>1237</v>
      </c>
    </row>
    <row r="48" spans="1:25">
      <c r="A48" s="2" t="s">
        <v>48</v>
      </c>
      <c r="B48" s="3" t="s">
        <v>10248</v>
      </c>
      <c r="C48" s="76" t="s">
        <v>42</v>
      </c>
      <c r="D48" s="76"/>
      <c r="E48" s="1" t="s">
        <v>10266</v>
      </c>
      <c r="F48" s="2" t="s">
        <v>7966</v>
      </c>
      <c r="G48" s="2" t="s">
        <v>7967</v>
      </c>
      <c r="H48" s="74" t="s">
        <v>216</v>
      </c>
      <c r="I48" s="74"/>
      <c r="J48" s="2" t="s">
        <v>217</v>
      </c>
      <c r="K48" s="9">
        <v>100</v>
      </c>
      <c r="L48" s="4">
        <v>1237</v>
      </c>
    </row>
    <row r="49" spans="1:25">
      <c r="A49" s="2" t="s">
        <v>48</v>
      </c>
      <c r="B49" s="3" t="s">
        <v>10268</v>
      </c>
      <c r="C49" s="76" t="s">
        <v>42</v>
      </c>
      <c r="D49" s="76"/>
      <c r="E49" s="1" t="s">
        <v>10269</v>
      </c>
      <c r="F49" s="2" t="s">
        <v>7966</v>
      </c>
      <c r="G49" s="2" t="s">
        <v>7967</v>
      </c>
      <c r="H49" s="74" t="s">
        <v>216</v>
      </c>
      <c r="I49" s="74"/>
      <c r="J49" s="2" t="s">
        <v>217</v>
      </c>
      <c r="K49" s="9">
        <v>10</v>
      </c>
      <c r="L49" s="4">
        <v>123.7</v>
      </c>
    </row>
    <row r="50" spans="1:25">
      <c r="L50" s="5">
        <v>6787.9</v>
      </c>
    </row>
    <row r="51" spans="1:25">
      <c r="A51" s="72" t="s">
        <v>286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</row>
    <row r="52" spans="1:25">
      <c r="A52" s="2" t="s">
        <v>48</v>
      </c>
      <c r="B52" s="3" t="s">
        <v>10263</v>
      </c>
      <c r="C52" s="76" t="s">
        <v>42</v>
      </c>
      <c r="D52" s="76"/>
      <c r="E52" s="1" t="s">
        <v>10270</v>
      </c>
      <c r="F52" s="2" t="s">
        <v>288</v>
      </c>
      <c r="G52" s="2" t="s">
        <v>1928</v>
      </c>
      <c r="H52" s="74" t="s">
        <v>290</v>
      </c>
      <c r="I52" s="74"/>
      <c r="J52" s="2" t="s">
        <v>291</v>
      </c>
      <c r="K52" s="9">
        <v>10</v>
      </c>
      <c r="L52" s="4">
        <v>123.7</v>
      </c>
    </row>
    <row r="53" spans="1:25">
      <c r="A53" s="2" t="s">
        <v>48</v>
      </c>
      <c r="B53" s="3" t="s">
        <v>10268</v>
      </c>
      <c r="C53" s="76" t="s">
        <v>42</v>
      </c>
      <c r="D53" s="76"/>
      <c r="E53" s="1" t="s">
        <v>10271</v>
      </c>
      <c r="F53" s="2" t="s">
        <v>302</v>
      </c>
      <c r="G53" s="2" t="s">
        <v>303</v>
      </c>
      <c r="H53" s="74" t="s">
        <v>304</v>
      </c>
      <c r="I53" s="74"/>
      <c r="J53" s="2" t="s">
        <v>305</v>
      </c>
      <c r="K53" s="9">
        <v>10</v>
      </c>
      <c r="L53" s="4">
        <v>123.7</v>
      </c>
    </row>
    <row r="54" spans="1:25">
      <c r="L54" s="5">
        <v>247.4</v>
      </c>
    </row>
    <row r="55" spans="1:25">
      <c r="A55" s="72" t="s">
        <v>309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1:25">
      <c r="A56" s="2" t="s">
        <v>40</v>
      </c>
      <c r="B56" s="3" t="s">
        <v>10263</v>
      </c>
      <c r="C56" s="76" t="s">
        <v>42</v>
      </c>
      <c r="D56" s="76"/>
      <c r="E56" s="1" t="s">
        <v>5581</v>
      </c>
      <c r="F56" s="2" t="s">
        <v>816</v>
      </c>
      <c r="G56" s="2" t="s">
        <v>817</v>
      </c>
      <c r="H56" s="74" t="s">
        <v>313</v>
      </c>
      <c r="I56" s="74"/>
      <c r="J56" s="2" t="s">
        <v>314</v>
      </c>
      <c r="K56" s="9">
        <v>5</v>
      </c>
      <c r="L56" s="4">
        <v>51.1</v>
      </c>
    </row>
    <row r="57" spans="1:25">
      <c r="A57" s="2" t="s">
        <v>40</v>
      </c>
      <c r="B57" s="3" t="s">
        <v>10268</v>
      </c>
      <c r="C57" s="76" t="s">
        <v>42</v>
      </c>
      <c r="D57" s="76"/>
      <c r="E57" s="1" t="s">
        <v>5680</v>
      </c>
      <c r="F57" s="2" t="s">
        <v>1564</v>
      </c>
      <c r="G57" s="2" t="s">
        <v>1565</v>
      </c>
      <c r="H57" s="74" t="s">
        <v>313</v>
      </c>
      <c r="I57" s="74"/>
      <c r="J57" s="2" t="s">
        <v>314</v>
      </c>
      <c r="K57" s="9">
        <v>6</v>
      </c>
      <c r="L57" s="4">
        <v>61.32</v>
      </c>
    </row>
    <row r="58" spans="1:25">
      <c r="A58" s="2" t="s">
        <v>40</v>
      </c>
      <c r="B58" s="3" t="s">
        <v>10268</v>
      </c>
      <c r="C58" s="76" t="s">
        <v>42</v>
      </c>
      <c r="D58" s="76"/>
      <c r="E58" s="1" t="s">
        <v>5678</v>
      </c>
      <c r="F58" s="2" t="s">
        <v>5404</v>
      </c>
      <c r="G58" s="2" t="s">
        <v>5405</v>
      </c>
      <c r="H58" s="74" t="s">
        <v>313</v>
      </c>
      <c r="I58" s="74"/>
      <c r="J58" s="2" t="s">
        <v>314</v>
      </c>
      <c r="K58" s="9">
        <v>4</v>
      </c>
      <c r="L58" s="4">
        <v>40.880000000000003</v>
      </c>
    </row>
    <row r="59" spans="1:25">
      <c r="A59" s="2" t="s">
        <v>40</v>
      </c>
      <c r="B59" s="3" t="s">
        <v>10233</v>
      </c>
      <c r="C59" s="76" t="s">
        <v>42</v>
      </c>
      <c r="D59" s="76"/>
      <c r="E59" s="1" t="s">
        <v>10272</v>
      </c>
      <c r="F59" s="2" t="s">
        <v>311</v>
      </c>
      <c r="G59" s="2" t="s">
        <v>312</v>
      </c>
      <c r="H59" s="74" t="s">
        <v>313</v>
      </c>
      <c r="I59" s="74"/>
      <c r="J59" s="2" t="s">
        <v>314</v>
      </c>
      <c r="K59" s="9">
        <v>10</v>
      </c>
      <c r="L59" s="4">
        <v>102.2</v>
      </c>
    </row>
    <row r="60" spans="1:25">
      <c r="A60" s="2" t="s">
        <v>40</v>
      </c>
      <c r="B60" s="3" t="s">
        <v>10233</v>
      </c>
      <c r="C60" s="76" t="s">
        <v>42</v>
      </c>
      <c r="D60" s="76"/>
      <c r="E60" s="1" t="s">
        <v>10273</v>
      </c>
      <c r="F60" s="2" t="s">
        <v>995</v>
      </c>
      <c r="G60" s="2" t="s">
        <v>996</v>
      </c>
      <c r="H60" s="74" t="s">
        <v>313</v>
      </c>
      <c r="I60" s="74"/>
      <c r="J60" s="2" t="s">
        <v>314</v>
      </c>
      <c r="K60" s="9">
        <v>5</v>
      </c>
      <c r="L60" s="4">
        <v>51.1</v>
      </c>
    </row>
    <row r="61" spans="1:25">
      <c r="A61" s="2" t="s">
        <v>40</v>
      </c>
      <c r="B61" s="3" t="s">
        <v>10233</v>
      </c>
      <c r="C61" s="76" t="s">
        <v>42</v>
      </c>
      <c r="D61" s="76"/>
      <c r="E61" s="1" t="s">
        <v>10274</v>
      </c>
      <c r="F61" s="2" t="s">
        <v>597</v>
      </c>
      <c r="G61" s="2" t="s">
        <v>598</v>
      </c>
      <c r="H61" s="74" t="s">
        <v>313</v>
      </c>
      <c r="I61" s="74"/>
      <c r="J61" s="2" t="s">
        <v>314</v>
      </c>
      <c r="K61" s="9">
        <v>5</v>
      </c>
      <c r="L61" s="4">
        <v>51.1</v>
      </c>
    </row>
    <row r="62" spans="1:25">
      <c r="A62" s="2" t="s">
        <v>40</v>
      </c>
      <c r="B62" s="3" t="s">
        <v>10233</v>
      </c>
      <c r="C62" s="76" t="s">
        <v>42</v>
      </c>
      <c r="D62" s="76"/>
      <c r="E62" s="1" t="s">
        <v>10275</v>
      </c>
      <c r="F62" s="2" t="s">
        <v>1444</v>
      </c>
      <c r="G62" s="2" t="s">
        <v>1445</v>
      </c>
      <c r="H62" s="74" t="s">
        <v>362</v>
      </c>
      <c r="I62" s="74"/>
      <c r="J62" s="2" t="s">
        <v>363</v>
      </c>
      <c r="K62" s="9">
        <v>10</v>
      </c>
      <c r="L62" s="4">
        <v>102.2</v>
      </c>
    </row>
    <row r="63" spans="1:25">
      <c r="A63" s="2" t="s">
        <v>40</v>
      </c>
      <c r="B63" s="3" t="s">
        <v>10253</v>
      </c>
      <c r="C63" s="76" t="s">
        <v>42</v>
      </c>
      <c r="D63" s="76"/>
      <c r="E63" s="1" t="s">
        <v>10276</v>
      </c>
      <c r="F63" s="2" t="s">
        <v>1584</v>
      </c>
      <c r="G63" s="2" t="s">
        <v>1585</v>
      </c>
      <c r="H63" s="74" t="s">
        <v>313</v>
      </c>
      <c r="I63" s="74"/>
      <c r="J63" s="2" t="s">
        <v>314</v>
      </c>
      <c r="K63" s="9">
        <v>10</v>
      </c>
      <c r="L63" s="4">
        <v>102.2</v>
      </c>
    </row>
    <row r="64" spans="1:25">
      <c r="A64" s="2" t="s">
        <v>48</v>
      </c>
      <c r="B64" s="3" t="s">
        <v>10253</v>
      </c>
      <c r="C64" s="76" t="s">
        <v>42</v>
      </c>
      <c r="D64" s="76"/>
      <c r="E64" s="1" t="s">
        <v>10277</v>
      </c>
      <c r="F64" s="2" t="s">
        <v>789</v>
      </c>
      <c r="G64" s="2" t="s">
        <v>790</v>
      </c>
      <c r="H64" s="74" t="s">
        <v>313</v>
      </c>
      <c r="I64" s="74"/>
      <c r="J64" s="2" t="s">
        <v>314</v>
      </c>
      <c r="K64" s="9">
        <v>4</v>
      </c>
      <c r="L64" s="4">
        <v>49.48</v>
      </c>
    </row>
    <row r="65" spans="1:25">
      <c r="A65" s="2" t="s">
        <v>48</v>
      </c>
      <c r="B65" s="3" t="s">
        <v>10233</v>
      </c>
      <c r="C65" s="76" t="s">
        <v>42</v>
      </c>
      <c r="D65" s="76"/>
      <c r="E65" s="1" t="s">
        <v>10273</v>
      </c>
      <c r="F65" s="2" t="s">
        <v>995</v>
      </c>
      <c r="G65" s="2" t="s">
        <v>996</v>
      </c>
      <c r="H65" s="74" t="s">
        <v>313</v>
      </c>
      <c r="I65" s="74"/>
      <c r="J65" s="2" t="s">
        <v>314</v>
      </c>
      <c r="K65" s="9">
        <v>3</v>
      </c>
      <c r="L65" s="4">
        <v>34.56</v>
      </c>
    </row>
    <row r="66" spans="1:25">
      <c r="A66" s="2" t="s">
        <v>48</v>
      </c>
      <c r="B66" s="3" t="s">
        <v>10233</v>
      </c>
      <c r="C66" s="76" t="s">
        <v>42</v>
      </c>
      <c r="D66" s="76"/>
      <c r="E66" s="1" t="s">
        <v>10275</v>
      </c>
      <c r="F66" s="2" t="s">
        <v>1444</v>
      </c>
      <c r="G66" s="2" t="s">
        <v>1445</v>
      </c>
      <c r="H66" s="74" t="s">
        <v>362</v>
      </c>
      <c r="I66" s="74"/>
      <c r="J66" s="2" t="s">
        <v>363</v>
      </c>
      <c r="K66" s="9">
        <v>50</v>
      </c>
      <c r="L66" s="4">
        <v>618.5</v>
      </c>
    </row>
    <row r="67" spans="1:25">
      <c r="L67" s="5">
        <v>1162.44</v>
      </c>
    </row>
    <row r="68" spans="1:25">
      <c r="A68" s="72" t="s">
        <v>435</v>
      </c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</row>
    <row r="69" spans="1:25">
      <c r="A69" s="2" t="s">
        <v>40</v>
      </c>
      <c r="B69" s="3" t="s">
        <v>10233</v>
      </c>
      <c r="C69" s="76" t="s">
        <v>42</v>
      </c>
      <c r="D69" s="76"/>
      <c r="E69" s="1" t="s">
        <v>10278</v>
      </c>
      <c r="F69" s="2" t="s">
        <v>825</v>
      </c>
      <c r="G69" s="2" t="s">
        <v>826</v>
      </c>
      <c r="H69" s="74" t="s">
        <v>439</v>
      </c>
      <c r="I69" s="74"/>
      <c r="J69" s="2" t="s">
        <v>440</v>
      </c>
      <c r="K69" s="9">
        <v>3</v>
      </c>
      <c r="L69" s="4">
        <v>30.66</v>
      </c>
    </row>
    <row r="70" spans="1:25">
      <c r="A70" s="2" t="s">
        <v>48</v>
      </c>
      <c r="B70" s="3" t="s">
        <v>10233</v>
      </c>
      <c r="C70" s="76" t="s">
        <v>42</v>
      </c>
      <c r="D70" s="76"/>
      <c r="E70" s="1" t="s">
        <v>10278</v>
      </c>
      <c r="F70" s="2" t="s">
        <v>825</v>
      </c>
      <c r="G70" s="2" t="s">
        <v>826</v>
      </c>
      <c r="H70" s="74" t="s">
        <v>439</v>
      </c>
      <c r="I70" s="74"/>
      <c r="J70" s="2" t="s">
        <v>440</v>
      </c>
      <c r="K70" s="9">
        <v>5</v>
      </c>
      <c r="L70" s="4">
        <v>61.85</v>
      </c>
    </row>
    <row r="71" spans="1:25">
      <c r="A71" s="2" t="s">
        <v>48</v>
      </c>
      <c r="B71" s="3" t="s">
        <v>10233</v>
      </c>
      <c r="C71" s="76" t="s">
        <v>42</v>
      </c>
      <c r="D71" s="76"/>
      <c r="E71" s="1" t="s">
        <v>5621</v>
      </c>
      <c r="F71" s="2" t="s">
        <v>437</v>
      </c>
      <c r="G71" s="2" t="s">
        <v>438</v>
      </c>
      <c r="H71" s="74" t="s">
        <v>439</v>
      </c>
      <c r="I71" s="74"/>
      <c r="J71" s="2" t="s">
        <v>440</v>
      </c>
      <c r="K71" s="9">
        <v>20</v>
      </c>
      <c r="L71" s="4">
        <v>247.4</v>
      </c>
    </row>
    <row r="72" spans="1:25">
      <c r="L72" s="5">
        <v>339.91</v>
      </c>
    </row>
    <row r="73" spans="1:25">
      <c r="A73" s="72" t="s">
        <v>444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</row>
    <row r="74" spans="1:25">
      <c r="A74" s="2" t="s">
        <v>40</v>
      </c>
      <c r="B74" s="3" t="s">
        <v>10248</v>
      </c>
      <c r="C74" s="76" t="s">
        <v>42</v>
      </c>
      <c r="D74" s="76"/>
      <c r="E74" s="1" t="s">
        <v>5564</v>
      </c>
      <c r="F74" s="2" t="s">
        <v>9916</v>
      </c>
      <c r="G74" s="2" t="s">
        <v>9917</v>
      </c>
      <c r="H74" s="74" t="s">
        <v>872</v>
      </c>
      <c r="I74" s="74"/>
      <c r="J74" s="2" t="s">
        <v>873</v>
      </c>
      <c r="K74" s="9">
        <v>40</v>
      </c>
      <c r="L74" s="4">
        <v>408.8</v>
      </c>
    </row>
    <row r="75" spans="1:25">
      <c r="A75" s="2" t="s">
        <v>40</v>
      </c>
      <c r="B75" s="3" t="s">
        <v>10248</v>
      </c>
      <c r="C75" s="76" t="s">
        <v>42</v>
      </c>
      <c r="D75" s="76"/>
      <c r="E75" s="1" t="s">
        <v>10279</v>
      </c>
      <c r="F75" s="2" t="s">
        <v>4524</v>
      </c>
      <c r="G75" s="2" t="s">
        <v>4525</v>
      </c>
      <c r="H75" s="74" t="s">
        <v>872</v>
      </c>
      <c r="I75" s="74"/>
      <c r="J75" s="2" t="s">
        <v>873</v>
      </c>
      <c r="K75" s="9">
        <v>1</v>
      </c>
      <c r="L75" s="4">
        <v>10.220000000000001</v>
      </c>
    </row>
    <row r="76" spans="1:25">
      <c r="A76" s="2" t="s">
        <v>40</v>
      </c>
      <c r="B76" s="3" t="s">
        <v>10233</v>
      </c>
      <c r="C76" s="76" t="s">
        <v>42</v>
      </c>
      <c r="D76" s="76"/>
      <c r="E76" s="1" t="s">
        <v>10280</v>
      </c>
      <c r="F76" s="2" t="s">
        <v>1481</v>
      </c>
      <c r="G76" s="2" t="s">
        <v>1482</v>
      </c>
      <c r="H76" s="74" t="s">
        <v>872</v>
      </c>
      <c r="I76" s="74"/>
      <c r="J76" s="2" t="s">
        <v>873</v>
      </c>
      <c r="K76" s="9">
        <v>100</v>
      </c>
      <c r="L76" s="4">
        <v>1022</v>
      </c>
    </row>
    <row r="77" spans="1:25">
      <c r="A77" s="2" t="s">
        <v>40</v>
      </c>
      <c r="B77" s="3" t="s">
        <v>10268</v>
      </c>
      <c r="C77" s="76" t="s">
        <v>42</v>
      </c>
      <c r="D77" s="76"/>
      <c r="E77" s="1" t="s">
        <v>5515</v>
      </c>
      <c r="F77" s="2" t="s">
        <v>607</v>
      </c>
      <c r="G77" s="2" t="s">
        <v>608</v>
      </c>
      <c r="H77" s="74" t="s">
        <v>609</v>
      </c>
      <c r="I77" s="74"/>
      <c r="J77" s="2" t="s">
        <v>610</v>
      </c>
      <c r="K77" s="9">
        <v>100</v>
      </c>
      <c r="L77" s="4">
        <v>1022</v>
      </c>
    </row>
    <row r="78" spans="1:25">
      <c r="A78" s="2" t="s">
        <v>40</v>
      </c>
      <c r="B78" s="3" t="s">
        <v>10253</v>
      </c>
      <c r="C78" s="76" t="s">
        <v>42</v>
      </c>
      <c r="D78" s="76"/>
      <c r="E78" s="1" t="s">
        <v>10281</v>
      </c>
      <c r="F78" s="2" t="s">
        <v>9916</v>
      </c>
      <c r="G78" s="2" t="s">
        <v>9917</v>
      </c>
      <c r="H78" s="74" t="s">
        <v>872</v>
      </c>
      <c r="I78" s="74"/>
      <c r="J78" s="2" t="s">
        <v>873</v>
      </c>
      <c r="K78" s="9">
        <v>50</v>
      </c>
      <c r="L78" s="4">
        <v>511</v>
      </c>
    </row>
    <row r="79" spans="1:25">
      <c r="A79" s="2" t="s">
        <v>40</v>
      </c>
      <c r="B79" s="3" t="s">
        <v>10253</v>
      </c>
      <c r="C79" s="76" t="s">
        <v>42</v>
      </c>
      <c r="D79" s="76"/>
      <c r="E79" s="1" t="s">
        <v>10282</v>
      </c>
      <c r="F79" s="2" t="s">
        <v>1277</v>
      </c>
      <c r="G79" s="2" t="s">
        <v>1278</v>
      </c>
      <c r="H79" s="74" t="s">
        <v>851</v>
      </c>
      <c r="I79" s="74"/>
      <c r="J79" s="2" t="s">
        <v>852</v>
      </c>
      <c r="K79" s="9">
        <v>3</v>
      </c>
      <c r="L79" s="4">
        <v>30.66</v>
      </c>
    </row>
    <row r="80" spans="1:25">
      <c r="A80" s="2" t="s">
        <v>48</v>
      </c>
      <c r="B80" s="3" t="s">
        <v>10233</v>
      </c>
      <c r="C80" s="76" t="s">
        <v>42</v>
      </c>
      <c r="D80" s="76"/>
      <c r="E80" s="1" t="s">
        <v>10280</v>
      </c>
      <c r="F80" s="2" t="s">
        <v>1481</v>
      </c>
      <c r="G80" s="2" t="s">
        <v>1482</v>
      </c>
      <c r="H80" s="74" t="s">
        <v>872</v>
      </c>
      <c r="I80" s="74"/>
      <c r="J80" s="2" t="s">
        <v>873</v>
      </c>
      <c r="K80" s="9">
        <v>40</v>
      </c>
      <c r="L80" s="4">
        <v>494.8</v>
      </c>
    </row>
    <row r="81" spans="1:12">
      <c r="A81" s="2" t="s">
        <v>48</v>
      </c>
      <c r="B81" s="3" t="s">
        <v>10248</v>
      </c>
      <c r="C81" s="76" t="s">
        <v>42</v>
      </c>
      <c r="D81" s="76"/>
      <c r="E81" s="1" t="s">
        <v>10279</v>
      </c>
      <c r="F81" s="2" t="s">
        <v>4524</v>
      </c>
      <c r="G81" s="2" t="s">
        <v>4525</v>
      </c>
      <c r="H81" s="74" t="s">
        <v>872</v>
      </c>
      <c r="I81" s="74"/>
      <c r="J81" s="2" t="s">
        <v>873</v>
      </c>
      <c r="K81" s="9">
        <v>1</v>
      </c>
      <c r="L81" s="4">
        <v>12.37</v>
      </c>
    </row>
    <row r="82" spans="1:12">
      <c r="A82" s="2" t="s">
        <v>48</v>
      </c>
      <c r="B82" s="3" t="s">
        <v>10268</v>
      </c>
      <c r="C82" s="76" t="s">
        <v>42</v>
      </c>
      <c r="D82" s="76"/>
      <c r="E82" s="1" t="s">
        <v>5515</v>
      </c>
      <c r="F82" s="2" t="s">
        <v>607</v>
      </c>
      <c r="G82" s="2" t="s">
        <v>608</v>
      </c>
      <c r="H82" s="74" t="s">
        <v>609</v>
      </c>
      <c r="I82" s="74"/>
      <c r="J82" s="2" t="s">
        <v>610</v>
      </c>
      <c r="K82" s="9">
        <v>100</v>
      </c>
      <c r="L82" s="4">
        <v>1237</v>
      </c>
    </row>
    <row r="83" spans="1:12">
      <c r="L83" s="5">
        <v>4748.8500000000004</v>
      </c>
    </row>
    <row r="84" spans="1:12">
      <c r="L84" s="5">
        <v>15874.42</v>
      </c>
    </row>
  </sheetData>
  <autoFilter ref="A1:Y84" xr:uid="{7D422015-2C78-B746-8E69-FD0D92DE4CBC}">
    <filterColumn colId="2" showButton="0"/>
    <filterColumn colId="7" showButton="0"/>
  </autoFilter>
  <mergeCells count="142">
    <mergeCell ref="C1:D1"/>
    <mergeCell ref="H1:I1"/>
    <mergeCell ref="A2:Y2"/>
    <mergeCell ref="C3:D3"/>
    <mergeCell ref="H3:I3"/>
    <mergeCell ref="C4:D4"/>
    <mergeCell ref="H4:I4"/>
    <mergeCell ref="C8:D8"/>
    <mergeCell ref="H8:I8"/>
    <mergeCell ref="C9:D9"/>
    <mergeCell ref="H9:I9"/>
    <mergeCell ref="C10:D10"/>
    <mergeCell ref="H10:I10"/>
    <mergeCell ref="C5:D5"/>
    <mergeCell ref="H5:I5"/>
    <mergeCell ref="C6:D6"/>
    <mergeCell ref="H6:I6"/>
    <mergeCell ref="C7:D7"/>
    <mergeCell ref="H7:I7"/>
    <mergeCell ref="C14:D14"/>
    <mergeCell ref="H14:I14"/>
    <mergeCell ref="C15:D15"/>
    <mergeCell ref="H15:I15"/>
    <mergeCell ref="C16:D16"/>
    <mergeCell ref="H16:I16"/>
    <mergeCell ref="C11:D11"/>
    <mergeCell ref="H11:I11"/>
    <mergeCell ref="C12:D12"/>
    <mergeCell ref="H12:I12"/>
    <mergeCell ref="C13:D13"/>
    <mergeCell ref="H13:I13"/>
    <mergeCell ref="C20:D20"/>
    <mergeCell ref="H20:I20"/>
    <mergeCell ref="C21:D21"/>
    <mergeCell ref="H21:I21"/>
    <mergeCell ref="C22:D22"/>
    <mergeCell ref="H22:I22"/>
    <mergeCell ref="C17:D17"/>
    <mergeCell ref="H17:I17"/>
    <mergeCell ref="C18:D18"/>
    <mergeCell ref="H18:I18"/>
    <mergeCell ref="C19:D19"/>
    <mergeCell ref="H19:I19"/>
    <mergeCell ref="A27:Y27"/>
    <mergeCell ref="C28:D28"/>
    <mergeCell ref="H28:I28"/>
    <mergeCell ref="C29:D29"/>
    <mergeCell ref="H29:I29"/>
    <mergeCell ref="C30:D30"/>
    <mergeCell ref="H30:I30"/>
    <mergeCell ref="C23:D23"/>
    <mergeCell ref="H23:I23"/>
    <mergeCell ref="C24:D24"/>
    <mergeCell ref="H24:I24"/>
    <mergeCell ref="C25:D25"/>
    <mergeCell ref="H25:I25"/>
    <mergeCell ref="C34:D34"/>
    <mergeCell ref="H34:I34"/>
    <mergeCell ref="C35:D35"/>
    <mergeCell ref="H35:I35"/>
    <mergeCell ref="C36:D36"/>
    <mergeCell ref="H36:I36"/>
    <mergeCell ref="C31:D31"/>
    <mergeCell ref="H31:I31"/>
    <mergeCell ref="C32:D32"/>
    <mergeCell ref="H32:I32"/>
    <mergeCell ref="C33:D33"/>
    <mergeCell ref="H33:I33"/>
    <mergeCell ref="C43:D43"/>
    <mergeCell ref="H43:I43"/>
    <mergeCell ref="C44:D44"/>
    <mergeCell ref="H44:I44"/>
    <mergeCell ref="C45:D45"/>
    <mergeCell ref="H45:I45"/>
    <mergeCell ref="A38:Y38"/>
    <mergeCell ref="C39:D39"/>
    <mergeCell ref="H39:I39"/>
    <mergeCell ref="A41:Y41"/>
    <mergeCell ref="C42:D42"/>
    <mergeCell ref="H42:I42"/>
    <mergeCell ref="C49:D49"/>
    <mergeCell ref="H49:I49"/>
    <mergeCell ref="A51:Y51"/>
    <mergeCell ref="C52:D52"/>
    <mergeCell ref="H52:I52"/>
    <mergeCell ref="C53:D53"/>
    <mergeCell ref="H53:I53"/>
    <mergeCell ref="C46:D46"/>
    <mergeCell ref="H46:I46"/>
    <mergeCell ref="C47:D47"/>
    <mergeCell ref="H47:I47"/>
    <mergeCell ref="C48:D48"/>
    <mergeCell ref="H48:I48"/>
    <mergeCell ref="C59:D59"/>
    <mergeCell ref="H59:I59"/>
    <mergeCell ref="C60:D60"/>
    <mergeCell ref="H60:I60"/>
    <mergeCell ref="C61:D61"/>
    <mergeCell ref="H61:I61"/>
    <mergeCell ref="A55:Y55"/>
    <mergeCell ref="C56:D56"/>
    <mergeCell ref="H56:I56"/>
    <mergeCell ref="C57:D57"/>
    <mergeCell ref="H57:I57"/>
    <mergeCell ref="C58:D58"/>
    <mergeCell ref="H58:I58"/>
    <mergeCell ref="C65:D65"/>
    <mergeCell ref="H65:I65"/>
    <mergeCell ref="C66:D66"/>
    <mergeCell ref="H66:I66"/>
    <mergeCell ref="A68:Y68"/>
    <mergeCell ref="C69:D69"/>
    <mergeCell ref="H69:I69"/>
    <mergeCell ref="C62:D62"/>
    <mergeCell ref="H62:I62"/>
    <mergeCell ref="C63:D63"/>
    <mergeCell ref="H63:I63"/>
    <mergeCell ref="C64:D64"/>
    <mergeCell ref="H64:I64"/>
    <mergeCell ref="C75:D75"/>
    <mergeCell ref="H75:I75"/>
    <mergeCell ref="C76:D76"/>
    <mergeCell ref="H76:I76"/>
    <mergeCell ref="C77:D77"/>
    <mergeCell ref="H77:I77"/>
    <mergeCell ref="C70:D70"/>
    <mergeCell ref="H70:I70"/>
    <mergeCell ref="C71:D71"/>
    <mergeCell ref="H71:I71"/>
    <mergeCell ref="A73:Y73"/>
    <mergeCell ref="C74:D74"/>
    <mergeCell ref="H74:I74"/>
    <mergeCell ref="C81:D81"/>
    <mergeCell ref="H81:I81"/>
    <mergeCell ref="C82:D82"/>
    <mergeCell ref="H82:I82"/>
    <mergeCell ref="C78:D78"/>
    <mergeCell ref="H78:I78"/>
    <mergeCell ref="C79:D79"/>
    <mergeCell ref="H79:I79"/>
    <mergeCell ref="C80:D80"/>
    <mergeCell ref="H80:I8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993F-9205-8C4C-A45B-4AB21BC48E40}">
  <dimension ref="A1:Z81"/>
  <sheetViews>
    <sheetView workbookViewId="0"/>
    <sheetView workbookViewId="1"/>
  </sheetViews>
  <sheetFormatPr defaultColWidth="8.85546875" defaultRowHeight="12.95"/>
  <cols>
    <col min="1" max="1" width="43.42578125" customWidth="1"/>
    <col min="2" max="2" width="7.140625" customWidth="1"/>
    <col min="3" max="3" width="4" customWidth="1"/>
    <col min="4" max="4" width="3.140625" customWidth="1"/>
    <col min="5" max="5" width="7" customWidth="1"/>
    <col min="6" max="6" width="47.140625" customWidth="1"/>
    <col min="7" max="7" width="37.42578125" customWidth="1"/>
    <col min="8" max="8" width="3" customWidth="1"/>
    <col min="9" max="9" width="3.140625" customWidth="1"/>
    <col min="10" max="11" width="6" customWidth="1"/>
    <col min="12" max="12" width="8.7109375" style="10" customWidth="1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13" customFormat="1" ht="24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11" t="s">
        <v>34</v>
      </c>
      <c r="H1" s="79" t="s">
        <v>35</v>
      </c>
      <c r="I1" s="79"/>
      <c r="J1" s="79" t="s">
        <v>36</v>
      </c>
      <c r="K1" s="79"/>
      <c r="L1" s="12" t="s">
        <v>37</v>
      </c>
      <c r="M1" s="11" t="s">
        <v>38</v>
      </c>
    </row>
    <row r="2" spans="1:26">
      <c r="A2" s="72" t="s">
        <v>39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>
      <c r="A3" s="2" t="s">
        <v>48</v>
      </c>
      <c r="B3" s="3" t="s">
        <v>10283</v>
      </c>
      <c r="C3" s="76" t="s">
        <v>42</v>
      </c>
      <c r="D3" s="76"/>
      <c r="E3" s="1" t="s">
        <v>10284</v>
      </c>
      <c r="F3" s="2" t="s">
        <v>885</v>
      </c>
      <c r="G3" s="2" t="s">
        <v>886</v>
      </c>
      <c r="H3" s="74" t="s">
        <v>622</v>
      </c>
      <c r="I3" s="74"/>
      <c r="J3" s="74" t="s">
        <v>623</v>
      </c>
      <c r="K3" s="74"/>
      <c r="L3" s="9">
        <v>3</v>
      </c>
      <c r="M3" s="4">
        <v>37.11</v>
      </c>
    </row>
    <row r="4" spans="1:26">
      <c r="A4" s="2" t="s">
        <v>48</v>
      </c>
      <c r="B4" s="3" t="s">
        <v>10283</v>
      </c>
      <c r="C4" s="76" t="s">
        <v>42</v>
      </c>
      <c r="D4" s="76"/>
      <c r="E4" s="1" t="s">
        <v>10285</v>
      </c>
      <c r="F4" s="2" t="s">
        <v>7843</v>
      </c>
      <c r="G4" s="2" t="s">
        <v>7844</v>
      </c>
      <c r="H4" s="74" t="s">
        <v>622</v>
      </c>
      <c r="I4" s="74"/>
      <c r="J4" s="74" t="s">
        <v>623</v>
      </c>
      <c r="K4" s="74"/>
      <c r="L4" s="9">
        <v>5</v>
      </c>
      <c r="M4" s="4">
        <v>61.85</v>
      </c>
    </row>
    <row r="5" spans="1:26">
      <c r="M5" s="5">
        <v>98.96</v>
      </c>
    </row>
    <row r="6" spans="1:26">
      <c r="A6" s="72" t="s">
        <v>54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spans="1:26">
      <c r="A7" s="2" t="s">
        <v>48</v>
      </c>
      <c r="B7" s="3" t="s">
        <v>10286</v>
      </c>
      <c r="C7" s="76" t="s">
        <v>42</v>
      </c>
      <c r="D7" s="76"/>
      <c r="E7" s="1" t="s">
        <v>10287</v>
      </c>
      <c r="F7" s="2" t="s">
        <v>57</v>
      </c>
      <c r="G7" s="2" t="s">
        <v>58</v>
      </c>
      <c r="H7" s="74" t="s">
        <v>59</v>
      </c>
      <c r="I7" s="74"/>
      <c r="J7" s="74" t="s">
        <v>60</v>
      </c>
      <c r="K7" s="74"/>
      <c r="L7" s="9">
        <v>10</v>
      </c>
      <c r="M7" s="4">
        <v>123.7</v>
      </c>
    </row>
    <row r="8" spans="1:26">
      <c r="M8" s="5">
        <v>123.7</v>
      </c>
    </row>
    <row r="9" spans="1:26">
      <c r="A9" s="72" t="s">
        <v>67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>
      <c r="A10" s="2" t="s">
        <v>40</v>
      </c>
      <c r="B10" s="3" t="s">
        <v>10286</v>
      </c>
      <c r="C10" s="76" t="s">
        <v>42</v>
      </c>
      <c r="D10" s="76"/>
      <c r="E10" s="1" t="s">
        <v>10288</v>
      </c>
      <c r="F10" s="2" t="s">
        <v>650</v>
      </c>
      <c r="G10" s="2" t="s">
        <v>651</v>
      </c>
      <c r="H10" s="74" t="s">
        <v>72</v>
      </c>
      <c r="I10" s="74"/>
      <c r="J10" s="74" t="s">
        <v>73</v>
      </c>
      <c r="K10" s="74"/>
      <c r="L10" s="9">
        <v>20</v>
      </c>
      <c r="M10" s="4">
        <v>204.4</v>
      </c>
    </row>
    <row r="11" spans="1:26">
      <c r="A11" s="2" t="s">
        <v>40</v>
      </c>
      <c r="B11" s="3" t="s">
        <v>10286</v>
      </c>
      <c r="C11" s="76" t="s">
        <v>42</v>
      </c>
      <c r="D11" s="76"/>
      <c r="E11" s="1" t="s">
        <v>10289</v>
      </c>
      <c r="F11" s="2" t="s">
        <v>1901</v>
      </c>
      <c r="G11" s="2" t="s">
        <v>1902</v>
      </c>
      <c r="H11" s="74" t="s">
        <v>77</v>
      </c>
      <c r="I11" s="74"/>
      <c r="J11" s="74" t="s">
        <v>78</v>
      </c>
      <c r="K11" s="74"/>
      <c r="L11" s="9">
        <v>1</v>
      </c>
      <c r="M11" s="4">
        <v>10.220000000000001</v>
      </c>
    </row>
    <row r="12" spans="1:26">
      <c r="A12" s="2" t="s">
        <v>48</v>
      </c>
      <c r="B12" s="3" t="s">
        <v>10286</v>
      </c>
      <c r="C12" s="76" t="s">
        <v>42</v>
      </c>
      <c r="D12" s="76"/>
      <c r="E12" s="1" t="s">
        <v>5828</v>
      </c>
      <c r="F12" s="2" t="s">
        <v>133</v>
      </c>
      <c r="G12" s="2" t="s">
        <v>134</v>
      </c>
      <c r="H12" s="74" t="s">
        <v>119</v>
      </c>
      <c r="I12" s="74"/>
      <c r="J12" s="74" t="s">
        <v>120</v>
      </c>
      <c r="K12" s="74"/>
      <c r="L12" s="9">
        <v>3</v>
      </c>
      <c r="M12" s="4">
        <v>37.11</v>
      </c>
    </row>
    <row r="13" spans="1:26">
      <c r="A13" s="2" t="s">
        <v>48</v>
      </c>
      <c r="B13" s="3" t="s">
        <v>10286</v>
      </c>
      <c r="C13" s="76" t="s">
        <v>42</v>
      </c>
      <c r="D13" s="76"/>
      <c r="E13" s="1" t="s">
        <v>10290</v>
      </c>
      <c r="F13" s="2" t="s">
        <v>1512</v>
      </c>
      <c r="G13" s="2" t="s">
        <v>1513</v>
      </c>
      <c r="H13" s="74" t="s">
        <v>82</v>
      </c>
      <c r="I13" s="74"/>
      <c r="J13" s="74" t="s">
        <v>83</v>
      </c>
      <c r="K13" s="74"/>
      <c r="L13" s="9">
        <v>2</v>
      </c>
      <c r="M13" s="4">
        <v>24.74</v>
      </c>
    </row>
    <row r="14" spans="1:26">
      <c r="A14" s="2" t="s">
        <v>48</v>
      </c>
      <c r="B14" s="3" t="s">
        <v>10286</v>
      </c>
      <c r="C14" s="76" t="s">
        <v>42</v>
      </c>
      <c r="D14" s="76"/>
      <c r="E14" s="1" t="s">
        <v>5818</v>
      </c>
      <c r="F14" s="2" t="s">
        <v>130</v>
      </c>
      <c r="G14" s="2" t="s">
        <v>131</v>
      </c>
      <c r="H14" s="74" t="s">
        <v>72</v>
      </c>
      <c r="I14" s="74"/>
      <c r="J14" s="74" t="s">
        <v>73</v>
      </c>
      <c r="K14" s="74"/>
      <c r="L14" s="9">
        <v>2</v>
      </c>
      <c r="M14" s="4">
        <v>24.74</v>
      </c>
    </row>
    <row r="15" spans="1:26">
      <c r="A15" s="2" t="s">
        <v>48</v>
      </c>
      <c r="B15" s="3" t="s">
        <v>10286</v>
      </c>
      <c r="C15" s="76" t="s">
        <v>42</v>
      </c>
      <c r="D15" s="76"/>
      <c r="E15" s="1" t="s">
        <v>10291</v>
      </c>
      <c r="F15" s="2" t="s">
        <v>922</v>
      </c>
      <c r="G15" s="2" t="s">
        <v>923</v>
      </c>
      <c r="H15" s="74" t="s">
        <v>82</v>
      </c>
      <c r="I15" s="74"/>
      <c r="J15" s="74" t="s">
        <v>83</v>
      </c>
      <c r="K15" s="74"/>
      <c r="L15" s="9">
        <v>1</v>
      </c>
      <c r="M15" s="4">
        <v>12.37</v>
      </c>
    </row>
    <row r="16" spans="1:26">
      <c r="A16" s="2" t="s">
        <v>48</v>
      </c>
      <c r="B16" s="3" t="s">
        <v>10286</v>
      </c>
      <c r="C16" s="76" t="s">
        <v>42</v>
      </c>
      <c r="D16" s="76"/>
      <c r="E16" s="1" t="s">
        <v>10292</v>
      </c>
      <c r="F16" s="2" t="s">
        <v>9883</v>
      </c>
      <c r="G16" s="2" t="s">
        <v>9884</v>
      </c>
      <c r="H16" s="74" t="s">
        <v>82</v>
      </c>
      <c r="I16" s="74"/>
      <c r="J16" s="74" t="s">
        <v>83</v>
      </c>
      <c r="K16" s="74"/>
      <c r="L16" s="9">
        <v>20</v>
      </c>
      <c r="M16" s="4">
        <v>247.4</v>
      </c>
    </row>
    <row r="17" spans="1:13">
      <c r="A17" s="2" t="s">
        <v>48</v>
      </c>
      <c r="B17" s="3" t="s">
        <v>10286</v>
      </c>
      <c r="C17" s="76" t="s">
        <v>42</v>
      </c>
      <c r="D17" s="76"/>
      <c r="E17" s="1" t="s">
        <v>10288</v>
      </c>
      <c r="F17" s="2" t="s">
        <v>650</v>
      </c>
      <c r="G17" s="2" t="s">
        <v>651</v>
      </c>
      <c r="H17" s="74" t="s">
        <v>72</v>
      </c>
      <c r="I17" s="74"/>
      <c r="J17" s="74" t="s">
        <v>73</v>
      </c>
      <c r="K17" s="74"/>
      <c r="L17" s="9">
        <v>10</v>
      </c>
      <c r="M17" s="4">
        <v>123.7</v>
      </c>
    </row>
    <row r="18" spans="1:13">
      <c r="A18" s="2" t="s">
        <v>48</v>
      </c>
      <c r="B18" s="3" t="s">
        <v>10286</v>
      </c>
      <c r="C18" s="76" t="s">
        <v>42</v>
      </c>
      <c r="D18" s="76"/>
      <c r="E18" s="1" t="s">
        <v>10293</v>
      </c>
      <c r="F18" s="2" t="s">
        <v>646</v>
      </c>
      <c r="G18" s="2" t="s">
        <v>647</v>
      </c>
      <c r="H18" s="74" t="s">
        <v>82</v>
      </c>
      <c r="I18" s="74"/>
      <c r="J18" s="74" t="s">
        <v>83</v>
      </c>
      <c r="K18" s="74"/>
      <c r="L18" s="9">
        <v>5</v>
      </c>
      <c r="M18" s="4">
        <v>61.85</v>
      </c>
    </row>
    <row r="19" spans="1:13">
      <c r="A19" s="2" t="s">
        <v>48</v>
      </c>
      <c r="B19" s="3" t="s">
        <v>10286</v>
      </c>
      <c r="C19" s="76" t="s">
        <v>42</v>
      </c>
      <c r="D19" s="76"/>
      <c r="E19" s="1" t="s">
        <v>5763</v>
      </c>
      <c r="F19" s="2" t="s">
        <v>480</v>
      </c>
      <c r="G19" s="2" t="s">
        <v>481</v>
      </c>
      <c r="H19" s="74" t="s">
        <v>82</v>
      </c>
      <c r="I19" s="74"/>
      <c r="J19" s="74" t="s">
        <v>83</v>
      </c>
      <c r="K19" s="74"/>
      <c r="L19" s="9">
        <v>2</v>
      </c>
      <c r="M19" s="4">
        <v>24.74</v>
      </c>
    </row>
    <row r="20" spans="1:13">
      <c r="A20" s="2" t="s">
        <v>48</v>
      </c>
      <c r="B20" s="3" t="s">
        <v>10286</v>
      </c>
      <c r="C20" s="76" t="s">
        <v>42</v>
      </c>
      <c r="D20" s="76"/>
      <c r="E20" s="1" t="s">
        <v>5763</v>
      </c>
      <c r="F20" s="2" t="s">
        <v>480</v>
      </c>
      <c r="G20" s="2" t="s">
        <v>481</v>
      </c>
      <c r="H20" s="74" t="s">
        <v>82</v>
      </c>
      <c r="I20" s="74"/>
      <c r="J20" s="74" t="s">
        <v>83</v>
      </c>
      <c r="K20" s="74"/>
      <c r="L20" s="9">
        <v>2</v>
      </c>
      <c r="M20" s="4">
        <v>24.74</v>
      </c>
    </row>
    <row r="21" spans="1:13">
      <c r="A21" s="2" t="s">
        <v>48</v>
      </c>
      <c r="B21" s="3" t="s">
        <v>10286</v>
      </c>
      <c r="C21" s="76" t="s">
        <v>42</v>
      </c>
      <c r="D21" s="76"/>
      <c r="E21" s="1" t="s">
        <v>10294</v>
      </c>
      <c r="F21" s="2" t="s">
        <v>100</v>
      </c>
      <c r="G21" s="2" t="s">
        <v>101</v>
      </c>
      <c r="H21" s="74" t="s">
        <v>102</v>
      </c>
      <c r="I21" s="74"/>
      <c r="J21" s="74" t="s">
        <v>103</v>
      </c>
      <c r="K21" s="74"/>
      <c r="L21" s="9">
        <v>5</v>
      </c>
      <c r="M21" s="4">
        <v>61.85</v>
      </c>
    </row>
    <row r="22" spans="1:13">
      <c r="A22" s="2" t="s">
        <v>48</v>
      </c>
      <c r="B22" s="3" t="s">
        <v>10286</v>
      </c>
      <c r="C22" s="76" t="s">
        <v>42</v>
      </c>
      <c r="D22" s="76"/>
      <c r="E22" s="1" t="s">
        <v>10295</v>
      </c>
      <c r="F22" s="2" t="s">
        <v>5714</v>
      </c>
      <c r="G22" s="2" t="s">
        <v>5715</v>
      </c>
      <c r="H22" s="74" t="s">
        <v>82</v>
      </c>
      <c r="I22" s="74"/>
      <c r="J22" s="74" t="s">
        <v>83</v>
      </c>
      <c r="K22" s="74"/>
      <c r="L22" s="9">
        <v>3</v>
      </c>
      <c r="M22" s="4">
        <v>37.11</v>
      </c>
    </row>
    <row r="23" spans="1:13">
      <c r="A23" s="2" t="s">
        <v>48</v>
      </c>
      <c r="B23" s="3" t="s">
        <v>10286</v>
      </c>
      <c r="C23" s="76" t="s">
        <v>42</v>
      </c>
      <c r="D23" s="76"/>
      <c r="E23" s="1" t="s">
        <v>5694</v>
      </c>
      <c r="F23" s="2" t="s">
        <v>685</v>
      </c>
      <c r="G23" s="2" t="s">
        <v>686</v>
      </c>
      <c r="H23" s="74" t="s">
        <v>439</v>
      </c>
      <c r="I23" s="74"/>
      <c r="J23" s="74" t="s">
        <v>440</v>
      </c>
      <c r="K23" s="74"/>
      <c r="L23" s="9">
        <v>1</v>
      </c>
      <c r="M23" s="4">
        <v>12.37</v>
      </c>
    </row>
    <row r="24" spans="1:13">
      <c r="A24" s="2" t="s">
        <v>48</v>
      </c>
      <c r="B24" s="3" t="s">
        <v>10286</v>
      </c>
      <c r="C24" s="76" t="s">
        <v>42</v>
      </c>
      <c r="D24" s="76"/>
      <c r="E24" s="1" t="s">
        <v>10296</v>
      </c>
      <c r="F24" s="2" t="s">
        <v>1118</v>
      </c>
      <c r="G24" s="2" t="s">
        <v>1119</v>
      </c>
      <c r="H24" s="74" t="s">
        <v>93</v>
      </c>
      <c r="I24" s="74"/>
      <c r="J24" s="74" t="s">
        <v>94</v>
      </c>
      <c r="K24" s="74"/>
      <c r="L24" s="9">
        <v>2</v>
      </c>
      <c r="M24" s="4">
        <v>24.74</v>
      </c>
    </row>
    <row r="25" spans="1:13">
      <c r="A25" s="2" t="s">
        <v>48</v>
      </c>
      <c r="B25" s="3" t="s">
        <v>10286</v>
      </c>
      <c r="C25" s="76" t="s">
        <v>42</v>
      </c>
      <c r="D25" s="76"/>
      <c r="E25" s="1" t="s">
        <v>10297</v>
      </c>
      <c r="F25" s="2" t="s">
        <v>519</v>
      </c>
      <c r="G25" s="2" t="s">
        <v>520</v>
      </c>
      <c r="H25" s="74" t="s">
        <v>93</v>
      </c>
      <c r="I25" s="74"/>
      <c r="J25" s="74" t="s">
        <v>94</v>
      </c>
      <c r="K25" s="74"/>
      <c r="L25" s="9">
        <v>10</v>
      </c>
      <c r="M25" s="4">
        <v>123.7</v>
      </c>
    </row>
    <row r="26" spans="1:13">
      <c r="A26" s="2" t="s">
        <v>48</v>
      </c>
      <c r="B26" s="3" t="s">
        <v>10286</v>
      </c>
      <c r="C26" s="76" t="s">
        <v>42</v>
      </c>
      <c r="D26" s="76"/>
      <c r="E26" s="1" t="s">
        <v>10298</v>
      </c>
      <c r="F26" s="2" t="s">
        <v>117</v>
      </c>
      <c r="G26" s="2" t="s">
        <v>118</v>
      </c>
      <c r="H26" s="74" t="s">
        <v>119</v>
      </c>
      <c r="I26" s="74"/>
      <c r="J26" s="74" t="s">
        <v>120</v>
      </c>
      <c r="K26" s="74"/>
      <c r="L26" s="9">
        <v>10</v>
      </c>
      <c r="M26" s="4">
        <v>123.7</v>
      </c>
    </row>
    <row r="27" spans="1:13">
      <c r="A27" s="2" t="s">
        <v>48</v>
      </c>
      <c r="B27" s="3" t="s">
        <v>10286</v>
      </c>
      <c r="C27" s="76" t="s">
        <v>42</v>
      </c>
      <c r="D27" s="76"/>
      <c r="E27" s="1" t="s">
        <v>10289</v>
      </c>
      <c r="F27" s="2" t="s">
        <v>1901</v>
      </c>
      <c r="G27" s="2" t="s">
        <v>1902</v>
      </c>
      <c r="H27" s="74" t="s">
        <v>77</v>
      </c>
      <c r="I27" s="74"/>
      <c r="J27" s="74" t="s">
        <v>78</v>
      </c>
      <c r="K27" s="74"/>
      <c r="L27" s="9">
        <v>30</v>
      </c>
      <c r="M27" s="4">
        <v>371.1</v>
      </c>
    </row>
    <row r="28" spans="1:13">
      <c r="A28" s="2" t="s">
        <v>48</v>
      </c>
      <c r="B28" s="3" t="s">
        <v>10286</v>
      </c>
      <c r="C28" s="76" t="s">
        <v>42</v>
      </c>
      <c r="D28" s="76"/>
      <c r="E28" s="1" t="s">
        <v>10299</v>
      </c>
      <c r="F28" s="2" t="s">
        <v>486</v>
      </c>
      <c r="G28" s="2" t="s">
        <v>487</v>
      </c>
      <c r="H28" s="74" t="s">
        <v>102</v>
      </c>
      <c r="I28" s="74"/>
      <c r="J28" s="74" t="s">
        <v>103</v>
      </c>
      <c r="K28" s="74"/>
      <c r="L28" s="9">
        <v>20</v>
      </c>
      <c r="M28" s="4">
        <v>247.4</v>
      </c>
    </row>
    <row r="29" spans="1:13">
      <c r="A29" s="2" t="s">
        <v>48</v>
      </c>
      <c r="B29" s="3" t="s">
        <v>10286</v>
      </c>
      <c r="C29" s="76" t="s">
        <v>42</v>
      </c>
      <c r="D29" s="76"/>
      <c r="E29" s="1" t="s">
        <v>10300</v>
      </c>
      <c r="F29" s="2" t="s">
        <v>75</v>
      </c>
      <c r="G29" s="2" t="s">
        <v>76</v>
      </c>
      <c r="H29" s="74" t="s">
        <v>77</v>
      </c>
      <c r="I29" s="74"/>
      <c r="J29" s="74" t="s">
        <v>78</v>
      </c>
      <c r="K29" s="74"/>
      <c r="L29" s="9">
        <v>50</v>
      </c>
      <c r="M29" s="4">
        <v>618.5</v>
      </c>
    </row>
    <row r="30" spans="1:13">
      <c r="A30" s="2" t="s">
        <v>48</v>
      </c>
      <c r="B30" s="3" t="s">
        <v>10286</v>
      </c>
      <c r="C30" s="76" t="s">
        <v>42</v>
      </c>
      <c r="D30" s="76"/>
      <c r="E30" s="1" t="s">
        <v>10301</v>
      </c>
      <c r="F30" s="2" t="s">
        <v>663</v>
      </c>
      <c r="G30" s="2" t="s">
        <v>664</v>
      </c>
      <c r="H30" s="74" t="s">
        <v>82</v>
      </c>
      <c r="I30" s="74"/>
      <c r="J30" s="74" t="s">
        <v>83</v>
      </c>
      <c r="K30" s="74"/>
      <c r="L30" s="9">
        <v>4</v>
      </c>
      <c r="M30" s="4">
        <v>49.48</v>
      </c>
    </row>
    <row r="31" spans="1:13">
      <c r="A31" s="2" t="s">
        <v>48</v>
      </c>
      <c r="B31" s="3" t="s">
        <v>10286</v>
      </c>
      <c r="C31" s="76" t="s">
        <v>42</v>
      </c>
      <c r="D31" s="76"/>
      <c r="E31" s="1" t="s">
        <v>10302</v>
      </c>
      <c r="F31" s="2" t="s">
        <v>139</v>
      </c>
      <c r="G31" s="2" t="s">
        <v>140</v>
      </c>
      <c r="H31" s="74" t="s">
        <v>72</v>
      </c>
      <c r="I31" s="74"/>
      <c r="J31" s="74" t="s">
        <v>73</v>
      </c>
      <c r="K31" s="74"/>
      <c r="L31" s="9">
        <v>1</v>
      </c>
      <c r="M31" s="4">
        <v>12.37</v>
      </c>
    </row>
    <row r="32" spans="1:13">
      <c r="A32" s="2" t="s">
        <v>48</v>
      </c>
      <c r="B32" s="3" t="s">
        <v>10286</v>
      </c>
      <c r="C32" s="76" t="s">
        <v>42</v>
      </c>
      <c r="D32" s="76"/>
      <c r="E32" s="1" t="s">
        <v>10303</v>
      </c>
      <c r="F32" s="2" t="s">
        <v>505</v>
      </c>
      <c r="G32" s="2" t="s">
        <v>506</v>
      </c>
      <c r="H32" s="74" t="s">
        <v>93</v>
      </c>
      <c r="I32" s="74"/>
      <c r="J32" s="74" t="s">
        <v>94</v>
      </c>
      <c r="K32" s="74"/>
      <c r="L32" s="9">
        <v>2</v>
      </c>
      <c r="M32" s="4">
        <v>24.74</v>
      </c>
    </row>
    <row r="33" spans="1:26">
      <c r="M33" s="5">
        <v>2478.33</v>
      </c>
    </row>
    <row r="34" spans="1:26">
      <c r="A34" s="72" t="s">
        <v>141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spans="1:26">
      <c r="A35" s="2" t="s">
        <v>40</v>
      </c>
      <c r="B35" s="3" t="s">
        <v>10304</v>
      </c>
      <c r="C35" s="76" t="s">
        <v>42</v>
      </c>
      <c r="D35" s="76"/>
      <c r="E35" s="1" t="s">
        <v>10305</v>
      </c>
      <c r="F35" s="2" t="s">
        <v>957</v>
      </c>
      <c r="G35" s="2" t="s">
        <v>958</v>
      </c>
      <c r="H35" s="74" t="s">
        <v>150</v>
      </c>
      <c r="I35" s="74"/>
      <c r="J35" s="74" t="s">
        <v>151</v>
      </c>
      <c r="K35" s="74"/>
      <c r="L35" s="9">
        <v>2</v>
      </c>
      <c r="M35" s="4">
        <v>20.440000000000001</v>
      </c>
    </row>
    <row r="36" spans="1:26">
      <c r="A36" s="2" t="s">
        <v>40</v>
      </c>
      <c r="B36" s="3" t="s">
        <v>10304</v>
      </c>
      <c r="C36" s="76" t="s">
        <v>42</v>
      </c>
      <c r="D36" s="76"/>
      <c r="E36" s="1" t="s">
        <v>10306</v>
      </c>
      <c r="F36" s="2" t="s">
        <v>940</v>
      </c>
      <c r="G36" s="2" t="s">
        <v>941</v>
      </c>
      <c r="H36" s="74" t="s">
        <v>942</v>
      </c>
      <c r="I36" s="74"/>
      <c r="J36" s="74" t="s">
        <v>943</v>
      </c>
      <c r="K36" s="74"/>
      <c r="L36" s="9">
        <v>40</v>
      </c>
      <c r="M36" s="4">
        <v>408.8</v>
      </c>
    </row>
    <row r="37" spans="1:26">
      <c r="A37" s="2" t="s">
        <v>40</v>
      </c>
      <c r="B37" s="3" t="s">
        <v>10307</v>
      </c>
      <c r="C37" s="76" t="s">
        <v>42</v>
      </c>
      <c r="D37" s="76"/>
      <c r="E37" s="1" t="s">
        <v>10308</v>
      </c>
      <c r="F37" s="2" t="s">
        <v>170</v>
      </c>
      <c r="G37" s="2" t="s">
        <v>171</v>
      </c>
      <c r="H37" s="74" t="s">
        <v>150</v>
      </c>
      <c r="I37" s="74"/>
      <c r="J37" s="74" t="s">
        <v>151</v>
      </c>
      <c r="K37" s="74"/>
      <c r="L37" s="9">
        <v>3</v>
      </c>
      <c r="M37" s="4">
        <v>30.66</v>
      </c>
    </row>
    <row r="38" spans="1:26">
      <c r="A38" s="2" t="s">
        <v>40</v>
      </c>
      <c r="B38" s="3" t="s">
        <v>10304</v>
      </c>
      <c r="C38" s="76" t="s">
        <v>42</v>
      </c>
      <c r="D38" s="76"/>
      <c r="E38" s="1" t="s">
        <v>5790</v>
      </c>
      <c r="F38" s="2" t="s">
        <v>940</v>
      </c>
      <c r="G38" s="2" t="s">
        <v>941</v>
      </c>
      <c r="H38" s="74" t="s">
        <v>942</v>
      </c>
      <c r="I38" s="74"/>
      <c r="J38" s="74" t="s">
        <v>943</v>
      </c>
      <c r="K38" s="74"/>
      <c r="L38" s="9">
        <v>30</v>
      </c>
      <c r="M38" s="4">
        <v>306.60000000000002</v>
      </c>
    </row>
    <row r="39" spans="1:26">
      <c r="A39" s="2" t="s">
        <v>48</v>
      </c>
      <c r="B39" s="3" t="s">
        <v>10307</v>
      </c>
      <c r="C39" s="76" t="s">
        <v>42</v>
      </c>
      <c r="D39" s="76"/>
      <c r="E39" s="1" t="s">
        <v>10308</v>
      </c>
      <c r="F39" s="2" t="s">
        <v>170</v>
      </c>
      <c r="G39" s="2" t="s">
        <v>171</v>
      </c>
      <c r="H39" s="74" t="s">
        <v>150</v>
      </c>
      <c r="I39" s="74"/>
      <c r="J39" s="74" t="s">
        <v>151</v>
      </c>
      <c r="K39" s="74"/>
      <c r="L39" s="9">
        <v>20</v>
      </c>
      <c r="M39" s="4">
        <v>230.4</v>
      </c>
    </row>
    <row r="40" spans="1:26">
      <c r="A40" s="2" t="s">
        <v>48</v>
      </c>
      <c r="B40" s="3" t="s">
        <v>10304</v>
      </c>
      <c r="C40" s="76" t="s">
        <v>42</v>
      </c>
      <c r="D40" s="76"/>
      <c r="E40" s="1" t="s">
        <v>5790</v>
      </c>
      <c r="F40" s="2" t="s">
        <v>940</v>
      </c>
      <c r="G40" s="2" t="s">
        <v>941</v>
      </c>
      <c r="H40" s="74" t="s">
        <v>942</v>
      </c>
      <c r="I40" s="74"/>
      <c r="J40" s="74" t="s">
        <v>943</v>
      </c>
      <c r="K40" s="74"/>
      <c r="L40" s="9">
        <v>50</v>
      </c>
      <c r="M40" s="4">
        <v>618.5</v>
      </c>
    </row>
    <row r="41" spans="1:26">
      <c r="A41" s="2" t="s">
        <v>48</v>
      </c>
      <c r="B41" s="3" t="s">
        <v>10304</v>
      </c>
      <c r="C41" s="76" t="s">
        <v>42</v>
      </c>
      <c r="D41" s="76"/>
      <c r="E41" s="1" t="s">
        <v>10306</v>
      </c>
      <c r="F41" s="2" t="s">
        <v>940</v>
      </c>
      <c r="G41" s="2" t="s">
        <v>941</v>
      </c>
      <c r="H41" s="74" t="s">
        <v>942</v>
      </c>
      <c r="I41" s="74"/>
      <c r="J41" s="74" t="s">
        <v>943</v>
      </c>
      <c r="K41" s="74"/>
      <c r="L41" s="9">
        <v>20</v>
      </c>
      <c r="M41" s="4">
        <v>247.4</v>
      </c>
    </row>
    <row r="42" spans="1:26">
      <c r="A42" s="2" t="s">
        <v>48</v>
      </c>
      <c r="B42" s="3" t="s">
        <v>10304</v>
      </c>
      <c r="C42" s="76" t="s">
        <v>42</v>
      </c>
      <c r="D42" s="76"/>
      <c r="E42" s="1" t="s">
        <v>10309</v>
      </c>
      <c r="F42" s="2" t="s">
        <v>148</v>
      </c>
      <c r="G42" s="2" t="s">
        <v>149</v>
      </c>
      <c r="H42" s="74" t="s">
        <v>150</v>
      </c>
      <c r="I42" s="74"/>
      <c r="J42" s="74" t="s">
        <v>151</v>
      </c>
      <c r="K42" s="74"/>
      <c r="L42" s="9">
        <v>5</v>
      </c>
      <c r="M42" s="4">
        <v>57.6</v>
      </c>
    </row>
    <row r="43" spans="1:26">
      <c r="M43" s="5">
        <v>1920.4</v>
      </c>
    </row>
    <row r="44" spans="1:26">
      <c r="A44" s="72" t="s">
        <v>189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spans="1:26">
      <c r="A45" s="2" t="s">
        <v>40</v>
      </c>
      <c r="B45" s="3" t="s">
        <v>10307</v>
      </c>
      <c r="C45" s="76" t="s">
        <v>42</v>
      </c>
      <c r="D45" s="76"/>
      <c r="E45" s="1" t="s">
        <v>10310</v>
      </c>
      <c r="F45" s="2" t="s">
        <v>710</v>
      </c>
      <c r="G45" s="2" t="s">
        <v>711</v>
      </c>
      <c r="H45" s="74" t="s">
        <v>712</v>
      </c>
      <c r="I45" s="74"/>
      <c r="J45" s="74" t="s">
        <v>713</v>
      </c>
      <c r="K45" s="74"/>
      <c r="L45" s="9">
        <v>5</v>
      </c>
      <c r="M45" s="4">
        <v>51.1</v>
      </c>
    </row>
    <row r="46" spans="1:26">
      <c r="M46" s="5">
        <v>51.1</v>
      </c>
    </row>
    <row r="47" spans="1:26">
      <c r="A47" s="72" t="s">
        <v>212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spans="1:26">
      <c r="A48" s="2" t="s">
        <v>40</v>
      </c>
      <c r="B48" s="3" t="s">
        <v>10311</v>
      </c>
      <c r="C48" s="76" t="s">
        <v>42</v>
      </c>
      <c r="D48" s="76"/>
      <c r="E48" s="1" t="s">
        <v>10312</v>
      </c>
      <c r="F48" s="2" t="s">
        <v>7966</v>
      </c>
      <c r="G48" s="2" t="s">
        <v>7967</v>
      </c>
      <c r="H48" s="74" t="s">
        <v>216</v>
      </c>
      <c r="I48" s="74"/>
      <c r="J48" s="74" t="s">
        <v>217</v>
      </c>
      <c r="K48" s="74"/>
      <c r="L48" s="9">
        <v>240</v>
      </c>
      <c r="M48" s="4">
        <v>2452.8000000000002</v>
      </c>
    </row>
    <row r="49" spans="1:26">
      <c r="A49" s="2" t="s">
        <v>40</v>
      </c>
      <c r="B49" s="3" t="s">
        <v>10311</v>
      </c>
      <c r="C49" s="76" t="s">
        <v>42</v>
      </c>
      <c r="D49" s="76"/>
      <c r="E49" s="1" t="s">
        <v>10313</v>
      </c>
      <c r="F49" s="2" t="s">
        <v>7966</v>
      </c>
      <c r="G49" s="2" t="s">
        <v>7967</v>
      </c>
      <c r="H49" s="74" t="s">
        <v>216</v>
      </c>
      <c r="I49" s="74"/>
      <c r="J49" s="74" t="s">
        <v>217</v>
      </c>
      <c r="K49" s="74"/>
      <c r="L49" s="9">
        <v>60</v>
      </c>
      <c r="M49" s="4">
        <v>613.20000000000005</v>
      </c>
    </row>
    <row r="50" spans="1:26">
      <c r="A50" s="2" t="s">
        <v>40</v>
      </c>
      <c r="B50" s="3" t="s">
        <v>10283</v>
      </c>
      <c r="C50" s="76" t="s">
        <v>42</v>
      </c>
      <c r="D50" s="76"/>
      <c r="E50" s="1" t="s">
        <v>10314</v>
      </c>
      <c r="F50" s="2" t="s">
        <v>7966</v>
      </c>
      <c r="G50" s="2" t="s">
        <v>7967</v>
      </c>
      <c r="H50" s="74" t="s">
        <v>216</v>
      </c>
      <c r="I50" s="74"/>
      <c r="J50" s="74" t="s">
        <v>217</v>
      </c>
      <c r="K50" s="74"/>
      <c r="L50" s="9">
        <v>100</v>
      </c>
      <c r="M50" s="4">
        <v>1022</v>
      </c>
    </row>
    <row r="51" spans="1:26">
      <c r="A51" s="2" t="s">
        <v>40</v>
      </c>
      <c r="B51" s="3" t="s">
        <v>10283</v>
      </c>
      <c r="C51" s="76" t="s">
        <v>42</v>
      </c>
      <c r="D51" s="76"/>
      <c r="E51" s="1" t="s">
        <v>10315</v>
      </c>
      <c r="F51" s="2" t="s">
        <v>7966</v>
      </c>
      <c r="G51" s="2" t="s">
        <v>7967</v>
      </c>
      <c r="H51" s="74" t="s">
        <v>216</v>
      </c>
      <c r="I51" s="74"/>
      <c r="J51" s="74" t="s">
        <v>217</v>
      </c>
      <c r="K51" s="74"/>
      <c r="L51" s="9">
        <v>360</v>
      </c>
      <c r="M51" s="4">
        <v>3679.2</v>
      </c>
    </row>
    <row r="52" spans="1:26">
      <c r="A52" s="2" t="s">
        <v>48</v>
      </c>
      <c r="B52" s="3" t="s">
        <v>10304</v>
      </c>
      <c r="C52" s="76" t="s">
        <v>42</v>
      </c>
      <c r="D52" s="76"/>
      <c r="E52" s="1" t="s">
        <v>10316</v>
      </c>
      <c r="F52" s="2" t="s">
        <v>7966</v>
      </c>
      <c r="G52" s="2" t="s">
        <v>7967</v>
      </c>
      <c r="H52" s="74" t="s">
        <v>216</v>
      </c>
      <c r="I52" s="74"/>
      <c r="J52" s="74" t="s">
        <v>217</v>
      </c>
      <c r="K52" s="74"/>
      <c r="L52" s="9">
        <v>50</v>
      </c>
      <c r="M52" s="4">
        <v>618.5</v>
      </c>
    </row>
    <row r="53" spans="1:26">
      <c r="A53" s="2" t="s">
        <v>48</v>
      </c>
      <c r="B53" s="3" t="s">
        <v>10283</v>
      </c>
      <c r="C53" s="76" t="s">
        <v>42</v>
      </c>
      <c r="D53" s="76"/>
      <c r="E53" s="1" t="s">
        <v>10314</v>
      </c>
      <c r="F53" s="2" t="s">
        <v>7966</v>
      </c>
      <c r="G53" s="2" t="s">
        <v>7967</v>
      </c>
      <c r="H53" s="74" t="s">
        <v>216</v>
      </c>
      <c r="I53" s="74"/>
      <c r="J53" s="74" t="s">
        <v>217</v>
      </c>
      <c r="K53" s="74"/>
      <c r="L53" s="9">
        <v>70</v>
      </c>
      <c r="M53" s="4">
        <v>865.9</v>
      </c>
    </row>
    <row r="54" spans="1:26">
      <c r="A54" s="2" t="s">
        <v>48</v>
      </c>
      <c r="B54" s="3" t="s">
        <v>10311</v>
      </c>
      <c r="C54" s="76" t="s">
        <v>42</v>
      </c>
      <c r="D54" s="76"/>
      <c r="E54" s="1" t="s">
        <v>10312</v>
      </c>
      <c r="F54" s="2" t="s">
        <v>7966</v>
      </c>
      <c r="G54" s="2" t="s">
        <v>7967</v>
      </c>
      <c r="H54" s="74" t="s">
        <v>216</v>
      </c>
      <c r="I54" s="74"/>
      <c r="J54" s="74" t="s">
        <v>217</v>
      </c>
      <c r="K54" s="74"/>
      <c r="L54" s="9">
        <v>240</v>
      </c>
      <c r="M54" s="4">
        <v>2968.8</v>
      </c>
    </row>
    <row r="55" spans="1:26">
      <c r="M55" s="5">
        <v>12220.4</v>
      </c>
    </row>
    <row r="56" spans="1:26">
      <c r="A56" s="72" t="s">
        <v>286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spans="1:26">
      <c r="A57" s="2" t="s">
        <v>48</v>
      </c>
      <c r="B57" s="3" t="s">
        <v>10311</v>
      </c>
      <c r="C57" s="76" t="s">
        <v>42</v>
      </c>
      <c r="D57" s="76"/>
      <c r="E57" s="1" t="s">
        <v>10317</v>
      </c>
      <c r="F57" s="2" t="s">
        <v>307</v>
      </c>
      <c r="G57" s="2" t="s">
        <v>308</v>
      </c>
      <c r="H57" s="74" t="s">
        <v>304</v>
      </c>
      <c r="I57" s="74"/>
      <c r="J57" s="74" t="s">
        <v>305</v>
      </c>
      <c r="K57" s="74"/>
      <c r="L57" s="9">
        <v>4</v>
      </c>
      <c r="M57" s="4">
        <v>49.48</v>
      </c>
    </row>
    <row r="58" spans="1:26">
      <c r="M58" s="5">
        <v>49.48</v>
      </c>
    </row>
    <row r="59" spans="1:26">
      <c r="A59" s="72" t="s">
        <v>309</v>
      </c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spans="1:26">
      <c r="A60" s="2" t="s">
        <v>40</v>
      </c>
      <c r="B60" s="3" t="s">
        <v>10286</v>
      </c>
      <c r="C60" s="76" t="s">
        <v>42</v>
      </c>
      <c r="D60" s="76"/>
      <c r="E60" s="1" t="s">
        <v>5817</v>
      </c>
      <c r="F60" s="2" t="s">
        <v>816</v>
      </c>
      <c r="G60" s="2" t="s">
        <v>817</v>
      </c>
      <c r="H60" s="74" t="s">
        <v>313</v>
      </c>
      <c r="I60" s="74"/>
      <c r="J60" s="74" t="s">
        <v>314</v>
      </c>
      <c r="K60" s="74"/>
      <c r="L60" s="9">
        <v>5</v>
      </c>
      <c r="M60" s="4">
        <v>51.1</v>
      </c>
    </row>
    <row r="61" spans="1:26">
      <c r="A61" s="2" t="s">
        <v>40</v>
      </c>
      <c r="B61" s="3" t="s">
        <v>10283</v>
      </c>
      <c r="C61" s="76" t="s">
        <v>42</v>
      </c>
      <c r="D61" s="76"/>
      <c r="E61" s="1" t="s">
        <v>10318</v>
      </c>
      <c r="F61" s="2" t="s">
        <v>10126</v>
      </c>
      <c r="G61" s="2" t="s">
        <v>10127</v>
      </c>
      <c r="H61" s="74" t="s">
        <v>313</v>
      </c>
      <c r="I61" s="74"/>
      <c r="J61" s="74" t="s">
        <v>314</v>
      </c>
      <c r="K61" s="74"/>
      <c r="L61" s="9">
        <v>60</v>
      </c>
      <c r="M61" s="4">
        <v>613.20000000000005</v>
      </c>
    </row>
    <row r="62" spans="1:26">
      <c r="A62" s="2" t="s">
        <v>40</v>
      </c>
      <c r="B62" s="3" t="s">
        <v>10283</v>
      </c>
      <c r="C62" s="76" t="s">
        <v>42</v>
      </c>
      <c r="D62" s="76"/>
      <c r="E62" s="1" t="s">
        <v>10319</v>
      </c>
      <c r="F62" s="2" t="s">
        <v>1444</v>
      </c>
      <c r="G62" s="2" t="s">
        <v>1445</v>
      </c>
      <c r="H62" s="74" t="s">
        <v>362</v>
      </c>
      <c r="I62" s="74"/>
      <c r="J62" s="74" t="s">
        <v>363</v>
      </c>
      <c r="K62" s="74"/>
      <c r="L62" s="9">
        <v>20</v>
      </c>
      <c r="M62" s="4">
        <v>204.4</v>
      </c>
    </row>
    <row r="63" spans="1:26">
      <c r="A63" s="2" t="s">
        <v>40</v>
      </c>
      <c r="B63" s="3" t="s">
        <v>10286</v>
      </c>
      <c r="C63" s="76" t="s">
        <v>42</v>
      </c>
      <c r="D63" s="76"/>
      <c r="E63" s="1" t="s">
        <v>10320</v>
      </c>
      <c r="F63" s="2" t="s">
        <v>414</v>
      </c>
      <c r="G63" s="2" t="s">
        <v>415</v>
      </c>
      <c r="H63" s="74" t="s">
        <v>313</v>
      </c>
      <c r="I63" s="74"/>
      <c r="J63" s="74" t="s">
        <v>314</v>
      </c>
      <c r="K63" s="74"/>
      <c r="L63" s="9">
        <v>1</v>
      </c>
      <c r="M63" s="4">
        <v>10.220000000000001</v>
      </c>
    </row>
    <row r="64" spans="1:26">
      <c r="A64" s="2" t="s">
        <v>40</v>
      </c>
      <c r="B64" s="3" t="s">
        <v>10304</v>
      </c>
      <c r="C64" s="76" t="s">
        <v>42</v>
      </c>
      <c r="D64" s="76"/>
      <c r="E64" s="1" t="s">
        <v>10321</v>
      </c>
      <c r="F64" s="2" t="s">
        <v>1209</v>
      </c>
      <c r="G64" s="2" t="s">
        <v>1210</v>
      </c>
      <c r="H64" s="74" t="s">
        <v>313</v>
      </c>
      <c r="I64" s="74"/>
      <c r="J64" s="74" t="s">
        <v>314</v>
      </c>
      <c r="K64" s="74"/>
      <c r="L64" s="9">
        <v>10</v>
      </c>
      <c r="M64" s="4">
        <v>102.2</v>
      </c>
    </row>
    <row r="65" spans="1:26">
      <c r="A65" s="2" t="s">
        <v>40</v>
      </c>
      <c r="B65" s="3" t="s">
        <v>10304</v>
      </c>
      <c r="C65" s="76" t="s">
        <v>42</v>
      </c>
      <c r="D65" s="76"/>
      <c r="E65" s="1" t="s">
        <v>10322</v>
      </c>
      <c r="F65" s="2" t="s">
        <v>5404</v>
      </c>
      <c r="G65" s="2" t="s">
        <v>5405</v>
      </c>
      <c r="H65" s="74" t="s">
        <v>313</v>
      </c>
      <c r="I65" s="74"/>
      <c r="J65" s="74" t="s">
        <v>314</v>
      </c>
      <c r="K65" s="74"/>
      <c r="L65" s="9">
        <v>1</v>
      </c>
      <c r="M65" s="4">
        <v>10.220000000000001</v>
      </c>
    </row>
    <row r="66" spans="1:26">
      <c r="A66" s="2" t="s">
        <v>48</v>
      </c>
      <c r="B66" s="3" t="s">
        <v>10283</v>
      </c>
      <c r="C66" s="76" t="s">
        <v>42</v>
      </c>
      <c r="D66" s="76"/>
      <c r="E66" s="1" t="s">
        <v>10318</v>
      </c>
      <c r="F66" s="2" t="s">
        <v>10126</v>
      </c>
      <c r="G66" s="2" t="s">
        <v>10127</v>
      </c>
      <c r="H66" s="74" t="s">
        <v>313</v>
      </c>
      <c r="I66" s="74"/>
      <c r="J66" s="74" t="s">
        <v>314</v>
      </c>
      <c r="K66" s="74"/>
      <c r="L66" s="9">
        <v>100</v>
      </c>
      <c r="M66" s="4">
        <v>1237</v>
      </c>
    </row>
    <row r="67" spans="1:26">
      <c r="A67" s="2" t="s">
        <v>48</v>
      </c>
      <c r="B67" s="3" t="s">
        <v>10286</v>
      </c>
      <c r="C67" s="76" t="s">
        <v>42</v>
      </c>
      <c r="D67" s="76"/>
      <c r="E67" s="1" t="s">
        <v>10323</v>
      </c>
      <c r="F67" s="2" t="s">
        <v>1577</v>
      </c>
      <c r="G67" s="2" t="s">
        <v>1578</v>
      </c>
      <c r="H67" s="74" t="s">
        <v>313</v>
      </c>
      <c r="I67" s="74"/>
      <c r="J67" s="74" t="s">
        <v>314</v>
      </c>
      <c r="K67" s="74"/>
      <c r="L67" s="9">
        <v>5</v>
      </c>
      <c r="M67" s="4">
        <v>57.6</v>
      </c>
    </row>
    <row r="68" spans="1:26">
      <c r="A68" s="2" t="s">
        <v>48</v>
      </c>
      <c r="B68" s="3" t="s">
        <v>10307</v>
      </c>
      <c r="C68" s="76" t="s">
        <v>42</v>
      </c>
      <c r="D68" s="76"/>
      <c r="E68" s="1" t="s">
        <v>10324</v>
      </c>
      <c r="F68" s="2" t="s">
        <v>995</v>
      </c>
      <c r="G68" s="2" t="s">
        <v>996</v>
      </c>
      <c r="H68" s="74" t="s">
        <v>313</v>
      </c>
      <c r="I68" s="74"/>
      <c r="J68" s="74" t="s">
        <v>314</v>
      </c>
      <c r="K68" s="74"/>
      <c r="L68" s="9">
        <v>5</v>
      </c>
      <c r="M68" s="4">
        <v>61.85</v>
      </c>
    </row>
    <row r="69" spans="1:26">
      <c r="A69" s="2" t="s">
        <v>48</v>
      </c>
      <c r="B69" s="3" t="s">
        <v>10283</v>
      </c>
      <c r="C69" s="76" t="s">
        <v>42</v>
      </c>
      <c r="D69" s="76"/>
      <c r="E69" s="1" t="s">
        <v>10319</v>
      </c>
      <c r="F69" s="2" t="s">
        <v>1444</v>
      </c>
      <c r="G69" s="2" t="s">
        <v>1445</v>
      </c>
      <c r="H69" s="74" t="s">
        <v>362</v>
      </c>
      <c r="I69" s="74"/>
      <c r="J69" s="74" t="s">
        <v>363</v>
      </c>
      <c r="K69" s="74"/>
      <c r="L69" s="9">
        <v>30</v>
      </c>
      <c r="M69" s="4">
        <v>371.1</v>
      </c>
    </row>
    <row r="70" spans="1:26">
      <c r="A70" s="2" t="s">
        <v>48</v>
      </c>
      <c r="B70" s="3" t="s">
        <v>10286</v>
      </c>
      <c r="C70" s="76" t="s">
        <v>42</v>
      </c>
      <c r="D70" s="76"/>
      <c r="E70" s="1" t="s">
        <v>10325</v>
      </c>
      <c r="F70" s="2" t="s">
        <v>995</v>
      </c>
      <c r="G70" s="2" t="s">
        <v>996</v>
      </c>
      <c r="H70" s="74" t="s">
        <v>313</v>
      </c>
      <c r="I70" s="74"/>
      <c r="J70" s="74" t="s">
        <v>314</v>
      </c>
      <c r="K70" s="74"/>
      <c r="L70" s="9">
        <v>5</v>
      </c>
      <c r="M70" s="4">
        <v>57.6</v>
      </c>
    </row>
    <row r="71" spans="1:26">
      <c r="M71" s="5">
        <v>2776.49</v>
      </c>
    </row>
    <row r="72" spans="1:26">
      <c r="A72" s="72" t="s">
        <v>444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spans="1:26">
      <c r="A73" s="2" t="s">
        <v>40</v>
      </c>
      <c r="B73" s="3" t="s">
        <v>10304</v>
      </c>
      <c r="C73" s="76" t="s">
        <v>42</v>
      </c>
      <c r="D73" s="76"/>
      <c r="E73" s="1" t="s">
        <v>10326</v>
      </c>
      <c r="F73" s="2" t="s">
        <v>9916</v>
      </c>
      <c r="G73" s="2" t="s">
        <v>9917</v>
      </c>
      <c r="H73" s="74" t="s">
        <v>872</v>
      </c>
      <c r="I73" s="74"/>
      <c r="J73" s="74" t="s">
        <v>873</v>
      </c>
      <c r="K73" s="74"/>
      <c r="L73" s="9">
        <v>70</v>
      </c>
      <c r="M73" s="4">
        <v>715.4</v>
      </c>
    </row>
    <row r="74" spans="1:26">
      <c r="A74" s="2" t="s">
        <v>40</v>
      </c>
      <c r="B74" s="3" t="s">
        <v>10304</v>
      </c>
      <c r="C74" s="76" t="s">
        <v>42</v>
      </c>
      <c r="D74" s="76"/>
      <c r="E74" s="1" t="s">
        <v>10327</v>
      </c>
      <c r="F74" s="2" t="s">
        <v>9916</v>
      </c>
      <c r="G74" s="2" t="s">
        <v>9917</v>
      </c>
      <c r="H74" s="74" t="s">
        <v>872</v>
      </c>
      <c r="I74" s="74"/>
      <c r="J74" s="74" t="s">
        <v>873</v>
      </c>
      <c r="K74" s="74"/>
      <c r="L74" s="9">
        <v>50</v>
      </c>
      <c r="M74" s="4">
        <v>511</v>
      </c>
    </row>
    <row r="75" spans="1:26">
      <c r="A75" s="2" t="s">
        <v>40</v>
      </c>
      <c r="B75" s="3" t="s">
        <v>10286</v>
      </c>
      <c r="C75" s="76" t="s">
        <v>42</v>
      </c>
      <c r="D75" s="76"/>
      <c r="E75" s="1" t="s">
        <v>10328</v>
      </c>
      <c r="F75" s="2" t="s">
        <v>1481</v>
      </c>
      <c r="G75" s="2" t="s">
        <v>1482</v>
      </c>
      <c r="H75" s="74" t="s">
        <v>872</v>
      </c>
      <c r="I75" s="74"/>
      <c r="J75" s="74" t="s">
        <v>873</v>
      </c>
      <c r="K75" s="74"/>
      <c r="L75" s="9">
        <v>50</v>
      </c>
      <c r="M75" s="4">
        <v>511</v>
      </c>
    </row>
    <row r="76" spans="1:26">
      <c r="A76" s="2" t="s">
        <v>48</v>
      </c>
      <c r="B76" s="3" t="s">
        <v>10304</v>
      </c>
      <c r="C76" s="76" t="s">
        <v>42</v>
      </c>
      <c r="D76" s="76"/>
      <c r="E76" s="1" t="s">
        <v>5829</v>
      </c>
      <c r="F76" s="2" t="s">
        <v>2264</v>
      </c>
      <c r="G76" s="2" t="s">
        <v>2265</v>
      </c>
      <c r="H76" s="74" t="s">
        <v>851</v>
      </c>
      <c r="I76" s="74"/>
      <c r="J76" s="74" t="s">
        <v>852</v>
      </c>
      <c r="K76" s="74"/>
      <c r="L76" s="9">
        <v>3</v>
      </c>
      <c r="M76" s="4">
        <v>37.11</v>
      </c>
    </row>
    <row r="77" spans="1:26">
      <c r="A77" s="2" t="s">
        <v>48</v>
      </c>
      <c r="B77" s="3" t="s">
        <v>10283</v>
      </c>
      <c r="C77" s="76" t="s">
        <v>42</v>
      </c>
      <c r="D77" s="76"/>
      <c r="E77" s="1" t="s">
        <v>10329</v>
      </c>
      <c r="F77" s="2" t="s">
        <v>607</v>
      </c>
      <c r="G77" s="2" t="s">
        <v>608</v>
      </c>
      <c r="H77" s="74" t="s">
        <v>609</v>
      </c>
      <c r="I77" s="74"/>
      <c r="J77" s="74" t="s">
        <v>610</v>
      </c>
      <c r="K77" s="74"/>
      <c r="L77" s="9">
        <v>100</v>
      </c>
      <c r="M77" s="4">
        <v>1237</v>
      </c>
    </row>
    <row r="78" spans="1:26">
      <c r="A78" s="2" t="s">
        <v>48</v>
      </c>
      <c r="B78" s="3" t="s">
        <v>10304</v>
      </c>
      <c r="C78" s="76" t="s">
        <v>42</v>
      </c>
      <c r="D78" s="76"/>
      <c r="E78" s="1" t="s">
        <v>5814</v>
      </c>
      <c r="F78" s="2" t="s">
        <v>3961</v>
      </c>
      <c r="G78" s="2" t="s">
        <v>3962</v>
      </c>
      <c r="H78" s="74" t="s">
        <v>872</v>
      </c>
      <c r="I78" s="74"/>
      <c r="J78" s="74" t="s">
        <v>873</v>
      </c>
      <c r="K78" s="74"/>
      <c r="L78" s="9">
        <v>2</v>
      </c>
      <c r="M78" s="4">
        <v>24.74</v>
      </c>
    </row>
    <row r="79" spans="1:26">
      <c r="A79" s="2" t="s">
        <v>48</v>
      </c>
      <c r="B79" s="3" t="s">
        <v>10286</v>
      </c>
      <c r="C79" s="76" t="s">
        <v>42</v>
      </c>
      <c r="D79" s="76"/>
      <c r="E79" s="1" t="s">
        <v>10328</v>
      </c>
      <c r="F79" s="2" t="s">
        <v>1481</v>
      </c>
      <c r="G79" s="2" t="s">
        <v>1482</v>
      </c>
      <c r="H79" s="74" t="s">
        <v>872</v>
      </c>
      <c r="I79" s="74"/>
      <c r="J79" s="74" t="s">
        <v>873</v>
      </c>
      <c r="K79" s="74"/>
      <c r="L79" s="9">
        <v>40</v>
      </c>
      <c r="M79" s="4">
        <v>494.8</v>
      </c>
    </row>
    <row r="80" spans="1:26">
      <c r="M80" s="5">
        <v>3531.05</v>
      </c>
    </row>
    <row r="81" spans="13:13">
      <c r="M81" s="5">
        <v>23274.65</v>
      </c>
    </row>
  </sheetData>
  <autoFilter ref="A1:Z81" xr:uid="{8181993F-9205-8C4C-A45B-4AB21BC48E40}">
    <filterColumn colId="2" showButton="0"/>
    <filterColumn colId="7" showButton="0"/>
    <filterColumn colId="9" showButton="0"/>
  </autoFilter>
  <mergeCells count="195">
    <mergeCell ref="C1:D1"/>
    <mergeCell ref="H1:I1"/>
    <mergeCell ref="J1:K1"/>
    <mergeCell ref="A2:Z2"/>
    <mergeCell ref="C3:D3"/>
    <mergeCell ref="H3:I3"/>
    <mergeCell ref="J3:K3"/>
    <mergeCell ref="A9:Z9"/>
    <mergeCell ref="C10:D10"/>
    <mergeCell ref="H10:I10"/>
    <mergeCell ref="J10:K10"/>
    <mergeCell ref="C11:D11"/>
    <mergeCell ref="H11:I11"/>
    <mergeCell ref="J11:K11"/>
    <mergeCell ref="C4:D4"/>
    <mergeCell ref="H4:I4"/>
    <mergeCell ref="J4:K4"/>
    <mergeCell ref="A6:Z6"/>
    <mergeCell ref="C7:D7"/>
    <mergeCell ref="H7:I7"/>
    <mergeCell ref="J7:K7"/>
    <mergeCell ref="C14:D14"/>
    <mergeCell ref="H14:I14"/>
    <mergeCell ref="J14:K14"/>
    <mergeCell ref="C15:D15"/>
    <mergeCell ref="H15:I15"/>
    <mergeCell ref="J15:K15"/>
    <mergeCell ref="C12:D12"/>
    <mergeCell ref="H12:I12"/>
    <mergeCell ref="J12:K12"/>
    <mergeCell ref="C13:D13"/>
    <mergeCell ref="H13:I13"/>
    <mergeCell ref="J13:K13"/>
    <mergeCell ref="C18:D18"/>
    <mergeCell ref="H18:I18"/>
    <mergeCell ref="J18:K18"/>
    <mergeCell ref="C19:D19"/>
    <mergeCell ref="H19:I19"/>
    <mergeCell ref="J19:K19"/>
    <mergeCell ref="C16:D16"/>
    <mergeCell ref="H16:I16"/>
    <mergeCell ref="J16:K16"/>
    <mergeCell ref="C17:D17"/>
    <mergeCell ref="H17:I17"/>
    <mergeCell ref="J17:K17"/>
    <mergeCell ref="C22:D22"/>
    <mergeCell ref="H22:I22"/>
    <mergeCell ref="J22:K22"/>
    <mergeCell ref="C23:D23"/>
    <mergeCell ref="H23:I23"/>
    <mergeCell ref="J23:K23"/>
    <mergeCell ref="C20:D20"/>
    <mergeCell ref="H20:I20"/>
    <mergeCell ref="J20:K20"/>
    <mergeCell ref="C21:D21"/>
    <mergeCell ref="H21:I21"/>
    <mergeCell ref="J21:K21"/>
    <mergeCell ref="C26:D26"/>
    <mergeCell ref="H26:I26"/>
    <mergeCell ref="J26:K26"/>
    <mergeCell ref="C27:D27"/>
    <mergeCell ref="H27:I27"/>
    <mergeCell ref="J27:K27"/>
    <mergeCell ref="C24:D24"/>
    <mergeCell ref="H24:I24"/>
    <mergeCell ref="J24:K24"/>
    <mergeCell ref="C25:D25"/>
    <mergeCell ref="H25:I25"/>
    <mergeCell ref="J25:K25"/>
    <mergeCell ref="C30:D30"/>
    <mergeCell ref="H30:I30"/>
    <mergeCell ref="J30:K30"/>
    <mergeCell ref="C31:D31"/>
    <mergeCell ref="H31:I31"/>
    <mergeCell ref="J31:K31"/>
    <mergeCell ref="C28:D28"/>
    <mergeCell ref="H28:I28"/>
    <mergeCell ref="J28:K28"/>
    <mergeCell ref="C29:D29"/>
    <mergeCell ref="H29:I29"/>
    <mergeCell ref="J29:K29"/>
    <mergeCell ref="C36:D36"/>
    <mergeCell ref="H36:I36"/>
    <mergeCell ref="J36:K36"/>
    <mergeCell ref="C37:D37"/>
    <mergeCell ref="H37:I37"/>
    <mergeCell ref="J37:K37"/>
    <mergeCell ref="C32:D32"/>
    <mergeCell ref="H32:I32"/>
    <mergeCell ref="J32:K32"/>
    <mergeCell ref="A34:Z34"/>
    <mergeCell ref="C35:D35"/>
    <mergeCell ref="H35:I35"/>
    <mergeCell ref="J35:K35"/>
    <mergeCell ref="C40:D40"/>
    <mergeCell ref="H40:I40"/>
    <mergeCell ref="J40:K40"/>
    <mergeCell ref="C41:D41"/>
    <mergeCell ref="H41:I41"/>
    <mergeCell ref="J41:K41"/>
    <mergeCell ref="C38:D38"/>
    <mergeCell ref="H38:I38"/>
    <mergeCell ref="J38:K38"/>
    <mergeCell ref="C39:D39"/>
    <mergeCell ref="H39:I39"/>
    <mergeCell ref="J39:K39"/>
    <mergeCell ref="A47:Z47"/>
    <mergeCell ref="C48:D48"/>
    <mergeCell ref="H48:I48"/>
    <mergeCell ref="J48:K48"/>
    <mergeCell ref="C49:D49"/>
    <mergeCell ref="H49:I49"/>
    <mergeCell ref="J49:K49"/>
    <mergeCell ref="C42:D42"/>
    <mergeCell ref="H42:I42"/>
    <mergeCell ref="J42:K42"/>
    <mergeCell ref="A44:Z44"/>
    <mergeCell ref="C45:D45"/>
    <mergeCell ref="H45:I45"/>
    <mergeCell ref="J45:K45"/>
    <mergeCell ref="C52:D52"/>
    <mergeCell ref="H52:I52"/>
    <mergeCell ref="J52:K52"/>
    <mergeCell ref="C53:D53"/>
    <mergeCell ref="H53:I53"/>
    <mergeCell ref="J53:K53"/>
    <mergeCell ref="C50:D50"/>
    <mergeCell ref="H50:I50"/>
    <mergeCell ref="J50:K50"/>
    <mergeCell ref="C51:D51"/>
    <mergeCell ref="H51:I51"/>
    <mergeCell ref="J51:K51"/>
    <mergeCell ref="A59:Z59"/>
    <mergeCell ref="C60:D60"/>
    <mergeCell ref="H60:I60"/>
    <mergeCell ref="J60:K60"/>
    <mergeCell ref="C61:D61"/>
    <mergeCell ref="H61:I61"/>
    <mergeCell ref="J61:K61"/>
    <mergeCell ref="C54:D54"/>
    <mergeCell ref="H54:I54"/>
    <mergeCell ref="J54:K54"/>
    <mergeCell ref="A56:Z56"/>
    <mergeCell ref="C57:D57"/>
    <mergeCell ref="H57:I57"/>
    <mergeCell ref="J57:K57"/>
    <mergeCell ref="C64:D64"/>
    <mergeCell ref="H64:I64"/>
    <mergeCell ref="J64:K64"/>
    <mergeCell ref="C65:D65"/>
    <mergeCell ref="H65:I65"/>
    <mergeCell ref="J65:K65"/>
    <mergeCell ref="C62:D62"/>
    <mergeCell ref="H62:I62"/>
    <mergeCell ref="J62:K62"/>
    <mergeCell ref="C63:D63"/>
    <mergeCell ref="H63:I63"/>
    <mergeCell ref="J63:K63"/>
    <mergeCell ref="C68:D68"/>
    <mergeCell ref="H68:I68"/>
    <mergeCell ref="J68:K68"/>
    <mergeCell ref="C69:D69"/>
    <mergeCell ref="H69:I69"/>
    <mergeCell ref="J69:K69"/>
    <mergeCell ref="C66:D66"/>
    <mergeCell ref="H66:I66"/>
    <mergeCell ref="J66:K66"/>
    <mergeCell ref="C67:D67"/>
    <mergeCell ref="H67:I67"/>
    <mergeCell ref="J67:K67"/>
    <mergeCell ref="C74:D74"/>
    <mergeCell ref="H74:I74"/>
    <mergeCell ref="J74:K74"/>
    <mergeCell ref="C75:D75"/>
    <mergeCell ref="H75:I75"/>
    <mergeCell ref="J75:K75"/>
    <mergeCell ref="C70:D70"/>
    <mergeCell ref="H70:I70"/>
    <mergeCell ref="J70:K70"/>
    <mergeCell ref="A72:Z72"/>
    <mergeCell ref="C73:D73"/>
    <mergeCell ref="H73:I73"/>
    <mergeCell ref="J73:K73"/>
    <mergeCell ref="C78:D78"/>
    <mergeCell ref="H78:I78"/>
    <mergeCell ref="J78:K78"/>
    <mergeCell ref="C79:D79"/>
    <mergeCell ref="H79:I79"/>
    <mergeCell ref="J79:K79"/>
    <mergeCell ref="C76:D76"/>
    <mergeCell ref="H76:I76"/>
    <mergeCell ref="J76:K76"/>
    <mergeCell ref="C77:D77"/>
    <mergeCell ref="H77:I77"/>
    <mergeCell ref="J77:K7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1672-21BA-0C4D-B200-EE35E11EA661}">
  <dimension ref="A1:Y98"/>
  <sheetViews>
    <sheetView workbookViewId="0"/>
    <sheetView workbookViewId="1"/>
  </sheetViews>
  <sheetFormatPr defaultColWidth="8.85546875" defaultRowHeight="12.95"/>
  <cols>
    <col min="1" max="1" width="37.85546875" customWidth="1"/>
    <col min="2" max="2" width="7.140625" customWidth="1"/>
    <col min="3" max="3" width="4" customWidth="1"/>
    <col min="4" max="4" width="3.140625" customWidth="1"/>
    <col min="5" max="5" width="7" customWidth="1"/>
    <col min="6" max="6" width="38.85546875" customWidth="1"/>
    <col min="7" max="7" width="32.42578125" customWidth="1"/>
    <col min="8" max="8" width="3" customWidth="1"/>
    <col min="9" max="9" width="3.140625" customWidth="1"/>
    <col min="10" max="10" width="13.140625" customWidth="1"/>
    <col min="11" max="11" width="10" style="10" customWidth="1"/>
    <col min="12" max="12" width="10" customWidth="1"/>
    <col min="13" max="13" width="8.140625" customWidth="1"/>
    <col min="14" max="14" width="6" customWidth="1"/>
    <col min="15" max="15" width="7" customWidth="1"/>
    <col min="16" max="16" width="7.140625" customWidth="1"/>
    <col min="17" max="18" width="7" customWidth="1"/>
    <col min="19" max="19" width="9.140625" customWidth="1"/>
    <col min="20" max="20" width="13.140625" customWidth="1"/>
    <col min="21" max="21" width="10.140625" customWidth="1"/>
    <col min="22" max="22" width="10" customWidth="1"/>
    <col min="23" max="23" width="10.140625" customWidth="1"/>
    <col min="24" max="24" width="8.140625" customWidth="1"/>
    <col min="25" max="25" width="33.42578125" customWidth="1"/>
  </cols>
  <sheetData>
    <row r="1" spans="1:25" s="13" customFormat="1" ht="24">
      <c r="A1" s="11" t="s">
        <v>29</v>
      </c>
      <c r="B1" s="11" t="s">
        <v>30</v>
      </c>
      <c r="C1" s="79" t="s">
        <v>31</v>
      </c>
      <c r="D1" s="79"/>
      <c r="E1" s="11" t="s">
        <v>32</v>
      </c>
      <c r="F1" s="11" t="s">
        <v>33</v>
      </c>
      <c r="G1" s="11" t="s">
        <v>34</v>
      </c>
      <c r="H1" s="79" t="s">
        <v>35</v>
      </c>
      <c r="I1" s="79"/>
      <c r="J1" s="11" t="s">
        <v>36</v>
      </c>
      <c r="K1" s="12" t="s">
        <v>37</v>
      </c>
      <c r="L1" s="11" t="s">
        <v>38</v>
      </c>
    </row>
    <row r="2" spans="1:25">
      <c r="A2" s="14" t="s">
        <v>67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25">
      <c r="A3" s="2" t="s">
        <v>40</v>
      </c>
      <c r="B3" s="3" t="s">
        <v>10330</v>
      </c>
      <c r="C3" s="76" t="s">
        <v>42</v>
      </c>
      <c r="D3" s="76"/>
      <c r="E3" s="1" t="s">
        <v>10331</v>
      </c>
      <c r="F3" s="2" t="s">
        <v>2358</v>
      </c>
      <c r="G3" s="2" t="s">
        <v>2359</v>
      </c>
      <c r="H3" s="74" t="s">
        <v>82</v>
      </c>
      <c r="I3" s="74"/>
      <c r="J3" s="2" t="s">
        <v>83</v>
      </c>
      <c r="K3" s="9">
        <v>1</v>
      </c>
      <c r="L3" s="4">
        <v>10.220000000000001</v>
      </c>
    </row>
    <row r="4" spans="1:25">
      <c r="A4" s="2" t="s">
        <v>40</v>
      </c>
      <c r="B4" s="3" t="s">
        <v>10330</v>
      </c>
      <c r="C4" s="76" t="s">
        <v>42</v>
      </c>
      <c r="D4" s="76"/>
      <c r="E4" s="1" t="s">
        <v>10332</v>
      </c>
      <c r="F4" s="2" t="s">
        <v>519</v>
      </c>
      <c r="G4" s="2" t="s">
        <v>520</v>
      </c>
      <c r="H4" s="74" t="s">
        <v>93</v>
      </c>
      <c r="I4" s="74"/>
      <c r="J4" s="2" t="s">
        <v>94</v>
      </c>
      <c r="K4" s="9">
        <v>2</v>
      </c>
      <c r="L4" s="4">
        <v>20.440000000000001</v>
      </c>
    </row>
    <row r="5" spans="1:25">
      <c r="A5" s="2" t="s">
        <v>40</v>
      </c>
      <c r="B5" s="3" t="s">
        <v>10330</v>
      </c>
      <c r="C5" s="76" t="s">
        <v>42</v>
      </c>
      <c r="D5" s="76"/>
      <c r="E5" s="1" t="s">
        <v>10333</v>
      </c>
      <c r="F5" s="2" t="s">
        <v>88</v>
      </c>
      <c r="G5" s="2" t="s">
        <v>89</v>
      </c>
      <c r="H5" s="74" t="s">
        <v>82</v>
      </c>
      <c r="I5" s="74"/>
      <c r="J5" s="2" t="s">
        <v>83</v>
      </c>
      <c r="K5" s="9">
        <v>1</v>
      </c>
      <c r="L5" s="4">
        <v>10.220000000000001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>
      <c r="A6" s="2" t="s">
        <v>48</v>
      </c>
      <c r="B6" s="3" t="s">
        <v>10330</v>
      </c>
      <c r="C6" s="76" t="s">
        <v>42</v>
      </c>
      <c r="D6" s="76"/>
      <c r="E6" s="1" t="s">
        <v>10334</v>
      </c>
      <c r="F6" s="2" t="s">
        <v>70</v>
      </c>
      <c r="G6" s="2" t="s">
        <v>71</v>
      </c>
      <c r="H6" s="74" t="s">
        <v>72</v>
      </c>
      <c r="I6" s="74"/>
      <c r="J6" s="2" t="s">
        <v>73</v>
      </c>
      <c r="K6" s="9">
        <v>5</v>
      </c>
      <c r="L6" s="4">
        <v>61.85</v>
      </c>
    </row>
    <row r="7" spans="1:25">
      <c r="A7" s="2" t="s">
        <v>48</v>
      </c>
      <c r="B7" s="3" t="s">
        <v>10330</v>
      </c>
      <c r="C7" s="76" t="s">
        <v>42</v>
      </c>
      <c r="D7" s="76"/>
      <c r="E7" s="1" t="s">
        <v>10335</v>
      </c>
      <c r="F7" s="2" t="s">
        <v>117</v>
      </c>
      <c r="G7" s="2" t="s">
        <v>118</v>
      </c>
      <c r="H7" s="74" t="s">
        <v>119</v>
      </c>
      <c r="I7" s="74"/>
      <c r="J7" s="2" t="s">
        <v>120</v>
      </c>
      <c r="K7" s="9">
        <v>5</v>
      </c>
      <c r="L7" s="4">
        <v>61.85</v>
      </c>
    </row>
    <row r="8" spans="1:25">
      <c r="A8" s="2" t="s">
        <v>48</v>
      </c>
      <c r="B8" s="3" t="s">
        <v>10330</v>
      </c>
      <c r="C8" s="76" t="s">
        <v>42</v>
      </c>
      <c r="D8" s="76"/>
      <c r="E8" s="1" t="s">
        <v>10336</v>
      </c>
      <c r="F8" s="2" t="s">
        <v>486</v>
      </c>
      <c r="G8" s="2" t="s">
        <v>487</v>
      </c>
      <c r="H8" s="74" t="s">
        <v>102</v>
      </c>
      <c r="I8" s="74"/>
      <c r="J8" s="2" t="s">
        <v>103</v>
      </c>
      <c r="K8" s="9">
        <v>10</v>
      </c>
      <c r="L8" s="4">
        <v>123.7</v>
      </c>
    </row>
    <row r="9" spans="1:25">
      <c r="A9" s="2" t="s">
        <v>48</v>
      </c>
      <c r="B9" s="3" t="s">
        <v>10330</v>
      </c>
      <c r="C9" s="76" t="s">
        <v>42</v>
      </c>
      <c r="D9" s="76"/>
      <c r="E9" s="1" t="s">
        <v>10337</v>
      </c>
      <c r="F9" s="2" t="s">
        <v>1901</v>
      </c>
      <c r="G9" s="2" t="s">
        <v>1902</v>
      </c>
      <c r="H9" s="74" t="s">
        <v>77</v>
      </c>
      <c r="I9" s="74"/>
      <c r="J9" s="2" t="s">
        <v>78</v>
      </c>
      <c r="K9" s="9">
        <v>5</v>
      </c>
      <c r="L9" s="4">
        <v>61.85</v>
      </c>
    </row>
    <row r="10" spans="1:25">
      <c r="A10" s="2" t="s">
        <v>48</v>
      </c>
      <c r="B10" s="3" t="s">
        <v>10330</v>
      </c>
      <c r="C10" s="76" t="s">
        <v>42</v>
      </c>
      <c r="D10" s="76"/>
      <c r="E10" s="1" t="s">
        <v>5946</v>
      </c>
      <c r="F10" s="2" t="s">
        <v>1071</v>
      </c>
      <c r="G10" s="2" t="s">
        <v>1072</v>
      </c>
      <c r="H10" s="74" t="s">
        <v>82</v>
      </c>
      <c r="I10" s="74"/>
      <c r="J10" s="2" t="s">
        <v>83</v>
      </c>
      <c r="K10" s="9">
        <v>5</v>
      </c>
      <c r="L10" s="4">
        <v>61.85</v>
      </c>
    </row>
    <row r="11" spans="1:25">
      <c r="A11" s="2" t="s">
        <v>48</v>
      </c>
      <c r="B11" s="3" t="s">
        <v>10330</v>
      </c>
      <c r="C11" s="76" t="s">
        <v>42</v>
      </c>
      <c r="D11" s="76"/>
      <c r="E11" s="1" t="s">
        <v>5888</v>
      </c>
      <c r="F11" s="2" t="s">
        <v>2509</v>
      </c>
      <c r="G11" s="2" t="s">
        <v>2510</v>
      </c>
      <c r="H11" s="74" t="s">
        <v>119</v>
      </c>
      <c r="I11" s="74"/>
      <c r="J11" s="2" t="s">
        <v>120</v>
      </c>
      <c r="K11" s="9">
        <v>15</v>
      </c>
      <c r="L11" s="4">
        <v>185.55</v>
      </c>
    </row>
    <row r="12" spans="1:25">
      <c r="A12" s="2" t="s">
        <v>48</v>
      </c>
      <c r="B12" s="3" t="s">
        <v>10330</v>
      </c>
      <c r="C12" s="76" t="s">
        <v>42</v>
      </c>
      <c r="D12" s="76"/>
      <c r="E12" s="1" t="s">
        <v>5916</v>
      </c>
      <c r="F12" s="2" t="s">
        <v>894</v>
      </c>
      <c r="G12" s="2" t="s">
        <v>895</v>
      </c>
      <c r="H12" s="74" t="s">
        <v>82</v>
      </c>
      <c r="I12" s="74"/>
      <c r="J12" s="2" t="s">
        <v>83</v>
      </c>
      <c r="K12" s="9">
        <v>20</v>
      </c>
      <c r="L12" s="4">
        <v>247.4</v>
      </c>
    </row>
    <row r="13" spans="1:25">
      <c r="A13" s="2" t="s">
        <v>48</v>
      </c>
      <c r="B13" s="3" t="s">
        <v>10330</v>
      </c>
      <c r="C13" s="76" t="s">
        <v>42</v>
      </c>
      <c r="D13" s="76"/>
      <c r="E13" s="1" t="s">
        <v>10338</v>
      </c>
      <c r="F13" s="2" t="s">
        <v>483</v>
      </c>
      <c r="G13" s="2" t="s">
        <v>484</v>
      </c>
      <c r="H13" s="74" t="s">
        <v>127</v>
      </c>
      <c r="I13" s="74"/>
      <c r="J13" s="2" t="s">
        <v>128</v>
      </c>
      <c r="K13" s="9">
        <v>5</v>
      </c>
      <c r="L13" s="4">
        <v>61.85</v>
      </c>
    </row>
    <row r="14" spans="1:25">
      <c r="A14" s="2" t="s">
        <v>48</v>
      </c>
      <c r="B14" s="3" t="s">
        <v>10330</v>
      </c>
      <c r="C14" s="76" t="s">
        <v>42</v>
      </c>
      <c r="D14" s="76"/>
      <c r="E14" s="1" t="s">
        <v>5849</v>
      </c>
      <c r="F14" s="2" t="s">
        <v>9883</v>
      </c>
      <c r="G14" s="2" t="s">
        <v>9884</v>
      </c>
      <c r="H14" s="74" t="s">
        <v>82</v>
      </c>
      <c r="I14" s="74"/>
      <c r="J14" s="2" t="s">
        <v>83</v>
      </c>
      <c r="K14" s="9">
        <v>10</v>
      </c>
      <c r="L14" s="4">
        <v>123.7</v>
      </c>
    </row>
    <row r="15" spans="1:25">
      <c r="A15" s="2" t="s">
        <v>48</v>
      </c>
      <c r="B15" s="3" t="s">
        <v>10330</v>
      </c>
      <c r="C15" s="76" t="s">
        <v>42</v>
      </c>
      <c r="D15" s="76"/>
      <c r="E15" s="1" t="s">
        <v>10339</v>
      </c>
      <c r="F15" s="2" t="s">
        <v>630</v>
      </c>
      <c r="G15" s="2" t="s">
        <v>631</v>
      </c>
      <c r="H15" s="74" t="s">
        <v>82</v>
      </c>
      <c r="I15" s="74"/>
      <c r="J15" s="2" t="s">
        <v>83</v>
      </c>
      <c r="K15" s="9">
        <v>3</v>
      </c>
      <c r="L15" s="4">
        <v>37.11</v>
      </c>
    </row>
    <row r="16" spans="1:25">
      <c r="A16" s="2" t="s">
        <v>48</v>
      </c>
      <c r="B16" s="3" t="s">
        <v>10330</v>
      </c>
      <c r="C16" s="76" t="s">
        <v>42</v>
      </c>
      <c r="D16" s="76"/>
      <c r="E16" s="1" t="s">
        <v>10340</v>
      </c>
      <c r="F16" s="2" t="s">
        <v>922</v>
      </c>
      <c r="G16" s="2" t="s">
        <v>923</v>
      </c>
      <c r="H16" s="74" t="s">
        <v>82</v>
      </c>
      <c r="I16" s="74"/>
      <c r="J16" s="2" t="s">
        <v>83</v>
      </c>
      <c r="K16" s="9">
        <v>1</v>
      </c>
      <c r="L16" s="4">
        <v>12.37</v>
      </c>
    </row>
    <row r="17" spans="1:12">
      <c r="A17" s="2" t="s">
        <v>48</v>
      </c>
      <c r="B17" s="3" t="s">
        <v>10330</v>
      </c>
      <c r="C17" s="76" t="s">
        <v>42</v>
      </c>
      <c r="D17" s="76"/>
      <c r="E17" s="1" t="s">
        <v>10331</v>
      </c>
      <c r="F17" s="2" t="s">
        <v>2358</v>
      </c>
      <c r="G17" s="2" t="s">
        <v>2359</v>
      </c>
      <c r="H17" s="74" t="s">
        <v>82</v>
      </c>
      <c r="I17" s="74"/>
      <c r="J17" s="2" t="s">
        <v>83</v>
      </c>
      <c r="K17" s="9">
        <v>1</v>
      </c>
      <c r="L17" s="4">
        <v>12.37</v>
      </c>
    </row>
    <row r="18" spans="1:12">
      <c r="A18" s="2" t="s">
        <v>48</v>
      </c>
      <c r="B18" s="3" t="s">
        <v>10330</v>
      </c>
      <c r="C18" s="76" t="s">
        <v>42</v>
      </c>
      <c r="D18" s="76"/>
      <c r="E18" s="1" t="s">
        <v>5905</v>
      </c>
      <c r="F18" s="2" t="s">
        <v>1728</v>
      </c>
      <c r="G18" s="2" t="s">
        <v>1729</v>
      </c>
      <c r="H18" s="74" t="s">
        <v>77</v>
      </c>
      <c r="I18" s="74"/>
      <c r="J18" s="2" t="s">
        <v>78</v>
      </c>
      <c r="K18" s="9">
        <v>1</v>
      </c>
      <c r="L18" s="4">
        <v>12.37</v>
      </c>
    </row>
    <row r="19" spans="1:12">
      <c r="A19" s="2" t="s">
        <v>48</v>
      </c>
      <c r="B19" s="3" t="s">
        <v>10330</v>
      </c>
      <c r="C19" s="76" t="s">
        <v>42</v>
      </c>
      <c r="D19" s="76"/>
      <c r="E19" s="1" t="s">
        <v>10341</v>
      </c>
      <c r="F19" s="2" t="s">
        <v>1076</v>
      </c>
      <c r="G19" s="2" t="s">
        <v>1077</v>
      </c>
      <c r="H19" s="74" t="s">
        <v>1078</v>
      </c>
      <c r="I19" s="74"/>
      <c r="J19" s="2" t="s">
        <v>1079</v>
      </c>
      <c r="K19" s="9">
        <v>10</v>
      </c>
      <c r="L19" s="4">
        <v>123.7</v>
      </c>
    </row>
    <row r="20" spans="1:12">
      <c r="A20" s="2" t="s">
        <v>48</v>
      </c>
      <c r="B20" s="3" t="s">
        <v>10342</v>
      </c>
      <c r="C20" s="76" t="s">
        <v>42</v>
      </c>
      <c r="D20" s="76"/>
      <c r="E20" s="1" t="s">
        <v>10343</v>
      </c>
      <c r="F20" s="2" t="s">
        <v>4537</v>
      </c>
      <c r="G20" s="2" t="s">
        <v>4538</v>
      </c>
      <c r="H20" s="74" t="s">
        <v>498</v>
      </c>
      <c r="I20" s="74"/>
      <c r="J20" s="2" t="s">
        <v>499</v>
      </c>
      <c r="K20" s="9">
        <v>10</v>
      </c>
      <c r="L20" s="4">
        <v>123.7</v>
      </c>
    </row>
    <row r="21" spans="1:12">
      <c r="A21" s="2" t="s">
        <v>48</v>
      </c>
      <c r="B21" s="3" t="s">
        <v>10330</v>
      </c>
      <c r="C21" s="76" t="s">
        <v>42</v>
      </c>
      <c r="D21" s="76"/>
      <c r="E21" s="1" t="s">
        <v>5937</v>
      </c>
      <c r="F21" s="2" t="s">
        <v>7117</v>
      </c>
      <c r="G21" s="2" t="s">
        <v>7118</v>
      </c>
      <c r="H21" s="74" t="s">
        <v>82</v>
      </c>
      <c r="I21" s="74"/>
      <c r="J21" s="2" t="s">
        <v>83</v>
      </c>
      <c r="K21" s="9">
        <v>2</v>
      </c>
      <c r="L21" s="4">
        <v>24.74</v>
      </c>
    </row>
    <row r="22" spans="1:12">
      <c r="A22" s="2" t="s">
        <v>48</v>
      </c>
      <c r="B22" s="3" t="s">
        <v>10330</v>
      </c>
      <c r="C22" s="76" t="s">
        <v>42</v>
      </c>
      <c r="D22" s="76"/>
      <c r="E22" s="1" t="s">
        <v>10344</v>
      </c>
      <c r="F22" s="2" t="s">
        <v>663</v>
      </c>
      <c r="G22" s="2" t="s">
        <v>664</v>
      </c>
      <c r="H22" s="74" t="s">
        <v>82</v>
      </c>
      <c r="I22" s="74"/>
      <c r="J22" s="2" t="s">
        <v>83</v>
      </c>
      <c r="K22" s="9">
        <v>2</v>
      </c>
      <c r="L22" s="4">
        <v>24.74</v>
      </c>
    </row>
    <row r="23" spans="1:12">
      <c r="A23" s="2" t="s">
        <v>48</v>
      </c>
      <c r="B23" s="3" t="s">
        <v>10330</v>
      </c>
      <c r="C23" s="76" t="s">
        <v>42</v>
      </c>
      <c r="D23" s="76"/>
      <c r="E23" s="1" t="s">
        <v>10345</v>
      </c>
      <c r="F23" s="2" t="s">
        <v>480</v>
      </c>
      <c r="G23" s="2" t="s">
        <v>481</v>
      </c>
      <c r="H23" s="74" t="s">
        <v>82</v>
      </c>
      <c r="I23" s="74"/>
      <c r="J23" s="2" t="s">
        <v>83</v>
      </c>
      <c r="K23" s="9">
        <v>5</v>
      </c>
      <c r="L23" s="4">
        <v>61.85</v>
      </c>
    </row>
    <row r="24" spans="1:12">
      <c r="A24" s="2" t="s">
        <v>48</v>
      </c>
      <c r="B24" s="3" t="s">
        <v>10330</v>
      </c>
      <c r="C24" s="76" t="s">
        <v>42</v>
      </c>
      <c r="D24" s="76"/>
      <c r="E24" s="1" t="s">
        <v>10346</v>
      </c>
      <c r="F24" s="2" t="s">
        <v>1085</v>
      </c>
      <c r="G24" s="2" t="s">
        <v>1086</v>
      </c>
      <c r="H24" s="74" t="s">
        <v>82</v>
      </c>
      <c r="I24" s="74"/>
      <c r="J24" s="2" t="s">
        <v>83</v>
      </c>
      <c r="K24" s="9">
        <v>10</v>
      </c>
      <c r="L24" s="4">
        <v>123.7</v>
      </c>
    </row>
    <row r="25" spans="1:12">
      <c r="A25" s="2" t="s">
        <v>48</v>
      </c>
      <c r="B25" s="3" t="s">
        <v>10330</v>
      </c>
      <c r="C25" s="76" t="s">
        <v>42</v>
      </c>
      <c r="D25" s="76"/>
      <c r="E25" s="1" t="s">
        <v>10347</v>
      </c>
      <c r="F25" s="2" t="s">
        <v>928</v>
      </c>
      <c r="G25" s="2" t="s">
        <v>929</v>
      </c>
      <c r="H25" s="74" t="s">
        <v>93</v>
      </c>
      <c r="I25" s="74"/>
      <c r="J25" s="2" t="s">
        <v>94</v>
      </c>
      <c r="K25" s="9">
        <v>6</v>
      </c>
      <c r="L25" s="4">
        <v>74.22</v>
      </c>
    </row>
    <row r="26" spans="1:12">
      <c r="A26" s="2" t="s">
        <v>48</v>
      </c>
      <c r="B26" s="3" t="s">
        <v>10330</v>
      </c>
      <c r="C26" s="76" t="s">
        <v>42</v>
      </c>
      <c r="D26" s="76"/>
      <c r="E26" s="1" t="s">
        <v>10345</v>
      </c>
      <c r="F26" s="2" t="s">
        <v>480</v>
      </c>
      <c r="G26" s="2" t="s">
        <v>481</v>
      </c>
      <c r="H26" s="74" t="s">
        <v>82</v>
      </c>
      <c r="I26" s="74"/>
      <c r="J26" s="2" t="s">
        <v>83</v>
      </c>
      <c r="K26" s="9">
        <v>5</v>
      </c>
      <c r="L26" s="4">
        <v>61.85</v>
      </c>
    </row>
    <row r="27" spans="1:12">
      <c r="A27" s="2" t="s">
        <v>48</v>
      </c>
      <c r="B27" s="3" t="s">
        <v>10330</v>
      </c>
      <c r="C27" s="76" t="s">
        <v>42</v>
      </c>
      <c r="D27" s="76"/>
      <c r="E27" s="1" t="s">
        <v>10348</v>
      </c>
      <c r="F27" s="2" t="s">
        <v>125</v>
      </c>
      <c r="G27" s="2" t="s">
        <v>126</v>
      </c>
      <c r="H27" s="74" t="s">
        <v>127</v>
      </c>
      <c r="I27" s="74"/>
      <c r="J27" s="2" t="s">
        <v>128</v>
      </c>
      <c r="K27" s="9">
        <v>3</v>
      </c>
      <c r="L27" s="4">
        <v>37.11</v>
      </c>
    </row>
    <row r="28" spans="1:12">
      <c r="A28" s="2" t="s">
        <v>48</v>
      </c>
      <c r="B28" s="3" t="s">
        <v>10330</v>
      </c>
      <c r="C28" s="76" t="s">
        <v>42</v>
      </c>
      <c r="D28" s="76"/>
      <c r="E28" s="1" t="s">
        <v>5960</v>
      </c>
      <c r="F28" s="2" t="s">
        <v>660</v>
      </c>
      <c r="G28" s="2" t="s">
        <v>7663</v>
      </c>
      <c r="H28" s="74" t="s">
        <v>77</v>
      </c>
      <c r="I28" s="74"/>
      <c r="J28" s="2" t="s">
        <v>78</v>
      </c>
      <c r="K28" s="9">
        <v>10</v>
      </c>
      <c r="L28" s="4">
        <v>123.7</v>
      </c>
    </row>
    <row r="29" spans="1:12">
      <c r="A29" s="2" t="s">
        <v>48</v>
      </c>
      <c r="B29" s="3" t="s">
        <v>10330</v>
      </c>
      <c r="C29" s="76" t="s">
        <v>42</v>
      </c>
      <c r="D29" s="76"/>
      <c r="E29" s="1" t="s">
        <v>10345</v>
      </c>
      <c r="F29" s="2" t="s">
        <v>480</v>
      </c>
      <c r="G29" s="2" t="s">
        <v>481</v>
      </c>
      <c r="H29" s="74" t="s">
        <v>82</v>
      </c>
      <c r="I29" s="74"/>
      <c r="J29" s="2" t="s">
        <v>83</v>
      </c>
      <c r="K29" s="9">
        <v>2</v>
      </c>
      <c r="L29" s="4">
        <v>24.74</v>
      </c>
    </row>
    <row r="30" spans="1:12">
      <c r="L30" s="5">
        <v>1908.75</v>
      </c>
    </row>
    <row r="31" spans="1:12">
      <c r="A31" s="14" t="s">
        <v>141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>
      <c r="A32" s="2" t="s">
        <v>40</v>
      </c>
      <c r="B32" s="3" t="s">
        <v>10349</v>
      </c>
      <c r="C32" s="76" t="s">
        <v>42</v>
      </c>
      <c r="D32" s="76"/>
      <c r="E32" s="1" t="s">
        <v>10350</v>
      </c>
      <c r="F32" s="2" t="s">
        <v>1404</v>
      </c>
      <c r="G32" s="2" t="s">
        <v>1405</v>
      </c>
      <c r="H32" s="74" t="s">
        <v>160</v>
      </c>
      <c r="I32" s="74"/>
      <c r="J32" s="2" t="s">
        <v>161</v>
      </c>
      <c r="K32" s="9">
        <v>2</v>
      </c>
      <c r="L32" s="4">
        <v>20.440000000000001</v>
      </c>
    </row>
    <row r="33" spans="1:25">
      <c r="A33" s="2" t="s">
        <v>48</v>
      </c>
      <c r="B33" s="3" t="s">
        <v>10349</v>
      </c>
      <c r="C33" s="76" t="s">
        <v>42</v>
      </c>
      <c r="D33" s="76"/>
      <c r="E33" s="1" t="s">
        <v>5976</v>
      </c>
      <c r="F33" s="2" t="s">
        <v>940</v>
      </c>
      <c r="G33" s="2" t="s">
        <v>941</v>
      </c>
      <c r="H33" s="74" t="s">
        <v>942</v>
      </c>
      <c r="I33" s="74"/>
      <c r="J33" s="2" t="s">
        <v>943</v>
      </c>
      <c r="K33" s="9">
        <v>20</v>
      </c>
      <c r="L33" s="4">
        <v>247.4</v>
      </c>
    </row>
    <row r="34" spans="1:25">
      <c r="A34" s="2" t="s">
        <v>48</v>
      </c>
      <c r="B34" s="3" t="s">
        <v>10351</v>
      </c>
      <c r="C34" s="76" t="s">
        <v>42</v>
      </c>
      <c r="D34" s="76"/>
      <c r="E34" s="1" t="s">
        <v>10352</v>
      </c>
      <c r="F34" s="2" t="s">
        <v>957</v>
      </c>
      <c r="G34" s="2" t="s">
        <v>958</v>
      </c>
      <c r="H34" s="74" t="s">
        <v>150</v>
      </c>
      <c r="I34" s="74"/>
      <c r="J34" s="2" t="s">
        <v>151</v>
      </c>
      <c r="K34" s="9">
        <v>10</v>
      </c>
      <c r="L34" s="4">
        <v>115.2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>
      <c r="A35" s="2" t="s">
        <v>48</v>
      </c>
      <c r="B35" s="3" t="s">
        <v>10349</v>
      </c>
      <c r="C35" s="76" t="s">
        <v>42</v>
      </c>
      <c r="D35" s="76"/>
      <c r="E35" s="1" t="s">
        <v>10353</v>
      </c>
      <c r="F35" s="2" t="s">
        <v>936</v>
      </c>
      <c r="G35" s="2" t="s">
        <v>937</v>
      </c>
      <c r="H35" s="74" t="s">
        <v>150</v>
      </c>
      <c r="I35" s="74"/>
      <c r="J35" s="2" t="s">
        <v>151</v>
      </c>
      <c r="K35" s="9">
        <v>5</v>
      </c>
      <c r="L35" s="4">
        <v>61.85</v>
      </c>
    </row>
    <row r="36" spans="1:25">
      <c r="A36" s="2" t="s">
        <v>48</v>
      </c>
      <c r="B36" s="3" t="s">
        <v>10349</v>
      </c>
      <c r="C36" s="76" t="s">
        <v>42</v>
      </c>
      <c r="D36" s="76"/>
      <c r="E36" s="1" t="s">
        <v>10354</v>
      </c>
      <c r="F36" s="2" t="s">
        <v>148</v>
      </c>
      <c r="G36" s="2" t="s">
        <v>149</v>
      </c>
      <c r="H36" s="74" t="s">
        <v>150</v>
      </c>
      <c r="I36" s="74"/>
      <c r="J36" s="2" t="s">
        <v>151</v>
      </c>
      <c r="K36" s="9">
        <v>5</v>
      </c>
      <c r="L36" s="4">
        <v>57.6</v>
      </c>
    </row>
    <row r="37" spans="1:25">
      <c r="A37" s="2" t="s">
        <v>48</v>
      </c>
      <c r="B37" s="3" t="s">
        <v>10349</v>
      </c>
      <c r="C37" s="76" t="s">
        <v>42</v>
      </c>
      <c r="D37" s="76"/>
      <c r="E37" s="1" t="s">
        <v>10355</v>
      </c>
      <c r="F37" s="2" t="s">
        <v>148</v>
      </c>
      <c r="G37" s="2" t="s">
        <v>149</v>
      </c>
      <c r="H37" s="74" t="s">
        <v>150</v>
      </c>
      <c r="I37" s="74"/>
      <c r="J37" s="2" t="s">
        <v>151</v>
      </c>
      <c r="K37" s="9">
        <v>3</v>
      </c>
      <c r="L37" s="4">
        <v>37.11</v>
      </c>
    </row>
    <row r="38" spans="1:25">
      <c r="L38" s="5">
        <v>539.6</v>
      </c>
    </row>
    <row r="39" spans="1:25">
      <c r="A39" s="14" t="s">
        <v>212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25">
      <c r="A40" s="2" t="s">
        <v>40</v>
      </c>
      <c r="B40" s="3" t="s">
        <v>10342</v>
      </c>
      <c r="C40" s="76" t="s">
        <v>42</v>
      </c>
      <c r="D40" s="76"/>
      <c r="E40" s="1" t="s">
        <v>10356</v>
      </c>
      <c r="F40" s="2" t="s">
        <v>7966</v>
      </c>
      <c r="G40" s="2" t="s">
        <v>7967</v>
      </c>
      <c r="H40" s="74" t="s">
        <v>216</v>
      </c>
      <c r="I40" s="74"/>
      <c r="J40" s="2" t="s">
        <v>217</v>
      </c>
      <c r="K40" s="9">
        <v>100</v>
      </c>
      <c r="L40" s="4">
        <v>1022</v>
      </c>
    </row>
    <row r="41" spans="1:25">
      <c r="A41" s="2" t="s">
        <v>48</v>
      </c>
      <c r="B41" s="3" t="s">
        <v>10357</v>
      </c>
      <c r="C41" s="76" t="s">
        <v>42</v>
      </c>
      <c r="D41" s="76"/>
      <c r="E41" s="1" t="s">
        <v>10358</v>
      </c>
      <c r="F41" s="2" t="s">
        <v>263</v>
      </c>
      <c r="G41" s="2" t="s">
        <v>264</v>
      </c>
      <c r="H41" s="74" t="s">
        <v>216</v>
      </c>
      <c r="I41" s="74"/>
      <c r="J41" s="2" t="s">
        <v>217</v>
      </c>
      <c r="K41" s="9">
        <v>2</v>
      </c>
      <c r="L41" s="4">
        <v>24.74</v>
      </c>
    </row>
    <row r="42" spans="1:25">
      <c r="A42" s="2" t="s">
        <v>48</v>
      </c>
      <c r="B42" s="3" t="s">
        <v>10357</v>
      </c>
      <c r="C42" s="76" t="s">
        <v>42</v>
      </c>
      <c r="D42" s="76"/>
      <c r="E42" s="1" t="s">
        <v>5816</v>
      </c>
      <c r="F42" s="2" t="s">
        <v>280</v>
      </c>
      <c r="G42" s="2" t="s">
        <v>281</v>
      </c>
      <c r="H42" s="74" t="s">
        <v>216</v>
      </c>
      <c r="I42" s="74"/>
      <c r="J42" s="2" t="s">
        <v>217</v>
      </c>
      <c r="K42" s="9">
        <v>6</v>
      </c>
      <c r="L42" s="4">
        <v>74.22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>
      <c r="A43" s="2" t="s">
        <v>48</v>
      </c>
      <c r="B43" s="3" t="s">
        <v>10357</v>
      </c>
      <c r="C43" s="76" t="s">
        <v>42</v>
      </c>
      <c r="D43" s="76"/>
      <c r="E43" s="1" t="s">
        <v>10359</v>
      </c>
      <c r="F43" s="2" t="s">
        <v>272</v>
      </c>
      <c r="G43" s="2" t="s">
        <v>273</v>
      </c>
      <c r="H43" s="74" t="s">
        <v>216</v>
      </c>
      <c r="I43" s="74"/>
      <c r="J43" s="2" t="s">
        <v>217</v>
      </c>
      <c r="K43" s="9">
        <v>3</v>
      </c>
      <c r="L43" s="4">
        <v>37.11</v>
      </c>
    </row>
    <row r="44" spans="1:25">
      <c r="A44" s="2" t="s">
        <v>48</v>
      </c>
      <c r="B44" s="3" t="s">
        <v>10357</v>
      </c>
      <c r="C44" s="76" t="s">
        <v>42</v>
      </c>
      <c r="D44" s="76"/>
      <c r="E44" s="1" t="s">
        <v>10360</v>
      </c>
      <c r="F44" s="2" t="s">
        <v>7966</v>
      </c>
      <c r="G44" s="2" t="s">
        <v>7967</v>
      </c>
      <c r="H44" s="74" t="s">
        <v>216</v>
      </c>
      <c r="I44" s="74"/>
      <c r="J44" s="2" t="s">
        <v>217</v>
      </c>
      <c r="K44" s="9">
        <v>160</v>
      </c>
      <c r="L44" s="4">
        <v>1979.2</v>
      </c>
    </row>
    <row r="45" spans="1:25">
      <c r="A45" s="2" t="s">
        <v>48</v>
      </c>
      <c r="B45" s="3" t="s">
        <v>10342</v>
      </c>
      <c r="C45" s="76" t="s">
        <v>42</v>
      </c>
      <c r="D45" s="76"/>
      <c r="E45" s="1" t="s">
        <v>10356</v>
      </c>
      <c r="F45" s="2" t="s">
        <v>7966</v>
      </c>
      <c r="G45" s="2" t="s">
        <v>7967</v>
      </c>
      <c r="H45" s="74" t="s">
        <v>216</v>
      </c>
      <c r="I45" s="74"/>
      <c r="J45" s="2" t="s">
        <v>217</v>
      </c>
      <c r="K45" s="9">
        <v>30</v>
      </c>
      <c r="L45" s="4">
        <v>371.1</v>
      </c>
    </row>
    <row r="46" spans="1:25">
      <c r="A46" s="2" t="s">
        <v>48</v>
      </c>
      <c r="B46" s="3" t="s">
        <v>10330</v>
      </c>
      <c r="C46" s="76" t="s">
        <v>42</v>
      </c>
      <c r="D46" s="76"/>
      <c r="E46" s="1" t="s">
        <v>10361</v>
      </c>
      <c r="F46" s="2" t="s">
        <v>7966</v>
      </c>
      <c r="G46" s="2" t="s">
        <v>7967</v>
      </c>
      <c r="H46" s="74" t="s">
        <v>216</v>
      </c>
      <c r="I46" s="74"/>
      <c r="J46" s="2" t="s">
        <v>217</v>
      </c>
      <c r="K46" s="9">
        <v>30</v>
      </c>
      <c r="L46" s="4">
        <v>371.1</v>
      </c>
    </row>
    <row r="47" spans="1:25">
      <c r="L47" s="5">
        <v>3879.47</v>
      </c>
    </row>
    <row r="48" spans="1:25">
      <c r="A48" s="14" t="s">
        <v>286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25">
      <c r="A49" s="2" t="s">
        <v>40</v>
      </c>
      <c r="B49" s="3" t="s">
        <v>10342</v>
      </c>
      <c r="C49" s="76" t="s">
        <v>42</v>
      </c>
      <c r="D49" s="76"/>
      <c r="E49" s="1" t="s">
        <v>5834</v>
      </c>
      <c r="F49" s="2" t="s">
        <v>302</v>
      </c>
      <c r="G49" s="2" t="s">
        <v>303</v>
      </c>
      <c r="H49" s="74" t="s">
        <v>304</v>
      </c>
      <c r="I49" s="74"/>
      <c r="J49" s="2" t="s">
        <v>305</v>
      </c>
      <c r="K49" s="9">
        <v>2</v>
      </c>
      <c r="L49" s="4">
        <v>20.440000000000001</v>
      </c>
    </row>
    <row r="50" spans="1:25">
      <c r="A50" s="2" t="s">
        <v>48</v>
      </c>
      <c r="B50" s="3" t="s">
        <v>10342</v>
      </c>
      <c r="C50" s="76" t="s">
        <v>42</v>
      </c>
      <c r="D50" s="76"/>
      <c r="E50" s="1" t="s">
        <v>5834</v>
      </c>
      <c r="F50" s="2" t="s">
        <v>302</v>
      </c>
      <c r="G50" s="2" t="s">
        <v>303</v>
      </c>
      <c r="H50" s="74" t="s">
        <v>304</v>
      </c>
      <c r="I50" s="74"/>
      <c r="J50" s="2" t="s">
        <v>305</v>
      </c>
      <c r="K50" s="9">
        <v>10</v>
      </c>
      <c r="L50" s="4">
        <v>123.7</v>
      </c>
    </row>
    <row r="51" spans="1:25">
      <c r="A51" s="2" t="s">
        <v>48</v>
      </c>
      <c r="B51" s="3" t="s">
        <v>10357</v>
      </c>
      <c r="C51" s="76" t="s">
        <v>42</v>
      </c>
      <c r="D51" s="76"/>
      <c r="E51" s="1" t="s">
        <v>10362</v>
      </c>
      <c r="F51" s="2" t="s">
        <v>307</v>
      </c>
      <c r="G51" s="2" t="s">
        <v>308</v>
      </c>
      <c r="H51" s="74" t="s">
        <v>304</v>
      </c>
      <c r="I51" s="74"/>
      <c r="J51" s="2" t="s">
        <v>305</v>
      </c>
      <c r="K51" s="9">
        <v>5</v>
      </c>
      <c r="L51" s="4">
        <v>61.85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>
      <c r="L52" s="5">
        <v>205.99</v>
      </c>
    </row>
    <row r="53" spans="1:25">
      <c r="A53" s="14" t="s">
        <v>309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25">
      <c r="A54" s="2" t="s">
        <v>40</v>
      </c>
      <c r="B54" s="3" t="s">
        <v>10357</v>
      </c>
      <c r="C54" s="76" t="s">
        <v>42</v>
      </c>
      <c r="D54" s="76"/>
      <c r="E54" s="1" t="s">
        <v>5841</v>
      </c>
      <c r="F54" s="2" t="s">
        <v>411</v>
      </c>
      <c r="G54" s="2" t="s">
        <v>412</v>
      </c>
      <c r="H54" s="74" t="s">
        <v>313</v>
      </c>
      <c r="I54" s="74"/>
      <c r="J54" s="2" t="s">
        <v>314</v>
      </c>
      <c r="K54" s="9">
        <v>10</v>
      </c>
      <c r="L54" s="4">
        <v>102.2</v>
      </c>
    </row>
    <row r="55" spans="1:25">
      <c r="A55" s="2" t="s">
        <v>40</v>
      </c>
      <c r="B55" s="3" t="s">
        <v>10349</v>
      </c>
      <c r="C55" s="76" t="s">
        <v>42</v>
      </c>
      <c r="D55" s="76"/>
      <c r="E55" s="1" t="s">
        <v>10363</v>
      </c>
      <c r="F55" s="2" t="s">
        <v>411</v>
      </c>
      <c r="G55" s="2" t="s">
        <v>412</v>
      </c>
      <c r="H55" s="74" t="s">
        <v>313</v>
      </c>
      <c r="I55" s="74"/>
      <c r="J55" s="2" t="s">
        <v>314</v>
      </c>
      <c r="K55" s="9">
        <v>1</v>
      </c>
      <c r="L55" s="4">
        <v>10.220000000000001</v>
      </c>
    </row>
    <row r="56" spans="1:25">
      <c r="A56" s="2" t="s">
        <v>40</v>
      </c>
      <c r="B56" s="3" t="s">
        <v>10349</v>
      </c>
      <c r="C56" s="76" t="s">
        <v>42</v>
      </c>
      <c r="D56" s="76"/>
      <c r="E56" s="1" t="s">
        <v>10363</v>
      </c>
      <c r="F56" s="2" t="s">
        <v>411</v>
      </c>
      <c r="G56" s="2" t="s">
        <v>412</v>
      </c>
      <c r="H56" s="74" t="s">
        <v>313</v>
      </c>
      <c r="I56" s="74"/>
      <c r="J56" s="2" t="s">
        <v>314</v>
      </c>
      <c r="K56" s="9">
        <v>9</v>
      </c>
      <c r="L56" s="4">
        <v>91.98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>
      <c r="A57" s="2" t="s">
        <v>40</v>
      </c>
      <c r="B57" s="3" t="s">
        <v>10349</v>
      </c>
      <c r="C57" s="76" t="s">
        <v>42</v>
      </c>
      <c r="D57" s="76"/>
      <c r="E57" s="1" t="s">
        <v>10364</v>
      </c>
      <c r="F57" s="2" t="s">
        <v>3506</v>
      </c>
      <c r="G57" s="2" t="s">
        <v>3507</v>
      </c>
      <c r="H57" s="74" t="s">
        <v>313</v>
      </c>
      <c r="I57" s="74"/>
      <c r="J57" s="2" t="s">
        <v>314</v>
      </c>
      <c r="K57" s="9">
        <v>5</v>
      </c>
      <c r="L57" s="4">
        <v>51.1</v>
      </c>
    </row>
    <row r="58" spans="1:25">
      <c r="A58" s="2" t="s">
        <v>40</v>
      </c>
      <c r="B58" s="3" t="s">
        <v>10349</v>
      </c>
      <c r="C58" s="76" t="s">
        <v>42</v>
      </c>
      <c r="D58" s="76"/>
      <c r="E58" s="1" t="s">
        <v>5975</v>
      </c>
      <c r="F58" s="2" t="s">
        <v>341</v>
      </c>
      <c r="G58" s="2" t="s">
        <v>342</v>
      </c>
      <c r="H58" s="74" t="s">
        <v>343</v>
      </c>
      <c r="I58" s="74"/>
      <c r="J58" s="2" t="s">
        <v>344</v>
      </c>
      <c r="K58" s="9">
        <v>10</v>
      </c>
      <c r="L58" s="4">
        <v>102.2</v>
      </c>
    </row>
    <row r="59" spans="1:25">
      <c r="A59" s="2" t="s">
        <v>40</v>
      </c>
      <c r="B59" s="3" t="s">
        <v>10330</v>
      </c>
      <c r="C59" s="76" t="s">
        <v>42</v>
      </c>
      <c r="D59" s="76"/>
      <c r="E59" s="1" t="s">
        <v>10365</v>
      </c>
      <c r="F59" s="2" t="s">
        <v>325</v>
      </c>
      <c r="G59" s="2" t="s">
        <v>326</v>
      </c>
      <c r="H59" s="74" t="s">
        <v>313</v>
      </c>
      <c r="I59" s="74"/>
      <c r="J59" s="2" t="s">
        <v>314</v>
      </c>
      <c r="K59" s="9">
        <v>30</v>
      </c>
      <c r="L59" s="4">
        <v>306.60000000000002</v>
      </c>
    </row>
    <row r="60" spans="1:25">
      <c r="A60" s="2" t="s">
        <v>40</v>
      </c>
      <c r="B60" s="3" t="s">
        <v>10351</v>
      </c>
      <c r="C60" s="76" t="s">
        <v>42</v>
      </c>
      <c r="D60" s="76"/>
      <c r="E60" s="1" t="s">
        <v>10366</v>
      </c>
      <c r="F60" s="2" t="s">
        <v>1421</v>
      </c>
      <c r="G60" s="2" t="s">
        <v>1422</v>
      </c>
      <c r="H60" s="74" t="s">
        <v>362</v>
      </c>
      <c r="I60" s="74"/>
      <c r="J60" s="2" t="s">
        <v>363</v>
      </c>
      <c r="K60" s="9">
        <v>2</v>
      </c>
      <c r="L60" s="4">
        <v>20.440000000000001</v>
      </c>
    </row>
    <row r="61" spans="1:25">
      <c r="A61" s="2" t="s">
        <v>40</v>
      </c>
      <c r="B61" s="3" t="s">
        <v>10351</v>
      </c>
      <c r="C61" s="76" t="s">
        <v>42</v>
      </c>
      <c r="D61" s="76"/>
      <c r="E61" s="1" t="s">
        <v>10367</v>
      </c>
      <c r="F61" s="2" t="s">
        <v>1421</v>
      </c>
      <c r="G61" s="2" t="s">
        <v>1422</v>
      </c>
      <c r="H61" s="74" t="s">
        <v>362</v>
      </c>
      <c r="I61" s="74"/>
      <c r="J61" s="2" t="s">
        <v>363</v>
      </c>
      <c r="K61" s="9">
        <v>5</v>
      </c>
      <c r="L61" s="4">
        <v>51.1</v>
      </c>
    </row>
    <row r="62" spans="1:25">
      <c r="A62" s="2" t="s">
        <v>40</v>
      </c>
      <c r="B62" s="3" t="s">
        <v>10357</v>
      </c>
      <c r="C62" s="76" t="s">
        <v>42</v>
      </c>
      <c r="D62" s="76"/>
      <c r="E62" s="1" t="s">
        <v>10368</v>
      </c>
      <c r="F62" s="2" t="s">
        <v>1222</v>
      </c>
      <c r="G62" s="2" t="s">
        <v>1223</v>
      </c>
      <c r="H62" s="74" t="s">
        <v>313</v>
      </c>
      <c r="I62" s="74"/>
      <c r="J62" s="2" t="s">
        <v>314</v>
      </c>
      <c r="K62" s="9">
        <v>10</v>
      </c>
      <c r="L62" s="4">
        <v>102.2</v>
      </c>
    </row>
    <row r="63" spans="1:25">
      <c r="A63" s="2" t="s">
        <v>40</v>
      </c>
      <c r="B63" s="3" t="s">
        <v>10357</v>
      </c>
      <c r="C63" s="76" t="s">
        <v>42</v>
      </c>
      <c r="D63" s="76"/>
      <c r="E63" s="1" t="s">
        <v>10369</v>
      </c>
      <c r="F63" s="2" t="s">
        <v>2315</v>
      </c>
      <c r="G63" s="2" t="s">
        <v>2316</v>
      </c>
      <c r="H63" s="74" t="s">
        <v>313</v>
      </c>
      <c r="I63" s="74"/>
      <c r="J63" s="2" t="s">
        <v>314</v>
      </c>
      <c r="K63" s="9">
        <v>5</v>
      </c>
      <c r="L63" s="4">
        <v>51.1</v>
      </c>
    </row>
    <row r="64" spans="1:25">
      <c r="A64" s="2" t="s">
        <v>40</v>
      </c>
      <c r="B64" s="3" t="s">
        <v>10357</v>
      </c>
      <c r="C64" s="76" t="s">
        <v>42</v>
      </c>
      <c r="D64" s="76"/>
      <c r="E64" s="1" t="s">
        <v>5742</v>
      </c>
      <c r="F64" s="2" t="s">
        <v>2117</v>
      </c>
      <c r="G64" s="2" t="s">
        <v>2118</v>
      </c>
      <c r="H64" s="74" t="s">
        <v>313</v>
      </c>
      <c r="I64" s="74"/>
      <c r="J64" s="2" t="s">
        <v>314</v>
      </c>
      <c r="K64" s="9">
        <v>10</v>
      </c>
      <c r="L64" s="4">
        <v>102.2</v>
      </c>
    </row>
    <row r="65" spans="1:12">
      <c r="A65" s="2" t="s">
        <v>40</v>
      </c>
      <c r="B65" s="3" t="s">
        <v>10349</v>
      </c>
      <c r="C65" s="76" t="s">
        <v>42</v>
      </c>
      <c r="D65" s="76"/>
      <c r="E65" s="1" t="s">
        <v>10370</v>
      </c>
      <c r="F65" s="2" t="s">
        <v>3589</v>
      </c>
      <c r="G65" s="2" t="s">
        <v>3590</v>
      </c>
      <c r="H65" s="74" t="s">
        <v>313</v>
      </c>
      <c r="I65" s="74"/>
      <c r="J65" s="2" t="s">
        <v>314</v>
      </c>
      <c r="K65" s="9">
        <v>10</v>
      </c>
      <c r="L65" s="4">
        <v>102.2</v>
      </c>
    </row>
    <row r="66" spans="1:12">
      <c r="A66" s="2" t="s">
        <v>40</v>
      </c>
      <c r="B66" s="3" t="s">
        <v>10351</v>
      </c>
      <c r="C66" s="76" t="s">
        <v>42</v>
      </c>
      <c r="D66" s="76"/>
      <c r="E66" s="1" t="s">
        <v>5831</v>
      </c>
      <c r="F66" s="2" t="s">
        <v>1421</v>
      </c>
      <c r="G66" s="2" t="s">
        <v>1422</v>
      </c>
      <c r="H66" s="74" t="s">
        <v>362</v>
      </c>
      <c r="I66" s="74"/>
      <c r="J66" s="2" t="s">
        <v>363</v>
      </c>
      <c r="K66" s="9">
        <v>10</v>
      </c>
      <c r="L66" s="4">
        <v>102.2</v>
      </c>
    </row>
    <row r="67" spans="1:12">
      <c r="A67" s="2" t="s">
        <v>40</v>
      </c>
      <c r="B67" s="3" t="s">
        <v>10351</v>
      </c>
      <c r="C67" s="76" t="s">
        <v>42</v>
      </c>
      <c r="D67" s="76"/>
      <c r="E67" s="1" t="s">
        <v>10371</v>
      </c>
      <c r="F67" s="2" t="s">
        <v>1421</v>
      </c>
      <c r="G67" s="2" t="s">
        <v>1422</v>
      </c>
      <c r="H67" s="74" t="s">
        <v>362</v>
      </c>
      <c r="I67" s="74"/>
      <c r="J67" s="2" t="s">
        <v>363</v>
      </c>
      <c r="K67" s="9">
        <v>10</v>
      </c>
      <c r="L67" s="4">
        <v>102.2</v>
      </c>
    </row>
    <row r="68" spans="1:12">
      <c r="A68" s="2" t="s">
        <v>40</v>
      </c>
      <c r="B68" s="3" t="s">
        <v>10342</v>
      </c>
      <c r="C68" s="76" t="s">
        <v>42</v>
      </c>
      <c r="D68" s="76"/>
      <c r="E68" s="1" t="s">
        <v>5933</v>
      </c>
      <c r="F68" s="2" t="s">
        <v>1444</v>
      </c>
      <c r="G68" s="2" t="s">
        <v>1445</v>
      </c>
      <c r="H68" s="74" t="s">
        <v>362</v>
      </c>
      <c r="I68" s="74"/>
      <c r="J68" s="2" t="s">
        <v>363</v>
      </c>
      <c r="K68" s="9">
        <v>20</v>
      </c>
      <c r="L68" s="4">
        <v>204.4</v>
      </c>
    </row>
    <row r="69" spans="1:12">
      <c r="A69" s="2" t="s">
        <v>40</v>
      </c>
      <c r="B69" s="3" t="s">
        <v>10351</v>
      </c>
      <c r="C69" s="76" t="s">
        <v>42</v>
      </c>
      <c r="D69" s="76"/>
      <c r="E69" s="1" t="s">
        <v>10372</v>
      </c>
      <c r="F69" s="2" t="s">
        <v>1436</v>
      </c>
      <c r="G69" s="2" t="s">
        <v>1437</v>
      </c>
      <c r="H69" s="74" t="s">
        <v>313</v>
      </c>
      <c r="I69" s="74"/>
      <c r="J69" s="2" t="s">
        <v>314</v>
      </c>
      <c r="K69" s="9">
        <v>10</v>
      </c>
      <c r="L69" s="4">
        <v>102.2</v>
      </c>
    </row>
    <row r="70" spans="1:12">
      <c r="A70" s="2" t="s">
        <v>40</v>
      </c>
      <c r="B70" s="3" t="s">
        <v>10351</v>
      </c>
      <c r="C70" s="76" t="s">
        <v>42</v>
      </c>
      <c r="D70" s="76"/>
      <c r="E70" s="1" t="s">
        <v>10373</v>
      </c>
      <c r="F70" s="2" t="s">
        <v>1421</v>
      </c>
      <c r="G70" s="2" t="s">
        <v>1422</v>
      </c>
      <c r="H70" s="74" t="s">
        <v>362</v>
      </c>
      <c r="I70" s="74"/>
      <c r="J70" s="2" t="s">
        <v>363</v>
      </c>
      <c r="K70" s="9">
        <v>3</v>
      </c>
      <c r="L70" s="4">
        <v>30.66</v>
      </c>
    </row>
    <row r="71" spans="1:12">
      <c r="A71" s="2" t="s">
        <v>40</v>
      </c>
      <c r="B71" s="3" t="s">
        <v>10351</v>
      </c>
      <c r="C71" s="76" t="s">
        <v>42</v>
      </c>
      <c r="D71" s="76"/>
      <c r="E71" s="1" t="s">
        <v>10374</v>
      </c>
      <c r="F71" s="2" t="s">
        <v>1421</v>
      </c>
      <c r="G71" s="2" t="s">
        <v>1422</v>
      </c>
      <c r="H71" s="74" t="s">
        <v>362</v>
      </c>
      <c r="I71" s="74"/>
      <c r="J71" s="2" t="s">
        <v>363</v>
      </c>
      <c r="K71" s="9">
        <v>10</v>
      </c>
      <c r="L71" s="4">
        <v>102.2</v>
      </c>
    </row>
    <row r="72" spans="1:12">
      <c r="A72" s="2" t="s">
        <v>48</v>
      </c>
      <c r="B72" s="3" t="s">
        <v>10349</v>
      </c>
      <c r="C72" s="76" t="s">
        <v>42</v>
      </c>
      <c r="D72" s="76"/>
      <c r="E72" s="1" t="s">
        <v>10363</v>
      </c>
      <c r="F72" s="2" t="s">
        <v>411</v>
      </c>
      <c r="G72" s="2" t="s">
        <v>412</v>
      </c>
      <c r="H72" s="74" t="s">
        <v>313</v>
      </c>
      <c r="I72" s="74"/>
      <c r="J72" s="2" t="s">
        <v>314</v>
      </c>
      <c r="K72" s="9">
        <v>5</v>
      </c>
      <c r="L72" s="4">
        <v>57.6</v>
      </c>
    </row>
    <row r="73" spans="1:12">
      <c r="A73" s="2" t="s">
        <v>48</v>
      </c>
      <c r="B73" s="3" t="s">
        <v>10351</v>
      </c>
      <c r="C73" s="76" t="s">
        <v>42</v>
      </c>
      <c r="D73" s="76"/>
      <c r="E73" s="1" t="s">
        <v>10374</v>
      </c>
      <c r="F73" s="2" t="s">
        <v>1421</v>
      </c>
      <c r="G73" s="2" t="s">
        <v>1422</v>
      </c>
      <c r="H73" s="74" t="s">
        <v>362</v>
      </c>
      <c r="I73" s="74"/>
      <c r="J73" s="2" t="s">
        <v>363</v>
      </c>
      <c r="K73" s="9">
        <v>10</v>
      </c>
      <c r="L73" s="4">
        <v>123.7</v>
      </c>
    </row>
    <row r="74" spans="1:12">
      <c r="A74" s="2" t="s">
        <v>48</v>
      </c>
      <c r="B74" s="3" t="s">
        <v>10351</v>
      </c>
      <c r="C74" s="76" t="s">
        <v>42</v>
      </c>
      <c r="D74" s="76"/>
      <c r="E74" s="1" t="s">
        <v>10371</v>
      </c>
      <c r="F74" s="2" t="s">
        <v>1421</v>
      </c>
      <c r="G74" s="2" t="s">
        <v>1422</v>
      </c>
      <c r="H74" s="74" t="s">
        <v>362</v>
      </c>
      <c r="I74" s="74"/>
      <c r="J74" s="2" t="s">
        <v>363</v>
      </c>
      <c r="K74" s="9">
        <v>10</v>
      </c>
      <c r="L74" s="4">
        <v>123.7</v>
      </c>
    </row>
    <row r="75" spans="1:12">
      <c r="A75" s="2" t="s">
        <v>48</v>
      </c>
      <c r="B75" s="3" t="s">
        <v>10351</v>
      </c>
      <c r="C75" s="76" t="s">
        <v>42</v>
      </c>
      <c r="D75" s="76"/>
      <c r="E75" s="1" t="s">
        <v>5831</v>
      </c>
      <c r="F75" s="2" t="s">
        <v>1421</v>
      </c>
      <c r="G75" s="2" t="s">
        <v>1422</v>
      </c>
      <c r="H75" s="74" t="s">
        <v>362</v>
      </c>
      <c r="I75" s="74"/>
      <c r="J75" s="2" t="s">
        <v>363</v>
      </c>
      <c r="K75" s="9">
        <v>10</v>
      </c>
      <c r="L75" s="4">
        <v>123.7</v>
      </c>
    </row>
    <row r="76" spans="1:12">
      <c r="A76" s="2" t="s">
        <v>48</v>
      </c>
      <c r="B76" s="3" t="s">
        <v>10351</v>
      </c>
      <c r="C76" s="76" t="s">
        <v>42</v>
      </c>
      <c r="D76" s="76"/>
      <c r="E76" s="1" t="s">
        <v>10367</v>
      </c>
      <c r="F76" s="2" t="s">
        <v>1421</v>
      </c>
      <c r="G76" s="2" t="s">
        <v>1422</v>
      </c>
      <c r="H76" s="74" t="s">
        <v>362</v>
      </c>
      <c r="I76" s="74"/>
      <c r="J76" s="2" t="s">
        <v>363</v>
      </c>
      <c r="K76" s="9">
        <v>5</v>
      </c>
      <c r="L76" s="4">
        <v>61.85</v>
      </c>
    </row>
    <row r="77" spans="1:12">
      <c r="A77" s="2" t="s">
        <v>48</v>
      </c>
      <c r="B77" s="3" t="s">
        <v>10351</v>
      </c>
      <c r="C77" s="76" t="s">
        <v>42</v>
      </c>
      <c r="D77" s="76"/>
      <c r="E77" s="1" t="s">
        <v>10366</v>
      </c>
      <c r="F77" s="2" t="s">
        <v>1421</v>
      </c>
      <c r="G77" s="2" t="s">
        <v>1422</v>
      </c>
      <c r="H77" s="74" t="s">
        <v>362</v>
      </c>
      <c r="I77" s="74"/>
      <c r="J77" s="2" t="s">
        <v>363</v>
      </c>
      <c r="K77" s="9">
        <v>2</v>
      </c>
      <c r="L77" s="4">
        <v>24.74</v>
      </c>
    </row>
    <row r="78" spans="1:12">
      <c r="A78" s="2" t="s">
        <v>48</v>
      </c>
      <c r="B78" s="3" t="s">
        <v>10351</v>
      </c>
      <c r="C78" s="76" t="s">
        <v>42</v>
      </c>
      <c r="D78" s="76"/>
      <c r="E78" s="1" t="s">
        <v>10373</v>
      </c>
      <c r="F78" s="2" t="s">
        <v>1421</v>
      </c>
      <c r="G78" s="2" t="s">
        <v>1422</v>
      </c>
      <c r="H78" s="74" t="s">
        <v>362</v>
      </c>
      <c r="I78" s="74"/>
      <c r="J78" s="2" t="s">
        <v>363</v>
      </c>
      <c r="K78" s="9">
        <v>3</v>
      </c>
      <c r="L78" s="4">
        <v>37.11</v>
      </c>
    </row>
    <row r="79" spans="1:12">
      <c r="A79" s="2" t="s">
        <v>48</v>
      </c>
      <c r="B79" s="3" t="s">
        <v>10357</v>
      </c>
      <c r="C79" s="76" t="s">
        <v>42</v>
      </c>
      <c r="D79" s="76"/>
      <c r="E79" s="1" t="s">
        <v>5742</v>
      </c>
      <c r="F79" s="2" t="s">
        <v>2117</v>
      </c>
      <c r="G79" s="2" t="s">
        <v>2118</v>
      </c>
      <c r="H79" s="74" t="s">
        <v>313</v>
      </c>
      <c r="I79" s="74"/>
      <c r="J79" s="2" t="s">
        <v>314</v>
      </c>
      <c r="K79" s="9">
        <v>2</v>
      </c>
      <c r="L79" s="4">
        <v>23.04</v>
      </c>
    </row>
    <row r="80" spans="1:12">
      <c r="A80" s="2" t="s">
        <v>48</v>
      </c>
      <c r="B80" s="3" t="s">
        <v>10342</v>
      </c>
      <c r="C80" s="76" t="s">
        <v>42</v>
      </c>
      <c r="D80" s="76"/>
      <c r="E80" s="1" t="s">
        <v>5933</v>
      </c>
      <c r="F80" s="2" t="s">
        <v>1444</v>
      </c>
      <c r="G80" s="2" t="s">
        <v>1445</v>
      </c>
      <c r="H80" s="74" t="s">
        <v>362</v>
      </c>
      <c r="I80" s="74"/>
      <c r="J80" s="2" t="s">
        <v>363</v>
      </c>
      <c r="K80" s="9">
        <v>40</v>
      </c>
      <c r="L80" s="4">
        <v>494.8</v>
      </c>
    </row>
    <row r="81" spans="1:25">
      <c r="A81" s="2" t="s">
        <v>48</v>
      </c>
      <c r="B81" s="3" t="s">
        <v>10342</v>
      </c>
      <c r="C81" s="76" t="s">
        <v>42</v>
      </c>
      <c r="D81" s="76"/>
      <c r="E81" s="1" t="s">
        <v>5810</v>
      </c>
      <c r="F81" s="2" t="s">
        <v>5428</v>
      </c>
      <c r="G81" s="2" t="s">
        <v>5429</v>
      </c>
      <c r="H81" s="74" t="s">
        <v>119</v>
      </c>
      <c r="I81" s="74"/>
      <c r="J81" s="2" t="s">
        <v>120</v>
      </c>
      <c r="K81" s="9">
        <v>7</v>
      </c>
      <c r="L81" s="4">
        <v>86.59</v>
      </c>
    </row>
    <row r="82" spans="1:25">
      <c r="L82" s="5">
        <v>2632.23</v>
      </c>
    </row>
    <row r="83" spans="1:25">
      <c r="A83" s="14" t="s">
        <v>435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>
      <c r="A84" s="2" t="s">
        <v>40</v>
      </c>
      <c r="B84" s="3" t="s">
        <v>10330</v>
      </c>
      <c r="C84" s="76" t="s">
        <v>42</v>
      </c>
      <c r="D84" s="76"/>
      <c r="E84" s="1" t="s">
        <v>10375</v>
      </c>
      <c r="F84" s="2" t="s">
        <v>1268</v>
      </c>
      <c r="G84" s="2" t="s">
        <v>1269</v>
      </c>
      <c r="H84" s="74" t="s">
        <v>1270</v>
      </c>
      <c r="I84" s="74"/>
      <c r="J84" s="2" t="s">
        <v>1271</v>
      </c>
      <c r="K84" s="9">
        <v>7</v>
      </c>
      <c r="L84" s="4">
        <v>71.540000000000006</v>
      </c>
    </row>
    <row r="85" spans="1:25">
      <c r="A85" s="2" t="s">
        <v>48</v>
      </c>
      <c r="B85" s="3" t="s">
        <v>10330</v>
      </c>
      <c r="C85" s="76" t="s">
        <v>42</v>
      </c>
      <c r="D85" s="76"/>
      <c r="E85" s="1" t="s">
        <v>10376</v>
      </c>
      <c r="F85" s="2" t="s">
        <v>7211</v>
      </c>
      <c r="G85" s="2" t="s">
        <v>7212</v>
      </c>
      <c r="H85" s="74" t="s">
        <v>439</v>
      </c>
      <c r="I85" s="74"/>
      <c r="J85" s="2" t="s">
        <v>440</v>
      </c>
      <c r="K85" s="9">
        <v>2</v>
      </c>
      <c r="L85" s="4">
        <v>24.74</v>
      </c>
    </row>
    <row r="86" spans="1:25">
      <c r="A86" s="2" t="s">
        <v>48</v>
      </c>
      <c r="B86" s="3" t="s">
        <v>10330</v>
      </c>
      <c r="C86" s="76" t="s">
        <v>42</v>
      </c>
      <c r="D86" s="76"/>
      <c r="E86" s="1" t="s">
        <v>5900</v>
      </c>
      <c r="F86" s="2" t="s">
        <v>1462</v>
      </c>
      <c r="G86" s="2" t="s">
        <v>1463</v>
      </c>
      <c r="H86" s="74" t="s">
        <v>1270</v>
      </c>
      <c r="I86" s="74"/>
      <c r="J86" s="2" t="s">
        <v>1271</v>
      </c>
      <c r="K86" s="9">
        <v>5</v>
      </c>
      <c r="L86" s="4">
        <v>61.85</v>
      </c>
    </row>
    <row r="87" spans="1:25">
      <c r="A87" s="2" t="s">
        <v>48</v>
      </c>
      <c r="B87" s="3" t="s">
        <v>10330</v>
      </c>
      <c r="C87" s="76" t="s">
        <v>42</v>
      </c>
      <c r="D87" s="76"/>
      <c r="E87" s="1" t="s">
        <v>10375</v>
      </c>
      <c r="F87" s="2" t="s">
        <v>1268</v>
      </c>
      <c r="G87" s="2" t="s">
        <v>1269</v>
      </c>
      <c r="H87" s="74" t="s">
        <v>1270</v>
      </c>
      <c r="I87" s="74"/>
      <c r="J87" s="2" t="s">
        <v>1271</v>
      </c>
      <c r="K87" s="9">
        <v>7</v>
      </c>
      <c r="L87" s="4">
        <v>86.59</v>
      </c>
    </row>
    <row r="88" spans="1:25">
      <c r="A88" s="2" t="s">
        <v>48</v>
      </c>
      <c r="B88" s="3" t="s">
        <v>10330</v>
      </c>
      <c r="C88" s="76" t="s">
        <v>42</v>
      </c>
      <c r="D88" s="76"/>
      <c r="E88" s="1" t="s">
        <v>10377</v>
      </c>
      <c r="F88" s="2" t="s">
        <v>822</v>
      </c>
      <c r="G88" s="2" t="s">
        <v>823</v>
      </c>
      <c r="H88" s="74" t="s">
        <v>439</v>
      </c>
      <c r="I88" s="74"/>
      <c r="J88" s="2" t="s">
        <v>440</v>
      </c>
      <c r="K88" s="9">
        <v>5</v>
      </c>
      <c r="L88" s="4">
        <v>61.85</v>
      </c>
    </row>
    <row r="89" spans="1:25">
      <c r="A89" s="2" t="s">
        <v>48</v>
      </c>
      <c r="B89" s="3" t="s">
        <v>10330</v>
      </c>
      <c r="C89" s="76" t="s">
        <v>42</v>
      </c>
      <c r="D89" s="76"/>
      <c r="E89" s="1" t="s">
        <v>10378</v>
      </c>
      <c r="F89" s="2" t="s">
        <v>825</v>
      </c>
      <c r="G89" s="2" t="s">
        <v>826</v>
      </c>
      <c r="H89" s="74" t="s">
        <v>439</v>
      </c>
      <c r="I89" s="74"/>
      <c r="J89" s="2" t="s">
        <v>440</v>
      </c>
      <c r="K89" s="9">
        <v>3</v>
      </c>
      <c r="L89" s="4">
        <v>37.11</v>
      </c>
    </row>
    <row r="90" spans="1:25">
      <c r="L90" s="5">
        <v>343.68</v>
      </c>
    </row>
    <row r="91" spans="1:25">
      <c r="A91" s="14" t="s">
        <v>444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>
      <c r="A92" s="2" t="s">
        <v>40</v>
      </c>
      <c r="B92" s="3" t="s">
        <v>10330</v>
      </c>
      <c r="C92" s="76" t="s">
        <v>42</v>
      </c>
      <c r="D92" s="76"/>
      <c r="E92" s="1" t="s">
        <v>5940</v>
      </c>
      <c r="F92" s="2" t="s">
        <v>1481</v>
      </c>
      <c r="G92" s="2" t="s">
        <v>1482</v>
      </c>
      <c r="H92" s="74" t="s">
        <v>872</v>
      </c>
      <c r="I92" s="74"/>
      <c r="J92" s="2" t="s">
        <v>873</v>
      </c>
      <c r="K92" s="9">
        <v>100</v>
      </c>
      <c r="L92" s="4">
        <v>1022</v>
      </c>
    </row>
    <row r="93" spans="1:25">
      <c r="A93" s="2" t="s">
        <v>40</v>
      </c>
      <c r="B93" s="3" t="s">
        <v>10342</v>
      </c>
      <c r="C93" s="76" t="s">
        <v>42</v>
      </c>
      <c r="D93" s="76"/>
      <c r="E93" s="1" t="s">
        <v>10379</v>
      </c>
      <c r="F93" s="2" t="s">
        <v>607</v>
      </c>
      <c r="G93" s="2" t="s">
        <v>608</v>
      </c>
      <c r="H93" s="74" t="s">
        <v>609</v>
      </c>
      <c r="I93" s="74"/>
      <c r="J93" s="2" t="s">
        <v>610</v>
      </c>
      <c r="K93" s="9">
        <v>200</v>
      </c>
      <c r="L93" s="4">
        <v>2044</v>
      </c>
    </row>
    <row r="94" spans="1:25">
      <c r="A94" s="2" t="s">
        <v>40</v>
      </c>
      <c r="B94" s="3" t="s">
        <v>10330</v>
      </c>
      <c r="C94" s="76" t="s">
        <v>42</v>
      </c>
      <c r="D94" s="76"/>
      <c r="E94" s="1" t="s">
        <v>5959</v>
      </c>
      <c r="F94" s="2" t="s">
        <v>7427</v>
      </c>
      <c r="G94" s="2" t="s">
        <v>7428</v>
      </c>
      <c r="H94" s="74" t="s">
        <v>4155</v>
      </c>
      <c r="I94" s="74"/>
      <c r="J94" s="2" t="s">
        <v>4156</v>
      </c>
      <c r="K94" s="9">
        <v>15</v>
      </c>
      <c r="L94" s="4">
        <v>153.30000000000001</v>
      </c>
    </row>
    <row r="95" spans="1:25">
      <c r="A95" s="2" t="s">
        <v>48</v>
      </c>
      <c r="B95" s="3" t="s">
        <v>10330</v>
      </c>
      <c r="C95" s="76" t="s">
        <v>42</v>
      </c>
      <c r="D95" s="76"/>
      <c r="E95" s="1" t="s">
        <v>5959</v>
      </c>
      <c r="F95" s="2" t="s">
        <v>7427</v>
      </c>
      <c r="G95" s="2" t="s">
        <v>7428</v>
      </c>
      <c r="H95" s="74" t="s">
        <v>4155</v>
      </c>
      <c r="I95" s="74"/>
      <c r="J95" s="2" t="s">
        <v>4156</v>
      </c>
      <c r="K95" s="9">
        <v>15</v>
      </c>
      <c r="L95" s="4">
        <v>185.55</v>
      </c>
    </row>
    <row r="96" spans="1:25">
      <c r="A96" s="2" t="s">
        <v>48</v>
      </c>
      <c r="B96" s="3" t="s">
        <v>10330</v>
      </c>
      <c r="C96" s="76" t="s">
        <v>42</v>
      </c>
      <c r="D96" s="76"/>
      <c r="E96" s="1" t="s">
        <v>5940</v>
      </c>
      <c r="F96" s="2" t="s">
        <v>1481</v>
      </c>
      <c r="G96" s="2" t="s">
        <v>1482</v>
      </c>
      <c r="H96" s="74" t="s">
        <v>872</v>
      </c>
      <c r="I96" s="74"/>
      <c r="J96" s="2" t="s">
        <v>873</v>
      </c>
      <c r="K96" s="9">
        <v>30</v>
      </c>
      <c r="L96" s="4">
        <v>371.1</v>
      </c>
    </row>
    <row r="97" spans="12:12">
      <c r="L97" s="5">
        <v>3775.95</v>
      </c>
    </row>
    <row r="98" spans="12:12">
      <c r="L98" s="5">
        <v>13547.67</v>
      </c>
    </row>
  </sheetData>
  <autoFilter ref="A1:Y98" xr:uid="{810C1672-21BA-0C4D-B200-EE35E11EA661}">
    <filterColumn colId="2" showButton="0"/>
    <filterColumn colId="7" showButton="0"/>
  </autoFilter>
  <mergeCells count="166">
    <mergeCell ref="C5:D5"/>
    <mergeCell ref="H5:I5"/>
    <mergeCell ref="C6:D6"/>
    <mergeCell ref="H6:I6"/>
    <mergeCell ref="C7:D7"/>
    <mergeCell ref="H7:I7"/>
    <mergeCell ref="C1:D1"/>
    <mergeCell ref="H1:I1"/>
    <mergeCell ref="C3:D3"/>
    <mergeCell ref="H3:I3"/>
    <mergeCell ref="C4:D4"/>
    <mergeCell ref="H4:I4"/>
    <mergeCell ref="C11:D11"/>
    <mergeCell ref="H11:I11"/>
    <mergeCell ref="C12:D12"/>
    <mergeCell ref="H12:I12"/>
    <mergeCell ref="C13:D13"/>
    <mergeCell ref="H13:I13"/>
    <mergeCell ref="C8:D8"/>
    <mergeCell ref="H8:I8"/>
    <mergeCell ref="C9:D9"/>
    <mergeCell ref="H9:I9"/>
    <mergeCell ref="C10:D10"/>
    <mergeCell ref="H10:I10"/>
    <mergeCell ref="C17:D17"/>
    <mergeCell ref="H17:I17"/>
    <mergeCell ref="C18:D18"/>
    <mergeCell ref="H18:I18"/>
    <mergeCell ref="C19:D19"/>
    <mergeCell ref="H19:I19"/>
    <mergeCell ref="C14:D14"/>
    <mergeCell ref="H14:I14"/>
    <mergeCell ref="C15:D15"/>
    <mergeCell ref="H15:I15"/>
    <mergeCell ref="C16:D16"/>
    <mergeCell ref="H16:I16"/>
    <mergeCell ref="C23:D23"/>
    <mergeCell ref="H23:I23"/>
    <mergeCell ref="C24:D24"/>
    <mergeCell ref="H24:I24"/>
    <mergeCell ref="C25:D25"/>
    <mergeCell ref="H25:I25"/>
    <mergeCell ref="C20:D20"/>
    <mergeCell ref="H20:I20"/>
    <mergeCell ref="C21:D21"/>
    <mergeCell ref="H21:I21"/>
    <mergeCell ref="C22:D22"/>
    <mergeCell ref="H22:I22"/>
    <mergeCell ref="C29:D29"/>
    <mergeCell ref="H29:I29"/>
    <mergeCell ref="C32:D32"/>
    <mergeCell ref="H32:I32"/>
    <mergeCell ref="C33:D33"/>
    <mergeCell ref="H33:I33"/>
    <mergeCell ref="C26:D26"/>
    <mergeCell ref="H26:I26"/>
    <mergeCell ref="C27:D27"/>
    <mergeCell ref="H27:I27"/>
    <mergeCell ref="C28:D28"/>
    <mergeCell ref="H28:I28"/>
    <mergeCell ref="C37:D37"/>
    <mergeCell ref="H37:I37"/>
    <mergeCell ref="C40:D40"/>
    <mergeCell ref="H40:I40"/>
    <mergeCell ref="C41:D41"/>
    <mergeCell ref="H41:I41"/>
    <mergeCell ref="C34:D34"/>
    <mergeCell ref="H34:I34"/>
    <mergeCell ref="C35:D35"/>
    <mergeCell ref="H35:I35"/>
    <mergeCell ref="C36:D36"/>
    <mergeCell ref="H36:I36"/>
    <mergeCell ref="C45:D45"/>
    <mergeCell ref="H45:I45"/>
    <mergeCell ref="C46:D46"/>
    <mergeCell ref="H46:I46"/>
    <mergeCell ref="C49:D49"/>
    <mergeCell ref="H49:I49"/>
    <mergeCell ref="C42:D42"/>
    <mergeCell ref="H42:I42"/>
    <mergeCell ref="C43:D43"/>
    <mergeCell ref="H43:I43"/>
    <mergeCell ref="C44:D44"/>
    <mergeCell ref="H44:I44"/>
    <mergeCell ref="C55:D55"/>
    <mergeCell ref="H55:I55"/>
    <mergeCell ref="C56:D56"/>
    <mergeCell ref="H56:I56"/>
    <mergeCell ref="C57:D57"/>
    <mergeCell ref="H57:I57"/>
    <mergeCell ref="C50:D50"/>
    <mergeCell ref="H50:I50"/>
    <mergeCell ref="C51:D51"/>
    <mergeCell ref="H51:I51"/>
    <mergeCell ref="C54:D54"/>
    <mergeCell ref="H54:I54"/>
    <mergeCell ref="C61:D61"/>
    <mergeCell ref="H61:I61"/>
    <mergeCell ref="C62:D62"/>
    <mergeCell ref="H62:I62"/>
    <mergeCell ref="C63:D63"/>
    <mergeCell ref="H63:I63"/>
    <mergeCell ref="C58:D58"/>
    <mergeCell ref="H58:I58"/>
    <mergeCell ref="C59:D59"/>
    <mergeCell ref="H59:I59"/>
    <mergeCell ref="C60:D60"/>
    <mergeCell ref="H60:I60"/>
    <mergeCell ref="C67:D67"/>
    <mergeCell ref="H67:I67"/>
    <mergeCell ref="C68:D68"/>
    <mergeCell ref="H68:I68"/>
    <mergeCell ref="C69:D69"/>
    <mergeCell ref="H69:I69"/>
    <mergeCell ref="C64:D64"/>
    <mergeCell ref="H64:I64"/>
    <mergeCell ref="C65:D65"/>
    <mergeCell ref="H65:I65"/>
    <mergeCell ref="C66:D66"/>
    <mergeCell ref="H66:I66"/>
    <mergeCell ref="C73:D73"/>
    <mergeCell ref="H73:I73"/>
    <mergeCell ref="C74:D74"/>
    <mergeCell ref="H74:I74"/>
    <mergeCell ref="C75:D75"/>
    <mergeCell ref="H75:I75"/>
    <mergeCell ref="C70:D70"/>
    <mergeCell ref="H70:I70"/>
    <mergeCell ref="C71:D71"/>
    <mergeCell ref="H71:I71"/>
    <mergeCell ref="C72:D72"/>
    <mergeCell ref="H72:I72"/>
    <mergeCell ref="C79:D79"/>
    <mergeCell ref="H79:I79"/>
    <mergeCell ref="C80:D80"/>
    <mergeCell ref="H80:I80"/>
    <mergeCell ref="C81:D81"/>
    <mergeCell ref="H81:I81"/>
    <mergeCell ref="C76:D76"/>
    <mergeCell ref="H76:I76"/>
    <mergeCell ref="C77:D77"/>
    <mergeCell ref="H77:I77"/>
    <mergeCell ref="C78:D78"/>
    <mergeCell ref="H78:I78"/>
    <mergeCell ref="C87:D87"/>
    <mergeCell ref="H87:I87"/>
    <mergeCell ref="C88:D88"/>
    <mergeCell ref="H88:I88"/>
    <mergeCell ref="C89:D89"/>
    <mergeCell ref="H89:I89"/>
    <mergeCell ref="C84:D84"/>
    <mergeCell ref="H84:I84"/>
    <mergeCell ref="C85:D85"/>
    <mergeCell ref="H85:I85"/>
    <mergeCell ref="C86:D86"/>
    <mergeCell ref="H86:I86"/>
    <mergeCell ref="C95:D95"/>
    <mergeCell ref="H95:I95"/>
    <mergeCell ref="C96:D96"/>
    <mergeCell ref="H96:I96"/>
    <mergeCell ref="C92:D92"/>
    <mergeCell ref="H92:I92"/>
    <mergeCell ref="C93:D93"/>
    <mergeCell ref="H93:I93"/>
    <mergeCell ref="C94:D94"/>
    <mergeCell ref="H94:I9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A9F0-6449-5141-BF56-AC615AF18390}">
  <sheetPr filterMode="1"/>
  <dimension ref="A1:Z67"/>
  <sheetViews>
    <sheetView workbookViewId="0"/>
    <sheetView workbookViewId="1"/>
  </sheetViews>
  <sheetFormatPr defaultColWidth="8.85546875" defaultRowHeight="12.95"/>
  <cols>
    <col min="1" max="1" width="32.7109375" customWidth="1"/>
    <col min="2" max="2" width="9.140625" customWidth="1"/>
    <col min="3" max="3" width="4" customWidth="1"/>
    <col min="4" max="4" width="3.140625" customWidth="1"/>
    <col min="5" max="5" width="7" customWidth="1"/>
    <col min="6" max="6" width="40.42578125" customWidth="1"/>
    <col min="7" max="7" width="41.28515625" customWidth="1"/>
    <col min="8" max="8" width="3" customWidth="1"/>
    <col min="9" max="9" width="3.140625" customWidth="1"/>
    <col min="10" max="11" width="6" customWidth="1"/>
    <col min="12" max="12" width="8.85546875" style="10"/>
    <col min="13" max="13" width="10" customWidth="1"/>
    <col min="14" max="14" width="8.140625" customWidth="1"/>
    <col min="15" max="15" width="6" customWidth="1"/>
    <col min="16" max="16" width="7" customWidth="1"/>
    <col min="17" max="17" width="7.140625" customWidth="1"/>
    <col min="18" max="19" width="7" customWidth="1"/>
    <col min="20" max="20" width="9.140625" customWidth="1"/>
    <col min="21" max="21" width="13.140625" customWidth="1"/>
    <col min="22" max="22" width="10.140625" customWidth="1"/>
    <col min="23" max="23" width="10" customWidth="1"/>
    <col min="24" max="24" width="10.140625" customWidth="1"/>
    <col min="25" max="25" width="8.140625" customWidth="1"/>
    <col min="26" max="26" width="33.42578125" customWidth="1"/>
  </cols>
  <sheetData>
    <row r="1" spans="1:26" s="7" customFormat="1" ht="24">
      <c r="A1" s="6" t="s">
        <v>29</v>
      </c>
      <c r="B1" s="6" t="s">
        <v>30</v>
      </c>
      <c r="C1" s="75" t="s">
        <v>31</v>
      </c>
      <c r="D1" s="75"/>
      <c r="E1" s="6" t="s">
        <v>32</v>
      </c>
      <c r="F1" s="6" t="s">
        <v>33</v>
      </c>
      <c r="G1" s="6" t="s">
        <v>34</v>
      </c>
      <c r="H1" s="75" t="s">
        <v>35</v>
      </c>
      <c r="I1" s="75"/>
      <c r="J1" s="75" t="s">
        <v>36</v>
      </c>
      <c r="K1" s="75"/>
      <c r="L1" s="8" t="s">
        <v>37</v>
      </c>
      <c r="M1" s="6" t="s">
        <v>38</v>
      </c>
    </row>
    <row r="2" spans="1:26" hidden="1">
      <c r="A2" s="72" t="s">
        <v>67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spans="1:26" hidden="1">
      <c r="A3" s="2" t="s">
        <v>40</v>
      </c>
      <c r="B3" s="3" t="s">
        <v>10380</v>
      </c>
      <c r="C3" s="76" t="s">
        <v>42</v>
      </c>
      <c r="D3" s="76"/>
      <c r="E3" s="1" t="s">
        <v>5914</v>
      </c>
      <c r="F3" s="2" t="s">
        <v>1129</v>
      </c>
      <c r="G3" s="2" t="s">
        <v>1130</v>
      </c>
      <c r="H3" s="74" t="s">
        <v>93</v>
      </c>
      <c r="I3" s="74"/>
      <c r="J3" s="74" t="s">
        <v>94</v>
      </c>
      <c r="K3" s="74"/>
      <c r="L3" s="9">
        <v>3</v>
      </c>
      <c r="M3" s="4">
        <v>30.66</v>
      </c>
    </row>
    <row r="4" spans="1:26" hidden="1">
      <c r="A4" s="2" t="s">
        <v>40</v>
      </c>
      <c r="B4" s="3" t="s">
        <v>10380</v>
      </c>
      <c r="C4" s="76" t="s">
        <v>42</v>
      </c>
      <c r="D4" s="76"/>
      <c r="E4" s="1" t="s">
        <v>5997</v>
      </c>
      <c r="F4" s="2" t="s">
        <v>480</v>
      </c>
      <c r="G4" s="2" t="s">
        <v>481</v>
      </c>
      <c r="H4" s="74" t="s">
        <v>82</v>
      </c>
      <c r="I4" s="74"/>
      <c r="J4" s="74" t="s">
        <v>83</v>
      </c>
      <c r="K4" s="74"/>
      <c r="L4" s="9">
        <v>1</v>
      </c>
      <c r="M4" s="4">
        <v>10.220000000000001</v>
      </c>
    </row>
    <row r="5" spans="1:26" hidden="1">
      <c r="A5" s="2" t="s">
        <v>48</v>
      </c>
      <c r="B5" s="3" t="s">
        <v>10380</v>
      </c>
      <c r="C5" s="76" t="s">
        <v>42</v>
      </c>
      <c r="D5" s="76"/>
      <c r="E5" s="1" t="s">
        <v>403</v>
      </c>
      <c r="F5" s="2" t="s">
        <v>650</v>
      </c>
      <c r="G5" s="2" t="s">
        <v>651</v>
      </c>
      <c r="H5" s="74" t="s">
        <v>72</v>
      </c>
      <c r="I5" s="74"/>
      <c r="J5" s="74" t="s">
        <v>73</v>
      </c>
      <c r="K5" s="74"/>
      <c r="L5" s="9">
        <v>20</v>
      </c>
      <c r="M5" s="4">
        <v>247.4</v>
      </c>
    </row>
    <row r="6" spans="1:26" hidden="1">
      <c r="A6" s="2" t="s">
        <v>48</v>
      </c>
      <c r="B6" s="3" t="s">
        <v>10380</v>
      </c>
      <c r="C6" s="76" t="s">
        <v>42</v>
      </c>
      <c r="D6" s="76"/>
      <c r="E6" s="1" t="s">
        <v>10381</v>
      </c>
      <c r="F6" s="2" t="s">
        <v>509</v>
      </c>
      <c r="G6" s="2" t="s">
        <v>510</v>
      </c>
      <c r="H6" s="74" t="s">
        <v>82</v>
      </c>
      <c r="I6" s="74"/>
      <c r="J6" s="74" t="s">
        <v>83</v>
      </c>
      <c r="K6" s="74"/>
      <c r="L6" s="9">
        <v>10</v>
      </c>
      <c r="M6" s="4">
        <v>123.7</v>
      </c>
    </row>
    <row r="7" spans="1:26" hidden="1">
      <c r="A7" s="2" t="s">
        <v>48</v>
      </c>
      <c r="B7" s="3" t="s">
        <v>10380</v>
      </c>
      <c r="C7" s="76" t="s">
        <v>42</v>
      </c>
      <c r="D7" s="76"/>
      <c r="E7" s="1" t="s">
        <v>10382</v>
      </c>
      <c r="F7" s="2" t="s">
        <v>512</v>
      </c>
      <c r="G7" s="2" t="s">
        <v>513</v>
      </c>
      <c r="H7" s="74" t="s">
        <v>514</v>
      </c>
      <c r="I7" s="74"/>
      <c r="J7" s="74" t="s">
        <v>515</v>
      </c>
      <c r="K7" s="74"/>
      <c r="L7" s="9">
        <v>10</v>
      </c>
      <c r="M7" s="4">
        <v>123.7</v>
      </c>
    </row>
    <row r="8" spans="1:26" hidden="1">
      <c r="A8" s="2" t="s">
        <v>48</v>
      </c>
      <c r="B8" s="3" t="s">
        <v>10380</v>
      </c>
      <c r="C8" s="76" t="s">
        <v>42</v>
      </c>
      <c r="D8" s="76"/>
      <c r="E8" s="1" t="s">
        <v>5995</v>
      </c>
      <c r="F8" s="2" t="s">
        <v>894</v>
      </c>
      <c r="G8" s="2" t="s">
        <v>895</v>
      </c>
      <c r="H8" s="74" t="s">
        <v>82</v>
      </c>
      <c r="I8" s="74"/>
      <c r="J8" s="74" t="s">
        <v>83</v>
      </c>
      <c r="K8" s="74"/>
      <c r="L8" s="9">
        <v>20</v>
      </c>
      <c r="M8" s="4">
        <v>247.4</v>
      </c>
    </row>
    <row r="9" spans="1:26" hidden="1">
      <c r="A9" s="2" t="s">
        <v>48</v>
      </c>
      <c r="B9" s="3" t="s">
        <v>10380</v>
      </c>
      <c r="C9" s="76" t="s">
        <v>42</v>
      </c>
      <c r="D9" s="76"/>
      <c r="E9" s="1" t="s">
        <v>5997</v>
      </c>
      <c r="F9" s="2" t="s">
        <v>480</v>
      </c>
      <c r="G9" s="2" t="s">
        <v>481</v>
      </c>
      <c r="H9" s="74" t="s">
        <v>82</v>
      </c>
      <c r="I9" s="74"/>
      <c r="J9" s="74" t="s">
        <v>83</v>
      </c>
      <c r="K9" s="74"/>
      <c r="L9" s="9">
        <v>2</v>
      </c>
      <c r="M9" s="4">
        <v>24.74</v>
      </c>
    </row>
    <row r="10" spans="1:26" hidden="1">
      <c r="A10" s="2" t="s">
        <v>48</v>
      </c>
      <c r="B10" s="3" t="s">
        <v>10380</v>
      </c>
      <c r="C10" s="76" t="s">
        <v>42</v>
      </c>
      <c r="D10" s="76"/>
      <c r="E10" s="1" t="s">
        <v>10383</v>
      </c>
      <c r="F10" s="2" t="s">
        <v>643</v>
      </c>
      <c r="G10" s="2" t="s">
        <v>644</v>
      </c>
      <c r="H10" s="74" t="s">
        <v>82</v>
      </c>
      <c r="I10" s="74"/>
      <c r="J10" s="74" t="s">
        <v>83</v>
      </c>
      <c r="K10" s="74"/>
      <c r="L10" s="9">
        <v>6</v>
      </c>
      <c r="M10" s="4">
        <v>74.22</v>
      </c>
    </row>
    <row r="11" spans="1:26" hidden="1">
      <c r="A11" s="2" t="s">
        <v>48</v>
      </c>
      <c r="B11" s="3" t="s">
        <v>10380</v>
      </c>
      <c r="C11" s="76" t="s">
        <v>42</v>
      </c>
      <c r="D11" s="76"/>
      <c r="E11" s="1" t="s">
        <v>10384</v>
      </c>
      <c r="F11" s="2" t="s">
        <v>519</v>
      </c>
      <c r="G11" s="2" t="s">
        <v>520</v>
      </c>
      <c r="H11" s="74" t="s">
        <v>93</v>
      </c>
      <c r="I11" s="74"/>
      <c r="J11" s="74" t="s">
        <v>94</v>
      </c>
      <c r="K11" s="74"/>
      <c r="L11" s="9">
        <v>5</v>
      </c>
      <c r="M11" s="4">
        <v>61.85</v>
      </c>
    </row>
    <row r="12" spans="1:26" hidden="1">
      <c r="A12" s="2" t="s">
        <v>48</v>
      </c>
      <c r="B12" s="3" t="s">
        <v>10380</v>
      </c>
      <c r="C12" s="76" t="s">
        <v>42</v>
      </c>
      <c r="D12" s="76"/>
      <c r="E12" s="1" t="s">
        <v>287</v>
      </c>
      <c r="F12" s="2" t="s">
        <v>70</v>
      </c>
      <c r="G12" s="2" t="s">
        <v>71</v>
      </c>
      <c r="H12" s="74" t="s">
        <v>72</v>
      </c>
      <c r="I12" s="74"/>
      <c r="J12" s="74" t="s">
        <v>73</v>
      </c>
      <c r="K12" s="74"/>
      <c r="L12" s="9">
        <v>5</v>
      </c>
      <c r="M12" s="4">
        <v>61.85</v>
      </c>
    </row>
    <row r="13" spans="1:26" hidden="1">
      <c r="A13" s="2" t="s">
        <v>48</v>
      </c>
      <c r="B13" s="3" t="s">
        <v>10380</v>
      </c>
      <c r="C13" s="76" t="s">
        <v>42</v>
      </c>
      <c r="D13" s="76"/>
      <c r="E13" s="1" t="s">
        <v>163</v>
      </c>
      <c r="F13" s="2" t="s">
        <v>100</v>
      </c>
      <c r="G13" s="2" t="s">
        <v>101</v>
      </c>
      <c r="H13" s="74" t="s">
        <v>102</v>
      </c>
      <c r="I13" s="74"/>
      <c r="J13" s="74" t="s">
        <v>103</v>
      </c>
      <c r="K13" s="74"/>
      <c r="L13" s="9">
        <v>5</v>
      </c>
      <c r="M13" s="4">
        <v>61.85</v>
      </c>
    </row>
    <row r="14" spans="1:26" hidden="1">
      <c r="A14" s="2" t="s">
        <v>48</v>
      </c>
      <c r="B14" s="3" t="s">
        <v>10380</v>
      </c>
      <c r="C14" s="76" t="s">
        <v>42</v>
      </c>
      <c r="D14" s="76"/>
      <c r="E14" s="1" t="s">
        <v>10385</v>
      </c>
      <c r="F14" s="2" t="s">
        <v>88</v>
      </c>
      <c r="G14" s="2" t="s">
        <v>89</v>
      </c>
      <c r="H14" s="74" t="s">
        <v>82</v>
      </c>
      <c r="I14" s="74"/>
      <c r="J14" s="74" t="s">
        <v>83</v>
      </c>
      <c r="K14" s="74"/>
      <c r="L14" s="9">
        <v>5</v>
      </c>
      <c r="M14" s="4">
        <v>61.85</v>
      </c>
    </row>
    <row r="15" spans="1:26" hidden="1">
      <c r="A15" s="2" t="s">
        <v>48</v>
      </c>
      <c r="B15" s="3" t="s">
        <v>10380</v>
      </c>
      <c r="C15" s="76" t="s">
        <v>42</v>
      </c>
      <c r="D15" s="76"/>
      <c r="E15" s="1" t="s">
        <v>169</v>
      </c>
      <c r="F15" s="2" t="s">
        <v>480</v>
      </c>
      <c r="G15" s="2" t="s">
        <v>481</v>
      </c>
      <c r="H15" s="74" t="s">
        <v>82</v>
      </c>
      <c r="I15" s="74"/>
      <c r="J15" s="74" t="s">
        <v>83</v>
      </c>
      <c r="K15" s="74"/>
      <c r="L15" s="9">
        <v>20</v>
      </c>
      <c r="M15" s="4">
        <v>247.4</v>
      </c>
    </row>
    <row r="16" spans="1:26" hidden="1">
      <c r="A16" s="2" t="s">
        <v>48</v>
      </c>
      <c r="B16" s="3" t="s">
        <v>10380</v>
      </c>
      <c r="C16" s="76" t="s">
        <v>42</v>
      </c>
      <c r="D16" s="76"/>
      <c r="E16" s="1" t="s">
        <v>5997</v>
      </c>
      <c r="F16" s="2" t="s">
        <v>480</v>
      </c>
      <c r="G16" s="2" t="s">
        <v>481</v>
      </c>
      <c r="H16" s="74" t="s">
        <v>82</v>
      </c>
      <c r="I16" s="74"/>
      <c r="J16" s="74" t="s">
        <v>83</v>
      </c>
      <c r="K16" s="74"/>
      <c r="L16" s="9">
        <v>2</v>
      </c>
      <c r="M16" s="4">
        <v>24.74</v>
      </c>
    </row>
    <row r="17" spans="1:26" hidden="1">
      <c r="A17" s="2" t="s">
        <v>48</v>
      </c>
      <c r="B17" s="3" t="s">
        <v>10380</v>
      </c>
      <c r="C17" s="76" t="s">
        <v>42</v>
      </c>
      <c r="D17" s="76"/>
      <c r="E17" s="1" t="s">
        <v>5914</v>
      </c>
      <c r="F17" s="2" t="s">
        <v>1129</v>
      </c>
      <c r="G17" s="2" t="s">
        <v>1130</v>
      </c>
      <c r="H17" s="74" t="s">
        <v>93</v>
      </c>
      <c r="I17" s="74"/>
      <c r="J17" s="74" t="s">
        <v>94</v>
      </c>
      <c r="K17" s="74"/>
      <c r="L17" s="9">
        <v>3</v>
      </c>
      <c r="M17" s="4">
        <v>37.11</v>
      </c>
    </row>
    <row r="18" spans="1:26" hidden="1">
      <c r="A18" s="2" t="s">
        <v>48</v>
      </c>
      <c r="B18" s="3" t="s">
        <v>10380</v>
      </c>
      <c r="C18" s="76" t="s">
        <v>42</v>
      </c>
      <c r="D18" s="76"/>
      <c r="E18" s="1" t="s">
        <v>10386</v>
      </c>
      <c r="F18" s="2" t="s">
        <v>922</v>
      </c>
      <c r="G18" s="2" t="s">
        <v>923</v>
      </c>
      <c r="H18" s="74" t="s">
        <v>82</v>
      </c>
      <c r="I18" s="74"/>
      <c r="J18" s="74" t="s">
        <v>83</v>
      </c>
      <c r="K18" s="74"/>
      <c r="L18" s="9">
        <v>1</v>
      </c>
      <c r="M18" s="4">
        <v>12.37</v>
      </c>
    </row>
    <row r="19" spans="1:26" hidden="1">
      <c r="A19" s="2" t="s">
        <v>48</v>
      </c>
      <c r="B19" s="3" t="s">
        <v>10380</v>
      </c>
      <c r="C19" s="76" t="s">
        <v>42</v>
      </c>
      <c r="D19" s="76"/>
      <c r="E19" s="1" t="s">
        <v>10387</v>
      </c>
      <c r="F19" s="2" t="s">
        <v>75</v>
      </c>
      <c r="G19" s="2" t="s">
        <v>76</v>
      </c>
      <c r="H19" s="74" t="s">
        <v>77</v>
      </c>
      <c r="I19" s="74"/>
      <c r="J19" s="74" t="s">
        <v>78</v>
      </c>
      <c r="K19" s="74"/>
      <c r="L19" s="9">
        <v>20</v>
      </c>
      <c r="M19" s="4">
        <v>247.4</v>
      </c>
    </row>
    <row r="20" spans="1:26" hidden="1">
      <c r="M20" s="5">
        <v>1698.46</v>
      </c>
    </row>
    <row r="21" spans="1:26" hidden="1">
      <c r="A21" s="72" t="s">
        <v>141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spans="1:26" hidden="1">
      <c r="A22" s="2" t="s">
        <v>48</v>
      </c>
      <c r="B22" s="3" t="s">
        <v>10388</v>
      </c>
      <c r="C22" s="76" t="s">
        <v>42</v>
      </c>
      <c r="D22" s="76"/>
      <c r="E22" s="1" t="s">
        <v>6004</v>
      </c>
      <c r="F22" s="2" t="s">
        <v>1404</v>
      </c>
      <c r="G22" s="2" t="s">
        <v>1405</v>
      </c>
      <c r="H22" s="74" t="s">
        <v>160</v>
      </c>
      <c r="I22" s="74"/>
      <c r="J22" s="74" t="s">
        <v>161</v>
      </c>
      <c r="K22" s="74"/>
      <c r="L22" s="9">
        <v>3</v>
      </c>
      <c r="M22" s="4">
        <v>37.11</v>
      </c>
    </row>
    <row r="23" spans="1:26" hidden="1">
      <c r="A23" s="2" t="s">
        <v>48</v>
      </c>
      <c r="B23" s="3" t="s">
        <v>10389</v>
      </c>
      <c r="C23" s="76" t="s">
        <v>42</v>
      </c>
      <c r="D23" s="76"/>
      <c r="E23" s="1" t="s">
        <v>10390</v>
      </c>
      <c r="F23" s="2" t="s">
        <v>541</v>
      </c>
      <c r="G23" s="2" t="s">
        <v>542</v>
      </c>
      <c r="H23" s="74" t="s">
        <v>150</v>
      </c>
      <c r="I23" s="74"/>
      <c r="J23" s="74" t="s">
        <v>151</v>
      </c>
      <c r="K23" s="74"/>
      <c r="L23" s="9">
        <v>10</v>
      </c>
      <c r="M23" s="4">
        <v>115.2</v>
      </c>
    </row>
    <row r="24" spans="1:26" hidden="1">
      <c r="A24" s="2" t="s">
        <v>48</v>
      </c>
      <c r="B24" s="3" t="s">
        <v>10389</v>
      </c>
      <c r="C24" s="76" t="s">
        <v>42</v>
      </c>
      <c r="D24" s="76"/>
      <c r="E24" s="1" t="s">
        <v>10391</v>
      </c>
      <c r="F24" s="2" t="s">
        <v>158</v>
      </c>
      <c r="G24" s="2" t="s">
        <v>159</v>
      </c>
      <c r="H24" s="74" t="s">
        <v>160</v>
      </c>
      <c r="I24" s="74"/>
      <c r="J24" s="74" t="s">
        <v>161</v>
      </c>
      <c r="K24" s="74"/>
      <c r="L24" s="9">
        <v>10</v>
      </c>
      <c r="M24" s="4">
        <v>115.2</v>
      </c>
    </row>
    <row r="25" spans="1:26" hidden="1">
      <c r="A25" s="2" t="s">
        <v>48</v>
      </c>
      <c r="B25" s="3" t="s">
        <v>10388</v>
      </c>
      <c r="C25" s="76" t="s">
        <v>42</v>
      </c>
      <c r="D25" s="76"/>
      <c r="E25" s="1" t="s">
        <v>10392</v>
      </c>
      <c r="F25" s="2" t="s">
        <v>957</v>
      </c>
      <c r="G25" s="2" t="s">
        <v>958</v>
      </c>
      <c r="H25" s="74" t="s">
        <v>150</v>
      </c>
      <c r="I25" s="74"/>
      <c r="J25" s="74" t="s">
        <v>151</v>
      </c>
      <c r="K25" s="74"/>
      <c r="L25" s="9">
        <v>5</v>
      </c>
      <c r="M25" s="4">
        <v>57.6</v>
      </c>
    </row>
    <row r="26" spans="1:26" hidden="1">
      <c r="A26" s="2" t="s">
        <v>48</v>
      </c>
      <c r="B26" s="3" t="s">
        <v>10388</v>
      </c>
      <c r="C26" s="76" t="s">
        <v>42</v>
      </c>
      <c r="D26" s="76"/>
      <c r="E26" s="1" t="s">
        <v>5996</v>
      </c>
      <c r="F26" s="2" t="s">
        <v>148</v>
      </c>
      <c r="G26" s="2" t="s">
        <v>149</v>
      </c>
      <c r="H26" s="74" t="s">
        <v>150</v>
      </c>
      <c r="I26" s="74"/>
      <c r="J26" s="74" t="s">
        <v>151</v>
      </c>
      <c r="K26" s="74"/>
      <c r="L26" s="9">
        <v>3</v>
      </c>
      <c r="M26" s="4">
        <v>34.56</v>
      </c>
    </row>
    <row r="27" spans="1:26" hidden="1">
      <c r="M27" s="5">
        <v>359.67</v>
      </c>
    </row>
    <row r="28" spans="1:26" hidden="1">
      <c r="A28" s="72" t="s">
        <v>189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spans="1:26" hidden="1">
      <c r="A29" s="2" t="s">
        <v>48</v>
      </c>
      <c r="B29" s="3" t="s">
        <v>10389</v>
      </c>
      <c r="C29" s="76" t="s">
        <v>42</v>
      </c>
      <c r="D29" s="76"/>
      <c r="E29" s="1" t="s">
        <v>10393</v>
      </c>
      <c r="F29" s="2" t="s">
        <v>710</v>
      </c>
      <c r="G29" s="2" t="s">
        <v>711</v>
      </c>
      <c r="H29" s="74" t="s">
        <v>712</v>
      </c>
      <c r="I29" s="74"/>
      <c r="J29" s="74" t="s">
        <v>713</v>
      </c>
      <c r="K29" s="74"/>
      <c r="L29" s="9">
        <v>5</v>
      </c>
      <c r="M29" s="4">
        <v>61.85</v>
      </c>
    </row>
    <row r="30" spans="1:26" hidden="1">
      <c r="M30" s="5">
        <v>61.85</v>
      </c>
    </row>
    <row r="31" spans="1:26" hidden="1">
      <c r="A31" s="72" t="s">
        <v>212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spans="1:26" hidden="1">
      <c r="A32" s="2" t="s">
        <v>40</v>
      </c>
      <c r="B32" s="3" t="s">
        <v>10394</v>
      </c>
      <c r="C32" s="76" t="s">
        <v>42</v>
      </c>
      <c r="D32" s="76"/>
      <c r="E32" s="1" t="s">
        <v>315</v>
      </c>
      <c r="F32" s="2" t="s">
        <v>7966</v>
      </c>
      <c r="G32" s="2" t="s">
        <v>7967</v>
      </c>
      <c r="H32" s="74" t="s">
        <v>216</v>
      </c>
      <c r="I32" s="74"/>
      <c r="J32" s="74" t="s">
        <v>217</v>
      </c>
      <c r="K32" s="74"/>
      <c r="L32" s="9">
        <v>150</v>
      </c>
      <c r="M32" s="4">
        <v>1533</v>
      </c>
    </row>
    <row r="33" spans="1:26" hidden="1">
      <c r="A33" s="2" t="s">
        <v>48</v>
      </c>
      <c r="B33" s="3" t="s">
        <v>10395</v>
      </c>
      <c r="C33" s="76" t="s">
        <v>42</v>
      </c>
      <c r="D33" s="76"/>
      <c r="E33" s="1" t="s">
        <v>10396</v>
      </c>
      <c r="F33" s="2" t="s">
        <v>238</v>
      </c>
      <c r="G33" s="2" t="s">
        <v>239</v>
      </c>
      <c r="H33" s="74" t="s">
        <v>216</v>
      </c>
      <c r="I33" s="74"/>
      <c r="J33" s="74" t="s">
        <v>217</v>
      </c>
      <c r="K33" s="74"/>
      <c r="L33" s="9">
        <v>2</v>
      </c>
      <c r="M33" s="4">
        <v>24.74</v>
      </c>
    </row>
    <row r="34" spans="1:26" hidden="1">
      <c r="A34" s="2" t="s">
        <v>48</v>
      </c>
      <c r="B34" s="3" t="s">
        <v>10394</v>
      </c>
      <c r="C34" s="76" t="s">
        <v>42</v>
      </c>
      <c r="D34" s="76"/>
      <c r="E34" s="1" t="s">
        <v>315</v>
      </c>
      <c r="F34" s="2" t="s">
        <v>7966</v>
      </c>
      <c r="G34" s="2" t="s">
        <v>7967</v>
      </c>
      <c r="H34" s="74" t="s">
        <v>216</v>
      </c>
      <c r="I34" s="74"/>
      <c r="J34" s="74" t="s">
        <v>217</v>
      </c>
      <c r="K34" s="74"/>
      <c r="L34" s="9">
        <v>50</v>
      </c>
      <c r="M34" s="4">
        <v>618.5</v>
      </c>
    </row>
    <row r="35" spans="1:26" hidden="1">
      <c r="A35" s="2" t="s">
        <v>48</v>
      </c>
      <c r="B35" s="3" t="s">
        <v>10395</v>
      </c>
      <c r="C35" s="76" t="s">
        <v>42</v>
      </c>
      <c r="D35" s="76"/>
      <c r="E35" s="1" t="s">
        <v>5925</v>
      </c>
      <c r="F35" s="2" t="s">
        <v>7966</v>
      </c>
      <c r="G35" s="2" t="s">
        <v>7967</v>
      </c>
      <c r="H35" s="74" t="s">
        <v>216</v>
      </c>
      <c r="I35" s="74"/>
      <c r="J35" s="74" t="s">
        <v>217</v>
      </c>
      <c r="K35" s="74"/>
      <c r="L35" s="9">
        <v>30</v>
      </c>
      <c r="M35" s="4">
        <v>371.1</v>
      </c>
    </row>
    <row r="36" spans="1:26" hidden="1">
      <c r="A36" s="2" t="s">
        <v>48</v>
      </c>
      <c r="B36" s="3" t="s">
        <v>10395</v>
      </c>
      <c r="C36" s="76" t="s">
        <v>42</v>
      </c>
      <c r="D36" s="76"/>
      <c r="E36" s="1" t="s">
        <v>10397</v>
      </c>
      <c r="F36" s="2" t="s">
        <v>214</v>
      </c>
      <c r="G36" s="2" t="s">
        <v>215</v>
      </c>
      <c r="H36" s="74" t="s">
        <v>216</v>
      </c>
      <c r="I36" s="74"/>
      <c r="J36" s="74" t="s">
        <v>217</v>
      </c>
      <c r="K36" s="74"/>
      <c r="L36" s="9">
        <v>5</v>
      </c>
      <c r="M36" s="4">
        <v>61.85</v>
      </c>
    </row>
    <row r="37" spans="1:26" hidden="1">
      <c r="A37" s="2" t="s">
        <v>48</v>
      </c>
      <c r="B37" s="3" t="s">
        <v>10395</v>
      </c>
      <c r="C37" s="76" t="s">
        <v>42</v>
      </c>
      <c r="D37" s="76"/>
      <c r="E37" s="1" t="s">
        <v>10398</v>
      </c>
      <c r="F37" s="2" t="s">
        <v>230</v>
      </c>
      <c r="G37" s="2" t="s">
        <v>231</v>
      </c>
      <c r="H37" s="74" t="s">
        <v>232</v>
      </c>
      <c r="I37" s="74"/>
      <c r="J37" s="74" t="s">
        <v>233</v>
      </c>
      <c r="K37" s="74"/>
      <c r="L37" s="9">
        <v>5</v>
      </c>
      <c r="M37" s="4">
        <v>61.85</v>
      </c>
    </row>
    <row r="38" spans="1:26" hidden="1">
      <c r="M38" s="5">
        <v>2671.04</v>
      </c>
    </row>
    <row r="39" spans="1:26" hidden="1">
      <c r="A39" s="72" t="s">
        <v>286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spans="1:26" hidden="1">
      <c r="A40" s="2" t="s">
        <v>48</v>
      </c>
      <c r="B40" s="3" t="s">
        <v>10380</v>
      </c>
      <c r="C40" s="76" t="s">
        <v>42</v>
      </c>
      <c r="D40" s="76"/>
      <c r="E40" s="1" t="s">
        <v>10399</v>
      </c>
      <c r="F40" s="2" t="s">
        <v>302</v>
      </c>
      <c r="G40" s="2" t="s">
        <v>303</v>
      </c>
      <c r="H40" s="74" t="s">
        <v>304</v>
      </c>
      <c r="I40" s="74"/>
      <c r="J40" s="74" t="s">
        <v>305</v>
      </c>
      <c r="K40" s="74"/>
      <c r="L40" s="9">
        <v>12</v>
      </c>
      <c r="M40" s="4">
        <v>148.44</v>
      </c>
    </row>
    <row r="41" spans="1:26" hidden="1">
      <c r="M41" s="5">
        <v>148.44</v>
      </c>
    </row>
    <row r="42" spans="1:26" hidden="1">
      <c r="A42" s="72" t="s">
        <v>309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spans="1:26" hidden="1">
      <c r="A43" s="2" t="s">
        <v>40</v>
      </c>
      <c r="B43" s="3" t="s">
        <v>10395</v>
      </c>
      <c r="C43" s="76" t="s">
        <v>42</v>
      </c>
      <c r="D43" s="76"/>
      <c r="E43" s="1" t="s">
        <v>10400</v>
      </c>
      <c r="F43" s="2" t="s">
        <v>322</v>
      </c>
      <c r="G43" s="2" t="s">
        <v>323</v>
      </c>
      <c r="H43" s="74" t="s">
        <v>313</v>
      </c>
      <c r="I43" s="74"/>
      <c r="J43" s="74" t="s">
        <v>314</v>
      </c>
      <c r="K43" s="74"/>
      <c r="L43" s="9">
        <v>5</v>
      </c>
      <c r="M43" s="4">
        <v>51.1</v>
      </c>
    </row>
    <row r="44" spans="1:26" hidden="1">
      <c r="A44" s="2" t="s">
        <v>40</v>
      </c>
      <c r="B44" s="3" t="s">
        <v>10394</v>
      </c>
      <c r="C44" s="76" t="s">
        <v>42</v>
      </c>
      <c r="D44" s="76"/>
      <c r="E44" s="1" t="s">
        <v>5874</v>
      </c>
      <c r="F44" s="2" t="s">
        <v>1444</v>
      </c>
      <c r="G44" s="2" t="s">
        <v>1445</v>
      </c>
      <c r="H44" s="74" t="s">
        <v>362</v>
      </c>
      <c r="I44" s="74"/>
      <c r="J44" s="74" t="s">
        <v>363</v>
      </c>
      <c r="K44" s="74"/>
      <c r="L44" s="9">
        <v>10</v>
      </c>
      <c r="M44" s="4">
        <v>102.2</v>
      </c>
    </row>
    <row r="45" spans="1:26" hidden="1">
      <c r="A45" s="2" t="s">
        <v>40</v>
      </c>
      <c r="B45" s="3" t="s">
        <v>10395</v>
      </c>
      <c r="C45" s="76" t="s">
        <v>42</v>
      </c>
      <c r="D45" s="76"/>
      <c r="E45" s="1" t="s">
        <v>10401</v>
      </c>
      <c r="F45" s="2" t="s">
        <v>10402</v>
      </c>
      <c r="G45" s="2" t="s">
        <v>10403</v>
      </c>
      <c r="H45" s="74" t="s">
        <v>313</v>
      </c>
      <c r="I45" s="74"/>
      <c r="J45" s="74" t="s">
        <v>314</v>
      </c>
      <c r="K45" s="74"/>
      <c r="L45" s="9">
        <v>2</v>
      </c>
      <c r="M45" s="4">
        <v>20.440000000000001</v>
      </c>
    </row>
    <row r="46" spans="1:26" hidden="1">
      <c r="A46" s="2" t="s">
        <v>48</v>
      </c>
      <c r="B46" s="3" t="s">
        <v>10394</v>
      </c>
      <c r="C46" s="76" t="s">
        <v>42</v>
      </c>
      <c r="D46" s="76"/>
      <c r="E46" s="1" t="s">
        <v>5874</v>
      </c>
      <c r="F46" s="2" t="s">
        <v>1444</v>
      </c>
      <c r="G46" s="2" t="s">
        <v>1445</v>
      </c>
      <c r="H46" s="74" t="s">
        <v>362</v>
      </c>
      <c r="I46" s="74"/>
      <c r="J46" s="74" t="s">
        <v>363</v>
      </c>
      <c r="K46" s="74"/>
      <c r="L46" s="9">
        <v>30</v>
      </c>
      <c r="M46" s="4">
        <v>371.1</v>
      </c>
    </row>
    <row r="47" spans="1:26" hidden="1">
      <c r="A47" s="2" t="s">
        <v>48</v>
      </c>
      <c r="B47" s="3" t="s">
        <v>10395</v>
      </c>
      <c r="C47" s="76" t="s">
        <v>42</v>
      </c>
      <c r="D47" s="76"/>
      <c r="E47" s="1" t="s">
        <v>10401</v>
      </c>
      <c r="F47" s="2" t="s">
        <v>10402</v>
      </c>
      <c r="G47" s="2" t="s">
        <v>10403</v>
      </c>
      <c r="H47" s="74" t="s">
        <v>313</v>
      </c>
      <c r="I47" s="74"/>
      <c r="J47" s="74" t="s">
        <v>314</v>
      </c>
      <c r="K47" s="74"/>
      <c r="L47" s="9">
        <v>2</v>
      </c>
      <c r="M47" s="4">
        <v>23.04</v>
      </c>
    </row>
    <row r="48" spans="1:26" hidden="1">
      <c r="A48" s="2" t="s">
        <v>48</v>
      </c>
      <c r="B48" s="3" t="s">
        <v>10395</v>
      </c>
      <c r="C48" s="76" t="s">
        <v>42</v>
      </c>
      <c r="D48" s="76"/>
      <c r="E48" s="1" t="s">
        <v>5858</v>
      </c>
      <c r="F48" s="2" t="s">
        <v>2258</v>
      </c>
      <c r="G48" s="2" t="s">
        <v>2259</v>
      </c>
      <c r="H48" s="74" t="s">
        <v>313</v>
      </c>
      <c r="I48" s="74"/>
      <c r="J48" s="74" t="s">
        <v>314</v>
      </c>
      <c r="K48" s="74"/>
      <c r="L48" s="9">
        <v>2</v>
      </c>
      <c r="M48" s="4">
        <v>24.74</v>
      </c>
    </row>
    <row r="49" spans="1:26" hidden="1">
      <c r="M49" s="5">
        <v>592.62</v>
      </c>
    </row>
    <row r="50" spans="1:26" hidden="1">
      <c r="A50" s="72" t="s">
        <v>435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spans="1:26" hidden="1">
      <c r="A51" s="2" t="s">
        <v>40</v>
      </c>
      <c r="B51" s="3" t="s">
        <v>10380</v>
      </c>
      <c r="C51" s="76" t="s">
        <v>42</v>
      </c>
      <c r="D51" s="76"/>
      <c r="E51" s="1" t="s">
        <v>10404</v>
      </c>
      <c r="F51" s="2" t="s">
        <v>822</v>
      </c>
      <c r="G51" s="2" t="s">
        <v>823</v>
      </c>
      <c r="H51" s="74" t="s">
        <v>439</v>
      </c>
      <c r="I51" s="74"/>
      <c r="J51" s="74" t="s">
        <v>440</v>
      </c>
      <c r="K51" s="74"/>
      <c r="L51" s="9">
        <v>6</v>
      </c>
      <c r="M51" s="4">
        <v>61.32</v>
      </c>
    </row>
    <row r="52" spans="1:26" hidden="1">
      <c r="A52" s="2" t="s">
        <v>48</v>
      </c>
      <c r="B52" s="3" t="s">
        <v>10380</v>
      </c>
      <c r="C52" s="76" t="s">
        <v>42</v>
      </c>
      <c r="D52" s="76"/>
      <c r="E52" s="1" t="s">
        <v>10404</v>
      </c>
      <c r="F52" s="2" t="s">
        <v>822</v>
      </c>
      <c r="G52" s="2" t="s">
        <v>823</v>
      </c>
      <c r="H52" s="74" t="s">
        <v>439</v>
      </c>
      <c r="I52" s="74"/>
      <c r="J52" s="74" t="s">
        <v>440</v>
      </c>
      <c r="K52" s="74"/>
      <c r="L52" s="9">
        <v>3</v>
      </c>
      <c r="M52" s="4">
        <v>37.11</v>
      </c>
    </row>
    <row r="53" spans="1:26" hidden="1">
      <c r="A53" s="2" t="s">
        <v>48</v>
      </c>
      <c r="B53" s="3" t="s">
        <v>10380</v>
      </c>
      <c r="C53" s="76" t="s">
        <v>42</v>
      </c>
      <c r="D53" s="76"/>
      <c r="E53" s="1" t="s">
        <v>10405</v>
      </c>
      <c r="F53" s="2" t="s">
        <v>604</v>
      </c>
      <c r="G53" s="2" t="s">
        <v>605</v>
      </c>
      <c r="H53" s="74" t="s">
        <v>439</v>
      </c>
      <c r="I53" s="74"/>
      <c r="J53" s="74" t="s">
        <v>440</v>
      </c>
      <c r="K53" s="74"/>
      <c r="L53" s="9">
        <v>10</v>
      </c>
      <c r="M53" s="4">
        <v>123.7</v>
      </c>
    </row>
    <row r="54" spans="1:26" hidden="1">
      <c r="A54" s="2" t="s">
        <v>48</v>
      </c>
      <c r="B54" s="3" t="s">
        <v>10380</v>
      </c>
      <c r="C54" s="76" t="s">
        <v>42</v>
      </c>
      <c r="D54" s="76"/>
      <c r="E54" s="1" t="s">
        <v>10406</v>
      </c>
      <c r="F54" s="2" t="s">
        <v>1268</v>
      </c>
      <c r="G54" s="2" t="s">
        <v>1269</v>
      </c>
      <c r="H54" s="74" t="s">
        <v>1270</v>
      </c>
      <c r="I54" s="74"/>
      <c r="J54" s="74" t="s">
        <v>1271</v>
      </c>
      <c r="K54" s="74"/>
      <c r="L54" s="9">
        <v>5</v>
      </c>
      <c r="M54" s="4">
        <v>61.85</v>
      </c>
    </row>
    <row r="55" spans="1:26" hidden="1">
      <c r="A55" s="2" t="s">
        <v>48</v>
      </c>
      <c r="B55" s="3" t="s">
        <v>10380</v>
      </c>
      <c r="C55" s="76" t="s">
        <v>42</v>
      </c>
      <c r="D55" s="76"/>
      <c r="E55" s="1" t="s">
        <v>10407</v>
      </c>
      <c r="F55" s="2" t="s">
        <v>2016</v>
      </c>
      <c r="G55" s="2" t="s">
        <v>2017</v>
      </c>
      <c r="H55" s="74" t="s">
        <v>439</v>
      </c>
      <c r="I55" s="74"/>
      <c r="J55" s="74" t="s">
        <v>440</v>
      </c>
      <c r="K55" s="74"/>
      <c r="L55" s="9">
        <v>5</v>
      </c>
      <c r="M55" s="4">
        <v>61.85</v>
      </c>
    </row>
    <row r="56" spans="1:26" hidden="1">
      <c r="M56" s="5">
        <v>345.83</v>
      </c>
    </row>
    <row r="57" spans="1:26" hidden="1">
      <c r="A57" s="72" t="s">
        <v>444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spans="1:26" hidden="1">
      <c r="A58" s="2" t="s">
        <v>40</v>
      </c>
      <c r="B58" s="3" t="s">
        <v>10380</v>
      </c>
      <c r="C58" s="76" t="s">
        <v>42</v>
      </c>
      <c r="D58" s="76"/>
      <c r="E58" s="1" t="s">
        <v>5994</v>
      </c>
      <c r="F58" s="2" t="s">
        <v>9916</v>
      </c>
      <c r="G58" s="2" t="s">
        <v>9917</v>
      </c>
      <c r="H58" s="74" t="s">
        <v>872</v>
      </c>
      <c r="I58" s="74"/>
      <c r="J58" s="74" t="s">
        <v>873</v>
      </c>
      <c r="K58" s="74"/>
      <c r="L58" s="9">
        <v>50</v>
      </c>
      <c r="M58" s="4">
        <v>511</v>
      </c>
    </row>
    <row r="59" spans="1:26">
      <c r="A59" s="2" t="s">
        <v>40</v>
      </c>
      <c r="B59" s="3" t="s">
        <v>10388</v>
      </c>
      <c r="C59" s="76" t="s">
        <v>42</v>
      </c>
      <c r="D59" s="76"/>
      <c r="E59" s="1" t="s">
        <v>195</v>
      </c>
      <c r="F59" s="2" t="s">
        <v>1277</v>
      </c>
      <c r="G59" s="2" t="s">
        <v>1278</v>
      </c>
      <c r="H59" s="74" t="s">
        <v>851</v>
      </c>
      <c r="I59" s="74"/>
      <c r="J59" s="74" t="s">
        <v>852</v>
      </c>
      <c r="K59" s="74"/>
      <c r="L59" s="9">
        <v>3</v>
      </c>
      <c r="M59" s="4">
        <v>30.66</v>
      </c>
    </row>
    <row r="60" spans="1:26">
      <c r="A60" s="2" t="s">
        <v>40</v>
      </c>
      <c r="B60" s="3" t="s">
        <v>10388</v>
      </c>
      <c r="C60" s="76" t="s">
        <v>42</v>
      </c>
      <c r="D60" s="76"/>
      <c r="E60" s="1" t="s">
        <v>10408</v>
      </c>
      <c r="F60" s="2" t="s">
        <v>607</v>
      </c>
      <c r="G60" s="2" t="s">
        <v>608</v>
      </c>
      <c r="H60" s="74" t="s">
        <v>609</v>
      </c>
      <c r="I60" s="74"/>
      <c r="J60" s="74" t="s">
        <v>610</v>
      </c>
      <c r="K60" s="74"/>
      <c r="L60" s="9">
        <v>400</v>
      </c>
      <c r="M60" s="4">
        <v>4088</v>
      </c>
    </row>
    <row r="61" spans="1:26" hidden="1">
      <c r="A61" s="2" t="s">
        <v>40</v>
      </c>
      <c r="B61" s="3" t="s">
        <v>10380</v>
      </c>
      <c r="C61" s="76" t="s">
        <v>42</v>
      </c>
      <c r="D61" s="76"/>
      <c r="E61" s="1" t="s">
        <v>10409</v>
      </c>
      <c r="F61" s="2" t="s">
        <v>1481</v>
      </c>
      <c r="G61" s="2" t="s">
        <v>1482</v>
      </c>
      <c r="H61" s="74" t="s">
        <v>872</v>
      </c>
      <c r="I61" s="74"/>
      <c r="J61" s="74" t="s">
        <v>873</v>
      </c>
      <c r="K61" s="74"/>
      <c r="L61" s="9">
        <v>100</v>
      </c>
      <c r="M61" s="4">
        <v>1022</v>
      </c>
    </row>
    <row r="62" spans="1:26" hidden="1">
      <c r="A62" s="2" t="s">
        <v>40</v>
      </c>
      <c r="B62" s="3" t="s">
        <v>10380</v>
      </c>
      <c r="C62" s="76" t="s">
        <v>42</v>
      </c>
      <c r="D62" s="76"/>
      <c r="E62" s="1" t="s">
        <v>321</v>
      </c>
      <c r="F62" s="2" t="s">
        <v>9916</v>
      </c>
      <c r="G62" s="2" t="s">
        <v>9917</v>
      </c>
      <c r="H62" s="74" t="s">
        <v>872</v>
      </c>
      <c r="I62" s="74"/>
      <c r="J62" s="74" t="s">
        <v>873</v>
      </c>
      <c r="K62" s="74"/>
      <c r="L62" s="9">
        <v>50</v>
      </c>
      <c r="M62" s="4">
        <v>511</v>
      </c>
    </row>
    <row r="63" spans="1:26">
      <c r="A63" s="2" t="s">
        <v>40</v>
      </c>
      <c r="B63" s="3" t="s">
        <v>10388</v>
      </c>
      <c r="C63" s="76" t="s">
        <v>42</v>
      </c>
      <c r="D63" s="76"/>
      <c r="E63" s="1" t="s">
        <v>10410</v>
      </c>
      <c r="F63" s="2" t="s">
        <v>461</v>
      </c>
      <c r="G63" s="2" t="s">
        <v>462</v>
      </c>
      <c r="H63" s="74" t="s">
        <v>463</v>
      </c>
      <c r="I63" s="74"/>
      <c r="J63" s="74" t="s">
        <v>464</v>
      </c>
      <c r="K63" s="74"/>
      <c r="L63" s="9">
        <v>80</v>
      </c>
      <c r="M63" s="4">
        <v>817.6</v>
      </c>
    </row>
    <row r="64" spans="1:26" hidden="1">
      <c r="A64" s="2" t="s">
        <v>48</v>
      </c>
      <c r="B64" s="3" t="s">
        <v>10380</v>
      </c>
      <c r="C64" s="76" t="s">
        <v>42</v>
      </c>
      <c r="D64" s="76"/>
      <c r="E64" s="1" t="s">
        <v>10409</v>
      </c>
      <c r="F64" s="2" t="s">
        <v>1481</v>
      </c>
      <c r="G64" s="2" t="s">
        <v>1482</v>
      </c>
      <c r="H64" s="74" t="s">
        <v>872</v>
      </c>
      <c r="I64" s="74"/>
      <c r="J64" s="74" t="s">
        <v>873</v>
      </c>
      <c r="K64" s="74"/>
      <c r="L64" s="9">
        <v>30</v>
      </c>
      <c r="M64" s="4">
        <v>371.1</v>
      </c>
    </row>
    <row r="65" spans="1:13" hidden="1">
      <c r="A65" s="2" t="s">
        <v>48</v>
      </c>
      <c r="B65" s="3" t="s">
        <v>10388</v>
      </c>
      <c r="C65" s="76" t="s">
        <v>42</v>
      </c>
      <c r="D65" s="76"/>
      <c r="E65" s="1" t="s">
        <v>10408</v>
      </c>
      <c r="F65" s="2" t="s">
        <v>607</v>
      </c>
      <c r="G65" s="2" t="s">
        <v>608</v>
      </c>
      <c r="H65" s="74" t="s">
        <v>609</v>
      </c>
      <c r="I65" s="74"/>
      <c r="J65" s="74" t="s">
        <v>610</v>
      </c>
      <c r="K65" s="74"/>
      <c r="L65" s="9">
        <v>150</v>
      </c>
      <c r="M65" s="4">
        <v>1855.5</v>
      </c>
    </row>
    <row r="66" spans="1:13" hidden="1">
      <c r="M66" s="5">
        <v>9206.86</v>
      </c>
    </row>
    <row r="67" spans="1:13" hidden="1">
      <c r="M67" s="5">
        <v>15084.77</v>
      </c>
    </row>
  </sheetData>
  <autoFilter ref="A1:Z67" xr:uid="{1C24A9F0-6449-5141-BF56-AC615AF18390}">
    <filterColumn colId="0">
      <filters>
        <filter val="Dorzol 20mg/ml kapi za oči 5ml"/>
      </filters>
    </filterColumn>
    <filterColumn colId="1">
      <filters>
        <filter val="31. 1. 2022."/>
      </filters>
    </filterColumn>
    <filterColumn colId="2" showButton="0"/>
    <filterColumn colId="7" showButton="0"/>
    <filterColumn colId="9" showButton="0"/>
  </autoFilter>
  <mergeCells count="158">
    <mergeCell ref="C1:D1"/>
    <mergeCell ref="H1:I1"/>
    <mergeCell ref="J1:K1"/>
    <mergeCell ref="A2:Z2"/>
    <mergeCell ref="C3:D3"/>
    <mergeCell ref="H3:I3"/>
    <mergeCell ref="J3:K3"/>
    <mergeCell ref="C6:D6"/>
    <mergeCell ref="H6:I6"/>
    <mergeCell ref="J6:K6"/>
    <mergeCell ref="C7:D7"/>
    <mergeCell ref="H7:I7"/>
    <mergeCell ref="J7:K7"/>
    <mergeCell ref="C4:D4"/>
    <mergeCell ref="H4:I4"/>
    <mergeCell ref="J4:K4"/>
    <mergeCell ref="C5:D5"/>
    <mergeCell ref="H5:I5"/>
    <mergeCell ref="J5:K5"/>
    <mergeCell ref="C10:D10"/>
    <mergeCell ref="H10:I10"/>
    <mergeCell ref="J10:K10"/>
    <mergeCell ref="C11:D11"/>
    <mergeCell ref="H11:I11"/>
    <mergeCell ref="J11:K11"/>
    <mergeCell ref="C8:D8"/>
    <mergeCell ref="H8:I8"/>
    <mergeCell ref="J8:K8"/>
    <mergeCell ref="C9:D9"/>
    <mergeCell ref="H9:I9"/>
    <mergeCell ref="J9:K9"/>
    <mergeCell ref="C14:D14"/>
    <mergeCell ref="H14:I14"/>
    <mergeCell ref="J14:K14"/>
    <mergeCell ref="C15:D15"/>
    <mergeCell ref="H15:I15"/>
    <mergeCell ref="J15:K15"/>
    <mergeCell ref="C12:D12"/>
    <mergeCell ref="H12:I12"/>
    <mergeCell ref="J12:K12"/>
    <mergeCell ref="C13:D13"/>
    <mergeCell ref="H13:I13"/>
    <mergeCell ref="J13:K13"/>
    <mergeCell ref="C18:D18"/>
    <mergeCell ref="H18:I18"/>
    <mergeCell ref="J18:K18"/>
    <mergeCell ref="C19:D19"/>
    <mergeCell ref="H19:I19"/>
    <mergeCell ref="J19:K19"/>
    <mergeCell ref="C16:D16"/>
    <mergeCell ref="H16:I16"/>
    <mergeCell ref="J16:K16"/>
    <mergeCell ref="C17:D17"/>
    <mergeCell ref="H17:I17"/>
    <mergeCell ref="J17:K17"/>
    <mergeCell ref="C24:D24"/>
    <mergeCell ref="H24:I24"/>
    <mergeCell ref="J24:K24"/>
    <mergeCell ref="C25:D25"/>
    <mergeCell ref="H25:I25"/>
    <mergeCell ref="J25:K25"/>
    <mergeCell ref="A21:Z21"/>
    <mergeCell ref="C22:D22"/>
    <mergeCell ref="H22:I22"/>
    <mergeCell ref="J22:K22"/>
    <mergeCell ref="C23:D23"/>
    <mergeCell ref="H23:I23"/>
    <mergeCell ref="J23:K23"/>
    <mergeCell ref="A31:Z31"/>
    <mergeCell ref="C32:D32"/>
    <mergeCell ref="H32:I32"/>
    <mergeCell ref="J32:K32"/>
    <mergeCell ref="C33:D33"/>
    <mergeCell ref="H33:I33"/>
    <mergeCell ref="J33:K33"/>
    <mergeCell ref="C26:D26"/>
    <mergeCell ref="H26:I26"/>
    <mergeCell ref="J26:K26"/>
    <mergeCell ref="A28:Z28"/>
    <mergeCell ref="C29:D29"/>
    <mergeCell ref="H29:I29"/>
    <mergeCell ref="J29:K29"/>
    <mergeCell ref="C36:D36"/>
    <mergeCell ref="H36:I36"/>
    <mergeCell ref="J36:K36"/>
    <mergeCell ref="C37:D37"/>
    <mergeCell ref="H37:I37"/>
    <mergeCell ref="J37:K37"/>
    <mergeCell ref="C34:D34"/>
    <mergeCell ref="H34:I34"/>
    <mergeCell ref="J34:K34"/>
    <mergeCell ref="C35:D35"/>
    <mergeCell ref="H35:I35"/>
    <mergeCell ref="J35:K35"/>
    <mergeCell ref="C44:D44"/>
    <mergeCell ref="H44:I44"/>
    <mergeCell ref="J44:K44"/>
    <mergeCell ref="C45:D45"/>
    <mergeCell ref="H45:I45"/>
    <mergeCell ref="J45:K45"/>
    <mergeCell ref="A39:Z39"/>
    <mergeCell ref="C40:D40"/>
    <mergeCell ref="H40:I40"/>
    <mergeCell ref="J40:K40"/>
    <mergeCell ref="A42:Z42"/>
    <mergeCell ref="C43:D43"/>
    <mergeCell ref="H43:I43"/>
    <mergeCell ref="J43:K43"/>
    <mergeCell ref="C48:D48"/>
    <mergeCell ref="H48:I48"/>
    <mergeCell ref="J48:K48"/>
    <mergeCell ref="A50:Z50"/>
    <mergeCell ref="C51:D51"/>
    <mergeCell ref="H51:I51"/>
    <mergeCell ref="J51:K51"/>
    <mergeCell ref="C46:D46"/>
    <mergeCell ref="H46:I46"/>
    <mergeCell ref="J46:K46"/>
    <mergeCell ref="C47:D47"/>
    <mergeCell ref="H47:I47"/>
    <mergeCell ref="J47:K47"/>
    <mergeCell ref="C54:D54"/>
    <mergeCell ref="H54:I54"/>
    <mergeCell ref="J54:K54"/>
    <mergeCell ref="C55:D55"/>
    <mergeCell ref="H55:I55"/>
    <mergeCell ref="J55:K55"/>
    <mergeCell ref="C52:D52"/>
    <mergeCell ref="H52:I52"/>
    <mergeCell ref="J52:K52"/>
    <mergeCell ref="C53:D53"/>
    <mergeCell ref="H53:I53"/>
    <mergeCell ref="J53:K53"/>
    <mergeCell ref="C60:D60"/>
    <mergeCell ref="H60:I60"/>
    <mergeCell ref="J60:K60"/>
    <mergeCell ref="C61:D61"/>
    <mergeCell ref="H61:I61"/>
    <mergeCell ref="J61:K61"/>
    <mergeCell ref="A57:Z57"/>
    <mergeCell ref="C58:D58"/>
    <mergeCell ref="H58:I58"/>
    <mergeCell ref="J58:K58"/>
    <mergeCell ref="C59:D59"/>
    <mergeCell ref="H59:I59"/>
    <mergeCell ref="J59:K59"/>
    <mergeCell ref="C64:D64"/>
    <mergeCell ref="H64:I64"/>
    <mergeCell ref="J64:K64"/>
    <mergeCell ref="C65:D65"/>
    <mergeCell ref="H65:I65"/>
    <mergeCell ref="J65:K65"/>
    <mergeCell ref="C62:D62"/>
    <mergeCell ref="H62:I62"/>
    <mergeCell ref="J62:K62"/>
    <mergeCell ref="C63:D63"/>
    <mergeCell ref="H63:I63"/>
    <mergeCell ref="J63:K6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1F3A39A48DFF4A95E6211DE6A23A39" ma:contentTypeVersion="16" ma:contentTypeDescription="Create a new document." ma:contentTypeScope="" ma:versionID="d2705ebca66f15dfe23580d6e668e48a">
  <xsd:schema xmlns:xsd="http://www.w3.org/2001/XMLSchema" xmlns:xs="http://www.w3.org/2001/XMLSchema" xmlns:p="http://schemas.microsoft.com/office/2006/metadata/properties" xmlns:ns2="159af6a5-4fb5-40c0-9fe5-e2750d730208" xmlns:ns3="0fb03867-d486-4e49-9a41-9b4642c23359" targetNamespace="http://schemas.microsoft.com/office/2006/metadata/properties" ma:root="true" ma:fieldsID="4bfde5029ec44db1bc5546628706af68" ns2:_="" ns3:_="">
    <xsd:import namespace="159af6a5-4fb5-40c0-9fe5-e2750d730208"/>
    <xsd:import namespace="0fb03867-d486-4e49-9a41-9b4642c233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af6a5-4fb5-40c0-9fe5-e2750d730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99af429-13a7-4361-9da6-12373d046f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03867-d486-4e49-9a41-9b4642c2335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8da2c12-3707-43df-b2da-db5b57cea1d1}" ma:internalName="TaxCatchAll" ma:showField="CatchAllData" ma:web="0fb03867-d486-4e49-9a41-9b4642c233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9af6a5-4fb5-40c0-9fe5-e2750d730208">
      <Terms xmlns="http://schemas.microsoft.com/office/infopath/2007/PartnerControls"/>
    </lcf76f155ced4ddcb4097134ff3c332f>
    <TaxCatchAll xmlns="0fb03867-d486-4e49-9a41-9b4642c23359" xsi:nil="true"/>
    <SharedWithUsers xmlns="0fb03867-d486-4e49-9a41-9b4642c23359">
      <UserInfo>
        <DisplayName>Miljan Sobot</DisplayName>
        <AccountId>14</AccountId>
        <AccountType/>
      </UserInfo>
      <UserInfo>
        <DisplayName>Amil Hodzic</DisplayName>
        <AccountId>26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3C4BC0C-2259-473F-BDFE-3E2BD7568F16}"/>
</file>

<file path=customXml/itemProps2.xml><?xml version="1.0" encoding="utf-8"?>
<ds:datastoreItem xmlns:ds="http://schemas.openxmlformats.org/officeDocument/2006/customXml" ds:itemID="{A36087AC-C0FC-4EF2-8FDC-79F85312FAE2}"/>
</file>

<file path=customXml/itemProps3.xml><?xml version="1.0" encoding="utf-8"?>
<ds:datastoreItem xmlns:ds="http://schemas.openxmlformats.org/officeDocument/2006/customXml" ds:itemID="{042C3FF7-9210-41BA-9928-7A742A31F7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Stimulsoft Reports 2013.1.1600 from 2 April 2013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cp:keywords/>
  <dc:description/>
  <cp:lastModifiedBy>Almin Adzovic</cp:lastModifiedBy>
  <cp:revision/>
  <dcterms:created xsi:type="dcterms:W3CDTF">2022-03-07T11:46:38Z</dcterms:created>
  <dcterms:modified xsi:type="dcterms:W3CDTF">2024-03-06T19:50:56Z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0x010100FB1F3A39A48DFF4A95E6211DE6A23A39</vt:lpwstr>
  </property>
</Properties>
</file>