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3DA06556-021C-40C5-9F43-E452A616620C}" xr6:coauthVersionLast="47" xr6:coauthVersionMax="47" xr10:uidLastSave="{00000000-0000-0000-0000-000000000000}"/>
  <bookViews>
    <workbookView xWindow="52425" yWindow="315" windowWidth="41385" windowHeight="19380" activeTab="3" xr2:uid="{00000000-000D-0000-FFFF-FFFF00000000}"/>
  </bookViews>
  <sheets>
    <sheet name="BST vs. AVLTree" sheetId="2" r:id="rId1"/>
    <sheet name="ChainingHashTable" sheetId="3" r:id="rId2"/>
    <sheet name="HashFunctions" sheetId="4" r:id="rId3"/>
    <sheet name="General Purpose Diction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5" l="1"/>
  <c r="C19" i="5"/>
  <c r="C18" i="5"/>
  <c r="C14" i="5"/>
  <c r="C13" i="5"/>
  <c r="C12" i="5"/>
  <c r="C11" i="5"/>
  <c r="C7" i="5"/>
  <c r="C6" i="5"/>
  <c r="C5" i="5"/>
  <c r="C4" i="5"/>
  <c r="Z14" i="3"/>
  <c r="Y14" i="3"/>
  <c r="X14" i="3"/>
  <c r="Z13" i="3"/>
  <c r="Y13" i="3"/>
  <c r="X13" i="3"/>
  <c r="Z12" i="3"/>
  <c r="Y12" i="3"/>
  <c r="X12" i="3"/>
  <c r="Z11" i="3"/>
  <c r="Y11" i="3"/>
  <c r="X11" i="3"/>
  <c r="Z7" i="3"/>
  <c r="Z6" i="3"/>
  <c r="Z5" i="3"/>
  <c r="Z4" i="3"/>
  <c r="Y7" i="3"/>
  <c r="Y6" i="3"/>
  <c r="Y5" i="3"/>
  <c r="Y4" i="3"/>
  <c r="X7" i="3"/>
  <c r="X6" i="3"/>
  <c r="X5" i="3"/>
  <c r="X4" i="3"/>
  <c r="C42" i="3"/>
  <c r="C35" i="3"/>
  <c r="C28" i="3"/>
  <c r="C21" i="3"/>
  <c r="C14" i="3"/>
  <c r="C7" i="3"/>
  <c r="C41" i="3"/>
  <c r="C40" i="3"/>
  <c r="C39" i="3"/>
  <c r="C34" i="3"/>
  <c r="C33" i="3"/>
  <c r="C32" i="3"/>
  <c r="C27" i="3"/>
  <c r="C26" i="3"/>
  <c r="C25" i="3"/>
  <c r="C20" i="3"/>
  <c r="C19" i="3"/>
  <c r="C18" i="3"/>
  <c r="C13" i="3"/>
  <c r="C12" i="3"/>
  <c r="C6" i="3"/>
  <c r="C5" i="3"/>
  <c r="C11" i="3"/>
  <c r="C4" i="3"/>
</calcChain>
</file>

<file path=xl/sharedStrings.xml><?xml version="1.0" encoding="utf-8"?>
<sst xmlns="http://schemas.openxmlformats.org/spreadsheetml/2006/main" count="85" uniqueCount="35">
  <si>
    <t>Time Spent</t>
    <phoneticPr fontId="1" type="noConversion"/>
  </si>
  <si>
    <t>* Binary Search Tree (Insert)</t>
    <phoneticPr fontId="1" type="noConversion"/>
  </si>
  <si>
    <t>* AVL Tree (Insert)</t>
    <phoneticPr fontId="1" type="noConversion"/>
  </si>
  <si>
    <t>N (Elements)</t>
    <phoneticPr fontId="1" type="noConversion"/>
  </si>
  <si>
    <t>* Binary Search Tree (Search)</t>
    <phoneticPr fontId="1" type="noConversion"/>
  </si>
  <si>
    <t>* AVL Tree (Search)</t>
    <phoneticPr fontId="1" type="noConversion"/>
  </si>
  <si>
    <t>* MoveToFrontList (Insert)</t>
    <phoneticPr fontId="1" type="noConversion"/>
  </si>
  <si>
    <t>* MoveToFrontList (Search)</t>
    <phoneticPr fontId="1" type="noConversion"/>
  </si>
  <si>
    <t>* BinarySearchTree (Insert)</t>
    <phoneticPr fontId="1" type="noConversion"/>
  </si>
  <si>
    <t>* BinarySearchTree (Search)</t>
    <phoneticPr fontId="1" type="noConversion"/>
  </si>
  <si>
    <t>* AVLTree (Insert)</t>
    <phoneticPr fontId="1" type="noConversion"/>
  </si>
  <si>
    <t>* AVLTree (Search)</t>
    <phoneticPr fontId="1" type="noConversion"/>
  </si>
  <si>
    <t>MoveToFrontList</t>
    <phoneticPr fontId="1" type="noConversion"/>
  </si>
  <si>
    <t>BinarySearchTree</t>
    <phoneticPr fontId="1" type="noConversion"/>
  </si>
  <si>
    <t>AVLTree</t>
    <phoneticPr fontId="1" type="noConversion"/>
  </si>
  <si>
    <t>HASH_RANGE</t>
    <phoneticPr fontId="1" type="noConversion"/>
  </si>
  <si>
    <t>MAX_INT</t>
    <phoneticPr fontId="1" type="noConversion"/>
  </si>
  <si>
    <t>* Insert Test (N=500000)</t>
    <phoneticPr fontId="1" type="noConversion"/>
  </si>
  <si>
    <t>* Search Test (N=500000)</t>
    <phoneticPr fontId="1" type="noConversion"/>
  </si>
  <si>
    <t>* Insert Test (N=100000)</t>
    <phoneticPr fontId="1" type="noConversion"/>
  </si>
  <si>
    <t>* Search Test (N=100000)</t>
    <phoneticPr fontId="1" type="noConversion"/>
  </si>
  <si>
    <t>* Insert &amp; Replace word counts</t>
    <phoneticPr fontId="1" type="noConversion"/>
  </si>
  <si>
    <t>Dictionary</t>
    <phoneticPr fontId="1" type="noConversion"/>
  </si>
  <si>
    <t>ChainingHashTable</t>
    <phoneticPr fontId="1" type="noConversion"/>
  </si>
  <si>
    <t xml:space="preserve">HashTrieMap </t>
    <phoneticPr fontId="1" type="noConversion"/>
  </si>
  <si>
    <t>Binary Search Tree</t>
    <phoneticPr fontId="1" type="noConversion"/>
  </si>
  <si>
    <t>* Search keys in random order</t>
    <phoneticPr fontId="1" type="noConversion"/>
  </si>
  <si>
    <t>* Order by keys</t>
    <phoneticPr fontId="1" type="noConversion"/>
  </si>
  <si>
    <t>* Memory usage</t>
    <phoneticPr fontId="1" type="noConversion"/>
  </si>
  <si>
    <t>N/A</t>
    <phoneticPr fontId="1" type="noConversion"/>
  </si>
  <si>
    <t>HashTrieMap*</t>
    <phoneticPr fontId="1" type="noConversion"/>
  </si>
  <si>
    <t>ChainingHashTable*</t>
    <phoneticPr fontId="1" type="noConversion"/>
  </si>
  <si>
    <t>Used Memory (In Bytes)</t>
    <phoneticPr fontId="1" type="noConversion"/>
  </si>
  <si>
    <t>*) Can not perform by itself without extra space</t>
    <phoneticPr fontId="1" type="noConversion"/>
  </si>
  <si>
    <t>*) Can vary depending on inner map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</si>
</sst>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&quot;sec &quot;"/>
    <numFmt numFmtId="177" formatCode="0.00_ &quot;kb &quot;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177" fontId="0" fillId="0" borderId="1" xfId="0" applyNumberFormat="1" applyBorder="1"/>
    <xf numFmtId="0" fontId="3" fillId="0" borderId="3" xfId="0" applyFont="1" applyFill="1" applyBorder="1" applyAlignment="1">
      <alignment horizontal="left" vertical="center"/>
    </xf>
    <xf numFmtId="176" fontId="4" fillId="0" borderId="1" xfId="0" applyNumberFormat="1" applyFont="1" applyBorder="1"/>
    <xf numFmtId="176" fontId="5" fillId="0" borderId="1" xfId="0" applyNumberFormat="1" applyFont="1" applyBorder="1"/>
    <xf numFmtId="176" fontId="6" fillId="0" borderId="1" xfId="0" applyNumberFormat="1" applyFont="1" applyBorder="1"/>
    <xf numFmtId="176" fontId="6" fillId="0" borderId="1" xfId="0" applyNumberFormat="1" applyFont="1" applyBorder="1" applyAlignment="1">
      <alignment horizontal="right"/>
    </xf>
    <xf numFmtId="177" fontId="6" fillId="0" borderId="1" xfId="0" applyNumberFormat="1" applyFont="1" applyBorder="1"/>
    <xf numFmtId="177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  <color rgb="FFED7D3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Binary Search Tree (Insert)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vs. AVLTree'!$C$3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'BST vs. AVLTree'!$B$4:$B$8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</c:numCache>
            </c:numRef>
          </c:cat>
          <c:val>
            <c:numRef>
              <c:f>'BST vs. AVLTree'!$C$4:$C$8</c:f>
              <c:numCache>
                <c:formatCode>0.000_ "sec "</c:formatCode>
                <c:ptCount val="5"/>
                <c:pt idx="0">
                  <c:v>4.0000000000000001E-3</c:v>
                </c:pt>
                <c:pt idx="1">
                  <c:v>5.7000000000000002E-2</c:v>
                </c:pt>
                <c:pt idx="2">
                  <c:v>0.221</c:v>
                </c:pt>
                <c:pt idx="3">
                  <c:v>1.9159999999999999</c:v>
                </c:pt>
                <c:pt idx="4">
                  <c:v>5.3109999999999999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0-43ED-9698-6845E912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AVLTree (Search)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ChainingHashTable!$C$3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ChainingHashTable!$B$4:$B$7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3000000</c:v>
                </c:pt>
              </c:numCache>
            </c:numRef>
          </c:cat>
          <c:val>
            <c:numRef>
              <c:f>ChainingHashTable!$C$39:$C$42</c:f>
              <c:numCache>
                <c:formatCode>0.000_ "sec "</c:formatCode>
                <c:ptCount val="4"/>
                <c:pt idx="0">
                  <c:v>3.3333333333333335E-3</c:v>
                </c:pt>
                <c:pt idx="1">
                  <c:v>2.8999999999999998E-2</c:v>
                </c:pt>
                <c:pt idx="2">
                  <c:v>0.20866666666666667</c:v>
                </c:pt>
                <c:pt idx="3">
                  <c:v>0.90833333333333333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8-4C83-9D42-B6CC898F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 Test (N=500000)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HashFunctions!$C$3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cat>
            <c:strRef>
              <c:f>HashFunctions!$B$4:$B$9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MAX_INT</c:v>
                </c:pt>
              </c:strCache>
            </c:strRef>
          </c:cat>
          <c:val>
            <c:numRef>
              <c:f>HashFunctions!$C$4:$C$9</c:f>
              <c:numCache>
                <c:formatCode>0.000_ "sec "</c:formatCode>
                <c:ptCount val="6"/>
                <c:pt idx="0">
                  <c:v>10.734999999999999</c:v>
                </c:pt>
                <c:pt idx="1">
                  <c:v>1.5820000000000001</c:v>
                </c:pt>
                <c:pt idx="2">
                  <c:v>0.59299999999999997</c:v>
                </c:pt>
                <c:pt idx="3">
                  <c:v>0.42</c:v>
                </c:pt>
                <c:pt idx="4">
                  <c:v>0.379</c:v>
                </c:pt>
                <c:pt idx="5">
                  <c:v>0.35399999999999998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A-4415-AEA2-FE27E48B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 b="0" i="0" u="none" strike="noStrike" cap="all" baseline="0">
                    <a:effectLst/>
                  </a:rPr>
                  <a:t>HASH_RANGE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Search Test (N=500000)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HashFunctions!$C$12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wer"/>
            <c:dispRSqr val="0"/>
            <c:dispEq val="0"/>
          </c:trendline>
          <c:cat>
            <c:strRef>
              <c:f>HashFunctions!$B$4:$B$9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MAX_INT</c:v>
                </c:pt>
              </c:strCache>
            </c:strRef>
          </c:cat>
          <c:val>
            <c:numRef>
              <c:f>HashFunctions!$C$13:$C$18</c:f>
              <c:numCache>
                <c:formatCode>0.000_ "sec "</c:formatCode>
                <c:ptCount val="6"/>
                <c:pt idx="0">
                  <c:v>10.471</c:v>
                </c:pt>
                <c:pt idx="1">
                  <c:v>1.452</c:v>
                </c:pt>
                <c:pt idx="2">
                  <c:v>0.57799999999999996</c:v>
                </c:pt>
                <c:pt idx="3">
                  <c:v>0.41299999999999998</c:v>
                </c:pt>
                <c:pt idx="4">
                  <c:v>0.35599999999999998</c:v>
                </c:pt>
                <c:pt idx="5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5AF-A6C9-378C59CC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HASH_RANGE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 Test (N=100000)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HashFunctions!$C$3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cat>
            <c:strRef>
              <c:f>HashFunctions!$B$4:$B$9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MAX_INT</c:v>
                </c:pt>
              </c:strCache>
            </c:strRef>
          </c:cat>
          <c:val>
            <c:numRef>
              <c:f>HashFunctions!$C$22:$C$27</c:f>
              <c:numCache>
                <c:formatCode>0.000_ "sec "</c:formatCode>
                <c:ptCount val="6"/>
                <c:pt idx="0">
                  <c:v>2.1070000000000002</c:v>
                </c:pt>
                <c:pt idx="1">
                  <c:v>0.317</c:v>
                </c:pt>
                <c:pt idx="2">
                  <c:v>0.13500000000000001</c:v>
                </c:pt>
                <c:pt idx="3">
                  <c:v>9.5000000000000001E-2</c:v>
                </c:pt>
                <c:pt idx="4">
                  <c:v>8.6999999999999994E-2</c:v>
                </c:pt>
                <c:pt idx="5">
                  <c:v>8.3000000000000004E-2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1-4B82-94D5-F7344F60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HASH_RANGE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Search Test (N=100000)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HashFunctions!$C$12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wer"/>
            <c:dispRSqr val="0"/>
            <c:dispEq val="0"/>
          </c:trendline>
          <c:cat>
            <c:strRef>
              <c:f>HashFunctions!$B$4:$B$9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MAX_INT</c:v>
                </c:pt>
              </c:strCache>
            </c:strRef>
          </c:cat>
          <c:val>
            <c:numRef>
              <c:f>HashFunctions!$C$31:$C$36</c:f>
              <c:numCache>
                <c:formatCode>0.000_ "sec "</c:formatCode>
                <c:ptCount val="6"/>
                <c:pt idx="0">
                  <c:v>2.0990000000000002</c:v>
                </c:pt>
                <c:pt idx="1">
                  <c:v>0.29099999999999998</c:v>
                </c:pt>
                <c:pt idx="2">
                  <c:v>0.125</c:v>
                </c:pt>
                <c:pt idx="3">
                  <c:v>7.9000000000000001E-2</c:v>
                </c:pt>
                <c:pt idx="4">
                  <c:v>7.0999999999999994E-2</c:v>
                </c:pt>
                <c:pt idx="5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7-4DA0-B5EC-22884618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HASH_RANGE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Insert/Replace Keys and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Purpose Dictionary'!$C$3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'General Purpose Dictionary'!$B$4:$B$7</c:f>
              <c:strCache>
                <c:ptCount val="4"/>
                <c:pt idx="0">
                  <c:v>Binary Search Tree</c:v>
                </c:pt>
                <c:pt idx="1">
                  <c:v>AVLTree</c:v>
                </c:pt>
                <c:pt idx="2">
                  <c:v>ChainingHashTable</c:v>
                </c:pt>
                <c:pt idx="3">
                  <c:v>HashTrieMap </c:v>
                </c:pt>
              </c:strCache>
            </c:strRef>
          </c:cat>
          <c:val>
            <c:numRef>
              <c:f>'General Purpose Dictionary'!$C$4:$C$7</c:f>
              <c:numCache>
                <c:formatCode>0.000_ "sec "</c:formatCode>
                <c:ptCount val="4"/>
                <c:pt idx="0">
                  <c:v>1.6053333333333333</c:v>
                </c:pt>
                <c:pt idx="1">
                  <c:v>1.4570000000000001</c:v>
                </c:pt>
                <c:pt idx="2">
                  <c:v>0.47066666666666662</c:v>
                </c:pt>
                <c:pt idx="3">
                  <c:v>0.67933333333333323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D-43DF-AAB1-B51C28262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 b="0" i="0" u="none" strike="noStrike" cap="all" baseline="0">
                    <a:effectLst/>
                  </a:rPr>
                  <a:t>TYpe of dictionary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Search Keys in Random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Purpose Dictionary'!$C$3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'General Purpose Dictionary'!$B$4:$B$7</c:f>
              <c:strCache>
                <c:ptCount val="4"/>
                <c:pt idx="0">
                  <c:v>Binary Search Tree</c:v>
                </c:pt>
                <c:pt idx="1">
                  <c:v>AVLTree</c:v>
                </c:pt>
                <c:pt idx="2">
                  <c:v>ChainingHashTable</c:v>
                </c:pt>
                <c:pt idx="3">
                  <c:v>HashTrieMap </c:v>
                </c:pt>
              </c:strCache>
            </c:strRef>
          </c:cat>
          <c:val>
            <c:numRef>
              <c:f>'General Purpose Dictionary'!$C$11:$C$14</c:f>
              <c:numCache>
                <c:formatCode>0.000_ "sec "</c:formatCode>
                <c:ptCount val="4"/>
                <c:pt idx="0">
                  <c:v>0.84466666666666657</c:v>
                </c:pt>
                <c:pt idx="1">
                  <c:v>0.66533333333333344</c:v>
                </c:pt>
                <c:pt idx="2">
                  <c:v>0.27</c:v>
                </c:pt>
                <c:pt idx="3">
                  <c:v>0.38966666666666666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4-48A1-A345-D7D80D9D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 b="0" i="0" u="none" strike="noStrike" cap="all" baseline="0">
                    <a:effectLst/>
                  </a:rPr>
                  <a:t>TYpe of dictionary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Order by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Purpose Dictionary'!$C$3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'General Purpose Dictionary'!$B$4:$B$7</c:f>
              <c:strCache>
                <c:ptCount val="4"/>
                <c:pt idx="0">
                  <c:v>Binary Search Tree</c:v>
                </c:pt>
                <c:pt idx="1">
                  <c:v>AVLTree</c:v>
                </c:pt>
                <c:pt idx="2">
                  <c:v>ChainingHashTable</c:v>
                </c:pt>
                <c:pt idx="3">
                  <c:v>HashTrieMap </c:v>
                </c:pt>
              </c:strCache>
            </c:strRef>
          </c:cat>
          <c:val>
            <c:numRef>
              <c:f>'General Purpose Dictionary'!$C$18:$C$21</c:f>
              <c:numCache>
                <c:formatCode>0.000_ "sec "</c:formatCode>
                <c:ptCount val="4"/>
                <c:pt idx="0">
                  <c:v>1.6E-2</c:v>
                </c:pt>
                <c:pt idx="1">
                  <c:v>2.5000000000000005E-2</c:v>
                </c:pt>
                <c:pt idx="2">
                  <c:v>0</c:v>
                </c:pt>
                <c:pt idx="3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9-409E-ACAB-DD2D5D51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 b="0" i="0" u="none" strike="noStrike" cap="all" baseline="0">
                    <a:effectLst/>
                  </a:rPr>
                  <a:t>TYpe of dictionary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Purpose Dictionary'!$C$3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'General Purpose Dictionary'!$B$4:$B$7</c:f>
              <c:strCache>
                <c:ptCount val="4"/>
                <c:pt idx="0">
                  <c:v>Binary Search Tree</c:v>
                </c:pt>
                <c:pt idx="1">
                  <c:v>AVLTree</c:v>
                </c:pt>
                <c:pt idx="2">
                  <c:v>ChainingHashTable</c:v>
                </c:pt>
                <c:pt idx="3">
                  <c:v>HashTrieMap </c:v>
                </c:pt>
              </c:strCache>
            </c:strRef>
          </c:cat>
          <c:val>
            <c:numRef>
              <c:f>'General Purpose Dictionary'!$C$26:$C$29</c:f>
              <c:numCache>
                <c:formatCode>0.00_ "kb "</c:formatCode>
                <c:ptCount val="4"/>
                <c:pt idx="0">
                  <c:v>169.7</c:v>
                </c:pt>
                <c:pt idx="1">
                  <c:v>195.55</c:v>
                </c:pt>
                <c:pt idx="2">
                  <c:v>175.06</c:v>
                </c:pt>
                <c:pt idx="3">
                  <c:v>1423.36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9-42F9-ABC1-E089AB60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900" b="0" i="0" u="none" strike="noStrike" cap="all" baseline="0">
                    <a:effectLst/>
                  </a:rPr>
                  <a:t>TYpe of dictionary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&quot;kb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Binary Search Tree (Search)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vs. AVLTree'!$C$11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25400" cap="flat" cmpd="sng" algn="ctr">
              <a:noFill/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'BST vs. AVLTree'!$B$4:$B$8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</c:numCache>
            </c:numRef>
          </c:cat>
          <c:val>
            <c:numRef>
              <c:f>'BST vs. AVLTree'!$C$12:$C$16</c:f>
              <c:numCache>
                <c:formatCode>0.000_ "sec "</c:formatCode>
                <c:ptCount val="5"/>
                <c:pt idx="0">
                  <c:v>5.0000000000000001E-3</c:v>
                </c:pt>
                <c:pt idx="1">
                  <c:v>5.7000000000000002E-2</c:v>
                </c:pt>
                <c:pt idx="2">
                  <c:v>0.20200000000000001</c:v>
                </c:pt>
                <c:pt idx="3">
                  <c:v>1.738</c:v>
                </c:pt>
                <c:pt idx="4">
                  <c:v>5.2869999999999999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A-4B23-BF07-E2FB70F79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AVL Tree (Insert)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vs. AVLTree'!$C$3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'BST vs. AVLTree'!$B$4:$B$8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</c:numCache>
            </c:numRef>
          </c:cat>
          <c:val>
            <c:numRef>
              <c:f>'BST vs. AVLTree'!$C$20:$C$24</c:f>
              <c:numCache>
                <c:formatCode>0.000_ "sec "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2.1000000000000001E-2</c:v>
                </c:pt>
                <c:pt idx="4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4-4102-9C2C-AB6916BA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AVL Tree (Search)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'BST vs. AVLTree'!$C$3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'BST vs. AVLTree'!$B$4:$B$8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</c:numCache>
            </c:numRef>
          </c:cat>
          <c:val>
            <c:numRef>
              <c:f>'BST vs. AVLTree'!$C$28:$C$32</c:f>
              <c:numCache>
                <c:formatCode>0.000_ "sec "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6-4153-ADCA-4752A65D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MoveToFrontList (Insert)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ChainingHashTable!$C$3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ChainingHashTable!$B$4:$B$7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3000000</c:v>
                </c:pt>
              </c:numCache>
            </c:numRef>
          </c:cat>
          <c:val>
            <c:numRef>
              <c:f>ChainingHashTable!$C$4:$C$7</c:f>
              <c:numCache>
                <c:formatCode>0.000_ "sec "</c:formatCode>
                <c:ptCount val="4"/>
                <c:pt idx="0">
                  <c:v>8.666666666666668E-3</c:v>
                </c:pt>
                <c:pt idx="1">
                  <c:v>4.7333333333333338E-2</c:v>
                </c:pt>
                <c:pt idx="2">
                  <c:v>0.34633333333333333</c:v>
                </c:pt>
                <c:pt idx="3">
                  <c:v>1.167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7-459C-9D46-AE79B0CE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MoveToFrontList (Search)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ChainingHashTable!$C$10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ChainingHashTable!$B$4:$B$7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3000000</c:v>
                </c:pt>
              </c:numCache>
            </c:numRef>
          </c:cat>
          <c:val>
            <c:numRef>
              <c:f>ChainingHashTable!$C$11:$C$14</c:f>
              <c:numCache>
                <c:formatCode>0.000_ "sec "</c:formatCode>
                <c:ptCount val="4"/>
                <c:pt idx="0">
                  <c:v>3.0000000000000005E-3</c:v>
                </c:pt>
                <c:pt idx="1">
                  <c:v>1.7666666666666667E-2</c:v>
                </c:pt>
                <c:pt idx="2">
                  <c:v>0.253</c:v>
                </c:pt>
                <c:pt idx="3">
                  <c:v>0.90566666666666673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6-4AAA-9AD4-EFCD55AD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BinarySearchTree (Insert)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ChainingHashTable!$C$3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ChainingHashTable!$B$4:$B$7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3000000</c:v>
                </c:pt>
              </c:numCache>
            </c:numRef>
          </c:cat>
          <c:val>
            <c:numRef>
              <c:f>ChainingHashTable!$C$18:$C$21</c:f>
              <c:numCache>
                <c:formatCode>0.000_ "sec "</c:formatCode>
                <c:ptCount val="4"/>
                <c:pt idx="0">
                  <c:v>0.02</c:v>
                </c:pt>
                <c:pt idx="1">
                  <c:v>0.11233333333333334</c:v>
                </c:pt>
                <c:pt idx="2">
                  <c:v>0.53866666666666674</c:v>
                </c:pt>
                <c:pt idx="3">
                  <c:v>1.5276666666666667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9-4665-9673-73C14E30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BinarySearchTree (Search)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ChainingHashTable!$C$3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ChainingHashTable!$B$4:$B$7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3000000</c:v>
                </c:pt>
              </c:numCache>
            </c:numRef>
          </c:cat>
          <c:val>
            <c:numRef>
              <c:f>ChainingHashTable!$C$25:$C$28</c:f>
              <c:numCache>
                <c:formatCode>0.000_ "sec "</c:formatCode>
                <c:ptCount val="4"/>
                <c:pt idx="0">
                  <c:v>3.3333333333333335E-3</c:v>
                </c:pt>
                <c:pt idx="1">
                  <c:v>1.5633333333333332E-2</c:v>
                </c:pt>
                <c:pt idx="2">
                  <c:v>0.24166666666666667</c:v>
                </c:pt>
                <c:pt idx="3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3-4742-B4E8-2A206DA7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AVLTree (Insert)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ChainingHashTable!$C$3</c:f>
              <c:strCache>
                <c:ptCount val="1"/>
                <c:pt idx="0">
                  <c:v>Time Spent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ChainingHashTable!$B$4:$B$7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3000000</c:v>
                </c:pt>
              </c:numCache>
            </c:numRef>
          </c:cat>
          <c:val>
            <c:numRef>
              <c:f>ChainingHashTable!$C$32:$C$35</c:f>
              <c:numCache>
                <c:formatCode>0.000_ "sec "</c:formatCode>
                <c:ptCount val="4"/>
                <c:pt idx="0">
                  <c:v>1.8666666666666668E-2</c:v>
                </c:pt>
                <c:pt idx="1">
                  <c:v>7.0000000000000007E-2</c:v>
                </c:pt>
                <c:pt idx="2">
                  <c:v>0.46600000000000003</c:v>
                </c:pt>
                <c:pt idx="3">
                  <c:v>1.4403333333333332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1-402D-B652-6DF829F4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77008"/>
        <c:axId val="336286576"/>
      </c:barChart>
      <c:catAx>
        <c:axId val="33627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86576"/>
        <c:crosses val="autoZero"/>
        <c:auto val="1"/>
        <c:lblAlgn val="ctr"/>
        <c:lblOffset val="100"/>
        <c:noMultiLvlLbl val="0"/>
      </c:catAx>
      <c:valAx>
        <c:axId val="336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_ &quot;sec 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6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1</xdr:row>
      <xdr:rowOff>176211</xdr:rowOff>
    </xdr:from>
    <xdr:to>
      <xdr:col>11</xdr:col>
      <xdr:colOff>657225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CB9F5-AA7D-41C3-9F90-741B0CED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1</xdr:row>
      <xdr:rowOff>180975</xdr:rowOff>
    </xdr:from>
    <xdr:to>
      <xdr:col>20</xdr:col>
      <xdr:colOff>628650</xdr:colOff>
      <xdr:row>18</xdr:row>
      <xdr:rowOff>138114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820F3-706D-4B99-837E-821F0E72A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904875</xdr:colOff>
      <xdr:row>19</xdr:row>
      <xdr:rowOff>133350</xdr:rowOff>
    </xdr:from>
    <xdr:to>
      <xdr:col>11</xdr:col>
      <xdr:colOff>657225</xdr:colOff>
      <xdr:row>36</xdr:row>
      <xdr:rowOff>90489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324E06-9E5B-4CDF-AD77-5B16D182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19</xdr:row>
      <xdr:rowOff>152400</xdr:rowOff>
    </xdr:from>
    <xdr:to>
      <xdr:col>20</xdr:col>
      <xdr:colOff>628650</xdr:colOff>
      <xdr:row>36</xdr:row>
      <xdr:rowOff>109539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7DE79-3B92-49A4-8E75-75ABB0FF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1</xdr:row>
      <xdr:rowOff>176211</xdr:rowOff>
    </xdr:from>
    <xdr:to>
      <xdr:col>11</xdr:col>
      <xdr:colOff>657225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E1691-0AAB-4BC1-BE00-A651EE6C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1</xdr:row>
      <xdr:rowOff>180975</xdr:rowOff>
    </xdr:from>
    <xdr:to>
      <xdr:col>20</xdr:col>
      <xdr:colOff>628650</xdr:colOff>
      <xdr:row>16</xdr:row>
      <xdr:rowOff>138114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C0782-A6BB-41EA-8423-CF0F8BE7A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904875</xdr:colOff>
      <xdr:row>17</xdr:row>
      <xdr:rowOff>133350</xdr:rowOff>
    </xdr:from>
    <xdr:to>
      <xdr:col>11</xdr:col>
      <xdr:colOff>657225</xdr:colOff>
      <xdr:row>32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16BA8F-803C-40F9-8527-469AD6432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17</xdr:row>
      <xdr:rowOff>152400</xdr:rowOff>
    </xdr:from>
    <xdr:to>
      <xdr:col>20</xdr:col>
      <xdr:colOff>628650</xdr:colOff>
      <xdr:row>32</xdr:row>
      <xdr:rowOff>109539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38F65-D56C-4318-9F64-12F213A4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923925</xdr:colOff>
      <xdr:row>34</xdr:row>
      <xdr:rowOff>0</xdr:rowOff>
    </xdr:from>
    <xdr:to>
      <xdr:col>11</xdr:col>
      <xdr:colOff>676275</xdr:colOff>
      <xdr:row>48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31491-700C-4EB1-BD4A-781FA1E52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523875</xdr:colOff>
      <xdr:row>34</xdr:row>
      <xdr:rowOff>19050</xdr:rowOff>
    </xdr:from>
    <xdr:to>
      <xdr:col>20</xdr:col>
      <xdr:colOff>647700</xdr:colOff>
      <xdr:row>48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4E40F-CCF1-4142-856D-981236164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1</xdr:row>
      <xdr:rowOff>176211</xdr:rowOff>
    </xdr:from>
    <xdr:to>
      <xdr:col>11</xdr:col>
      <xdr:colOff>657225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1F30-32D1-4D42-9E44-D13A08AB7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504825</xdr:colOff>
      <xdr:row>1</xdr:row>
      <xdr:rowOff>180975</xdr:rowOff>
    </xdr:from>
    <xdr:to>
      <xdr:col>20</xdr:col>
      <xdr:colOff>628650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6D36A-B9AD-4882-8FFD-5EC414F34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904875</xdr:colOff>
      <xdr:row>19</xdr:row>
      <xdr:rowOff>176211</xdr:rowOff>
    </xdr:from>
    <xdr:to>
      <xdr:col>11</xdr:col>
      <xdr:colOff>657225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0DE98-0CB9-453B-8D4C-2FF5162D7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504825</xdr:colOff>
      <xdr:row>19</xdr:row>
      <xdr:rowOff>180975</xdr:rowOff>
    </xdr:from>
    <xdr:to>
      <xdr:col>20</xdr:col>
      <xdr:colOff>628650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2FAD3-724D-4D17-92BC-C59DFEE9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33336</xdr:rowOff>
    </xdr:from>
    <xdr:to>
      <xdr:col>13</xdr:col>
      <xdr:colOff>219075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73517-70F6-44C6-8898-C61A3C827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</xdr:row>
      <xdr:rowOff>38100</xdr:rowOff>
    </xdr:from>
    <xdr:to>
      <xdr:col>22</xdr:col>
      <xdr:colOff>504825</xdr:colOff>
      <xdr:row>16</xdr:row>
      <xdr:rowOff>109539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FC158-16EC-45DA-88F7-82D8B714A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18</xdr:row>
      <xdr:rowOff>85725</xdr:rowOff>
    </xdr:from>
    <xdr:to>
      <xdr:col>13</xdr:col>
      <xdr:colOff>200025</xdr:colOff>
      <xdr:row>33</xdr:row>
      <xdr:rowOff>157164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5C84D4-E7CD-4FB8-8293-51F5DD57C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361950</xdr:colOff>
      <xdr:row>18</xdr:row>
      <xdr:rowOff>95250</xdr:rowOff>
    </xdr:from>
    <xdr:to>
      <xdr:col>22</xdr:col>
      <xdr:colOff>485775</xdr:colOff>
      <xdr:row>33</xdr:row>
      <xdr:rowOff>166689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6B9E96-D8D3-4D73-BB18-6272089D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5143-8AD7-4E79-909A-EDA342133204}">
  <dimension ref="B2:C32"/>
  <sheetViews>
    <sheetView workbookViewId="0">
      <selection activeCell="F43" sqref="F43"/>
    </sheetView>
  </sheetViews>
  <sheetFormatPr defaultRowHeight="16.5" x14ac:dyDescent="0.3"/>
  <cols>
    <col min="1" max="1" width="2.25" customWidth="1"/>
    <col min="2" max="2" width="17.5" customWidth="1"/>
    <col min="3" max="3" width="16.5" customWidth="1"/>
    <col min="4" max="4" width="13.875" customWidth="1"/>
  </cols>
  <sheetData>
    <row r="2" spans="2:3" x14ac:dyDescent="0.3">
      <c r="B2" s="1" t="s">
        <v>1</v>
      </c>
    </row>
    <row r="3" spans="2:3" x14ac:dyDescent="0.3">
      <c r="B3" s="2" t="s">
        <v>3</v>
      </c>
      <c r="C3" s="2" t="s">
        <v>0</v>
      </c>
    </row>
    <row r="4" spans="2:3" x14ac:dyDescent="0.3">
      <c r="B4" s="3">
        <v>1000</v>
      </c>
      <c r="C4" s="4">
        <v>4.0000000000000001E-3</v>
      </c>
    </row>
    <row r="5" spans="2:3" x14ac:dyDescent="0.3">
      <c r="B5" s="3">
        <v>5000</v>
      </c>
      <c r="C5" s="4">
        <v>5.7000000000000002E-2</v>
      </c>
    </row>
    <row r="6" spans="2:3" x14ac:dyDescent="0.3">
      <c r="B6" s="3">
        <v>10000</v>
      </c>
      <c r="C6" s="4">
        <v>0.221</v>
      </c>
    </row>
    <row r="7" spans="2:3" x14ac:dyDescent="0.3">
      <c r="B7" s="3">
        <v>30000</v>
      </c>
      <c r="C7" s="4">
        <v>1.9159999999999999</v>
      </c>
    </row>
    <row r="8" spans="2:3" x14ac:dyDescent="0.3">
      <c r="B8" s="3">
        <v>50000</v>
      </c>
      <c r="C8" s="4">
        <v>5.3109999999999999</v>
      </c>
    </row>
    <row r="10" spans="2:3" x14ac:dyDescent="0.3">
      <c r="B10" s="1" t="s">
        <v>4</v>
      </c>
    </row>
    <row r="11" spans="2:3" x14ac:dyDescent="0.3">
      <c r="B11" s="5" t="s">
        <v>3</v>
      </c>
      <c r="C11" s="5" t="s">
        <v>0</v>
      </c>
    </row>
    <row r="12" spans="2:3" x14ac:dyDescent="0.3">
      <c r="B12" s="3">
        <v>1000</v>
      </c>
      <c r="C12" s="4">
        <v>5.0000000000000001E-3</v>
      </c>
    </row>
    <row r="13" spans="2:3" x14ac:dyDescent="0.3">
      <c r="B13" s="3">
        <v>5000</v>
      </c>
      <c r="C13" s="4">
        <v>5.7000000000000002E-2</v>
      </c>
    </row>
    <row r="14" spans="2:3" x14ac:dyDescent="0.3">
      <c r="B14" s="3">
        <v>10000</v>
      </c>
      <c r="C14" s="4">
        <v>0.20200000000000001</v>
      </c>
    </row>
    <row r="15" spans="2:3" x14ac:dyDescent="0.3">
      <c r="B15" s="3">
        <v>30000</v>
      </c>
      <c r="C15" s="4">
        <v>1.738</v>
      </c>
    </row>
    <row r="16" spans="2:3" x14ac:dyDescent="0.3">
      <c r="B16" s="3">
        <v>50000</v>
      </c>
      <c r="C16" s="4">
        <v>5.2869999999999999</v>
      </c>
    </row>
    <row r="18" spans="2:3" x14ac:dyDescent="0.3">
      <c r="B18" s="1" t="s">
        <v>2</v>
      </c>
    </row>
    <row r="19" spans="2:3" x14ac:dyDescent="0.3">
      <c r="B19" s="5" t="s">
        <v>3</v>
      </c>
      <c r="C19" s="5" t="s">
        <v>0</v>
      </c>
    </row>
    <row r="20" spans="2:3" x14ac:dyDescent="0.3">
      <c r="B20" s="3">
        <v>1000</v>
      </c>
      <c r="C20" s="4">
        <v>2E-3</v>
      </c>
    </row>
    <row r="21" spans="2:3" x14ac:dyDescent="0.3">
      <c r="B21" s="3">
        <v>5000</v>
      </c>
      <c r="C21" s="4">
        <v>3.0000000000000001E-3</v>
      </c>
    </row>
    <row r="22" spans="2:3" x14ac:dyDescent="0.3">
      <c r="B22" s="3">
        <v>10000</v>
      </c>
      <c r="C22" s="4">
        <v>7.0000000000000001E-3</v>
      </c>
    </row>
    <row r="23" spans="2:3" x14ac:dyDescent="0.3">
      <c r="B23" s="3">
        <v>30000</v>
      </c>
      <c r="C23" s="4">
        <v>2.1000000000000001E-2</v>
      </c>
    </row>
    <row r="24" spans="2:3" x14ac:dyDescent="0.3">
      <c r="B24" s="3">
        <v>50000</v>
      </c>
      <c r="C24" s="4">
        <v>3.3000000000000002E-2</v>
      </c>
    </row>
    <row r="26" spans="2:3" x14ac:dyDescent="0.3">
      <c r="B26" s="1" t="s">
        <v>5</v>
      </c>
    </row>
    <row r="27" spans="2:3" x14ac:dyDescent="0.3">
      <c r="B27" s="5" t="s">
        <v>3</v>
      </c>
      <c r="C27" s="5" t="s">
        <v>0</v>
      </c>
    </row>
    <row r="28" spans="2:3" x14ac:dyDescent="0.3">
      <c r="B28" s="3">
        <v>1000</v>
      </c>
      <c r="C28" s="4">
        <v>1E-3</v>
      </c>
    </row>
    <row r="29" spans="2:3" x14ac:dyDescent="0.3">
      <c r="B29" s="3">
        <v>5000</v>
      </c>
      <c r="C29" s="4">
        <v>1E-3</v>
      </c>
    </row>
    <row r="30" spans="2:3" x14ac:dyDescent="0.3">
      <c r="B30" s="3">
        <v>10000</v>
      </c>
      <c r="C30" s="4">
        <v>2E-3</v>
      </c>
    </row>
    <row r="31" spans="2:3" x14ac:dyDescent="0.3">
      <c r="B31" s="3">
        <v>30000</v>
      </c>
      <c r="C31" s="4">
        <v>4.0000000000000001E-3</v>
      </c>
    </row>
    <row r="32" spans="2:3" x14ac:dyDescent="0.3">
      <c r="B32" s="3">
        <v>50000</v>
      </c>
      <c r="C32" s="4">
        <v>7.0000000000000001E-3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CD6F-A5D0-4328-AF6C-0580A6CCF8DD}">
  <dimension ref="B2:Z42"/>
  <sheetViews>
    <sheetView topLeftCell="A10" workbookViewId="0">
      <selection activeCell="C1" sqref="C1"/>
    </sheetView>
  </sheetViews>
  <sheetFormatPr defaultRowHeight="16.5" x14ac:dyDescent="0.3"/>
  <cols>
    <col min="1" max="1" width="2.25" customWidth="1"/>
    <col min="2" max="2" width="12.75" customWidth="1"/>
    <col min="3" max="3" width="13" customWidth="1"/>
    <col min="4" max="4" width="13.875" customWidth="1"/>
    <col min="23" max="23" width="15.625" customWidth="1"/>
    <col min="24" max="26" width="16.75" customWidth="1"/>
  </cols>
  <sheetData>
    <row r="2" spans="2:26" x14ac:dyDescent="0.3">
      <c r="B2" s="1" t="s">
        <v>6</v>
      </c>
    </row>
    <row r="3" spans="2:26" x14ac:dyDescent="0.3">
      <c r="B3" s="2" t="s">
        <v>3</v>
      </c>
      <c r="C3" s="2" t="s">
        <v>0</v>
      </c>
      <c r="W3" s="2" t="s">
        <v>3</v>
      </c>
      <c r="X3" s="2" t="s">
        <v>12</v>
      </c>
      <c r="Y3" s="2" t="s">
        <v>13</v>
      </c>
      <c r="Z3" s="2" t="s">
        <v>14</v>
      </c>
    </row>
    <row r="4" spans="2:26" x14ac:dyDescent="0.3">
      <c r="B4" s="3">
        <v>10000</v>
      </c>
      <c r="C4" s="4">
        <f>(0.01+0.008+0.008) / 3</f>
        <v>8.666666666666668E-3</v>
      </c>
      <c r="W4" s="3">
        <v>10000</v>
      </c>
      <c r="X4" s="4">
        <f>C4</f>
        <v>8.666666666666668E-3</v>
      </c>
      <c r="Y4" s="4">
        <f>C18</f>
        <v>0.02</v>
      </c>
      <c r="Z4" s="4">
        <f>C32</f>
        <v>1.8666666666666668E-2</v>
      </c>
    </row>
    <row r="5" spans="2:26" x14ac:dyDescent="0.3">
      <c r="B5" s="3">
        <v>100000</v>
      </c>
      <c r="C5" s="4">
        <f>(0.041+0.053+0.048) / 3</f>
        <v>4.7333333333333338E-2</v>
      </c>
      <c r="W5" s="3">
        <v>100000</v>
      </c>
      <c r="X5" s="4">
        <f>C5</f>
        <v>4.7333333333333338E-2</v>
      </c>
      <c r="Y5" s="4">
        <f>C19</f>
        <v>0.11233333333333334</v>
      </c>
      <c r="Z5" s="4">
        <f>C33</f>
        <v>7.0000000000000007E-2</v>
      </c>
    </row>
    <row r="6" spans="2:26" x14ac:dyDescent="0.3">
      <c r="B6" s="3">
        <v>1000000</v>
      </c>
      <c r="C6" s="4">
        <f>(0.356+0.345+0.338) / 3</f>
        <v>0.34633333333333333</v>
      </c>
      <c r="W6" s="3">
        <v>1000000</v>
      </c>
      <c r="X6" s="4">
        <f>C6</f>
        <v>0.34633333333333333</v>
      </c>
      <c r="Y6" s="4">
        <f>C20</f>
        <v>0.53866666666666674</v>
      </c>
      <c r="Z6" s="4">
        <f>C34</f>
        <v>0.46600000000000003</v>
      </c>
    </row>
    <row r="7" spans="2:26" x14ac:dyDescent="0.3">
      <c r="B7" s="3">
        <v>3000000</v>
      </c>
      <c r="C7" s="4">
        <f>(1.164+1.14+1.197) / 3</f>
        <v>1.167</v>
      </c>
      <c r="W7" s="3">
        <v>3000000</v>
      </c>
      <c r="X7" s="4">
        <f>C7</f>
        <v>1.167</v>
      </c>
      <c r="Y7" s="4">
        <f>C21</f>
        <v>1.5276666666666667</v>
      </c>
      <c r="Z7" s="4">
        <f>C35</f>
        <v>1.4403333333333332</v>
      </c>
    </row>
    <row r="9" spans="2:26" x14ac:dyDescent="0.3">
      <c r="B9" s="1" t="s">
        <v>7</v>
      </c>
    </row>
    <row r="10" spans="2:26" x14ac:dyDescent="0.3">
      <c r="B10" s="5" t="s">
        <v>3</v>
      </c>
      <c r="C10" s="5" t="s">
        <v>0</v>
      </c>
      <c r="W10" s="2" t="s">
        <v>3</v>
      </c>
      <c r="X10" s="2" t="s">
        <v>12</v>
      </c>
      <c r="Y10" s="2" t="s">
        <v>13</v>
      </c>
      <c r="Z10" s="2" t="s">
        <v>14</v>
      </c>
    </row>
    <row r="11" spans="2:26" x14ac:dyDescent="0.3">
      <c r="B11" s="3">
        <v>10000</v>
      </c>
      <c r="C11" s="4">
        <f>(0.003+0.003+0.003) / 3</f>
        <v>3.0000000000000005E-3</v>
      </c>
      <c r="W11" s="3">
        <v>10000</v>
      </c>
      <c r="X11" s="4">
        <f>C11</f>
        <v>3.0000000000000005E-3</v>
      </c>
      <c r="Y11" s="4">
        <f>C25</f>
        <v>3.3333333333333335E-3</v>
      </c>
      <c r="Z11" s="4">
        <f>C39</f>
        <v>3.3333333333333335E-3</v>
      </c>
    </row>
    <row r="12" spans="2:26" x14ac:dyDescent="0.3">
      <c r="B12" s="3">
        <v>100000</v>
      </c>
      <c r="C12" s="4">
        <f>(0.015+0.018+0.02) / 3</f>
        <v>1.7666666666666667E-2</v>
      </c>
      <c r="W12" s="3">
        <v>100000</v>
      </c>
      <c r="X12" s="4">
        <f>C12</f>
        <v>1.7666666666666667E-2</v>
      </c>
      <c r="Y12" s="4">
        <f>C26</f>
        <v>1.5633333333333332E-2</v>
      </c>
      <c r="Z12" s="4">
        <f>C40</f>
        <v>2.8999999999999998E-2</v>
      </c>
    </row>
    <row r="13" spans="2:26" x14ac:dyDescent="0.3">
      <c r="B13" s="3">
        <v>1000000</v>
      </c>
      <c r="C13" s="4">
        <f>(0.25+0.254+0.255) / 3</f>
        <v>0.253</v>
      </c>
      <c r="W13" s="3">
        <v>1000000</v>
      </c>
      <c r="X13" s="4">
        <f>C13</f>
        <v>0.253</v>
      </c>
      <c r="Y13" s="4">
        <f>C27</f>
        <v>0.24166666666666667</v>
      </c>
      <c r="Z13" s="4">
        <f>C41</f>
        <v>0.20866666666666667</v>
      </c>
    </row>
    <row r="14" spans="2:26" x14ac:dyDescent="0.3">
      <c r="B14" s="3">
        <v>3000000</v>
      </c>
      <c r="C14" s="4">
        <f>(0.909+0.904+0.904) / 3</f>
        <v>0.90566666666666673</v>
      </c>
      <c r="W14" s="3">
        <v>3000000</v>
      </c>
      <c r="X14" s="4">
        <f>C14</f>
        <v>0.90566666666666673</v>
      </c>
      <c r="Y14" s="4">
        <f>C28</f>
        <v>0.91666666666666663</v>
      </c>
      <c r="Z14" s="4">
        <f>C42</f>
        <v>0.90833333333333333</v>
      </c>
    </row>
    <row r="16" spans="2:26" x14ac:dyDescent="0.3">
      <c r="B16" s="1" t="s">
        <v>8</v>
      </c>
    </row>
    <row r="17" spans="2:3" x14ac:dyDescent="0.3">
      <c r="B17" s="5" t="s">
        <v>3</v>
      </c>
      <c r="C17" s="5" t="s">
        <v>0</v>
      </c>
    </row>
    <row r="18" spans="2:3" x14ac:dyDescent="0.3">
      <c r="B18" s="3">
        <v>10000</v>
      </c>
      <c r="C18" s="4">
        <f>(0.02+0.021+0.019) / 3</f>
        <v>0.02</v>
      </c>
    </row>
    <row r="19" spans="2:3" x14ac:dyDescent="0.3">
      <c r="B19" s="3">
        <v>100000</v>
      </c>
      <c r="C19" s="4">
        <f>(0.113+0.109+0.115) / 3</f>
        <v>0.11233333333333334</v>
      </c>
    </row>
    <row r="20" spans="2:3" x14ac:dyDescent="0.3">
      <c r="B20" s="3">
        <v>1000000</v>
      </c>
      <c r="C20" s="4">
        <f>(0.514+0.534+0.568) / 3</f>
        <v>0.53866666666666674</v>
      </c>
    </row>
    <row r="21" spans="2:3" x14ac:dyDescent="0.3">
      <c r="B21" s="3">
        <v>3000000</v>
      </c>
      <c r="C21" s="4">
        <f>(1.519+1.519+1.545) / 3</f>
        <v>1.5276666666666667</v>
      </c>
    </row>
    <row r="23" spans="2:3" x14ac:dyDescent="0.3">
      <c r="B23" s="1" t="s">
        <v>9</v>
      </c>
    </row>
    <row r="24" spans="2:3" x14ac:dyDescent="0.3">
      <c r="B24" s="5" t="s">
        <v>3</v>
      </c>
      <c r="C24" s="5" t="s">
        <v>0</v>
      </c>
    </row>
    <row r="25" spans="2:3" x14ac:dyDescent="0.3">
      <c r="B25" s="3">
        <v>10000</v>
      </c>
      <c r="C25" s="4">
        <f>(0.003+0.003+0.004) / 3</f>
        <v>3.3333333333333335E-3</v>
      </c>
    </row>
    <row r="26" spans="2:3" x14ac:dyDescent="0.3">
      <c r="B26" s="3">
        <v>100000</v>
      </c>
      <c r="C26" s="4">
        <f>(0.023+0.0029+0.021) / 3</f>
        <v>1.5633333333333332E-2</v>
      </c>
    </row>
    <row r="27" spans="2:3" x14ac:dyDescent="0.3">
      <c r="B27" s="3">
        <v>1000000</v>
      </c>
      <c r="C27" s="4">
        <f>(0.235+0.237+0.253) / 3</f>
        <v>0.24166666666666667</v>
      </c>
    </row>
    <row r="28" spans="2:3" x14ac:dyDescent="0.3">
      <c r="B28" s="3">
        <v>3000000</v>
      </c>
      <c r="C28" s="4">
        <f>(0.903+0.883+0.964) / 3</f>
        <v>0.91666666666666663</v>
      </c>
    </row>
    <row r="30" spans="2:3" x14ac:dyDescent="0.3">
      <c r="B30" s="1" t="s">
        <v>10</v>
      </c>
    </row>
    <row r="31" spans="2:3" x14ac:dyDescent="0.3">
      <c r="B31" s="5" t="s">
        <v>3</v>
      </c>
      <c r="C31" s="5" t="s">
        <v>0</v>
      </c>
    </row>
    <row r="32" spans="2:3" x14ac:dyDescent="0.3">
      <c r="B32" s="3">
        <v>10000</v>
      </c>
      <c r="C32" s="4">
        <f>(0.019+0.02+0.017) / 3</f>
        <v>1.8666666666666668E-2</v>
      </c>
    </row>
    <row r="33" spans="2:3" x14ac:dyDescent="0.3">
      <c r="B33" s="3">
        <v>100000</v>
      </c>
      <c r="C33" s="4">
        <f>(0.067+0.072+0.071) / 3</f>
        <v>7.0000000000000007E-2</v>
      </c>
    </row>
    <row r="34" spans="2:3" x14ac:dyDescent="0.3">
      <c r="B34" s="3">
        <v>1000000</v>
      </c>
      <c r="C34" s="4">
        <f>(0.467+0.468+0.463) / 3</f>
        <v>0.46600000000000003</v>
      </c>
    </row>
    <row r="35" spans="2:3" x14ac:dyDescent="0.3">
      <c r="B35" s="3">
        <v>3000000</v>
      </c>
      <c r="C35" s="4">
        <f>(1.431+1.435+1.455) / 3</f>
        <v>1.4403333333333332</v>
      </c>
    </row>
    <row r="37" spans="2:3" x14ac:dyDescent="0.3">
      <c r="B37" s="1" t="s">
        <v>11</v>
      </c>
    </row>
    <row r="38" spans="2:3" x14ac:dyDescent="0.3">
      <c r="B38" s="5" t="s">
        <v>3</v>
      </c>
      <c r="C38" s="5" t="s">
        <v>0</v>
      </c>
    </row>
    <row r="39" spans="2:3" x14ac:dyDescent="0.3">
      <c r="B39" s="3">
        <v>10000</v>
      </c>
      <c r="C39" s="4">
        <f>(0.004+0.003+0.003) / 3</f>
        <v>3.3333333333333335E-3</v>
      </c>
    </row>
    <row r="40" spans="2:3" x14ac:dyDescent="0.3">
      <c r="B40" s="3">
        <v>100000</v>
      </c>
      <c r="C40" s="4">
        <f>(0.027+0.035+0.025) / 3</f>
        <v>2.8999999999999998E-2</v>
      </c>
    </row>
    <row r="41" spans="2:3" x14ac:dyDescent="0.3">
      <c r="B41" s="3">
        <v>1000000</v>
      </c>
      <c r="C41" s="4">
        <f>(0.204+0.205+0.217) / 3</f>
        <v>0.20866666666666667</v>
      </c>
    </row>
    <row r="42" spans="2:3" x14ac:dyDescent="0.3">
      <c r="B42" s="3">
        <v>3000000</v>
      </c>
      <c r="C42" s="4">
        <f>(0.943+0.915+0.867) / 3</f>
        <v>0.90833333333333333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6C76-FBE1-48F3-B2F1-511E41D52BFA}">
  <dimension ref="B2:C36"/>
  <sheetViews>
    <sheetView workbookViewId="0">
      <selection activeCell="B38" sqref="B38"/>
    </sheetView>
  </sheetViews>
  <sheetFormatPr defaultRowHeight="16.5" x14ac:dyDescent="0.3"/>
  <cols>
    <col min="1" max="1" width="2.25" customWidth="1"/>
    <col min="2" max="2" width="20.25" customWidth="1"/>
    <col min="3" max="3" width="16.5" customWidth="1"/>
    <col min="4" max="4" width="13.875" customWidth="1"/>
  </cols>
  <sheetData>
    <row r="2" spans="2:3" x14ac:dyDescent="0.3">
      <c r="B2" s="1" t="s">
        <v>17</v>
      </c>
    </row>
    <row r="3" spans="2:3" x14ac:dyDescent="0.3">
      <c r="B3" s="2" t="s">
        <v>15</v>
      </c>
      <c r="C3" s="2" t="s">
        <v>0</v>
      </c>
    </row>
    <row r="4" spans="2:3" x14ac:dyDescent="0.3">
      <c r="B4" s="3">
        <v>10</v>
      </c>
      <c r="C4" s="4">
        <v>10.734999999999999</v>
      </c>
    </row>
    <row r="5" spans="2:3" x14ac:dyDescent="0.3">
      <c r="B5" s="3">
        <v>100</v>
      </c>
      <c r="C5" s="4">
        <v>1.5820000000000001</v>
      </c>
    </row>
    <row r="6" spans="2:3" x14ac:dyDescent="0.3">
      <c r="B6" s="3">
        <v>1000</v>
      </c>
      <c r="C6" s="4">
        <v>0.59299999999999997</v>
      </c>
    </row>
    <row r="7" spans="2:3" x14ac:dyDescent="0.3">
      <c r="B7" s="3">
        <v>10000</v>
      </c>
      <c r="C7" s="4">
        <v>0.42</v>
      </c>
    </row>
    <row r="8" spans="2:3" x14ac:dyDescent="0.3">
      <c r="B8" s="3">
        <v>100000</v>
      </c>
      <c r="C8" s="4">
        <v>0.379</v>
      </c>
    </row>
    <row r="9" spans="2:3" x14ac:dyDescent="0.3">
      <c r="B9" s="3" t="s">
        <v>16</v>
      </c>
      <c r="C9" s="4">
        <v>0.35399999999999998</v>
      </c>
    </row>
    <row r="11" spans="2:3" x14ac:dyDescent="0.3">
      <c r="B11" s="1" t="s">
        <v>18</v>
      </c>
    </row>
    <row r="12" spans="2:3" x14ac:dyDescent="0.3">
      <c r="B12" s="5" t="s">
        <v>15</v>
      </c>
      <c r="C12" s="5" t="s">
        <v>0</v>
      </c>
    </row>
    <row r="13" spans="2:3" x14ac:dyDescent="0.3">
      <c r="B13" s="3">
        <v>10</v>
      </c>
      <c r="C13" s="4">
        <v>10.471</v>
      </c>
    </row>
    <row r="14" spans="2:3" x14ac:dyDescent="0.3">
      <c r="B14" s="3">
        <v>100</v>
      </c>
      <c r="C14" s="4">
        <v>1.452</v>
      </c>
    </row>
    <row r="15" spans="2:3" x14ac:dyDescent="0.3">
      <c r="B15" s="3">
        <v>1000</v>
      </c>
      <c r="C15" s="4">
        <v>0.57799999999999996</v>
      </c>
    </row>
    <row r="16" spans="2:3" x14ac:dyDescent="0.3">
      <c r="B16" s="3">
        <v>10000</v>
      </c>
      <c r="C16" s="4">
        <v>0.41299999999999998</v>
      </c>
    </row>
    <row r="17" spans="2:3" x14ac:dyDescent="0.3">
      <c r="B17" s="3">
        <v>100000</v>
      </c>
      <c r="C17" s="4">
        <v>0.35599999999999998</v>
      </c>
    </row>
    <row r="18" spans="2:3" x14ac:dyDescent="0.3">
      <c r="B18" s="3" t="s">
        <v>16</v>
      </c>
      <c r="C18" s="4">
        <v>0.33</v>
      </c>
    </row>
    <row r="20" spans="2:3" x14ac:dyDescent="0.3">
      <c r="B20" s="1" t="s">
        <v>19</v>
      </c>
    </row>
    <row r="21" spans="2:3" x14ac:dyDescent="0.3">
      <c r="B21" s="2" t="s">
        <v>15</v>
      </c>
      <c r="C21" s="2" t="s">
        <v>0</v>
      </c>
    </row>
    <row r="22" spans="2:3" x14ac:dyDescent="0.3">
      <c r="B22" s="3">
        <v>10</v>
      </c>
      <c r="C22" s="4">
        <v>2.1070000000000002</v>
      </c>
    </row>
    <row r="23" spans="2:3" x14ac:dyDescent="0.3">
      <c r="B23" s="3">
        <v>100</v>
      </c>
      <c r="C23" s="4">
        <v>0.317</v>
      </c>
    </row>
    <row r="24" spans="2:3" x14ac:dyDescent="0.3">
      <c r="B24" s="3">
        <v>1000</v>
      </c>
      <c r="C24" s="4">
        <v>0.13500000000000001</v>
      </c>
    </row>
    <row r="25" spans="2:3" x14ac:dyDescent="0.3">
      <c r="B25" s="3">
        <v>10000</v>
      </c>
      <c r="C25" s="4">
        <v>9.5000000000000001E-2</v>
      </c>
    </row>
    <row r="26" spans="2:3" x14ac:dyDescent="0.3">
      <c r="B26" s="3">
        <v>100000</v>
      </c>
      <c r="C26" s="4">
        <v>8.6999999999999994E-2</v>
      </c>
    </row>
    <row r="27" spans="2:3" x14ac:dyDescent="0.3">
      <c r="B27" s="3" t="s">
        <v>16</v>
      </c>
      <c r="C27" s="4">
        <v>8.3000000000000004E-2</v>
      </c>
    </row>
    <row r="29" spans="2:3" x14ac:dyDescent="0.3">
      <c r="B29" s="1" t="s">
        <v>20</v>
      </c>
    </row>
    <row r="30" spans="2:3" x14ac:dyDescent="0.3">
      <c r="B30" s="5" t="s">
        <v>15</v>
      </c>
      <c r="C30" s="5" t="s">
        <v>0</v>
      </c>
    </row>
    <row r="31" spans="2:3" x14ac:dyDescent="0.3">
      <c r="B31" s="3">
        <v>10</v>
      </c>
      <c r="C31" s="4">
        <v>2.0990000000000002</v>
      </c>
    </row>
    <row r="32" spans="2:3" x14ac:dyDescent="0.3">
      <c r="B32" s="3">
        <v>100</v>
      </c>
      <c r="C32" s="4">
        <v>0.29099999999999998</v>
      </c>
    </row>
    <row r="33" spans="2:3" x14ac:dyDescent="0.3">
      <c r="B33" s="3">
        <v>1000</v>
      </c>
      <c r="C33" s="4">
        <v>0.125</v>
      </c>
    </row>
    <row r="34" spans="2:3" x14ac:dyDescent="0.3">
      <c r="B34" s="3">
        <v>10000</v>
      </c>
      <c r="C34" s="4">
        <v>7.9000000000000001E-2</v>
      </c>
    </row>
    <row r="35" spans="2:3" x14ac:dyDescent="0.3">
      <c r="B35" s="3">
        <v>100000</v>
      </c>
      <c r="C35" s="4">
        <v>7.0999999999999994E-2</v>
      </c>
    </row>
    <row r="36" spans="2:3" x14ac:dyDescent="0.3">
      <c r="B36" s="3" t="s">
        <v>16</v>
      </c>
      <c r="C36" s="4">
        <v>6.8000000000000005E-2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1C6F-48E6-4DE2-BC3D-9C7518495677}">
  <dimension ref="B2:C30"/>
  <sheetViews>
    <sheetView tabSelected="1" workbookViewId="0">
      <selection activeCell="B31" sqref="B31"/>
    </sheetView>
  </sheetViews>
  <sheetFormatPr defaultRowHeight="16.5" x14ac:dyDescent="0.3"/>
  <cols>
    <col min="1" max="1" width="2.25" customWidth="1"/>
    <col min="2" max="2" width="24.125" customWidth="1"/>
    <col min="3" max="3" width="28.625" customWidth="1"/>
    <col min="4" max="4" width="18.875" customWidth="1"/>
  </cols>
  <sheetData>
    <row r="2" spans="2:3" x14ac:dyDescent="0.3">
      <c r="B2" s="1" t="s">
        <v>21</v>
      </c>
    </row>
    <row r="3" spans="2:3" x14ac:dyDescent="0.3">
      <c r="B3" s="2" t="s">
        <v>22</v>
      </c>
      <c r="C3" s="2" t="s">
        <v>0</v>
      </c>
    </row>
    <row r="4" spans="2:3" x14ac:dyDescent="0.3">
      <c r="B4" s="3" t="s">
        <v>25</v>
      </c>
      <c r="C4" s="10">
        <f>(1.597+1.587+1.632) / 3</f>
        <v>1.6053333333333333</v>
      </c>
    </row>
    <row r="5" spans="2:3" x14ac:dyDescent="0.3">
      <c r="B5" s="3" t="s">
        <v>14</v>
      </c>
      <c r="C5" s="4">
        <f>(1.43+1.44+1.501) / 3</f>
        <v>1.4570000000000001</v>
      </c>
    </row>
    <row r="6" spans="2:3" x14ac:dyDescent="0.3">
      <c r="B6" s="3" t="s">
        <v>23</v>
      </c>
      <c r="C6" s="9">
        <f>(0.466+0.46+0.486) / 3</f>
        <v>0.47066666666666662</v>
      </c>
    </row>
    <row r="7" spans="2:3" x14ac:dyDescent="0.3">
      <c r="B7" s="3" t="s">
        <v>24</v>
      </c>
      <c r="C7" s="4">
        <f>(0.67+0.637+0.731) / 3</f>
        <v>0.67933333333333323</v>
      </c>
    </row>
    <row r="9" spans="2:3" x14ac:dyDescent="0.3">
      <c r="B9" s="1" t="s">
        <v>26</v>
      </c>
    </row>
    <row r="10" spans="2:3" x14ac:dyDescent="0.3">
      <c r="B10" s="2" t="s">
        <v>22</v>
      </c>
      <c r="C10" s="2" t="s">
        <v>0</v>
      </c>
    </row>
    <row r="11" spans="2:3" x14ac:dyDescent="0.3">
      <c r="B11" s="3" t="s">
        <v>25</v>
      </c>
      <c r="C11" s="10">
        <f>(0.845+0.837+0.852) / 3</f>
        <v>0.84466666666666657</v>
      </c>
    </row>
    <row r="12" spans="2:3" x14ac:dyDescent="0.3">
      <c r="B12" s="3" t="s">
        <v>14</v>
      </c>
      <c r="C12" s="4">
        <f>(0.664+0.665+0.667) / 3</f>
        <v>0.66533333333333344</v>
      </c>
    </row>
    <row r="13" spans="2:3" x14ac:dyDescent="0.3">
      <c r="B13" s="3" t="s">
        <v>23</v>
      </c>
      <c r="C13" s="9">
        <f>(0.27+0.27+0.27) / 3</f>
        <v>0.27</v>
      </c>
    </row>
    <row r="14" spans="2:3" x14ac:dyDescent="0.3">
      <c r="B14" s="3" t="s">
        <v>24</v>
      </c>
      <c r="C14" s="4">
        <f>(0.413+0.384+0.372) / 3</f>
        <v>0.38966666666666666</v>
      </c>
    </row>
    <row r="16" spans="2:3" x14ac:dyDescent="0.3">
      <c r="B16" s="1" t="s">
        <v>27</v>
      </c>
    </row>
    <row r="17" spans="2:3" x14ac:dyDescent="0.3">
      <c r="B17" s="2" t="s">
        <v>22</v>
      </c>
      <c r="C17" s="2" t="s">
        <v>0</v>
      </c>
    </row>
    <row r="18" spans="2:3" x14ac:dyDescent="0.3">
      <c r="B18" s="3" t="s">
        <v>25</v>
      </c>
      <c r="C18" s="9">
        <f>(0.016+0.016+0.016) / 3</f>
        <v>1.6E-2</v>
      </c>
    </row>
    <row r="19" spans="2:3" x14ac:dyDescent="0.3">
      <c r="B19" s="3" t="s">
        <v>14</v>
      </c>
      <c r="C19" s="8">
        <f>(0.026+0.025+0.024) / 3</f>
        <v>2.5000000000000005E-2</v>
      </c>
    </row>
    <row r="20" spans="2:3" x14ac:dyDescent="0.3">
      <c r="B20" s="3" t="s">
        <v>31</v>
      </c>
      <c r="C20" s="11" t="s">
        <v>29</v>
      </c>
    </row>
    <row r="21" spans="2:3" x14ac:dyDescent="0.3">
      <c r="B21" s="3" t="s">
        <v>24</v>
      </c>
      <c r="C21" s="4">
        <f>(0.219+0.228+0.222) / 3</f>
        <v>0.223</v>
      </c>
    </row>
    <row r="22" spans="2:3" x14ac:dyDescent="0.3">
      <c r="B22" s="7" t="s">
        <v>33</v>
      </c>
    </row>
    <row r="24" spans="2:3" x14ac:dyDescent="0.3">
      <c r="B24" s="1" t="s">
        <v>28</v>
      </c>
    </row>
    <row r="25" spans="2:3" x14ac:dyDescent="0.3">
      <c r="B25" s="2" t="s">
        <v>22</v>
      </c>
      <c r="C25" s="2" t="s">
        <v>32</v>
      </c>
    </row>
    <row r="26" spans="2:3" x14ac:dyDescent="0.3">
      <c r="B26" s="3" t="s">
        <v>25</v>
      </c>
      <c r="C26" s="13">
        <v>169.7</v>
      </c>
    </row>
    <row r="27" spans="2:3" x14ac:dyDescent="0.3">
      <c r="B27" s="3" t="s">
        <v>14</v>
      </c>
      <c r="C27" s="6">
        <v>195.55</v>
      </c>
    </row>
    <row r="28" spans="2:3" x14ac:dyDescent="0.3">
      <c r="B28" s="3" t="s">
        <v>31</v>
      </c>
      <c r="C28" s="6">
        <v>175.06</v>
      </c>
    </row>
    <row r="29" spans="2:3" x14ac:dyDescent="0.3">
      <c r="B29" s="3" t="s">
        <v>30</v>
      </c>
      <c r="C29" s="12">
        <v>1423.36</v>
      </c>
    </row>
    <row r="30" spans="2:3" x14ac:dyDescent="0.3">
      <c r="B30" s="7" t="s">
        <v>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BST vs. AVLTree</vt:lpstr>
      <vt:lpstr>ChainingHashTable</vt:lpstr>
      <vt:lpstr>HashFunctions</vt:lpstr>
      <vt:lpstr>General Purpose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2021-07-30T01:31:23Z</dcterms:modified>
</cp:coreProperties>
</file>