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"/>
    </mc:Choice>
  </mc:AlternateContent>
  <xr:revisionPtr revIDLastSave="0" documentId="13_ncr:1_{408785CB-2B9D-4717-B154-1A6874B9B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4" sheetId="6" r:id="rId1"/>
    <sheet name="V3" sheetId="5" r:id="rId2"/>
    <sheet name="V2" sheetId="4" r:id="rId3"/>
    <sheet name="V1" sheetId="2" r:id="rId4"/>
    <sheet name="Sheet1" sheetId="3" r:id="rId5"/>
    <sheet name="TGR.AX" sheetId="1" r:id="rId6"/>
  </sheets>
  <definedNames>
    <definedName name="_xlchart.v1.0" hidden="1">'V3'!$B$1</definedName>
    <definedName name="_xlchart.v1.1" hidden="1">'V3'!$B$2:$B$256</definedName>
    <definedName name="_xlchart.v1.10" hidden="1">'V3'!$C$1</definedName>
    <definedName name="_xlchart.v1.11" hidden="1">'V3'!$C$2:$C$256</definedName>
    <definedName name="_xlchart.v1.12" hidden="1">'V3'!$B$1</definedName>
    <definedName name="_xlchart.v1.13" hidden="1">'V3'!$B$2:$B$256</definedName>
    <definedName name="_xlchart.v1.14" hidden="1">'V3'!$C$1</definedName>
    <definedName name="_xlchart.v1.15" hidden="1">'V3'!$C$2:$C$256</definedName>
    <definedName name="_xlchart.v1.16" hidden="1">'V3'!$B$1</definedName>
    <definedName name="_xlchart.v1.17" hidden="1">'V3'!$B$2:$B$256</definedName>
    <definedName name="_xlchart.v1.18" hidden="1">'V3'!$C$1</definedName>
    <definedName name="_xlchart.v1.19" hidden="1">'V3'!$C$2:$C$256</definedName>
    <definedName name="_xlchart.v1.2" hidden="1">'V3'!$C$1</definedName>
    <definedName name="_xlchart.v1.3" hidden="1">'V3'!$C$2:$C$256</definedName>
    <definedName name="_xlchart.v1.4" hidden="1">'V3'!$B$1</definedName>
    <definedName name="_xlchart.v1.5" hidden="1">'V3'!$B$2:$B$256</definedName>
    <definedName name="_xlchart.v1.6" hidden="1">'V3'!$C$1</definedName>
    <definedName name="_xlchart.v1.7" hidden="1">'V3'!$C$2:$C$256</definedName>
    <definedName name="_xlchart.v1.8" hidden="1">'V3'!$B$1</definedName>
    <definedName name="_xlchart.v1.9" hidden="1">'V3'!$B$2:$B$256</definedName>
  </definedNames>
  <calcPr calcId="181029" concurrentCalc="0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D256" i="6"/>
  <c r="F256" i="6"/>
  <c r="R7" i="6"/>
  <c r="R8" i="6"/>
  <c r="R9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H256" i="6"/>
  <c r="D255" i="6"/>
  <c r="F255" i="6"/>
  <c r="H255" i="6"/>
  <c r="D254" i="6"/>
  <c r="F254" i="6"/>
  <c r="H254" i="6"/>
  <c r="D253" i="6"/>
  <c r="F253" i="6"/>
  <c r="H253" i="6"/>
  <c r="D252" i="6"/>
  <c r="F252" i="6"/>
  <c r="H252" i="6"/>
  <c r="D251" i="6"/>
  <c r="F251" i="6"/>
  <c r="H251" i="6"/>
  <c r="D250" i="6"/>
  <c r="F250" i="6"/>
  <c r="H250" i="6"/>
  <c r="D249" i="6"/>
  <c r="F249" i="6"/>
  <c r="H249" i="6"/>
  <c r="D248" i="6"/>
  <c r="F248" i="6"/>
  <c r="H248" i="6"/>
  <c r="D247" i="6"/>
  <c r="F247" i="6"/>
  <c r="H247" i="6"/>
  <c r="D246" i="6"/>
  <c r="F246" i="6"/>
  <c r="H246" i="6"/>
  <c r="D245" i="6"/>
  <c r="F245" i="6"/>
  <c r="H245" i="6"/>
  <c r="D244" i="6"/>
  <c r="F244" i="6"/>
  <c r="H244" i="6"/>
  <c r="D243" i="6"/>
  <c r="F243" i="6"/>
  <c r="H243" i="6"/>
  <c r="D242" i="6"/>
  <c r="F242" i="6"/>
  <c r="H242" i="6"/>
  <c r="D241" i="6"/>
  <c r="F241" i="6"/>
  <c r="H241" i="6"/>
  <c r="D240" i="6"/>
  <c r="F240" i="6"/>
  <c r="H240" i="6"/>
  <c r="D239" i="6"/>
  <c r="F239" i="6"/>
  <c r="H239" i="6"/>
  <c r="D238" i="6"/>
  <c r="F238" i="6"/>
  <c r="H238" i="6"/>
  <c r="D237" i="6"/>
  <c r="F237" i="6"/>
  <c r="H237" i="6"/>
  <c r="D236" i="6"/>
  <c r="F236" i="6"/>
  <c r="H236" i="6"/>
  <c r="D235" i="6"/>
  <c r="F235" i="6"/>
  <c r="H235" i="6"/>
  <c r="D234" i="6"/>
  <c r="F234" i="6"/>
  <c r="H234" i="6"/>
  <c r="D233" i="6"/>
  <c r="F233" i="6"/>
  <c r="H233" i="6"/>
  <c r="D232" i="6"/>
  <c r="F232" i="6"/>
  <c r="H232" i="6"/>
  <c r="D231" i="6"/>
  <c r="F231" i="6"/>
  <c r="H231" i="6"/>
  <c r="D230" i="6"/>
  <c r="F230" i="6"/>
  <c r="H230" i="6"/>
  <c r="D229" i="6"/>
  <c r="F229" i="6"/>
  <c r="H229" i="6"/>
  <c r="D228" i="6"/>
  <c r="F228" i="6"/>
  <c r="H228" i="6"/>
  <c r="D227" i="6"/>
  <c r="F227" i="6"/>
  <c r="H227" i="6"/>
  <c r="D226" i="6"/>
  <c r="F226" i="6"/>
  <c r="H226" i="6"/>
  <c r="D225" i="6"/>
  <c r="F225" i="6"/>
  <c r="H225" i="6"/>
  <c r="D224" i="6"/>
  <c r="F224" i="6"/>
  <c r="H224" i="6"/>
  <c r="D223" i="6"/>
  <c r="F223" i="6"/>
  <c r="H223" i="6"/>
  <c r="D222" i="6"/>
  <c r="F222" i="6"/>
  <c r="H222" i="6"/>
  <c r="D221" i="6"/>
  <c r="F221" i="6"/>
  <c r="H221" i="6"/>
  <c r="D220" i="6"/>
  <c r="F220" i="6"/>
  <c r="H220" i="6"/>
  <c r="D219" i="6"/>
  <c r="F219" i="6"/>
  <c r="H219" i="6"/>
  <c r="D218" i="6"/>
  <c r="F218" i="6"/>
  <c r="H218" i="6"/>
  <c r="D217" i="6"/>
  <c r="F217" i="6"/>
  <c r="H217" i="6"/>
  <c r="D216" i="6"/>
  <c r="F216" i="6"/>
  <c r="H216" i="6"/>
  <c r="D215" i="6"/>
  <c r="F215" i="6"/>
  <c r="H215" i="6"/>
  <c r="D214" i="6"/>
  <c r="F214" i="6"/>
  <c r="H214" i="6"/>
  <c r="D213" i="6"/>
  <c r="F213" i="6"/>
  <c r="H213" i="6"/>
  <c r="D212" i="6"/>
  <c r="F212" i="6"/>
  <c r="H212" i="6"/>
  <c r="D211" i="6"/>
  <c r="F211" i="6"/>
  <c r="H211" i="6"/>
  <c r="D210" i="6"/>
  <c r="F210" i="6"/>
  <c r="H210" i="6"/>
  <c r="D209" i="6"/>
  <c r="F209" i="6"/>
  <c r="H209" i="6"/>
  <c r="D208" i="6"/>
  <c r="F208" i="6"/>
  <c r="H208" i="6"/>
  <c r="D207" i="6"/>
  <c r="F207" i="6"/>
  <c r="H207" i="6"/>
  <c r="D206" i="6"/>
  <c r="F206" i="6"/>
  <c r="H206" i="6"/>
  <c r="D205" i="6"/>
  <c r="F205" i="6"/>
  <c r="H205" i="6"/>
  <c r="D204" i="6"/>
  <c r="F204" i="6"/>
  <c r="H204" i="6"/>
  <c r="D203" i="6"/>
  <c r="F203" i="6"/>
  <c r="H203" i="6"/>
  <c r="D202" i="6"/>
  <c r="F202" i="6"/>
  <c r="H202" i="6"/>
  <c r="D201" i="6"/>
  <c r="F201" i="6"/>
  <c r="H201" i="6"/>
  <c r="D200" i="6"/>
  <c r="F200" i="6"/>
  <c r="H200" i="6"/>
  <c r="D199" i="6"/>
  <c r="F199" i="6"/>
  <c r="H199" i="6"/>
  <c r="D198" i="6"/>
  <c r="F198" i="6"/>
  <c r="H198" i="6"/>
  <c r="D197" i="6"/>
  <c r="F197" i="6"/>
  <c r="H197" i="6"/>
  <c r="D196" i="6"/>
  <c r="F196" i="6"/>
  <c r="H196" i="6"/>
  <c r="D195" i="6"/>
  <c r="F195" i="6"/>
  <c r="H195" i="6"/>
  <c r="D194" i="6"/>
  <c r="F194" i="6"/>
  <c r="H194" i="6"/>
  <c r="D193" i="6"/>
  <c r="F193" i="6"/>
  <c r="H193" i="6"/>
  <c r="D192" i="6"/>
  <c r="F192" i="6"/>
  <c r="H192" i="6"/>
  <c r="D191" i="6"/>
  <c r="F191" i="6"/>
  <c r="H191" i="6"/>
  <c r="D190" i="6"/>
  <c r="F190" i="6"/>
  <c r="H190" i="6"/>
  <c r="D189" i="6"/>
  <c r="F189" i="6"/>
  <c r="H189" i="6"/>
  <c r="D188" i="6"/>
  <c r="F188" i="6"/>
  <c r="H188" i="6"/>
  <c r="D187" i="6"/>
  <c r="F187" i="6"/>
  <c r="H187" i="6"/>
  <c r="D186" i="6"/>
  <c r="F186" i="6"/>
  <c r="H186" i="6"/>
  <c r="D185" i="6"/>
  <c r="F185" i="6"/>
  <c r="H185" i="6"/>
  <c r="D184" i="6"/>
  <c r="F184" i="6"/>
  <c r="H184" i="6"/>
  <c r="D183" i="6"/>
  <c r="F183" i="6"/>
  <c r="H183" i="6"/>
  <c r="D182" i="6"/>
  <c r="F182" i="6"/>
  <c r="H182" i="6"/>
  <c r="D181" i="6"/>
  <c r="F181" i="6"/>
  <c r="H181" i="6"/>
  <c r="D180" i="6"/>
  <c r="F180" i="6"/>
  <c r="H180" i="6"/>
  <c r="D179" i="6"/>
  <c r="F179" i="6"/>
  <c r="H179" i="6"/>
  <c r="D178" i="6"/>
  <c r="F178" i="6"/>
  <c r="H178" i="6"/>
  <c r="D177" i="6"/>
  <c r="F177" i="6"/>
  <c r="H177" i="6"/>
  <c r="D176" i="6"/>
  <c r="F176" i="6"/>
  <c r="H176" i="6"/>
  <c r="D175" i="6"/>
  <c r="F175" i="6"/>
  <c r="H175" i="6"/>
  <c r="D174" i="6"/>
  <c r="F174" i="6"/>
  <c r="H174" i="6"/>
  <c r="D173" i="6"/>
  <c r="F173" i="6"/>
  <c r="H173" i="6"/>
  <c r="D172" i="6"/>
  <c r="F172" i="6"/>
  <c r="H172" i="6"/>
  <c r="D171" i="6"/>
  <c r="F171" i="6"/>
  <c r="H171" i="6"/>
  <c r="D170" i="6"/>
  <c r="F170" i="6"/>
  <c r="H170" i="6"/>
  <c r="D169" i="6"/>
  <c r="F169" i="6"/>
  <c r="H169" i="6"/>
  <c r="D168" i="6"/>
  <c r="F168" i="6"/>
  <c r="H168" i="6"/>
  <c r="D167" i="6"/>
  <c r="F167" i="6"/>
  <c r="H167" i="6"/>
  <c r="D166" i="6"/>
  <c r="F166" i="6"/>
  <c r="H166" i="6"/>
  <c r="D165" i="6"/>
  <c r="F165" i="6"/>
  <c r="H165" i="6"/>
  <c r="D164" i="6"/>
  <c r="F164" i="6"/>
  <c r="H164" i="6"/>
  <c r="D163" i="6"/>
  <c r="F163" i="6"/>
  <c r="H163" i="6"/>
  <c r="D162" i="6"/>
  <c r="F162" i="6"/>
  <c r="H162" i="6"/>
  <c r="D161" i="6"/>
  <c r="F161" i="6"/>
  <c r="H161" i="6"/>
  <c r="D160" i="6"/>
  <c r="F160" i="6"/>
  <c r="H160" i="6"/>
  <c r="D159" i="6"/>
  <c r="F159" i="6"/>
  <c r="H159" i="6"/>
  <c r="D158" i="6"/>
  <c r="F158" i="6"/>
  <c r="H158" i="6"/>
  <c r="D157" i="6"/>
  <c r="F157" i="6"/>
  <c r="H157" i="6"/>
  <c r="D156" i="6"/>
  <c r="F156" i="6"/>
  <c r="H156" i="6"/>
  <c r="D155" i="6"/>
  <c r="F155" i="6"/>
  <c r="H155" i="6"/>
  <c r="D154" i="6"/>
  <c r="F154" i="6"/>
  <c r="H154" i="6"/>
  <c r="D153" i="6"/>
  <c r="F153" i="6"/>
  <c r="H153" i="6"/>
  <c r="D152" i="6"/>
  <c r="F152" i="6"/>
  <c r="H152" i="6"/>
  <c r="D151" i="6"/>
  <c r="F151" i="6"/>
  <c r="H151" i="6"/>
  <c r="D150" i="6"/>
  <c r="F150" i="6"/>
  <c r="H150" i="6"/>
  <c r="D149" i="6"/>
  <c r="F149" i="6"/>
  <c r="H149" i="6"/>
  <c r="D148" i="6"/>
  <c r="F148" i="6"/>
  <c r="H148" i="6"/>
  <c r="D147" i="6"/>
  <c r="F147" i="6"/>
  <c r="H147" i="6"/>
  <c r="D146" i="6"/>
  <c r="F146" i="6"/>
  <c r="H146" i="6"/>
  <c r="D145" i="6"/>
  <c r="F145" i="6"/>
  <c r="H145" i="6"/>
  <c r="D144" i="6"/>
  <c r="F144" i="6"/>
  <c r="H144" i="6"/>
  <c r="D143" i="6"/>
  <c r="F143" i="6"/>
  <c r="H143" i="6"/>
  <c r="D142" i="6"/>
  <c r="F142" i="6"/>
  <c r="H142" i="6"/>
  <c r="D141" i="6"/>
  <c r="F141" i="6"/>
  <c r="H141" i="6"/>
  <c r="D140" i="6"/>
  <c r="F140" i="6"/>
  <c r="H140" i="6"/>
  <c r="D139" i="6"/>
  <c r="F139" i="6"/>
  <c r="H139" i="6"/>
  <c r="D138" i="6"/>
  <c r="F138" i="6"/>
  <c r="H138" i="6"/>
  <c r="D137" i="6"/>
  <c r="F137" i="6"/>
  <c r="H137" i="6"/>
  <c r="D136" i="6"/>
  <c r="F136" i="6"/>
  <c r="H136" i="6"/>
  <c r="D135" i="6"/>
  <c r="F135" i="6"/>
  <c r="H135" i="6"/>
  <c r="D134" i="6"/>
  <c r="F134" i="6"/>
  <c r="H134" i="6"/>
  <c r="D133" i="6"/>
  <c r="F133" i="6"/>
  <c r="H133" i="6"/>
  <c r="D132" i="6"/>
  <c r="F132" i="6"/>
  <c r="H132" i="6"/>
  <c r="D131" i="6"/>
  <c r="F131" i="6"/>
  <c r="H131" i="6"/>
  <c r="D130" i="6"/>
  <c r="F130" i="6"/>
  <c r="H130" i="6"/>
  <c r="D129" i="6"/>
  <c r="F129" i="6"/>
  <c r="H129" i="6"/>
  <c r="D128" i="6"/>
  <c r="F128" i="6"/>
  <c r="H128" i="6"/>
  <c r="D127" i="6"/>
  <c r="F127" i="6"/>
  <c r="H127" i="6"/>
  <c r="D126" i="6"/>
  <c r="F126" i="6"/>
  <c r="H126" i="6"/>
  <c r="D125" i="6"/>
  <c r="F125" i="6"/>
  <c r="H125" i="6"/>
  <c r="D124" i="6"/>
  <c r="F124" i="6"/>
  <c r="H124" i="6"/>
  <c r="D123" i="6"/>
  <c r="F123" i="6"/>
  <c r="H123" i="6"/>
  <c r="D122" i="6"/>
  <c r="F122" i="6"/>
  <c r="H122" i="6"/>
  <c r="D121" i="6"/>
  <c r="F121" i="6"/>
  <c r="H121" i="6"/>
  <c r="D120" i="6"/>
  <c r="F120" i="6"/>
  <c r="H120" i="6"/>
  <c r="D119" i="6"/>
  <c r="F119" i="6"/>
  <c r="H119" i="6"/>
  <c r="D118" i="6"/>
  <c r="F118" i="6"/>
  <c r="H118" i="6"/>
  <c r="D117" i="6"/>
  <c r="F117" i="6"/>
  <c r="H117" i="6"/>
  <c r="D116" i="6"/>
  <c r="F116" i="6"/>
  <c r="H116" i="6"/>
  <c r="D115" i="6"/>
  <c r="F115" i="6"/>
  <c r="H115" i="6"/>
  <c r="D114" i="6"/>
  <c r="F114" i="6"/>
  <c r="H114" i="6"/>
  <c r="D113" i="6"/>
  <c r="F113" i="6"/>
  <c r="H113" i="6"/>
  <c r="D112" i="6"/>
  <c r="F112" i="6"/>
  <c r="H112" i="6"/>
  <c r="D111" i="6"/>
  <c r="F111" i="6"/>
  <c r="H111" i="6"/>
  <c r="D110" i="6"/>
  <c r="F110" i="6"/>
  <c r="H110" i="6"/>
  <c r="D109" i="6"/>
  <c r="F109" i="6"/>
  <c r="H109" i="6"/>
  <c r="D108" i="6"/>
  <c r="F108" i="6"/>
  <c r="H108" i="6"/>
  <c r="D107" i="6"/>
  <c r="F107" i="6"/>
  <c r="H107" i="6"/>
  <c r="D106" i="6"/>
  <c r="F106" i="6"/>
  <c r="H106" i="6"/>
  <c r="D105" i="6"/>
  <c r="F105" i="6"/>
  <c r="H105" i="6"/>
  <c r="D104" i="6"/>
  <c r="F104" i="6"/>
  <c r="H104" i="6"/>
  <c r="D103" i="6"/>
  <c r="F103" i="6"/>
  <c r="H103" i="6"/>
  <c r="D102" i="6"/>
  <c r="F102" i="6"/>
  <c r="H102" i="6"/>
  <c r="D101" i="6"/>
  <c r="F101" i="6"/>
  <c r="H101" i="6"/>
  <c r="D100" i="6"/>
  <c r="F100" i="6"/>
  <c r="H100" i="6"/>
  <c r="D99" i="6"/>
  <c r="F99" i="6"/>
  <c r="H99" i="6"/>
  <c r="D98" i="6"/>
  <c r="F98" i="6"/>
  <c r="H98" i="6"/>
  <c r="D97" i="6"/>
  <c r="F97" i="6"/>
  <c r="H97" i="6"/>
  <c r="D96" i="6"/>
  <c r="F96" i="6"/>
  <c r="H96" i="6"/>
  <c r="D95" i="6"/>
  <c r="F95" i="6"/>
  <c r="H95" i="6"/>
  <c r="D94" i="6"/>
  <c r="F94" i="6"/>
  <c r="H94" i="6"/>
  <c r="D93" i="6"/>
  <c r="F93" i="6"/>
  <c r="H93" i="6"/>
  <c r="D92" i="6"/>
  <c r="F92" i="6"/>
  <c r="H92" i="6"/>
  <c r="D91" i="6"/>
  <c r="F91" i="6"/>
  <c r="H91" i="6"/>
  <c r="D90" i="6"/>
  <c r="F90" i="6"/>
  <c r="H90" i="6"/>
  <c r="D89" i="6"/>
  <c r="F89" i="6"/>
  <c r="H89" i="6"/>
  <c r="D88" i="6"/>
  <c r="F88" i="6"/>
  <c r="H88" i="6"/>
  <c r="D87" i="6"/>
  <c r="F87" i="6"/>
  <c r="H87" i="6"/>
  <c r="D86" i="6"/>
  <c r="F86" i="6"/>
  <c r="H86" i="6"/>
  <c r="D85" i="6"/>
  <c r="F85" i="6"/>
  <c r="H85" i="6"/>
  <c r="D84" i="6"/>
  <c r="F84" i="6"/>
  <c r="H84" i="6"/>
  <c r="D83" i="6"/>
  <c r="F83" i="6"/>
  <c r="H83" i="6"/>
  <c r="D82" i="6"/>
  <c r="F82" i="6"/>
  <c r="H82" i="6"/>
  <c r="D81" i="6"/>
  <c r="F81" i="6"/>
  <c r="H81" i="6"/>
  <c r="D80" i="6"/>
  <c r="F80" i="6"/>
  <c r="H80" i="6"/>
  <c r="D79" i="6"/>
  <c r="F79" i="6"/>
  <c r="H79" i="6"/>
  <c r="D78" i="6"/>
  <c r="F78" i="6"/>
  <c r="H78" i="6"/>
  <c r="D77" i="6"/>
  <c r="F77" i="6"/>
  <c r="H77" i="6"/>
  <c r="D76" i="6"/>
  <c r="F76" i="6"/>
  <c r="H76" i="6"/>
  <c r="D75" i="6"/>
  <c r="F75" i="6"/>
  <c r="H75" i="6"/>
  <c r="D74" i="6"/>
  <c r="F74" i="6"/>
  <c r="H74" i="6"/>
  <c r="D73" i="6"/>
  <c r="F73" i="6"/>
  <c r="H73" i="6"/>
  <c r="D72" i="6"/>
  <c r="F72" i="6"/>
  <c r="H72" i="6"/>
  <c r="D71" i="6"/>
  <c r="F71" i="6"/>
  <c r="H71" i="6"/>
  <c r="D70" i="6"/>
  <c r="F70" i="6"/>
  <c r="H70" i="6"/>
  <c r="D69" i="6"/>
  <c r="F69" i="6"/>
  <c r="H69" i="6"/>
  <c r="D68" i="6"/>
  <c r="F68" i="6"/>
  <c r="H68" i="6"/>
  <c r="D67" i="6"/>
  <c r="F67" i="6"/>
  <c r="H67" i="6"/>
  <c r="D66" i="6"/>
  <c r="F66" i="6"/>
  <c r="H66" i="6"/>
  <c r="D65" i="6"/>
  <c r="F65" i="6"/>
  <c r="H65" i="6"/>
  <c r="D64" i="6"/>
  <c r="F64" i="6"/>
  <c r="H64" i="6"/>
  <c r="D63" i="6"/>
  <c r="F63" i="6"/>
  <c r="H63" i="6"/>
  <c r="D62" i="6"/>
  <c r="F62" i="6"/>
  <c r="H62" i="6"/>
  <c r="D61" i="6"/>
  <c r="F61" i="6"/>
  <c r="H61" i="6"/>
  <c r="D60" i="6"/>
  <c r="F60" i="6"/>
  <c r="H60" i="6"/>
  <c r="D59" i="6"/>
  <c r="F59" i="6"/>
  <c r="H59" i="6"/>
  <c r="D58" i="6"/>
  <c r="F58" i="6"/>
  <c r="H58" i="6"/>
  <c r="D57" i="6"/>
  <c r="F57" i="6"/>
  <c r="H57" i="6"/>
  <c r="D56" i="6"/>
  <c r="F56" i="6"/>
  <c r="H56" i="6"/>
  <c r="D55" i="6"/>
  <c r="F55" i="6"/>
  <c r="H55" i="6"/>
  <c r="D54" i="6"/>
  <c r="F54" i="6"/>
  <c r="H54" i="6"/>
  <c r="D53" i="6"/>
  <c r="F53" i="6"/>
  <c r="H53" i="6"/>
  <c r="D52" i="6"/>
  <c r="F52" i="6"/>
  <c r="H52" i="6"/>
  <c r="D51" i="6"/>
  <c r="F51" i="6"/>
  <c r="H51" i="6"/>
  <c r="D50" i="6"/>
  <c r="F50" i="6"/>
  <c r="H50" i="6"/>
  <c r="D49" i="6"/>
  <c r="F49" i="6"/>
  <c r="H49" i="6"/>
  <c r="D48" i="6"/>
  <c r="F48" i="6"/>
  <c r="H48" i="6"/>
  <c r="D47" i="6"/>
  <c r="F47" i="6"/>
  <c r="H47" i="6"/>
  <c r="D46" i="6"/>
  <c r="F46" i="6"/>
  <c r="H46" i="6"/>
  <c r="D45" i="6"/>
  <c r="F45" i="6"/>
  <c r="H45" i="6"/>
  <c r="D44" i="6"/>
  <c r="F44" i="6"/>
  <c r="H44" i="6"/>
  <c r="D43" i="6"/>
  <c r="F43" i="6"/>
  <c r="H43" i="6"/>
  <c r="D42" i="6"/>
  <c r="F42" i="6"/>
  <c r="H42" i="6"/>
  <c r="D41" i="6"/>
  <c r="F41" i="6"/>
  <c r="H41" i="6"/>
  <c r="D40" i="6"/>
  <c r="F40" i="6"/>
  <c r="H40" i="6"/>
  <c r="D39" i="6"/>
  <c r="F39" i="6"/>
  <c r="H39" i="6"/>
  <c r="D38" i="6"/>
  <c r="F38" i="6"/>
  <c r="H38" i="6"/>
  <c r="D37" i="6"/>
  <c r="F37" i="6"/>
  <c r="H37" i="6"/>
  <c r="D36" i="6"/>
  <c r="F36" i="6"/>
  <c r="H36" i="6"/>
  <c r="D35" i="6"/>
  <c r="F35" i="6"/>
  <c r="H35" i="6"/>
  <c r="D34" i="6"/>
  <c r="F34" i="6"/>
  <c r="H34" i="6"/>
  <c r="D33" i="6"/>
  <c r="F33" i="6"/>
  <c r="H33" i="6"/>
  <c r="D32" i="6"/>
  <c r="F32" i="6"/>
  <c r="H32" i="6"/>
  <c r="D31" i="6"/>
  <c r="F31" i="6"/>
  <c r="H31" i="6"/>
  <c r="D30" i="6"/>
  <c r="F30" i="6"/>
  <c r="H30" i="6"/>
  <c r="D29" i="6"/>
  <c r="F29" i="6"/>
  <c r="H29" i="6"/>
  <c r="D28" i="6"/>
  <c r="F28" i="6"/>
  <c r="H28" i="6"/>
  <c r="D27" i="6"/>
  <c r="F27" i="6"/>
  <c r="H27" i="6"/>
  <c r="D26" i="6"/>
  <c r="F26" i="6"/>
  <c r="H26" i="6"/>
  <c r="D25" i="6"/>
  <c r="F25" i="6"/>
  <c r="H25" i="6"/>
  <c r="D24" i="6"/>
  <c r="F24" i="6"/>
  <c r="H24" i="6"/>
  <c r="D23" i="6"/>
  <c r="F23" i="6"/>
  <c r="H23" i="6"/>
  <c r="D22" i="6"/>
  <c r="F22" i="6"/>
  <c r="H22" i="6"/>
  <c r="D21" i="6"/>
  <c r="F21" i="6"/>
  <c r="H21" i="6"/>
  <c r="D20" i="6"/>
  <c r="F20" i="6"/>
  <c r="H20" i="6"/>
  <c r="D19" i="6"/>
  <c r="F19" i="6"/>
  <c r="H19" i="6"/>
  <c r="D18" i="6"/>
  <c r="F18" i="6"/>
  <c r="H18" i="6"/>
  <c r="D17" i="6"/>
  <c r="F17" i="6"/>
  <c r="H17" i="6"/>
  <c r="D16" i="6"/>
  <c r="F16" i="6"/>
  <c r="H16" i="6"/>
  <c r="D15" i="6"/>
  <c r="F15" i="6"/>
  <c r="H15" i="6"/>
  <c r="D14" i="6"/>
  <c r="F14" i="6"/>
  <c r="H14" i="6"/>
  <c r="D13" i="6"/>
  <c r="F13" i="6"/>
  <c r="H13" i="6"/>
  <c r="D12" i="6"/>
  <c r="F12" i="6"/>
  <c r="H12" i="6"/>
  <c r="D11" i="6"/>
  <c r="F11" i="6"/>
  <c r="H11" i="6"/>
  <c r="D10" i="6"/>
  <c r="F10" i="6"/>
  <c r="H10" i="6"/>
  <c r="D9" i="6"/>
  <c r="F9" i="6"/>
  <c r="H9" i="6"/>
  <c r="D8" i="6"/>
  <c r="F8" i="6"/>
  <c r="H8" i="6"/>
  <c r="D7" i="6"/>
  <c r="F7" i="6"/>
  <c r="H7" i="6"/>
  <c r="R6" i="6"/>
  <c r="D6" i="6"/>
  <c r="F6" i="6"/>
  <c r="H6" i="6"/>
  <c r="R5" i="6"/>
  <c r="L3" i="6"/>
  <c r="L2" i="6"/>
  <c r="L4" i="6"/>
  <c r="L5" i="6"/>
  <c r="D5" i="6"/>
  <c r="F5" i="6"/>
  <c r="H5" i="6"/>
  <c r="R3" i="6"/>
  <c r="R2" i="6"/>
  <c r="R4" i="6"/>
  <c r="D4" i="6"/>
  <c r="F4" i="6"/>
  <c r="H4" i="6"/>
  <c r="D3" i="6"/>
  <c r="F3" i="6"/>
  <c r="H3" i="6"/>
  <c r="D2" i="6"/>
  <c r="F2" i="6"/>
  <c r="H2" i="6"/>
  <c r="R7" i="5"/>
  <c r="R8" i="5"/>
  <c r="R9" i="5"/>
  <c r="E4" i="5"/>
  <c r="E3" i="5"/>
  <c r="E2" i="5"/>
  <c r="G2" i="5"/>
  <c r="G3" i="5"/>
  <c r="G4" i="5"/>
  <c r="E5" i="5"/>
  <c r="G5" i="5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E13" i="5"/>
  <c r="G13" i="5"/>
  <c r="E14" i="5"/>
  <c r="G14" i="5"/>
  <c r="E15" i="5"/>
  <c r="G15" i="5"/>
  <c r="E16" i="5"/>
  <c r="G16" i="5"/>
  <c r="E17" i="5"/>
  <c r="G17" i="5"/>
  <c r="E18" i="5"/>
  <c r="G18" i="5"/>
  <c r="E19" i="5"/>
  <c r="G19" i="5"/>
  <c r="E20" i="5"/>
  <c r="G20" i="5"/>
  <c r="E21" i="5"/>
  <c r="G21" i="5"/>
  <c r="E22" i="5"/>
  <c r="G22" i="5"/>
  <c r="E23" i="5"/>
  <c r="G23" i="5"/>
  <c r="E24" i="5"/>
  <c r="G24" i="5"/>
  <c r="E25" i="5"/>
  <c r="G25" i="5"/>
  <c r="E26" i="5"/>
  <c r="G26" i="5"/>
  <c r="E27" i="5"/>
  <c r="G27" i="5"/>
  <c r="E28" i="5"/>
  <c r="G28" i="5"/>
  <c r="E29" i="5"/>
  <c r="G29" i="5"/>
  <c r="E30" i="5"/>
  <c r="G30" i="5"/>
  <c r="E31" i="5"/>
  <c r="G31" i="5"/>
  <c r="E32" i="5"/>
  <c r="G32" i="5"/>
  <c r="E33" i="5"/>
  <c r="G33" i="5"/>
  <c r="E34" i="5"/>
  <c r="G34" i="5"/>
  <c r="E35" i="5"/>
  <c r="G35" i="5"/>
  <c r="E36" i="5"/>
  <c r="G36" i="5"/>
  <c r="E37" i="5"/>
  <c r="G37" i="5"/>
  <c r="E38" i="5"/>
  <c r="G38" i="5"/>
  <c r="E39" i="5"/>
  <c r="G39" i="5"/>
  <c r="E40" i="5"/>
  <c r="G40" i="5"/>
  <c r="E41" i="5"/>
  <c r="G41" i="5"/>
  <c r="E42" i="5"/>
  <c r="G42" i="5"/>
  <c r="E43" i="5"/>
  <c r="G43" i="5"/>
  <c r="E44" i="5"/>
  <c r="G44" i="5"/>
  <c r="E45" i="5"/>
  <c r="G45" i="5"/>
  <c r="E46" i="5"/>
  <c r="G46" i="5"/>
  <c r="E47" i="5"/>
  <c r="G47" i="5"/>
  <c r="E48" i="5"/>
  <c r="G48" i="5"/>
  <c r="E49" i="5"/>
  <c r="G49" i="5"/>
  <c r="E50" i="5"/>
  <c r="G50" i="5"/>
  <c r="E51" i="5"/>
  <c r="G51" i="5"/>
  <c r="E52" i="5"/>
  <c r="G52" i="5"/>
  <c r="E53" i="5"/>
  <c r="G53" i="5"/>
  <c r="E54" i="5"/>
  <c r="G54" i="5"/>
  <c r="E55" i="5"/>
  <c r="G55" i="5"/>
  <c r="E56" i="5"/>
  <c r="G56" i="5"/>
  <c r="E57" i="5"/>
  <c r="G57" i="5"/>
  <c r="E58" i="5"/>
  <c r="G58" i="5"/>
  <c r="E59" i="5"/>
  <c r="G59" i="5"/>
  <c r="E60" i="5"/>
  <c r="G60" i="5"/>
  <c r="E61" i="5"/>
  <c r="G61" i="5"/>
  <c r="E62" i="5"/>
  <c r="G62" i="5"/>
  <c r="E63" i="5"/>
  <c r="G63" i="5"/>
  <c r="E64" i="5"/>
  <c r="G64" i="5"/>
  <c r="E65" i="5"/>
  <c r="G65" i="5"/>
  <c r="E66" i="5"/>
  <c r="G66" i="5"/>
  <c r="E67" i="5"/>
  <c r="G67" i="5"/>
  <c r="E68" i="5"/>
  <c r="G68" i="5"/>
  <c r="E69" i="5"/>
  <c r="G69" i="5"/>
  <c r="E70" i="5"/>
  <c r="G70" i="5"/>
  <c r="E71" i="5"/>
  <c r="G71" i="5"/>
  <c r="E72" i="5"/>
  <c r="G72" i="5"/>
  <c r="E73" i="5"/>
  <c r="G73" i="5"/>
  <c r="E74" i="5"/>
  <c r="G74" i="5"/>
  <c r="E75" i="5"/>
  <c r="G75" i="5"/>
  <c r="E76" i="5"/>
  <c r="G76" i="5"/>
  <c r="E77" i="5"/>
  <c r="G77" i="5"/>
  <c r="E78" i="5"/>
  <c r="G78" i="5"/>
  <c r="E79" i="5"/>
  <c r="G79" i="5"/>
  <c r="E80" i="5"/>
  <c r="G80" i="5"/>
  <c r="E81" i="5"/>
  <c r="G81" i="5"/>
  <c r="E82" i="5"/>
  <c r="G82" i="5"/>
  <c r="E83" i="5"/>
  <c r="G83" i="5"/>
  <c r="E84" i="5"/>
  <c r="G84" i="5"/>
  <c r="E85" i="5"/>
  <c r="G85" i="5"/>
  <c r="E86" i="5"/>
  <c r="G86" i="5"/>
  <c r="E87" i="5"/>
  <c r="G87" i="5"/>
  <c r="E88" i="5"/>
  <c r="G88" i="5"/>
  <c r="E89" i="5"/>
  <c r="G89" i="5"/>
  <c r="E90" i="5"/>
  <c r="G90" i="5"/>
  <c r="E91" i="5"/>
  <c r="G91" i="5"/>
  <c r="E92" i="5"/>
  <c r="G92" i="5"/>
  <c r="E93" i="5"/>
  <c r="G93" i="5"/>
  <c r="E94" i="5"/>
  <c r="G94" i="5"/>
  <c r="E95" i="5"/>
  <c r="G95" i="5"/>
  <c r="E96" i="5"/>
  <c r="G96" i="5"/>
  <c r="E97" i="5"/>
  <c r="G97" i="5"/>
  <c r="E98" i="5"/>
  <c r="G98" i="5"/>
  <c r="E99" i="5"/>
  <c r="G99" i="5"/>
  <c r="E100" i="5"/>
  <c r="G100" i="5"/>
  <c r="E101" i="5"/>
  <c r="G101" i="5"/>
  <c r="E102" i="5"/>
  <c r="G102" i="5"/>
  <c r="E103" i="5"/>
  <c r="G103" i="5"/>
  <c r="E104" i="5"/>
  <c r="G104" i="5"/>
  <c r="E105" i="5"/>
  <c r="G105" i="5"/>
  <c r="E106" i="5"/>
  <c r="G106" i="5"/>
  <c r="E107" i="5"/>
  <c r="G107" i="5"/>
  <c r="E108" i="5"/>
  <c r="G108" i="5"/>
  <c r="E109" i="5"/>
  <c r="G109" i="5"/>
  <c r="E110" i="5"/>
  <c r="G110" i="5"/>
  <c r="E111" i="5"/>
  <c r="G111" i="5"/>
  <c r="E112" i="5"/>
  <c r="G112" i="5"/>
  <c r="E113" i="5"/>
  <c r="G113" i="5"/>
  <c r="E114" i="5"/>
  <c r="G114" i="5"/>
  <c r="E115" i="5"/>
  <c r="G115" i="5"/>
  <c r="E116" i="5"/>
  <c r="G116" i="5"/>
  <c r="E117" i="5"/>
  <c r="G117" i="5"/>
  <c r="E118" i="5"/>
  <c r="G118" i="5"/>
  <c r="E119" i="5"/>
  <c r="G119" i="5"/>
  <c r="E120" i="5"/>
  <c r="G120" i="5"/>
  <c r="E121" i="5"/>
  <c r="G121" i="5"/>
  <c r="E122" i="5"/>
  <c r="G122" i="5"/>
  <c r="E123" i="5"/>
  <c r="G123" i="5"/>
  <c r="E124" i="5"/>
  <c r="G124" i="5"/>
  <c r="E125" i="5"/>
  <c r="G125" i="5"/>
  <c r="E126" i="5"/>
  <c r="G126" i="5"/>
  <c r="E127" i="5"/>
  <c r="G127" i="5"/>
  <c r="E128" i="5"/>
  <c r="G128" i="5"/>
  <c r="E129" i="5"/>
  <c r="G129" i="5"/>
  <c r="E130" i="5"/>
  <c r="G130" i="5"/>
  <c r="E131" i="5"/>
  <c r="G131" i="5"/>
  <c r="E132" i="5"/>
  <c r="G132" i="5"/>
  <c r="E133" i="5"/>
  <c r="G133" i="5"/>
  <c r="E134" i="5"/>
  <c r="G134" i="5"/>
  <c r="E135" i="5"/>
  <c r="G135" i="5"/>
  <c r="E136" i="5"/>
  <c r="G136" i="5"/>
  <c r="E137" i="5"/>
  <c r="G137" i="5"/>
  <c r="E138" i="5"/>
  <c r="G138" i="5"/>
  <c r="E139" i="5"/>
  <c r="G139" i="5"/>
  <c r="E140" i="5"/>
  <c r="G140" i="5"/>
  <c r="E141" i="5"/>
  <c r="G141" i="5"/>
  <c r="E142" i="5"/>
  <c r="G142" i="5"/>
  <c r="E143" i="5"/>
  <c r="G143" i="5"/>
  <c r="E144" i="5"/>
  <c r="G144" i="5"/>
  <c r="E145" i="5"/>
  <c r="G145" i="5"/>
  <c r="E146" i="5"/>
  <c r="G146" i="5"/>
  <c r="E147" i="5"/>
  <c r="G147" i="5"/>
  <c r="E148" i="5"/>
  <c r="G148" i="5"/>
  <c r="E149" i="5"/>
  <c r="G149" i="5"/>
  <c r="E150" i="5"/>
  <c r="G150" i="5"/>
  <c r="E151" i="5"/>
  <c r="G151" i="5"/>
  <c r="E152" i="5"/>
  <c r="G152" i="5"/>
  <c r="E153" i="5"/>
  <c r="G153" i="5"/>
  <c r="E154" i="5"/>
  <c r="G154" i="5"/>
  <c r="E155" i="5"/>
  <c r="G155" i="5"/>
  <c r="E156" i="5"/>
  <c r="G156" i="5"/>
  <c r="E157" i="5"/>
  <c r="G157" i="5"/>
  <c r="E158" i="5"/>
  <c r="G158" i="5"/>
  <c r="E159" i="5"/>
  <c r="G159" i="5"/>
  <c r="E160" i="5"/>
  <c r="G160" i="5"/>
  <c r="E161" i="5"/>
  <c r="G161" i="5"/>
  <c r="E162" i="5"/>
  <c r="G162" i="5"/>
  <c r="E163" i="5"/>
  <c r="G163" i="5"/>
  <c r="E164" i="5"/>
  <c r="G164" i="5"/>
  <c r="E165" i="5"/>
  <c r="G165" i="5"/>
  <c r="E166" i="5"/>
  <c r="G166" i="5"/>
  <c r="E167" i="5"/>
  <c r="G167" i="5"/>
  <c r="E168" i="5"/>
  <c r="G168" i="5"/>
  <c r="E169" i="5"/>
  <c r="G169" i="5"/>
  <c r="E170" i="5"/>
  <c r="G170" i="5"/>
  <c r="E171" i="5"/>
  <c r="G171" i="5"/>
  <c r="E172" i="5"/>
  <c r="G172" i="5"/>
  <c r="E173" i="5"/>
  <c r="G173" i="5"/>
  <c r="E174" i="5"/>
  <c r="G174" i="5"/>
  <c r="E175" i="5"/>
  <c r="G175" i="5"/>
  <c r="E176" i="5"/>
  <c r="G176" i="5"/>
  <c r="E177" i="5"/>
  <c r="G177" i="5"/>
  <c r="E178" i="5"/>
  <c r="G178" i="5"/>
  <c r="E179" i="5"/>
  <c r="G179" i="5"/>
  <c r="E180" i="5"/>
  <c r="G180" i="5"/>
  <c r="E181" i="5"/>
  <c r="G181" i="5"/>
  <c r="E182" i="5"/>
  <c r="G182" i="5"/>
  <c r="E183" i="5"/>
  <c r="G183" i="5"/>
  <c r="E184" i="5"/>
  <c r="G184" i="5"/>
  <c r="E185" i="5"/>
  <c r="G185" i="5"/>
  <c r="E186" i="5"/>
  <c r="G186" i="5"/>
  <c r="E187" i="5"/>
  <c r="G187" i="5"/>
  <c r="E188" i="5"/>
  <c r="G188" i="5"/>
  <c r="E189" i="5"/>
  <c r="G189" i="5"/>
  <c r="E190" i="5"/>
  <c r="G190" i="5"/>
  <c r="E191" i="5"/>
  <c r="G191" i="5"/>
  <c r="E192" i="5"/>
  <c r="G192" i="5"/>
  <c r="E193" i="5"/>
  <c r="G193" i="5"/>
  <c r="E194" i="5"/>
  <c r="G194" i="5"/>
  <c r="E195" i="5"/>
  <c r="G195" i="5"/>
  <c r="E196" i="5"/>
  <c r="G196" i="5"/>
  <c r="E197" i="5"/>
  <c r="G197" i="5"/>
  <c r="E198" i="5"/>
  <c r="G198" i="5"/>
  <c r="E199" i="5"/>
  <c r="G199" i="5"/>
  <c r="E200" i="5"/>
  <c r="G200" i="5"/>
  <c r="E201" i="5"/>
  <c r="G201" i="5"/>
  <c r="E202" i="5"/>
  <c r="G202" i="5"/>
  <c r="E203" i="5"/>
  <c r="G203" i="5"/>
  <c r="E204" i="5"/>
  <c r="G204" i="5"/>
  <c r="E205" i="5"/>
  <c r="G205" i="5"/>
  <c r="E206" i="5"/>
  <c r="G206" i="5"/>
  <c r="E207" i="5"/>
  <c r="G207" i="5"/>
  <c r="E208" i="5"/>
  <c r="G208" i="5"/>
  <c r="E209" i="5"/>
  <c r="G209" i="5"/>
  <c r="E210" i="5"/>
  <c r="G210" i="5"/>
  <c r="E211" i="5"/>
  <c r="G211" i="5"/>
  <c r="E212" i="5"/>
  <c r="G212" i="5"/>
  <c r="E213" i="5"/>
  <c r="G213" i="5"/>
  <c r="E214" i="5"/>
  <c r="G214" i="5"/>
  <c r="E215" i="5"/>
  <c r="G215" i="5"/>
  <c r="E216" i="5"/>
  <c r="G216" i="5"/>
  <c r="E217" i="5"/>
  <c r="G217" i="5"/>
  <c r="E218" i="5"/>
  <c r="G218" i="5"/>
  <c r="E219" i="5"/>
  <c r="G219" i="5"/>
  <c r="E220" i="5"/>
  <c r="G220" i="5"/>
  <c r="E221" i="5"/>
  <c r="G221" i="5"/>
  <c r="E222" i="5"/>
  <c r="G222" i="5"/>
  <c r="E223" i="5"/>
  <c r="G223" i="5"/>
  <c r="E224" i="5"/>
  <c r="G224" i="5"/>
  <c r="E225" i="5"/>
  <c r="G225" i="5"/>
  <c r="E226" i="5"/>
  <c r="G226" i="5"/>
  <c r="E227" i="5"/>
  <c r="G227" i="5"/>
  <c r="E228" i="5"/>
  <c r="G228" i="5"/>
  <c r="E229" i="5"/>
  <c r="G229" i="5"/>
  <c r="E230" i="5"/>
  <c r="G230" i="5"/>
  <c r="E231" i="5"/>
  <c r="G231" i="5"/>
  <c r="E232" i="5"/>
  <c r="G232" i="5"/>
  <c r="E233" i="5"/>
  <c r="G233" i="5"/>
  <c r="E234" i="5"/>
  <c r="G234" i="5"/>
  <c r="E235" i="5"/>
  <c r="G235" i="5"/>
  <c r="E236" i="5"/>
  <c r="G236" i="5"/>
  <c r="E237" i="5"/>
  <c r="G237" i="5"/>
  <c r="E238" i="5"/>
  <c r="G238" i="5"/>
  <c r="E239" i="5"/>
  <c r="G239" i="5"/>
  <c r="E240" i="5"/>
  <c r="G240" i="5"/>
  <c r="E241" i="5"/>
  <c r="G241" i="5"/>
  <c r="E242" i="5"/>
  <c r="G242" i="5"/>
  <c r="E243" i="5"/>
  <c r="G243" i="5"/>
  <c r="E244" i="5"/>
  <c r="G244" i="5"/>
  <c r="E245" i="5"/>
  <c r="G245" i="5"/>
  <c r="E246" i="5"/>
  <c r="G246" i="5"/>
  <c r="E247" i="5"/>
  <c r="G247" i="5"/>
  <c r="E248" i="5"/>
  <c r="G248" i="5"/>
  <c r="E249" i="5"/>
  <c r="G249" i="5"/>
  <c r="E250" i="5"/>
  <c r="G250" i="5"/>
  <c r="E251" i="5"/>
  <c r="G251" i="5"/>
  <c r="E252" i="5"/>
  <c r="G252" i="5"/>
  <c r="E253" i="5"/>
  <c r="G253" i="5"/>
  <c r="E254" i="5"/>
  <c r="G254" i="5"/>
  <c r="E255" i="5"/>
  <c r="G255" i="5"/>
  <c r="E256" i="5"/>
  <c r="G256" i="5"/>
  <c r="D6" i="5"/>
  <c r="F6" i="5"/>
  <c r="H6" i="5"/>
  <c r="D226" i="5"/>
  <c r="F226" i="5"/>
  <c r="H226" i="5"/>
  <c r="D194" i="5"/>
  <c r="F194" i="5"/>
  <c r="H194" i="5"/>
  <c r="D234" i="5"/>
  <c r="F234" i="5"/>
  <c r="H234" i="5"/>
  <c r="D202" i="5"/>
  <c r="F202" i="5"/>
  <c r="H202" i="5"/>
  <c r="D250" i="5"/>
  <c r="F250" i="5"/>
  <c r="H250" i="5"/>
  <c r="D218" i="5"/>
  <c r="F218" i="5"/>
  <c r="H218" i="5"/>
  <c r="D186" i="5"/>
  <c r="F186" i="5"/>
  <c r="H186" i="5"/>
  <c r="D242" i="5"/>
  <c r="F242" i="5"/>
  <c r="H242" i="5"/>
  <c r="D210" i="5"/>
  <c r="F210" i="5"/>
  <c r="H210" i="5"/>
  <c r="D178" i="5"/>
  <c r="F178" i="5"/>
  <c r="H178" i="5"/>
  <c r="D249" i="5"/>
  <c r="F249" i="5"/>
  <c r="H249" i="5"/>
  <c r="D241" i="5"/>
  <c r="F241" i="5"/>
  <c r="H241" i="5"/>
  <c r="D233" i="5"/>
  <c r="F233" i="5"/>
  <c r="H233" i="5"/>
  <c r="D225" i="5"/>
  <c r="F225" i="5"/>
  <c r="H225" i="5"/>
  <c r="D217" i="5"/>
  <c r="F217" i="5"/>
  <c r="H217" i="5"/>
  <c r="D209" i="5"/>
  <c r="F209" i="5"/>
  <c r="H209" i="5"/>
  <c r="D201" i="5"/>
  <c r="F201" i="5"/>
  <c r="H201" i="5"/>
  <c r="D193" i="5"/>
  <c r="F193" i="5"/>
  <c r="H193" i="5"/>
  <c r="D185" i="5"/>
  <c r="F185" i="5"/>
  <c r="H185" i="5"/>
  <c r="D177" i="5"/>
  <c r="F177" i="5"/>
  <c r="H177" i="5"/>
  <c r="D169" i="5"/>
  <c r="F169" i="5"/>
  <c r="H169" i="5"/>
  <c r="D161" i="5"/>
  <c r="F161" i="5"/>
  <c r="H161" i="5"/>
  <c r="D153" i="5"/>
  <c r="F153" i="5"/>
  <c r="H153" i="5"/>
  <c r="D145" i="5"/>
  <c r="F145" i="5"/>
  <c r="H145" i="5"/>
  <c r="D137" i="5"/>
  <c r="F137" i="5"/>
  <c r="H137" i="5"/>
  <c r="D129" i="5"/>
  <c r="F129" i="5"/>
  <c r="H129" i="5"/>
  <c r="D121" i="5"/>
  <c r="F121" i="5"/>
  <c r="H121" i="5"/>
  <c r="D113" i="5"/>
  <c r="F113" i="5"/>
  <c r="H113" i="5"/>
  <c r="D105" i="5"/>
  <c r="F105" i="5"/>
  <c r="H105" i="5"/>
  <c r="D97" i="5"/>
  <c r="F97" i="5"/>
  <c r="H97" i="5"/>
  <c r="D89" i="5"/>
  <c r="F89" i="5"/>
  <c r="H89" i="5"/>
  <c r="D81" i="5"/>
  <c r="F81" i="5"/>
  <c r="H81" i="5"/>
  <c r="D73" i="5"/>
  <c r="F73" i="5"/>
  <c r="H73" i="5"/>
  <c r="D65" i="5"/>
  <c r="F65" i="5"/>
  <c r="H65" i="5"/>
  <c r="D57" i="5"/>
  <c r="F57" i="5"/>
  <c r="H57" i="5"/>
  <c r="D49" i="5"/>
  <c r="F49" i="5"/>
  <c r="H49" i="5"/>
  <c r="D41" i="5"/>
  <c r="F41" i="5"/>
  <c r="H41" i="5"/>
  <c r="D33" i="5"/>
  <c r="F33" i="5"/>
  <c r="H33" i="5"/>
  <c r="D25" i="5"/>
  <c r="F25" i="5"/>
  <c r="H25" i="5"/>
  <c r="D17" i="5"/>
  <c r="F17" i="5"/>
  <c r="H17" i="5"/>
  <c r="D9" i="5"/>
  <c r="F9" i="5"/>
  <c r="H9" i="5"/>
  <c r="D170" i="5"/>
  <c r="F170" i="5"/>
  <c r="H170" i="5"/>
  <c r="D162" i="5"/>
  <c r="F162" i="5"/>
  <c r="H162" i="5"/>
  <c r="D154" i="5"/>
  <c r="F154" i="5"/>
  <c r="H154" i="5"/>
  <c r="D146" i="5"/>
  <c r="F146" i="5"/>
  <c r="H146" i="5"/>
  <c r="D138" i="5"/>
  <c r="F138" i="5"/>
  <c r="H138" i="5"/>
  <c r="D130" i="5"/>
  <c r="F130" i="5"/>
  <c r="H130" i="5"/>
  <c r="D122" i="5"/>
  <c r="F122" i="5"/>
  <c r="H122" i="5"/>
  <c r="D114" i="5"/>
  <c r="F114" i="5"/>
  <c r="H114" i="5"/>
  <c r="D106" i="5"/>
  <c r="F106" i="5"/>
  <c r="H106" i="5"/>
  <c r="D98" i="5"/>
  <c r="F98" i="5"/>
  <c r="H98" i="5"/>
  <c r="D90" i="5"/>
  <c r="F90" i="5"/>
  <c r="H90" i="5"/>
  <c r="D82" i="5"/>
  <c r="F82" i="5"/>
  <c r="H82" i="5"/>
  <c r="D74" i="5"/>
  <c r="F74" i="5"/>
  <c r="H74" i="5"/>
  <c r="D66" i="5"/>
  <c r="F66" i="5"/>
  <c r="H66" i="5"/>
  <c r="D58" i="5"/>
  <c r="F58" i="5"/>
  <c r="H58" i="5"/>
  <c r="D50" i="5"/>
  <c r="F50" i="5"/>
  <c r="H50" i="5"/>
  <c r="D42" i="5"/>
  <c r="F42" i="5"/>
  <c r="H42" i="5"/>
  <c r="D34" i="5"/>
  <c r="F34" i="5"/>
  <c r="H34" i="5"/>
  <c r="D26" i="5"/>
  <c r="F26" i="5"/>
  <c r="H26" i="5"/>
  <c r="D18" i="5"/>
  <c r="F18" i="5"/>
  <c r="H18" i="5"/>
  <c r="D10" i="5"/>
  <c r="F10" i="5"/>
  <c r="H10" i="5"/>
  <c r="D254" i="5"/>
  <c r="F254" i="5"/>
  <c r="H254" i="5"/>
  <c r="D246" i="5"/>
  <c r="F246" i="5"/>
  <c r="H246" i="5"/>
  <c r="D238" i="5"/>
  <c r="F238" i="5"/>
  <c r="H238" i="5"/>
  <c r="D230" i="5"/>
  <c r="F230" i="5"/>
  <c r="H230" i="5"/>
  <c r="D222" i="5"/>
  <c r="F222" i="5"/>
  <c r="H222" i="5"/>
  <c r="D214" i="5"/>
  <c r="F214" i="5"/>
  <c r="H214" i="5"/>
  <c r="D206" i="5"/>
  <c r="F206" i="5"/>
  <c r="H206" i="5"/>
  <c r="D198" i="5"/>
  <c r="F198" i="5"/>
  <c r="H198" i="5"/>
  <c r="D190" i="5"/>
  <c r="F190" i="5"/>
  <c r="H190" i="5"/>
  <c r="D182" i="5"/>
  <c r="F182" i="5"/>
  <c r="H182" i="5"/>
  <c r="D174" i="5"/>
  <c r="F174" i="5"/>
  <c r="H174" i="5"/>
  <c r="D166" i="5"/>
  <c r="F166" i="5"/>
  <c r="H166" i="5"/>
  <c r="D158" i="5"/>
  <c r="F158" i="5"/>
  <c r="H158" i="5"/>
  <c r="D150" i="5"/>
  <c r="F150" i="5"/>
  <c r="H150" i="5"/>
  <c r="D142" i="5"/>
  <c r="F142" i="5"/>
  <c r="H142" i="5"/>
  <c r="D134" i="5"/>
  <c r="F134" i="5"/>
  <c r="H134" i="5"/>
  <c r="D126" i="5"/>
  <c r="F126" i="5"/>
  <c r="H126" i="5"/>
  <c r="D118" i="5"/>
  <c r="F118" i="5"/>
  <c r="H118" i="5"/>
  <c r="D110" i="5"/>
  <c r="F110" i="5"/>
  <c r="H110" i="5"/>
  <c r="D102" i="5"/>
  <c r="F102" i="5"/>
  <c r="H102" i="5"/>
  <c r="D94" i="5"/>
  <c r="F94" i="5"/>
  <c r="H94" i="5"/>
  <c r="D86" i="5"/>
  <c r="F86" i="5"/>
  <c r="H86" i="5"/>
  <c r="D78" i="5"/>
  <c r="F78" i="5"/>
  <c r="H78" i="5"/>
  <c r="D70" i="5"/>
  <c r="F70" i="5"/>
  <c r="H70" i="5"/>
  <c r="D62" i="5"/>
  <c r="F62" i="5"/>
  <c r="H62" i="5"/>
  <c r="D54" i="5"/>
  <c r="F54" i="5"/>
  <c r="H54" i="5"/>
  <c r="D46" i="5"/>
  <c r="F46" i="5"/>
  <c r="H46" i="5"/>
  <c r="D38" i="5"/>
  <c r="F38" i="5"/>
  <c r="H38" i="5"/>
  <c r="D30" i="5"/>
  <c r="F30" i="5"/>
  <c r="H30" i="5"/>
  <c r="D22" i="5"/>
  <c r="F22" i="5"/>
  <c r="H22" i="5"/>
  <c r="D14" i="5"/>
  <c r="F14" i="5"/>
  <c r="H14" i="5"/>
  <c r="D2" i="5"/>
  <c r="F2" i="5"/>
  <c r="H2" i="5"/>
  <c r="D3" i="5"/>
  <c r="F3" i="5"/>
  <c r="H3" i="5"/>
  <c r="D7" i="5"/>
  <c r="F7" i="5"/>
  <c r="H7" i="5"/>
  <c r="D11" i="5"/>
  <c r="F11" i="5"/>
  <c r="H11" i="5"/>
  <c r="D15" i="5"/>
  <c r="F15" i="5"/>
  <c r="H15" i="5"/>
  <c r="D19" i="5"/>
  <c r="F19" i="5"/>
  <c r="H19" i="5"/>
  <c r="D23" i="5"/>
  <c r="F23" i="5"/>
  <c r="H23" i="5"/>
  <c r="D27" i="5"/>
  <c r="F27" i="5"/>
  <c r="H27" i="5"/>
  <c r="D31" i="5"/>
  <c r="F31" i="5"/>
  <c r="H31" i="5"/>
  <c r="D35" i="5"/>
  <c r="F35" i="5"/>
  <c r="H35" i="5"/>
  <c r="D39" i="5"/>
  <c r="F39" i="5"/>
  <c r="H39" i="5"/>
  <c r="D43" i="5"/>
  <c r="F43" i="5"/>
  <c r="H43" i="5"/>
  <c r="D47" i="5"/>
  <c r="F47" i="5"/>
  <c r="H47" i="5"/>
  <c r="D51" i="5"/>
  <c r="F51" i="5"/>
  <c r="H51" i="5"/>
  <c r="D55" i="5"/>
  <c r="F55" i="5"/>
  <c r="H55" i="5"/>
  <c r="D59" i="5"/>
  <c r="F59" i="5"/>
  <c r="H59" i="5"/>
  <c r="D63" i="5"/>
  <c r="F63" i="5"/>
  <c r="H63" i="5"/>
  <c r="D67" i="5"/>
  <c r="F67" i="5"/>
  <c r="H67" i="5"/>
  <c r="D71" i="5"/>
  <c r="F71" i="5"/>
  <c r="H71" i="5"/>
  <c r="D75" i="5"/>
  <c r="F75" i="5"/>
  <c r="H75" i="5"/>
  <c r="D79" i="5"/>
  <c r="F79" i="5"/>
  <c r="H79" i="5"/>
  <c r="D83" i="5"/>
  <c r="F83" i="5"/>
  <c r="H83" i="5"/>
  <c r="D87" i="5"/>
  <c r="F87" i="5"/>
  <c r="H87" i="5"/>
  <c r="D91" i="5"/>
  <c r="F91" i="5"/>
  <c r="H91" i="5"/>
  <c r="D95" i="5"/>
  <c r="F95" i="5"/>
  <c r="H95" i="5"/>
  <c r="D99" i="5"/>
  <c r="F99" i="5"/>
  <c r="H99" i="5"/>
  <c r="D103" i="5"/>
  <c r="F103" i="5"/>
  <c r="H103" i="5"/>
  <c r="D107" i="5"/>
  <c r="F107" i="5"/>
  <c r="H107" i="5"/>
  <c r="D111" i="5"/>
  <c r="F111" i="5"/>
  <c r="H111" i="5"/>
  <c r="D115" i="5"/>
  <c r="F115" i="5"/>
  <c r="H115" i="5"/>
  <c r="D119" i="5"/>
  <c r="F119" i="5"/>
  <c r="H119" i="5"/>
  <c r="D123" i="5"/>
  <c r="F123" i="5"/>
  <c r="H123" i="5"/>
  <c r="D127" i="5"/>
  <c r="F127" i="5"/>
  <c r="H127" i="5"/>
  <c r="D131" i="5"/>
  <c r="F131" i="5"/>
  <c r="H131" i="5"/>
  <c r="D135" i="5"/>
  <c r="F135" i="5"/>
  <c r="H135" i="5"/>
  <c r="D139" i="5"/>
  <c r="F139" i="5"/>
  <c r="H139" i="5"/>
  <c r="D143" i="5"/>
  <c r="F143" i="5"/>
  <c r="H143" i="5"/>
  <c r="D147" i="5"/>
  <c r="F147" i="5"/>
  <c r="H147" i="5"/>
  <c r="D151" i="5"/>
  <c r="F151" i="5"/>
  <c r="H151" i="5"/>
  <c r="D155" i="5"/>
  <c r="F155" i="5"/>
  <c r="H155" i="5"/>
  <c r="D159" i="5"/>
  <c r="F159" i="5"/>
  <c r="H159" i="5"/>
  <c r="D163" i="5"/>
  <c r="F163" i="5"/>
  <c r="H163" i="5"/>
  <c r="D167" i="5"/>
  <c r="F167" i="5"/>
  <c r="H167" i="5"/>
  <c r="D171" i="5"/>
  <c r="F171" i="5"/>
  <c r="H171" i="5"/>
  <c r="D175" i="5"/>
  <c r="F175" i="5"/>
  <c r="H175" i="5"/>
  <c r="D179" i="5"/>
  <c r="F179" i="5"/>
  <c r="H179" i="5"/>
  <c r="D183" i="5"/>
  <c r="F183" i="5"/>
  <c r="H183" i="5"/>
  <c r="D187" i="5"/>
  <c r="F187" i="5"/>
  <c r="H187" i="5"/>
  <c r="D191" i="5"/>
  <c r="F191" i="5"/>
  <c r="H191" i="5"/>
  <c r="D195" i="5"/>
  <c r="F195" i="5"/>
  <c r="H195" i="5"/>
  <c r="D199" i="5"/>
  <c r="F199" i="5"/>
  <c r="H199" i="5"/>
  <c r="D203" i="5"/>
  <c r="F203" i="5"/>
  <c r="H203" i="5"/>
  <c r="D207" i="5"/>
  <c r="F207" i="5"/>
  <c r="H207" i="5"/>
  <c r="D211" i="5"/>
  <c r="F211" i="5"/>
  <c r="H211" i="5"/>
  <c r="D215" i="5"/>
  <c r="F215" i="5"/>
  <c r="H215" i="5"/>
  <c r="D219" i="5"/>
  <c r="F219" i="5"/>
  <c r="H219" i="5"/>
  <c r="D223" i="5"/>
  <c r="F223" i="5"/>
  <c r="H223" i="5"/>
  <c r="D227" i="5"/>
  <c r="F227" i="5"/>
  <c r="H227" i="5"/>
  <c r="D231" i="5"/>
  <c r="F231" i="5"/>
  <c r="H231" i="5"/>
  <c r="D235" i="5"/>
  <c r="F235" i="5"/>
  <c r="H235" i="5"/>
  <c r="D239" i="5"/>
  <c r="F239" i="5"/>
  <c r="H239" i="5"/>
  <c r="D243" i="5"/>
  <c r="F243" i="5"/>
  <c r="H243" i="5"/>
  <c r="D247" i="5"/>
  <c r="F247" i="5"/>
  <c r="H247" i="5"/>
  <c r="D251" i="5"/>
  <c r="F251" i="5"/>
  <c r="H251" i="5"/>
  <c r="D255" i="5"/>
  <c r="F255" i="5"/>
  <c r="H255" i="5"/>
  <c r="D4" i="5"/>
  <c r="F4" i="5"/>
  <c r="H4" i="5"/>
  <c r="D8" i="5"/>
  <c r="F8" i="5"/>
  <c r="H8" i="5"/>
  <c r="D12" i="5"/>
  <c r="F12" i="5"/>
  <c r="H12" i="5"/>
  <c r="D16" i="5"/>
  <c r="F16" i="5"/>
  <c r="H16" i="5"/>
  <c r="D20" i="5"/>
  <c r="F20" i="5"/>
  <c r="H20" i="5"/>
  <c r="D24" i="5"/>
  <c r="F24" i="5"/>
  <c r="H24" i="5"/>
  <c r="D28" i="5"/>
  <c r="F28" i="5"/>
  <c r="H28" i="5"/>
  <c r="D32" i="5"/>
  <c r="F32" i="5"/>
  <c r="H32" i="5"/>
  <c r="D36" i="5"/>
  <c r="F36" i="5"/>
  <c r="H36" i="5"/>
  <c r="D40" i="5"/>
  <c r="F40" i="5"/>
  <c r="H40" i="5"/>
  <c r="D44" i="5"/>
  <c r="F44" i="5"/>
  <c r="H44" i="5"/>
  <c r="D48" i="5"/>
  <c r="F48" i="5"/>
  <c r="H48" i="5"/>
  <c r="D52" i="5"/>
  <c r="F52" i="5"/>
  <c r="H52" i="5"/>
  <c r="D56" i="5"/>
  <c r="F56" i="5"/>
  <c r="H56" i="5"/>
  <c r="D60" i="5"/>
  <c r="F60" i="5"/>
  <c r="H60" i="5"/>
  <c r="D64" i="5"/>
  <c r="F64" i="5"/>
  <c r="H64" i="5"/>
  <c r="D68" i="5"/>
  <c r="F68" i="5"/>
  <c r="H68" i="5"/>
  <c r="D72" i="5"/>
  <c r="F72" i="5"/>
  <c r="H72" i="5"/>
  <c r="D76" i="5"/>
  <c r="F76" i="5"/>
  <c r="H76" i="5"/>
  <c r="D80" i="5"/>
  <c r="F80" i="5"/>
  <c r="H80" i="5"/>
  <c r="D84" i="5"/>
  <c r="F84" i="5"/>
  <c r="H84" i="5"/>
  <c r="D88" i="5"/>
  <c r="F88" i="5"/>
  <c r="H88" i="5"/>
  <c r="D92" i="5"/>
  <c r="F92" i="5"/>
  <c r="H92" i="5"/>
  <c r="D96" i="5"/>
  <c r="F96" i="5"/>
  <c r="H96" i="5"/>
  <c r="D100" i="5"/>
  <c r="F100" i="5"/>
  <c r="H100" i="5"/>
  <c r="D104" i="5"/>
  <c r="F104" i="5"/>
  <c r="H104" i="5"/>
  <c r="D108" i="5"/>
  <c r="F108" i="5"/>
  <c r="H108" i="5"/>
  <c r="D112" i="5"/>
  <c r="F112" i="5"/>
  <c r="H112" i="5"/>
  <c r="D116" i="5"/>
  <c r="F116" i="5"/>
  <c r="H116" i="5"/>
  <c r="D120" i="5"/>
  <c r="F120" i="5"/>
  <c r="H120" i="5"/>
  <c r="D124" i="5"/>
  <c r="F124" i="5"/>
  <c r="H124" i="5"/>
  <c r="D128" i="5"/>
  <c r="F128" i="5"/>
  <c r="H128" i="5"/>
  <c r="D132" i="5"/>
  <c r="F132" i="5"/>
  <c r="H132" i="5"/>
  <c r="D136" i="5"/>
  <c r="F136" i="5"/>
  <c r="H136" i="5"/>
  <c r="D140" i="5"/>
  <c r="F140" i="5"/>
  <c r="H140" i="5"/>
  <c r="D144" i="5"/>
  <c r="F144" i="5"/>
  <c r="H144" i="5"/>
  <c r="D148" i="5"/>
  <c r="F148" i="5"/>
  <c r="H148" i="5"/>
  <c r="D152" i="5"/>
  <c r="F152" i="5"/>
  <c r="H152" i="5"/>
  <c r="D156" i="5"/>
  <c r="F156" i="5"/>
  <c r="H156" i="5"/>
  <c r="D160" i="5"/>
  <c r="F160" i="5"/>
  <c r="H160" i="5"/>
  <c r="D164" i="5"/>
  <c r="F164" i="5"/>
  <c r="H164" i="5"/>
  <c r="D168" i="5"/>
  <c r="F168" i="5"/>
  <c r="H168" i="5"/>
  <c r="D172" i="5"/>
  <c r="F172" i="5"/>
  <c r="H172" i="5"/>
  <c r="D176" i="5"/>
  <c r="F176" i="5"/>
  <c r="H176" i="5"/>
  <c r="D180" i="5"/>
  <c r="F180" i="5"/>
  <c r="H180" i="5"/>
  <c r="D184" i="5"/>
  <c r="F184" i="5"/>
  <c r="H184" i="5"/>
  <c r="D188" i="5"/>
  <c r="F188" i="5"/>
  <c r="H188" i="5"/>
  <c r="D192" i="5"/>
  <c r="F192" i="5"/>
  <c r="H192" i="5"/>
  <c r="D196" i="5"/>
  <c r="F196" i="5"/>
  <c r="H196" i="5"/>
  <c r="D200" i="5"/>
  <c r="F200" i="5"/>
  <c r="H200" i="5"/>
  <c r="D204" i="5"/>
  <c r="F204" i="5"/>
  <c r="H204" i="5"/>
  <c r="D208" i="5"/>
  <c r="F208" i="5"/>
  <c r="H208" i="5"/>
  <c r="D212" i="5"/>
  <c r="F212" i="5"/>
  <c r="H212" i="5"/>
  <c r="D216" i="5"/>
  <c r="F216" i="5"/>
  <c r="H216" i="5"/>
  <c r="D220" i="5"/>
  <c r="F220" i="5"/>
  <c r="H220" i="5"/>
  <c r="D224" i="5"/>
  <c r="F224" i="5"/>
  <c r="H224" i="5"/>
  <c r="D228" i="5"/>
  <c r="F228" i="5"/>
  <c r="H228" i="5"/>
  <c r="D232" i="5"/>
  <c r="F232" i="5"/>
  <c r="H232" i="5"/>
  <c r="D236" i="5"/>
  <c r="F236" i="5"/>
  <c r="H236" i="5"/>
  <c r="D240" i="5"/>
  <c r="F240" i="5"/>
  <c r="H240" i="5"/>
  <c r="D244" i="5"/>
  <c r="F244" i="5"/>
  <c r="H244" i="5"/>
  <c r="D248" i="5"/>
  <c r="F248" i="5"/>
  <c r="H248" i="5"/>
  <c r="D252" i="5"/>
  <c r="F252" i="5"/>
  <c r="H252" i="5"/>
  <c r="D256" i="5"/>
  <c r="F256" i="5"/>
  <c r="H256" i="5"/>
  <c r="D253" i="5"/>
  <c r="F253" i="5"/>
  <c r="H253" i="5"/>
  <c r="D245" i="5"/>
  <c r="F245" i="5"/>
  <c r="H245" i="5"/>
  <c r="D237" i="5"/>
  <c r="F237" i="5"/>
  <c r="H237" i="5"/>
  <c r="D229" i="5"/>
  <c r="F229" i="5"/>
  <c r="H229" i="5"/>
  <c r="D221" i="5"/>
  <c r="F221" i="5"/>
  <c r="H221" i="5"/>
  <c r="D213" i="5"/>
  <c r="F213" i="5"/>
  <c r="H213" i="5"/>
  <c r="D205" i="5"/>
  <c r="F205" i="5"/>
  <c r="H205" i="5"/>
  <c r="D197" i="5"/>
  <c r="F197" i="5"/>
  <c r="H197" i="5"/>
  <c r="D189" i="5"/>
  <c r="F189" i="5"/>
  <c r="H189" i="5"/>
  <c r="D181" i="5"/>
  <c r="F181" i="5"/>
  <c r="H181" i="5"/>
  <c r="D173" i="5"/>
  <c r="F173" i="5"/>
  <c r="H173" i="5"/>
  <c r="D165" i="5"/>
  <c r="F165" i="5"/>
  <c r="H165" i="5"/>
  <c r="D157" i="5"/>
  <c r="F157" i="5"/>
  <c r="H157" i="5"/>
  <c r="D149" i="5"/>
  <c r="F149" i="5"/>
  <c r="H149" i="5"/>
  <c r="D141" i="5"/>
  <c r="F141" i="5"/>
  <c r="H141" i="5"/>
  <c r="D133" i="5"/>
  <c r="F133" i="5"/>
  <c r="H133" i="5"/>
  <c r="D125" i="5"/>
  <c r="F125" i="5"/>
  <c r="H125" i="5"/>
  <c r="D117" i="5"/>
  <c r="F117" i="5"/>
  <c r="H117" i="5"/>
  <c r="D109" i="5"/>
  <c r="F109" i="5"/>
  <c r="H109" i="5"/>
  <c r="D101" i="5"/>
  <c r="F101" i="5"/>
  <c r="H101" i="5"/>
  <c r="D93" i="5"/>
  <c r="F93" i="5"/>
  <c r="H93" i="5"/>
  <c r="D85" i="5"/>
  <c r="F85" i="5"/>
  <c r="H85" i="5"/>
  <c r="D77" i="5"/>
  <c r="F77" i="5"/>
  <c r="H77" i="5"/>
  <c r="D69" i="5"/>
  <c r="F69" i="5"/>
  <c r="H69" i="5"/>
  <c r="D61" i="5"/>
  <c r="F61" i="5"/>
  <c r="H61" i="5"/>
  <c r="D53" i="5"/>
  <c r="F53" i="5"/>
  <c r="H53" i="5"/>
  <c r="D45" i="5"/>
  <c r="F45" i="5"/>
  <c r="H45" i="5"/>
  <c r="D37" i="5"/>
  <c r="F37" i="5"/>
  <c r="H37" i="5"/>
  <c r="D29" i="5"/>
  <c r="F29" i="5"/>
  <c r="H29" i="5"/>
  <c r="D21" i="5"/>
  <c r="F21" i="5"/>
  <c r="H21" i="5"/>
  <c r="D13" i="5"/>
  <c r="F13" i="5"/>
  <c r="H13" i="5"/>
  <c r="D5" i="5"/>
  <c r="F5" i="5"/>
  <c r="H5" i="5"/>
  <c r="R6" i="5"/>
  <c r="R5" i="5"/>
  <c r="R3" i="5"/>
  <c r="L3" i="5"/>
  <c r="L2" i="5"/>
  <c r="L4" i="5"/>
  <c r="L5" i="5"/>
  <c r="R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" i="4"/>
  <c r="I3" i="4"/>
  <c r="S6" i="4"/>
  <c r="E90" i="4"/>
  <c r="S5" i="4"/>
  <c r="S3" i="4"/>
  <c r="S4" i="4"/>
  <c r="S2" i="4"/>
  <c r="C3" i="4"/>
  <c r="G3" i="4"/>
  <c r="C4" i="4"/>
  <c r="C5" i="4"/>
  <c r="G5" i="4"/>
  <c r="I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G71" i="4"/>
  <c r="I71" i="4"/>
  <c r="C72" i="4"/>
  <c r="C73" i="4"/>
  <c r="C74" i="4"/>
  <c r="C75" i="4"/>
  <c r="C76" i="4"/>
  <c r="C77" i="4"/>
  <c r="C78" i="4"/>
  <c r="C79" i="4"/>
  <c r="G79" i="4"/>
  <c r="I79" i="4"/>
  <c r="C80" i="4"/>
  <c r="C81" i="4"/>
  <c r="C82" i="4"/>
  <c r="C83" i="4"/>
  <c r="G83" i="4"/>
  <c r="I83" i="4"/>
  <c r="C84" i="4"/>
  <c r="C85" i="4"/>
  <c r="C86" i="4"/>
  <c r="C87" i="4"/>
  <c r="G87" i="4"/>
  <c r="I87" i="4"/>
  <c r="C88" i="4"/>
  <c r="C89" i="4"/>
  <c r="C90" i="4"/>
  <c r="C91" i="4"/>
  <c r="G91" i="4"/>
  <c r="I91" i="4"/>
  <c r="C92" i="4"/>
  <c r="C93" i="4"/>
  <c r="C94" i="4"/>
  <c r="C95" i="4"/>
  <c r="G95" i="4"/>
  <c r="I95" i="4"/>
  <c r="C96" i="4"/>
  <c r="C97" i="4"/>
  <c r="C98" i="4"/>
  <c r="C99" i="4"/>
  <c r="G99" i="4"/>
  <c r="I99" i="4"/>
  <c r="C100" i="4"/>
  <c r="C101" i="4"/>
  <c r="C102" i="4"/>
  <c r="C103" i="4"/>
  <c r="G103" i="4"/>
  <c r="I103" i="4"/>
  <c r="C104" i="4"/>
  <c r="C105" i="4"/>
  <c r="C106" i="4"/>
  <c r="C107" i="4"/>
  <c r="G107" i="4"/>
  <c r="I107" i="4"/>
  <c r="C108" i="4"/>
  <c r="C109" i="4"/>
  <c r="C110" i="4"/>
  <c r="C111" i="4"/>
  <c r="G111" i="4"/>
  <c r="I111" i="4"/>
  <c r="C112" i="4"/>
  <c r="C113" i="4"/>
  <c r="C114" i="4"/>
  <c r="C115" i="4"/>
  <c r="G115" i="4"/>
  <c r="I115" i="4"/>
  <c r="C116" i="4"/>
  <c r="C117" i="4"/>
  <c r="C118" i="4"/>
  <c r="C119" i="4"/>
  <c r="G119" i="4"/>
  <c r="I119" i="4"/>
  <c r="C120" i="4"/>
  <c r="C121" i="4"/>
  <c r="C122" i="4"/>
  <c r="C123" i="4"/>
  <c r="C124" i="4"/>
  <c r="C125" i="4"/>
  <c r="G125" i="4"/>
  <c r="I125" i="4"/>
  <c r="C126" i="4"/>
  <c r="C127" i="4"/>
  <c r="G127" i="4"/>
  <c r="I127" i="4"/>
  <c r="C128" i="4"/>
  <c r="C129" i="4"/>
  <c r="G129" i="4"/>
  <c r="I129" i="4"/>
  <c r="C130" i="4"/>
  <c r="C131" i="4"/>
  <c r="C132" i="4"/>
  <c r="C133" i="4"/>
  <c r="C134" i="4"/>
  <c r="C135" i="4"/>
  <c r="G135" i="4"/>
  <c r="I135" i="4"/>
  <c r="C136" i="4"/>
  <c r="C137" i="4"/>
  <c r="C138" i="4"/>
  <c r="C139" i="4"/>
  <c r="C140" i="4"/>
  <c r="C141" i="4"/>
  <c r="C142" i="4"/>
  <c r="C143" i="4"/>
  <c r="G143" i="4"/>
  <c r="I143" i="4"/>
  <c r="C144" i="4"/>
  <c r="C145" i="4"/>
  <c r="G145" i="4"/>
  <c r="I145" i="4"/>
  <c r="C146" i="4"/>
  <c r="C147" i="4"/>
  <c r="C148" i="4"/>
  <c r="C149" i="4"/>
  <c r="C150" i="4"/>
  <c r="C151" i="4"/>
  <c r="G151" i="4"/>
  <c r="I151" i="4"/>
  <c r="C152" i="4"/>
  <c r="C153" i="4"/>
  <c r="C154" i="4"/>
  <c r="C155" i="4"/>
  <c r="C156" i="4"/>
  <c r="C157" i="4"/>
  <c r="G157" i="4"/>
  <c r="I157" i="4"/>
  <c r="C158" i="4"/>
  <c r="C159" i="4"/>
  <c r="G159" i="4"/>
  <c r="I159" i="4"/>
  <c r="C160" i="4"/>
  <c r="C161" i="4"/>
  <c r="G161" i="4"/>
  <c r="I161" i="4"/>
  <c r="C162" i="4"/>
  <c r="C163" i="4"/>
  <c r="C164" i="4"/>
  <c r="C165" i="4"/>
  <c r="C166" i="4"/>
  <c r="C167" i="4"/>
  <c r="G167" i="4"/>
  <c r="I167" i="4"/>
  <c r="C168" i="4"/>
  <c r="G168" i="4"/>
  <c r="I168" i="4"/>
  <c r="C169" i="4"/>
  <c r="G169" i="4"/>
  <c r="I169" i="4"/>
  <c r="C170" i="4"/>
  <c r="C171" i="4"/>
  <c r="G171" i="4"/>
  <c r="I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" i="4"/>
  <c r="G141" i="4"/>
  <c r="I141" i="4"/>
  <c r="G75" i="4"/>
  <c r="I75" i="4"/>
  <c r="M3" i="4"/>
  <c r="M2" i="4"/>
  <c r="R4" i="5"/>
  <c r="E114" i="4"/>
  <c r="E250" i="4"/>
  <c r="E234" i="4"/>
  <c r="E218" i="4"/>
  <c r="E202" i="4"/>
  <c r="E186" i="4"/>
  <c r="E170" i="4"/>
  <c r="E154" i="4"/>
  <c r="E138" i="4"/>
  <c r="E122" i="4"/>
  <c r="E106" i="4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242" i="4"/>
  <c r="E226" i="4"/>
  <c r="E210" i="4"/>
  <c r="E194" i="4"/>
  <c r="E178" i="4"/>
  <c r="E162" i="4"/>
  <c r="E146" i="4"/>
  <c r="E130" i="4"/>
  <c r="E98" i="4"/>
  <c r="E254" i="4"/>
  <c r="E238" i="4"/>
  <c r="E222" i="4"/>
  <c r="E206" i="4"/>
  <c r="E190" i="4"/>
  <c r="E174" i="4"/>
  <c r="E158" i="4"/>
  <c r="E142" i="4"/>
  <c r="E126" i="4"/>
  <c r="E110" i="4"/>
  <c r="E94" i="4"/>
  <c r="E246" i="4"/>
  <c r="E230" i="4"/>
  <c r="E214" i="4"/>
  <c r="E198" i="4"/>
  <c r="E182" i="4"/>
  <c r="E166" i="4"/>
  <c r="E150" i="4"/>
  <c r="E134" i="4"/>
  <c r="E118" i="4"/>
  <c r="E102" i="4"/>
  <c r="E86" i="4"/>
  <c r="G45" i="4"/>
  <c r="I45" i="4"/>
  <c r="G53" i="4"/>
  <c r="I53" i="4"/>
  <c r="G29" i="4"/>
  <c r="I29" i="4"/>
  <c r="G61" i="4"/>
  <c r="I61" i="4"/>
  <c r="G37" i="4"/>
  <c r="I37" i="4"/>
  <c r="G17" i="4"/>
  <c r="I17" i="4"/>
  <c r="G27" i="4"/>
  <c r="I27" i="4"/>
  <c r="G35" i="4"/>
  <c r="I35" i="4"/>
  <c r="G43" i="4"/>
  <c r="I43" i="4"/>
  <c r="G51" i="4"/>
  <c r="I51" i="4"/>
  <c r="G59" i="4"/>
  <c r="I59" i="4"/>
  <c r="G25" i="4"/>
  <c r="I25" i="4"/>
  <c r="G33" i="4"/>
  <c r="I33" i="4"/>
  <c r="G41" i="4"/>
  <c r="I41" i="4"/>
  <c r="G49" i="4"/>
  <c r="I49" i="4"/>
  <c r="G57" i="4"/>
  <c r="I57" i="4"/>
  <c r="G65" i="4"/>
  <c r="I65" i="4"/>
  <c r="G31" i="4"/>
  <c r="I31" i="4"/>
  <c r="G39" i="4"/>
  <c r="I39" i="4"/>
  <c r="G47" i="4"/>
  <c r="I47" i="4"/>
  <c r="G55" i="4"/>
  <c r="I55" i="4"/>
  <c r="G63" i="4"/>
  <c r="I63" i="4"/>
  <c r="G186" i="4"/>
  <c r="I186" i="4"/>
  <c r="M4" i="4"/>
  <c r="M5" i="4"/>
  <c r="G26" i="4"/>
  <c r="I26" i="4"/>
  <c r="G28" i="4"/>
  <c r="I28" i="4"/>
  <c r="G30" i="4"/>
  <c r="I30" i="4"/>
  <c r="G32" i="4"/>
  <c r="I32" i="4"/>
  <c r="G34" i="4"/>
  <c r="I34" i="4"/>
  <c r="G36" i="4"/>
  <c r="I36" i="4"/>
  <c r="G38" i="4"/>
  <c r="I38" i="4"/>
  <c r="G40" i="4"/>
  <c r="I40" i="4"/>
  <c r="G42" i="4"/>
  <c r="I42" i="4"/>
  <c r="G44" i="4"/>
  <c r="I44" i="4"/>
  <c r="G46" i="4"/>
  <c r="I46" i="4"/>
  <c r="G48" i="4"/>
  <c r="I48" i="4"/>
  <c r="G50" i="4"/>
  <c r="I50" i="4"/>
  <c r="G52" i="4"/>
  <c r="I52" i="4"/>
  <c r="G54" i="4"/>
  <c r="I54" i="4"/>
  <c r="G56" i="4"/>
  <c r="I56" i="4"/>
  <c r="G58" i="4"/>
  <c r="I58" i="4"/>
  <c r="G60" i="4"/>
  <c r="I60" i="4"/>
  <c r="G62" i="4"/>
  <c r="I62" i="4"/>
  <c r="G64" i="4"/>
  <c r="I64" i="4"/>
  <c r="G214" i="4"/>
  <c r="I214" i="4"/>
  <c r="G133" i="4"/>
  <c r="I133" i="4"/>
  <c r="G140" i="4"/>
  <c r="I140" i="4"/>
  <c r="G153" i="4"/>
  <c r="I153" i="4"/>
  <c r="G156" i="4"/>
  <c r="I156" i="4"/>
  <c r="G165" i="4"/>
  <c r="I165" i="4"/>
  <c r="G9" i="4"/>
  <c r="I9" i="4"/>
  <c r="G121" i="4"/>
  <c r="I121" i="4"/>
  <c r="G124" i="4"/>
  <c r="I124" i="4"/>
  <c r="G194" i="4"/>
  <c r="I194" i="4"/>
  <c r="G218" i="4"/>
  <c r="I218" i="4"/>
  <c r="G202" i="4"/>
  <c r="I202" i="4"/>
  <c r="G21" i="4"/>
  <c r="I21" i="4"/>
  <c r="G178" i="4"/>
  <c r="I178" i="4"/>
  <c r="G210" i="4"/>
  <c r="I210" i="4"/>
  <c r="G73" i="4"/>
  <c r="I73" i="4"/>
  <c r="G81" i="4"/>
  <c r="I81" i="4"/>
  <c r="G89" i="4"/>
  <c r="I89" i="4"/>
  <c r="G93" i="4"/>
  <c r="I93" i="4"/>
  <c r="G105" i="4"/>
  <c r="I105" i="4"/>
  <c r="G109" i="4"/>
  <c r="I109" i="4"/>
  <c r="G137" i="4"/>
  <c r="I137" i="4"/>
  <c r="G149" i="4"/>
  <c r="I149" i="4"/>
  <c r="G77" i="4"/>
  <c r="I77" i="4"/>
  <c r="G85" i="4"/>
  <c r="I85" i="4"/>
  <c r="G97" i="4"/>
  <c r="I97" i="4"/>
  <c r="G101" i="4"/>
  <c r="I101" i="4"/>
  <c r="G113" i="4"/>
  <c r="I113" i="4"/>
  <c r="G117" i="4"/>
  <c r="I117" i="4"/>
  <c r="G23" i="4"/>
  <c r="I23" i="4"/>
  <c r="G72" i="4"/>
  <c r="I72" i="4"/>
  <c r="G76" i="4"/>
  <c r="I76" i="4"/>
  <c r="G80" i="4"/>
  <c r="I80" i="4"/>
  <c r="G84" i="4"/>
  <c r="I84" i="4"/>
  <c r="G88" i="4"/>
  <c r="I88" i="4"/>
  <c r="G92" i="4"/>
  <c r="I92" i="4"/>
  <c r="G96" i="4"/>
  <c r="I96" i="4"/>
  <c r="G100" i="4"/>
  <c r="I100" i="4"/>
  <c r="G104" i="4"/>
  <c r="I104" i="4"/>
  <c r="G108" i="4"/>
  <c r="I108" i="4"/>
  <c r="G112" i="4"/>
  <c r="I112" i="4"/>
  <c r="G116" i="4"/>
  <c r="I116" i="4"/>
  <c r="G148" i="4"/>
  <c r="I148" i="4"/>
  <c r="G174" i="4"/>
  <c r="I174" i="4"/>
  <c r="G190" i="4"/>
  <c r="I190" i="4"/>
  <c r="G206" i="4"/>
  <c r="I206" i="4"/>
  <c r="G222" i="4"/>
  <c r="I222" i="4"/>
  <c r="G4" i="4"/>
  <c r="I4" i="4"/>
  <c r="G13" i="4"/>
  <c r="I13" i="4"/>
  <c r="G19" i="4"/>
  <c r="I19" i="4"/>
  <c r="G132" i="4"/>
  <c r="I132" i="4"/>
  <c r="G164" i="4"/>
  <c r="I164" i="4"/>
  <c r="G170" i="4"/>
  <c r="I170" i="4"/>
  <c r="G182" i="4"/>
  <c r="I182" i="4"/>
  <c r="G198" i="4"/>
  <c r="I198" i="4"/>
  <c r="G69" i="4"/>
  <c r="I69" i="4"/>
  <c r="G16" i="4"/>
  <c r="I16" i="4"/>
  <c r="G66" i="4"/>
  <c r="I66" i="4"/>
  <c r="G70" i="4"/>
  <c r="I70" i="4"/>
  <c r="G74" i="4"/>
  <c r="I74" i="4"/>
  <c r="G78" i="4"/>
  <c r="I78" i="4"/>
  <c r="G82" i="4"/>
  <c r="I82" i="4"/>
  <c r="G86" i="4"/>
  <c r="I86" i="4"/>
  <c r="G90" i="4"/>
  <c r="I90" i="4"/>
  <c r="G94" i="4"/>
  <c r="I94" i="4"/>
  <c r="G98" i="4"/>
  <c r="I98" i="4"/>
  <c r="G102" i="4"/>
  <c r="I102" i="4"/>
  <c r="G106" i="4"/>
  <c r="I106" i="4"/>
  <c r="G110" i="4"/>
  <c r="I110" i="4"/>
  <c r="G114" i="4"/>
  <c r="I114" i="4"/>
  <c r="G118" i="4"/>
  <c r="I118" i="4"/>
  <c r="G131" i="4"/>
  <c r="I131" i="4"/>
  <c r="G136" i="4"/>
  <c r="I136" i="4"/>
  <c r="G150" i="4"/>
  <c r="I150" i="4"/>
  <c r="G163" i="4"/>
  <c r="I163" i="4"/>
  <c r="G123" i="4"/>
  <c r="I123" i="4"/>
  <c r="G142" i="4"/>
  <c r="I142" i="4"/>
  <c r="G155" i="4"/>
  <c r="I155" i="4"/>
  <c r="G8" i="4"/>
  <c r="I8" i="4"/>
  <c r="G11" i="4"/>
  <c r="I11" i="4"/>
  <c r="G67" i="4"/>
  <c r="I67" i="4"/>
  <c r="G126" i="4"/>
  <c r="I126" i="4"/>
  <c r="G139" i="4"/>
  <c r="I139" i="4"/>
  <c r="G144" i="4"/>
  <c r="I144" i="4"/>
  <c r="G158" i="4"/>
  <c r="I158" i="4"/>
  <c r="G128" i="4"/>
  <c r="I128" i="4"/>
  <c r="G160" i="4"/>
  <c r="I160" i="4"/>
  <c r="G12" i="4"/>
  <c r="I12" i="4"/>
  <c r="G2" i="4"/>
  <c r="I2" i="4"/>
  <c r="G7" i="4"/>
  <c r="I7" i="4"/>
  <c r="G15" i="4"/>
  <c r="I15" i="4"/>
  <c r="G18" i="4"/>
  <c r="I18" i="4"/>
  <c r="G20" i="4"/>
  <c r="I20" i="4"/>
  <c r="G22" i="4"/>
  <c r="I22" i="4"/>
  <c r="G24" i="4"/>
  <c r="I24" i="4"/>
  <c r="G6" i="4"/>
  <c r="I6" i="4"/>
  <c r="G10" i="4"/>
  <c r="I10" i="4"/>
  <c r="G14" i="4"/>
  <c r="I14" i="4"/>
  <c r="G68" i="4"/>
  <c r="I68" i="4"/>
  <c r="G120" i="4"/>
  <c r="I120" i="4"/>
  <c r="G134" i="4"/>
  <c r="I134" i="4"/>
  <c r="G147" i="4"/>
  <c r="I147" i="4"/>
  <c r="G152" i="4"/>
  <c r="I152" i="4"/>
  <c r="G177" i="4"/>
  <c r="I177" i="4"/>
  <c r="G180" i="4"/>
  <c r="I180" i="4"/>
  <c r="G193" i="4"/>
  <c r="I193" i="4"/>
  <c r="G196" i="4"/>
  <c r="I196" i="4"/>
  <c r="G209" i="4"/>
  <c r="I209" i="4"/>
  <c r="G212" i="4"/>
  <c r="I212" i="4"/>
  <c r="G166" i="4"/>
  <c r="I166" i="4"/>
  <c r="G181" i="4"/>
  <c r="I181" i="4"/>
  <c r="G184" i="4"/>
  <c r="I184" i="4"/>
  <c r="G197" i="4"/>
  <c r="I197" i="4"/>
  <c r="G200" i="4"/>
  <c r="I200" i="4"/>
  <c r="G213" i="4"/>
  <c r="I213" i="4"/>
  <c r="G216" i="4"/>
  <c r="I216" i="4"/>
  <c r="G172" i="4"/>
  <c r="I172" i="4"/>
  <c r="G185" i="4"/>
  <c r="I185" i="4"/>
  <c r="G188" i="4"/>
  <c r="I188" i="4"/>
  <c r="G201" i="4"/>
  <c r="I201" i="4"/>
  <c r="G204" i="4"/>
  <c r="I204" i="4"/>
  <c r="G217" i="4"/>
  <c r="I217" i="4"/>
  <c r="G220" i="4"/>
  <c r="I220" i="4"/>
  <c r="G122" i="4"/>
  <c r="I122" i="4"/>
  <c r="G130" i="4"/>
  <c r="I130" i="4"/>
  <c r="G138" i="4"/>
  <c r="I138" i="4"/>
  <c r="G146" i="4"/>
  <c r="I146" i="4"/>
  <c r="G154" i="4"/>
  <c r="I154" i="4"/>
  <c r="G162" i="4"/>
  <c r="I162" i="4"/>
  <c r="G173" i="4"/>
  <c r="I173" i="4"/>
  <c r="G176" i="4"/>
  <c r="I176" i="4"/>
  <c r="G189" i="4"/>
  <c r="I189" i="4"/>
  <c r="G192" i="4"/>
  <c r="I192" i="4"/>
  <c r="G205" i="4"/>
  <c r="I205" i="4"/>
  <c r="G208" i="4"/>
  <c r="I208" i="4"/>
  <c r="G179" i="4"/>
  <c r="I179" i="4"/>
  <c r="G187" i="4"/>
  <c r="I187" i="4"/>
  <c r="G195" i="4"/>
  <c r="I195" i="4"/>
  <c r="G203" i="4"/>
  <c r="I203" i="4"/>
  <c r="G211" i="4"/>
  <c r="I211" i="4"/>
  <c r="G219" i="4"/>
  <c r="I219" i="4"/>
  <c r="G225" i="4"/>
  <c r="I225" i="4"/>
  <c r="G229" i="4"/>
  <c r="I229" i="4"/>
  <c r="G233" i="4"/>
  <c r="I233" i="4"/>
  <c r="G237" i="4"/>
  <c r="I237" i="4"/>
  <c r="G241" i="4"/>
  <c r="I241" i="4"/>
  <c r="G245" i="4"/>
  <c r="I245" i="4"/>
  <c r="G249" i="4"/>
  <c r="I249" i="4"/>
  <c r="G253" i="4"/>
  <c r="I253" i="4"/>
  <c r="G175" i="4"/>
  <c r="I175" i="4"/>
  <c r="G183" i="4"/>
  <c r="I183" i="4"/>
  <c r="G191" i="4"/>
  <c r="I191" i="4"/>
  <c r="G199" i="4"/>
  <c r="I199" i="4"/>
  <c r="G207" i="4"/>
  <c r="I207" i="4"/>
  <c r="G215" i="4"/>
  <c r="I215" i="4"/>
  <c r="G221" i="4"/>
  <c r="I221" i="4"/>
  <c r="G224" i="4"/>
  <c r="I224" i="4"/>
  <c r="G226" i="4"/>
  <c r="I226" i="4"/>
  <c r="G230" i="4"/>
  <c r="I230" i="4"/>
  <c r="G234" i="4"/>
  <c r="I234" i="4"/>
  <c r="G238" i="4"/>
  <c r="I238" i="4"/>
  <c r="G242" i="4"/>
  <c r="I242" i="4"/>
  <c r="G246" i="4"/>
  <c r="I246" i="4"/>
  <c r="G250" i="4"/>
  <c r="I250" i="4"/>
  <c r="G254" i="4"/>
  <c r="I254" i="4"/>
  <c r="G223" i="4"/>
  <c r="I223" i="4"/>
  <c r="G227" i="4"/>
  <c r="I227" i="4"/>
  <c r="G231" i="4"/>
  <c r="I231" i="4"/>
  <c r="G235" i="4"/>
  <c r="I235" i="4"/>
  <c r="G239" i="4"/>
  <c r="I239" i="4"/>
  <c r="G243" i="4"/>
  <c r="I243" i="4"/>
  <c r="G247" i="4"/>
  <c r="I247" i="4"/>
  <c r="G251" i="4"/>
  <c r="I251" i="4"/>
  <c r="G255" i="4"/>
  <c r="I255" i="4"/>
  <c r="G228" i="4"/>
  <c r="I228" i="4"/>
  <c r="G232" i="4"/>
  <c r="I232" i="4"/>
  <c r="G236" i="4"/>
  <c r="I236" i="4"/>
  <c r="G240" i="4"/>
  <c r="I240" i="4"/>
  <c r="G244" i="4"/>
  <c r="I244" i="4"/>
  <c r="G248" i="4"/>
  <c r="I248" i="4"/>
  <c r="G252" i="4"/>
  <c r="I252" i="4"/>
  <c r="G256" i="4"/>
  <c r="I256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3" i="3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3" i="2"/>
  <c r="K4" i="2"/>
  <c r="K5" i="2"/>
  <c r="K2" i="2"/>
  <c r="E12" i="2"/>
  <c r="D12" i="2"/>
  <c r="E24" i="2"/>
  <c r="D24" i="2"/>
  <c r="E40" i="2"/>
  <c r="D40" i="2"/>
  <c r="E52" i="2"/>
  <c r="D52" i="2"/>
  <c r="E64" i="2"/>
  <c r="D64" i="2"/>
  <c r="E76" i="2"/>
  <c r="D76" i="2"/>
  <c r="E88" i="2"/>
  <c r="D88" i="2"/>
  <c r="E100" i="2"/>
  <c r="D100" i="2"/>
  <c r="E108" i="2"/>
  <c r="D108" i="2"/>
  <c r="E116" i="2"/>
  <c r="D116" i="2"/>
  <c r="E124" i="2"/>
  <c r="D124" i="2"/>
  <c r="E132" i="2"/>
  <c r="D132" i="2"/>
  <c r="E140" i="2"/>
  <c r="D140" i="2"/>
  <c r="E148" i="2"/>
  <c r="D148" i="2"/>
  <c r="E156" i="2"/>
  <c r="D156" i="2"/>
  <c r="E160" i="2"/>
  <c r="D160" i="2"/>
  <c r="E168" i="2"/>
  <c r="D168" i="2"/>
  <c r="E180" i="2"/>
  <c r="D180" i="2"/>
  <c r="E192" i="2"/>
  <c r="D192" i="2"/>
  <c r="E204" i="2"/>
  <c r="D204" i="2"/>
  <c r="E212" i="2"/>
  <c r="D212" i="2"/>
  <c r="E224" i="2"/>
  <c r="D224" i="2"/>
  <c r="E232" i="2"/>
  <c r="D232" i="2"/>
  <c r="E244" i="2"/>
  <c r="D244" i="2"/>
  <c r="E57" i="2"/>
  <c r="D57" i="2"/>
  <c r="E69" i="2"/>
  <c r="D69" i="2"/>
  <c r="E77" i="2"/>
  <c r="D77" i="2"/>
  <c r="E85" i="2"/>
  <c r="D85" i="2"/>
  <c r="E89" i="2"/>
  <c r="D89" i="2"/>
  <c r="E97" i="2"/>
  <c r="D97" i="2"/>
  <c r="E113" i="2"/>
  <c r="D113" i="2"/>
  <c r="E125" i="2"/>
  <c r="D125" i="2"/>
  <c r="E133" i="2"/>
  <c r="D133" i="2"/>
  <c r="E145" i="2"/>
  <c r="D145" i="2"/>
  <c r="E189" i="2"/>
  <c r="D189" i="2"/>
  <c r="E4" i="2"/>
  <c r="D4" i="2"/>
  <c r="E16" i="2"/>
  <c r="D16" i="2"/>
  <c r="E28" i="2"/>
  <c r="D28" i="2"/>
  <c r="E36" i="2"/>
  <c r="D36" i="2"/>
  <c r="E48" i="2"/>
  <c r="D48" i="2"/>
  <c r="E60" i="2"/>
  <c r="D60" i="2"/>
  <c r="E72" i="2"/>
  <c r="D72" i="2"/>
  <c r="E84" i="2"/>
  <c r="D84" i="2"/>
  <c r="E92" i="2"/>
  <c r="D92" i="2"/>
  <c r="E104" i="2"/>
  <c r="D104" i="2"/>
  <c r="E112" i="2"/>
  <c r="D112" i="2"/>
  <c r="E120" i="2"/>
  <c r="D120" i="2"/>
  <c r="E128" i="2"/>
  <c r="D128" i="2"/>
  <c r="E136" i="2"/>
  <c r="D136" i="2"/>
  <c r="E144" i="2"/>
  <c r="D144" i="2"/>
  <c r="E152" i="2"/>
  <c r="D152" i="2"/>
  <c r="E164" i="2"/>
  <c r="D164" i="2"/>
  <c r="E172" i="2"/>
  <c r="D172" i="2"/>
  <c r="E176" i="2"/>
  <c r="D176" i="2"/>
  <c r="E184" i="2"/>
  <c r="D184" i="2"/>
  <c r="E196" i="2"/>
  <c r="D196" i="2"/>
  <c r="E208" i="2"/>
  <c r="D208" i="2"/>
  <c r="E216" i="2"/>
  <c r="D216" i="2"/>
  <c r="E228" i="2"/>
  <c r="D228" i="2"/>
  <c r="E236" i="2"/>
  <c r="D236" i="2"/>
  <c r="E240" i="2"/>
  <c r="D240" i="2"/>
  <c r="E248" i="2"/>
  <c r="D248" i="2"/>
  <c r="E252" i="2"/>
  <c r="D252" i="2"/>
  <c r="E256" i="2"/>
  <c r="D256" i="2"/>
  <c r="E5" i="2"/>
  <c r="D5" i="2"/>
  <c r="E9" i="2"/>
  <c r="D9" i="2"/>
  <c r="E13" i="2"/>
  <c r="D13" i="2"/>
  <c r="E21" i="2"/>
  <c r="D21" i="2"/>
  <c r="E29" i="2"/>
  <c r="D29" i="2"/>
  <c r="E37" i="2"/>
  <c r="D37" i="2"/>
  <c r="E45" i="2"/>
  <c r="D45" i="2"/>
  <c r="E53" i="2"/>
  <c r="D53" i="2"/>
  <c r="E61" i="2"/>
  <c r="D61" i="2"/>
  <c r="E65" i="2"/>
  <c r="D65" i="2"/>
  <c r="E73" i="2"/>
  <c r="D73" i="2"/>
  <c r="E81" i="2"/>
  <c r="D81" i="2"/>
  <c r="E93" i="2"/>
  <c r="D93" i="2"/>
  <c r="E101" i="2"/>
  <c r="D101" i="2"/>
  <c r="E109" i="2"/>
  <c r="D109" i="2"/>
  <c r="E121" i="2"/>
  <c r="D121" i="2"/>
  <c r="E137" i="2"/>
  <c r="D137" i="2"/>
  <c r="E149" i="2"/>
  <c r="D149" i="2"/>
  <c r="E157" i="2"/>
  <c r="D157" i="2"/>
  <c r="E165" i="2"/>
  <c r="D165" i="2"/>
  <c r="E173" i="2"/>
  <c r="D173" i="2"/>
  <c r="E181" i="2"/>
  <c r="D181" i="2"/>
  <c r="E193" i="2"/>
  <c r="D193" i="2"/>
  <c r="E201" i="2"/>
  <c r="D201" i="2"/>
  <c r="E209" i="2"/>
  <c r="D209" i="2"/>
  <c r="E213" i="2"/>
  <c r="D213" i="2"/>
  <c r="E217" i="2"/>
  <c r="D217" i="2"/>
  <c r="E221" i="2"/>
  <c r="D221" i="2"/>
  <c r="E225" i="2"/>
  <c r="D225" i="2"/>
  <c r="E229" i="2"/>
  <c r="D229" i="2"/>
  <c r="E237" i="2"/>
  <c r="D237" i="2"/>
  <c r="E241" i="2"/>
  <c r="D241" i="2"/>
  <c r="E249" i="2"/>
  <c r="D249" i="2"/>
  <c r="E2" i="2"/>
  <c r="D2" i="2"/>
  <c r="E10" i="2"/>
  <c r="D10" i="2"/>
  <c r="E18" i="2"/>
  <c r="D18" i="2"/>
  <c r="E26" i="2"/>
  <c r="D26" i="2"/>
  <c r="E38" i="2"/>
  <c r="D38" i="2"/>
  <c r="E74" i="2"/>
  <c r="D74" i="2"/>
  <c r="E78" i="2"/>
  <c r="D78" i="2"/>
  <c r="E82" i="2"/>
  <c r="D82" i="2"/>
  <c r="E86" i="2"/>
  <c r="D86" i="2"/>
  <c r="E90" i="2"/>
  <c r="D90" i="2"/>
  <c r="E94" i="2"/>
  <c r="D94" i="2"/>
  <c r="E98" i="2"/>
  <c r="D98" i="2"/>
  <c r="E102" i="2"/>
  <c r="D102" i="2"/>
  <c r="E106" i="2"/>
  <c r="D106" i="2"/>
  <c r="E110" i="2"/>
  <c r="D110" i="2"/>
  <c r="E114" i="2"/>
  <c r="D114" i="2"/>
  <c r="E118" i="2"/>
  <c r="D118" i="2"/>
  <c r="E122" i="2"/>
  <c r="D122" i="2"/>
  <c r="E126" i="2"/>
  <c r="D126" i="2"/>
  <c r="E130" i="2"/>
  <c r="D130" i="2"/>
  <c r="E134" i="2"/>
  <c r="D134" i="2"/>
  <c r="E138" i="2"/>
  <c r="D138" i="2"/>
  <c r="E142" i="2"/>
  <c r="D142" i="2"/>
  <c r="E146" i="2"/>
  <c r="D146" i="2"/>
  <c r="E150" i="2"/>
  <c r="D150" i="2"/>
  <c r="E154" i="2"/>
  <c r="D154" i="2"/>
  <c r="E158" i="2"/>
  <c r="D158" i="2"/>
  <c r="E162" i="2"/>
  <c r="D162" i="2"/>
  <c r="E166" i="2"/>
  <c r="D166" i="2"/>
  <c r="E170" i="2"/>
  <c r="D170" i="2"/>
  <c r="E174" i="2"/>
  <c r="D174" i="2"/>
  <c r="E178" i="2"/>
  <c r="D178" i="2"/>
  <c r="E182" i="2"/>
  <c r="D182" i="2"/>
  <c r="E186" i="2"/>
  <c r="D186" i="2"/>
  <c r="E190" i="2"/>
  <c r="D190" i="2"/>
  <c r="E194" i="2"/>
  <c r="D194" i="2"/>
  <c r="E198" i="2"/>
  <c r="D198" i="2"/>
  <c r="E202" i="2"/>
  <c r="D202" i="2"/>
  <c r="E206" i="2"/>
  <c r="D206" i="2"/>
  <c r="E210" i="2"/>
  <c r="D210" i="2"/>
  <c r="E214" i="2"/>
  <c r="D214" i="2"/>
  <c r="E218" i="2"/>
  <c r="D218" i="2"/>
  <c r="E222" i="2"/>
  <c r="D222" i="2"/>
  <c r="E226" i="2"/>
  <c r="D226" i="2"/>
  <c r="E230" i="2"/>
  <c r="D230" i="2"/>
  <c r="E234" i="2"/>
  <c r="D234" i="2"/>
  <c r="E238" i="2"/>
  <c r="D238" i="2"/>
  <c r="E242" i="2"/>
  <c r="D242" i="2"/>
  <c r="E246" i="2"/>
  <c r="D246" i="2"/>
  <c r="E250" i="2"/>
  <c r="D250" i="2"/>
  <c r="E254" i="2"/>
  <c r="D254" i="2"/>
  <c r="E8" i="2"/>
  <c r="D8" i="2"/>
  <c r="E20" i="2"/>
  <c r="D20" i="2"/>
  <c r="E32" i="2"/>
  <c r="D32" i="2"/>
  <c r="E44" i="2"/>
  <c r="D44" i="2"/>
  <c r="E56" i="2"/>
  <c r="D56" i="2"/>
  <c r="E68" i="2"/>
  <c r="D68" i="2"/>
  <c r="E80" i="2"/>
  <c r="D80" i="2"/>
  <c r="E96" i="2"/>
  <c r="D96" i="2"/>
  <c r="E188" i="2"/>
  <c r="D188" i="2"/>
  <c r="E200" i="2"/>
  <c r="D200" i="2"/>
  <c r="E220" i="2"/>
  <c r="D220" i="2"/>
  <c r="E17" i="2"/>
  <c r="D17" i="2"/>
  <c r="E25" i="2"/>
  <c r="D25" i="2"/>
  <c r="E33" i="2"/>
  <c r="D33" i="2"/>
  <c r="E41" i="2"/>
  <c r="D41" i="2"/>
  <c r="E49" i="2"/>
  <c r="D49" i="2"/>
  <c r="E105" i="2"/>
  <c r="D105" i="2"/>
  <c r="E117" i="2"/>
  <c r="D117" i="2"/>
  <c r="E129" i="2"/>
  <c r="D129" i="2"/>
  <c r="E141" i="2"/>
  <c r="D141" i="2"/>
  <c r="E153" i="2"/>
  <c r="D153" i="2"/>
  <c r="E161" i="2"/>
  <c r="D161" i="2"/>
  <c r="E169" i="2"/>
  <c r="D169" i="2"/>
  <c r="E177" i="2"/>
  <c r="D177" i="2"/>
  <c r="E185" i="2"/>
  <c r="D185" i="2"/>
  <c r="E197" i="2"/>
  <c r="D197" i="2"/>
  <c r="E205" i="2"/>
  <c r="D205" i="2"/>
  <c r="E233" i="2"/>
  <c r="D233" i="2"/>
  <c r="E245" i="2"/>
  <c r="D245" i="2"/>
  <c r="E253" i="2"/>
  <c r="D253" i="2"/>
  <c r="E6" i="2"/>
  <c r="D6" i="2"/>
  <c r="E14" i="2"/>
  <c r="D14" i="2"/>
  <c r="E22" i="2"/>
  <c r="D22" i="2"/>
  <c r="E30" i="2"/>
  <c r="D30" i="2"/>
  <c r="E34" i="2"/>
  <c r="D34" i="2"/>
  <c r="E42" i="2"/>
  <c r="D42" i="2"/>
  <c r="E46" i="2"/>
  <c r="D46" i="2"/>
  <c r="E50" i="2"/>
  <c r="D50" i="2"/>
  <c r="E54" i="2"/>
  <c r="D54" i="2"/>
  <c r="E58" i="2"/>
  <c r="D58" i="2"/>
  <c r="E62" i="2"/>
  <c r="D62" i="2"/>
  <c r="E66" i="2"/>
  <c r="D66" i="2"/>
  <c r="E70" i="2"/>
  <c r="D70" i="2"/>
  <c r="E3" i="2"/>
  <c r="D3" i="2"/>
  <c r="E7" i="2"/>
  <c r="D7" i="2"/>
  <c r="E11" i="2"/>
  <c r="D11" i="2"/>
  <c r="E15" i="2"/>
  <c r="D15" i="2"/>
  <c r="E19" i="2"/>
  <c r="D19" i="2"/>
  <c r="E23" i="2"/>
  <c r="D23" i="2"/>
  <c r="E27" i="2"/>
  <c r="D27" i="2"/>
  <c r="E31" i="2"/>
  <c r="D31" i="2"/>
  <c r="E35" i="2"/>
  <c r="D35" i="2"/>
  <c r="E39" i="2"/>
  <c r="D39" i="2"/>
  <c r="E43" i="2"/>
  <c r="D43" i="2"/>
  <c r="E47" i="2"/>
  <c r="D47" i="2"/>
  <c r="E51" i="2"/>
  <c r="D51" i="2"/>
  <c r="E55" i="2"/>
  <c r="D55" i="2"/>
  <c r="E59" i="2"/>
  <c r="D59" i="2"/>
  <c r="E63" i="2"/>
  <c r="D63" i="2"/>
  <c r="E67" i="2"/>
  <c r="D67" i="2"/>
  <c r="E71" i="2"/>
  <c r="D71" i="2"/>
  <c r="E75" i="2"/>
  <c r="D75" i="2"/>
  <c r="E79" i="2"/>
  <c r="D79" i="2"/>
  <c r="E83" i="2"/>
  <c r="D83" i="2"/>
  <c r="E87" i="2"/>
  <c r="D87" i="2"/>
  <c r="E91" i="2"/>
  <c r="D91" i="2"/>
  <c r="E95" i="2"/>
  <c r="D95" i="2"/>
  <c r="E99" i="2"/>
  <c r="D99" i="2"/>
  <c r="E103" i="2"/>
  <c r="D103" i="2"/>
  <c r="E107" i="2"/>
  <c r="D107" i="2"/>
  <c r="E111" i="2"/>
  <c r="D111" i="2"/>
  <c r="E115" i="2"/>
  <c r="D115" i="2"/>
  <c r="E119" i="2"/>
  <c r="D119" i="2"/>
  <c r="E123" i="2"/>
  <c r="D123" i="2"/>
  <c r="E127" i="2"/>
  <c r="D127" i="2"/>
  <c r="E131" i="2"/>
  <c r="D131" i="2"/>
  <c r="E135" i="2"/>
  <c r="D135" i="2"/>
  <c r="E139" i="2"/>
  <c r="D139" i="2"/>
  <c r="E143" i="2"/>
  <c r="D143" i="2"/>
  <c r="E147" i="2"/>
  <c r="D147" i="2"/>
  <c r="E151" i="2"/>
  <c r="D151" i="2"/>
  <c r="E155" i="2"/>
  <c r="D155" i="2"/>
  <c r="E159" i="2"/>
  <c r="D159" i="2"/>
  <c r="E163" i="2"/>
  <c r="D163" i="2"/>
  <c r="E167" i="2"/>
  <c r="D167" i="2"/>
  <c r="E171" i="2"/>
  <c r="D171" i="2"/>
  <c r="E175" i="2"/>
  <c r="D175" i="2"/>
  <c r="E179" i="2"/>
  <c r="D179" i="2"/>
  <c r="E183" i="2"/>
  <c r="D183" i="2"/>
  <c r="E187" i="2"/>
  <c r="D187" i="2"/>
  <c r="E191" i="2"/>
  <c r="D191" i="2"/>
  <c r="E195" i="2"/>
  <c r="D195" i="2"/>
  <c r="E199" i="2"/>
  <c r="D199" i="2"/>
  <c r="E203" i="2"/>
  <c r="D203" i="2"/>
  <c r="E207" i="2"/>
  <c r="D207" i="2"/>
  <c r="E211" i="2"/>
  <c r="D211" i="2"/>
  <c r="E215" i="2"/>
  <c r="D215" i="2"/>
  <c r="E219" i="2"/>
  <c r="D219" i="2"/>
  <c r="E223" i="2"/>
  <c r="D223" i="2"/>
  <c r="E227" i="2"/>
  <c r="D227" i="2"/>
  <c r="E231" i="2"/>
  <c r="D231" i="2"/>
  <c r="E235" i="2"/>
  <c r="D235" i="2"/>
  <c r="E239" i="2"/>
  <c r="D239" i="2"/>
  <c r="E243" i="2"/>
  <c r="D243" i="2"/>
  <c r="E247" i="2"/>
  <c r="D247" i="2"/>
  <c r="E251" i="2"/>
  <c r="D251" i="2"/>
  <c r="E255" i="2"/>
  <c r="D255" i="2"/>
</calcChain>
</file>

<file path=xl/sharedStrings.xml><?xml version="1.0" encoding="utf-8"?>
<sst xmlns="http://schemas.openxmlformats.org/spreadsheetml/2006/main" count="594" uniqueCount="169">
  <si>
    <t>Date</t>
  </si>
  <si>
    <t>Open</t>
  </si>
  <si>
    <t>High</t>
  </si>
  <si>
    <t>Low</t>
  </si>
  <si>
    <t>Close</t>
  </si>
  <si>
    <t>Adj Close</t>
  </si>
  <si>
    <t>Volume</t>
  </si>
  <si>
    <t>C1</t>
  </si>
  <si>
    <t>C2</t>
  </si>
  <si>
    <t>C0</t>
  </si>
  <si>
    <t>D0</t>
  </si>
  <si>
    <t>E0</t>
  </si>
  <si>
    <t>D1</t>
  </si>
  <si>
    <t>E1</t>
  </si>
  <si>
    <t>D2</t>
  </si>
  <si>
    <t>E2</t>
  </si>
  <si>
    <t>F0</t>
  </si>
  <si>
    <t>G0</t>
  </si>
  <si>
    <t>A0</t>
  </si>
  <si>
    <t>B0</t>
  </si>
  <si>
    <t>MIN</t>
  </si>
  <si>
    <t>MAX</t>
  </si>
  <si>
    <t>MAX-MIN</t>
  </si>
  <si>
    <t>Interval</t>
  </si>
  <si>
    <t>F1</t>
  </si>
  <si>
    <t>G1</t>
  </si>
  <si>
    <t>A1</t>
  </si>
  <si>
    <t>B1</t>
  </si>
  <si>
    <t>F2</t>
  </si>
  <si>
    <t>G2</t>
  </si>
  <si>
    <t>A2</t>
  </si>
  <si>
    <t>B2</t>
  </si>
  <si>
    <t>interval</t>
  </si>
  <si>
    <t>Note</t>
  </si>
  <si>
    <t>Chromatic Scale #1</t>
  </si>
  <si>
    <t>Octave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</si>
  <si>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</si>
  <si>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</si>
  <si>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</si>
  <si>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</si>
  <si>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</si>
  <si>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</si>
  <si>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</si>
  <si>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</si>
  <si>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</si>
  <si>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</si>
  <si>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</si>
  <si>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</si>
  <si>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Otave</t>
  </si>
  <si>
    <t>C-1</t>
  </si>
  <si>
    <t>D-1</t>
  </si>
  <si>
    <t>E-1</t>
  </si>
  <si>
    <t>F-1</t>
  </si>
  <si>
    <t>G-1</t>
  </si>
  <si>
    <t>A-1</t>
  </si>
  <si>
    <t>B-1</t>
  </si>
  <si>
    <t>Note&amp;Octave</t>
  </si>
  <si>
    <t>MIDI</t>
  </si>
  <si>
    <t>Code</t>
  </si>
  <si>
    <t>C#-1</t>
  </si>
  <si>
    <t>D#-1</t>
  </si>
  <si>
    <t>F#-1</t>
  </si>
  <si>
    <t>G#-1</t>
  </si>
  <si>
    <t>A#-1</t>
  </si>
  <si>
    <t>C#0</t>
  </si>
  <si>
    <t>D#0</t>
  </si>
  <si>
    <t>F#0</t>
  </si>
  <si>
    <t>G#0</t>
  </si>
  <si>
    <t>A#0</t>
  </si>
  <si>
    <t>C#1</t>
  </si>
  <si>
    <t>D#1</t>
  </si>
  <si>
    <t>F#1</t>
  </si>
  <si>
    <t>G#1</t>
  </si>
  <si>
    <t>A#1</t>
  </si>
  <si>
    <t>C#2</t>
  </si>
  <si>
    <t>D#2</t>
  </si>
  <si>
    <t>F#2</t>
  </si>
  <si>
    <t>G#2</t>
  </si>
  <si>
    <t>A#2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</si>
  <si>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</si>
  <si>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</si>
  <si>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</si>
  <si>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</si>
  <si>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</si>
  <si>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</si>
  <si>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</si>
  <si>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</si>
  <si>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</si>
  <si>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</si>
  <si>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</si>
  <si>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</si>
  <si>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</si>
  <si>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</si>
  <si>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</si>
  <si>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</si>
  <si>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</si>
  <si>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</si>
  <si>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</si>
  <si>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</si>
  <si>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</si>
  <si>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</si>
  <si>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</si>
  <si>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</si>
  <si>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</si>
  <si>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</si>
  <si>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</si>
  <si>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</si>
  <si>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</si>
  <si>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</si>
  <si>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</si>
  <si>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</si>
  <si>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</si>
  <si>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</si>
  <si>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</si>
  <si>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</si>
  <si>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</si>
  <si>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</si>
  <si>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</si>
  <si>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</si>
  <si>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</si>
  <si>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</si>
  <si>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</si>
  <si>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</si>
  <si>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</si>
  <si>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</si>
  <si>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</si>
  <si>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</si>
  <si>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</si>
  <si>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</si>
  <si>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</si>
  <si>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</si>
  <si>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</si>
  <si>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</si>
  <si>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</si>
  <si>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</si>
  <si>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</si>
  <si>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</si>
  <si>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</si>
  <si>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</si>
  <si>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</si>
  <si>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</si>
  <si>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</si>
  <si>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</si>
  <si>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</si>
  <si>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</si>
  <si>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</si>
  <si>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</si>
  <si>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</si>
  <si>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</si>
  <si>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</si>
  <si>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</si>
  <si>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C9</t>
  </si>
  <si>
    <t>C#9</t>
  </si>
  <si>
    <t>D9</t>
  </si>
  <si>
    <t>D#9</t>
  </si>
  <si>
    <t>E9</t>
  </si>
  <si>
    <t>F9</t>
  </si>
  <si>
    <t>F#9</t>
  </si>
  <si>
    <t>G9</t>
  </si>
  <si>
    <t>Vol</t>
  </si>
  <si>
    <t>StdDev</t>
  </si>
  <si>
    <t>Vol1</t>
  </si>
  <si>
    <t>StdVol</t>
  </si>
  <si>
    <t>AVG</t>
  </si>
  <si>
    <t>Q1</t>
  </si>
  <si>
    <t>Q3</t>
  </si>
  <si>
    <t>Median</t>
  </si>
  <si>
    <t>Duration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</si>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</sst>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19" fillId="0" borderId="0" xfId="0" applyFont="1" applyBorder="1" applyAlignment="1"/>
    <xf numFmtId="0" fontId="0" fillId="0" borderId="0" xfId="0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33" borderId="0" xfId="0" applyFont="1" applyFill="1" applyBorder="1" applyAlignment="1">
      <alignment horizontal="center"/>
    </xf>
    <xf numFmtId="2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'V4'!$C$1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'V4'!$C$2:$C$256</c:f>
              <c:numCache>
                <c:formatCode>General</c:formatCode>
                <c:ptCount val="255"/>
                <c:pt idx="0">
                  <c:v>883247</c:v>
                </c:pt>
                <c:pt idx="1">
                  <c:v>1186689</c:v>
                </c:pt>
                <c:pt idx="2">
                  <c:v>830717</c:v>
                </c:pt>
                <c:pt idx="3">
                  <c:v>676004</c:v>
                </c:pt>
                <c:pt idx="4">
                  <c:v>764701</c:v>
                </c:pt>
                <c:pt idx="5">
                  <c:v>482425</c:v>
                </c:pt>
                <c:pt idx="6">
                  <c:v>818157</c:v>
                </c:pt>
                <c:pt idx="7">
                  <c:v>686134</c:v>
                </c:pt>
                <c:pt idx="8">
                  <c:v>461212</c:v>
                </c:pt>
                <c:pt idx="9">
                  <c:v>829400</c:v>
                </c:pt>
                <c:pt idx="10">
                  <c:v>389655</c:v>
                </c:pt>
                <c:pt idx="11">
                  <c:v>632991</c:v>
                </c:pt>
                <c:pt idx="12">
                  <c:v>842392</c:v>
                </c:pt>
                <c:pt idx="13">
                  <c:v>647511</c:v>
                </c:pt>
                <c:pt idx="14">
                  <c:v>815167</c:v>
                </c:pt>
                <c:pt idx="15">
                  <c:v>788617</c:v>
                </c:pt>
                <c:pt idx="16">
                  <c:v>495521</c:v>
                </c:pt>
                <c:pt idx="17">
                  <c:v>667736</c:v>
                </c:pt>
                <c:pt idx="18">
                  <c:v>479503</c:v>
                </c:pt>
                <c:pt idx="19">
                  <c:v>525065</c:v>
                </c:pt>
                <c:pt idx="20">
                  <c:v>637823</c:v>
                </c:pt>
                <c:pt idx="21">
                  <c:v>510169</c:v>
                </c:pt>
                <c:pt idx="22">
                  <c:v>472966</c:v>
                </c:pt>
                <c:pt idx="23">
                  <c:v>540501</c:v>
                </c:pt>
                <c:pt idx="24">
                  <c:v>4664019</c:v>
                </c:pt>
                <c:pt idx="25">
                  <c:v>897149</c:v>
                </c:pt>
                <c:pt idx="26">
                  <c:v>1031403</c:v>
                </c:pt>
                <c:pt idx="27">
                  <c:v>3579560</c:v>
                </c:pt>
                <c:pt idx="28">
                  <c:v>2323102</c:v>
                </c:pt>
                <c:pt idx="29">
                  <c:v>1482228</c:v>
                </c:pt>
                <c:pt idx="30">
                  <c:v>1354550</c:v>
                </c:pt>
                <c:pt idx="31">
                  <c:v>2054634</c:v>
                </c:pt>
                <c:pt idx="32">
                  <c:v>1981007</c:v>
                </c:pt>
                <c:pt idx="33">
                  <c:v>934542</c:v>
                </c:pt>
                <c:pt idx="34">
                  <c:v>922374</c:v>
                </c:pt>
                <c:pt idx="35">
                  <c:v>643851</c:v>
                </c:pt>
                <c:pt idx="36">
                  <c:v>1925669</c:v>
                </c:pt>
                <c:pt idx="37">
                  <c:v>1165318</c:v>
                </c:pt>
                <c:pt idx="38">
                  <c:v>758852</c:v>
                </c:pt>
                <c:pt idx="39">
                  <c:v>1084039</c:v>
                </c:pt>
                <c:pt idx="40">
                  <c:v>1158827</c:v>
                </c:pt>
                <c:pt idx="41">
                  <c:v>496420</c:v>
                </c:pt>
                <c:pt idx="42">
                  <c:v>1234029</c:v>
                </c:pt>
                <c:pt idx="43">
                  <c:v>1461868</c:v>
                </c:pt>
                <c:pt idx="44">
                  <c:v>994832</c:v>
                </c:pt>
                <c:pt idx="45">
                  <c:v>910706</c:v>
                </c:pt>
                <c:pt idx="46">
                  <c:v>1032100</c:v>
                </c:pt>
                <c:pt idx="47">
                  <c:v>1288474</c:v>
                </c:pt>
                <c:pt idx="48">
                  <c:v>1161906</c:v>
                </c:pt>
                <c:pt idx="49">
                  <c:v>1156230</c:v>
                </c:pt>
                <c:pt idx="50">
                  <c:v>830580</c:v>
                </c:pt>
                <c:pt idx="51">
                  <c:v>1573287</c:v>
                </c:pt>
                <c:pt idx="52">
                  <c:v>1788042</c:v>
                </c:pt>
                <c:pt idx="53">
                  <c:v>1316995</c:v>
                </c:pt>
                <c:pt idx="54">
                  <c:v>1181611</c:v>
                </c:pt>
                <c:pt idx="55">
                  <c:v>471638</c:v>
                </c:pt>
                <c:pt idx="56">
                  <c:v>302871</c:v>
                </c:pt>
                <c:pt idx="57">
                  <c:v>895326</c:v>
                </c:pt>
                <c:pt idx="58">
                  <c:v>521781</c:v>
                </c:pt>
                <c:pt idx="59">
                  <c:v>755174</c:v>
                </c:pt>
                <c:pt idx="60">
                  <c:v>437680</c:v>
                </c:pt>
                <c:pt idx="61">
                  <c:v>629418</c:v>
                </c:pt>
                <c:pt idx="62">
                  <c:v>980254</c:v>
                </c:pt>
                <c:pt idx="63">
                  <c:v>566994</c:v>
                </c:pt>
                <c:pt idx="64">
                  <c:v>853924</c:v>
                </c:pt>
                <c:pt idx="65">
                  <c:v>1060984</c:v>
                </c:pt>
                <c:pt idx="66">
                  <c:v>573206</c:v>
                </c:pt>
                <c:pt idx="67">
                  <c:v>1042780</c:v>
                </c:pt>
                <c:pt idx="68">
                  <c:v>1710949</c:v>
                </c:pt>
                <c:pt idx="69">
                  <c:v>716111</c:v>
                </c:pt>
                <c:pt idx="70">
                  <c:v>585417</c:v>
                </c:pt>
                <c:pt idx="71">
                  <c:v>610478</c:v>
                </c:pt>
                <c:pt idx="72">
                  <c:v>451887</c:v>
                </c:pt>
                <c:pt idx="73">
                  <c:v>597791</c:v>
                </c:pt>
                <c:pt idx="74">
                  <c:v>1430323</c:v>
                </c:pt>
                <c:pt idx="75">
                  <c:v>933980</c:v>
                </c:pt>
                <c:pt idx="76">
                  <c:v>1064965</c:v>
                </c:pt>
                <c:pt idx="77">
                  <c:v>670631</c:v>
                </c:pt>
                <c:pt idx="78">
                  <c:v>2062610</c:v>
                </c:pt>
                <c:pt idx="79">
                  <c:v>2670947</c:v>
                </c:pt>
                <c:pt idx="80">
                  <c:v>636354</c:v>
                </c:pt>
                <c:pt idx="81">
                  <c:v>1006554</c:v>
                </c:pt>
                <c:pt idx="82">
                  <c:v>814405</c:v>
                </c:pt>
                <c:pt idx="83">
                  <c:v>872880</c:v>
                </c:pt>
                <c:pt idx="84">
                  <c:v>900453</c:v>
                </c:pt>
                <c:pt idx="85">
                  <c:v>908450</c:v>
                </c:pt>
                <c:pt idx="86">
                  <c:v>1079377</c:v>
                </c:pt>
                <c:pt idx="87">
                  <c:v>985751</c:v>
                </c:pt>
                <c:pt idx="88">
                  <c:v>796138</c:v>
                </c:pt>
                <c:pt idx="89">
                  <c:v>1060287</c:v>
                </c:pt>
                <c:pt idx="90">
                  <c:v>68881</c:v>
                </c:pt>
                <c:pt idx="91">
                  <c:v>2069475</c:v>
                </c:pt>
                <c:pt idx="92">
                  <c:v>977526</c:v>
                </c:pt>
                <c:pt idx="93">
                  <c:v>755325</c:v>
                </c:pt>
                <c:pt idx="94">
                  <c:v>673346</c:v>
                </c:pt>
                <c:pt idx="95">
                  <c:v>743410</c:v>
                </c:pt>
                <c:pt idx="96">
                  <c:v>729363</c:v>
                </c:pt>
                <c:pt idx="97">
                  <c:v>1336735</c:v>
                </c:pt>
                <c:pt idx="98">
                  <c:v>525147</c:v>
                </c:pt>
                <c:pt idx="99">
                  <c:v>640760</c:v>
                </c:pt>
                <c:pt idx="100">
                  <c:v>1410385</c:v>
                </c:pt>
                <c:pt idx="101">
                  <c:v>1130972</c:v>
                </c:pt>
                <c:pt idx="102">
                  <c:v>1471859</c:v>
                </c:pt>
                <c:pt idx="103">
                  <c:v>1312513</c:v>
                </c:pt>
                <c:pt idx="104">
                  <c:v>2571723</c:v>
                </c:pt>
                <c:pt idx="105">
                  <c:v>1243635</c:v>
                </c:pt>
                <c:pt idx="106">
                  <c:v>1200036</c:v>
                </c:pt>
                <c:pt idx="107">
                  <c:v>1245284</c:v>
                </c:pt>
                <c:pt idx="108">
                  <c:v>864822</c:v>
                </c:pt>
                <c:pt idx="109">
                  <c:v>1604996</c:v>
                </c:pt>
                <c:pt idx="110">
                  <c:v>3369043</c:v>
                </c:pt>
                <c:pt idx="111">
                  <c:v>1343614</c:v>
                </c:pt>
                <c:pt idx="112">
                  <c:v>3548040</c:v>
                </c:pt>
                <c:pt idx="113">
                  <c:v>1039234</c:v>
                </c:pt>
                <c:pt idx="114">
                  <c:v>2084837</c:v>
                </c:pt>
                <c:pt idx="115">
                  <c:v>1771006</c:v>
                </c:pt>
                <c:pt idx="116">
                  <c:v>897539</c:v>
                </c:pt>
                <c:pt idx="117">
                  <c:v>1019738</c:v>
                </c:pt>
                <c:pt idx="118">
                  <c:v>360976</c:v>
                </c:pt>
                <c:pt idx="119">
                  <c:v>634414</c:v>
                </c:pt>
                <c:pt idx="120">
                  <c:v>895450</c:v>
                </c:pt>
                <c:pt idx="121">
                  <c:v>596189</c:v>
                </c:pt>
                <c:pt idx="122">
                  <c:v>553096</c:v>
                </c:pt>
                <c:pt idx="123">
                  <c:v>588962</c:v>
                </c:pt>
                <c:pt idx="124">
                  <c:v>709799</c:v>
                </c:pt>
                <c:pt idx="125">
                  <c:v>682822</c:v>
                </c:pt>
                <c:pt idx="126">
                  <c:v>531949</c:v>
                </c:pt>
                <c:pt idx="127">
                  <c:v>536013</c:v>
                </c:pt>
                <c:pt idx="128">
                  <c:v>598083</c:v>
                </c:pt>
                <c:pt idx="129">
                  <c:v>557326</c:v>
                </c:pt>
                <c:pt idx="130">
                  <c:v>408273</c:v>
                </c:pt>
                <c:pt idx="131">
                  <c:v>910284</c:v>
                </c:pt>
                <c:pt idx="132">
                  <c:v>518956</c:v>
                </c:pt>
                <c:pt idx="133">
                  <c:v>933758</c:v>
                </c:pt>
                <c:pt idx="134">
                  <c:v>684094</c:v>
                </c:pt>
                <c:pt idx="135">
                  <c:v>910794</c:v>
                </c:pt>
                <c:pt idx="136">
                  <c:v>678934</c:v>
                </c:pt>
                <c:pt idx="137">
                  <c:v>720172</c:v>
                </c:pt>
                <c:pt idx="138">
                  <c:v>1080561</c:v>
                </c:pt>
                <c:pt idx="139">
                  <c:v>2695851</c:v>
                </c:pt>
                <c:pt idx="140">
                  <c:v>1145699</c:v>
                </c:pt>
                <c:pt idx="141">
                  <c:v>954228</c:v>
                </c:pt>
                <c:pt idx="142">
                  <c:v>1713077</c:v>
                </c:pt>
                <c:pt idx="143">
                  <c:v>860630</c:v>
                </c:pt>
                <c:pt idx="144">
                  <c:v>513101</c:v>
                </c:pt>
                <c:pt idx="145">
                  <c:v>587192</c:v>
                </c:pt>
                <c:pt idx="146">
                  <c:v>1020539</c:v>
                </c:pt>
                <c:pt idx="147">
                  <c:v>889289</c:v>
                </c:pt>
                <c:pt idx="148">
                  <c:v>776507</c:v>
                </c:pt>
                <c:pt idx="149">
                  <c:v>887141</c:v>
                </c:pt>
                <c:pt idx="150">
                  <c:v>1067383</c:v>
                </c:pt>
                <c:pt idx="151">
                  <c:v>741847</c:v>
                </c:pt>
                <c:pt idx="152">
                  <c:v>2242039</c:v>
                </c:pt>
                <c:pt idx="153">
                  <c:v>2669884</c:v>
                </c:pt>
                <c:pt idx="154">
                  <c:v>1432200</c:v>
                </c:pt>
                <c:pt idx="155">
                  <c:v>1892485</c:v>
                </c:pt>
                <c:pt idx="156">
                  <c:v>792830</c:v>
                </c:pt>
                <c:pt idx="157">
                  <c:v>1260057</c:v>
                </c:pt>
                <c:pt idx="158">
                  <c:v>656862</c:v>
                </c:pt>
                <c:pt idx="159">
                  <c:v>1170946</c:v>
                </c:pt>
                <c:pt idx="160">
                  <c:v>916956</c:v>
                </c:pt>
                <c:pt idx="161">
                  <c:v>802548</c:v>
                </c:pt>
                <c:pt idx="162">
                  <c:v>966951</c:v>
                </c:pt>
                <c:pt idx="163">
                  <c:v>954494</c:v>
                </c:pt>
                <c:pt idx="164">
                  <c:v>1672680</c:v>
                </c:pt>
                <c:pt idx="165">
                  <c:v>1289175</c:v>
                </c:pt>
                <c:pt idx="166">
                  <c:v>1025606</c:v>
                </c:pt>
                <c:pt idx="167">
                  <c:v>1396882</c:v>
                </c:pt>
                <c:pt idx="168">
                  <c:v>1362069</c:v>
                </c:pt>
                <c:pt idx="169">
                  <c:v>713329</c:v>
                </c:pt>
                <c:pt idx="170">
                  <c:v>1251793</c:v>
                </c:pt>
                <c:pt idx="171">
                  <c:v>1568590</c:v>
                </c:pt>
                <c:pt idx="172">
                  <c:v>1075985</c:v>
                </c:pt>
                <c:pt idx="173">
                  <c:v>866690</c:v>
                </c:pt>
                <c:pt idx="174">
                  <c:v>1229663</c:v>
                </c:pt>
                <c:pt idx="175">
                  <c:v>8554101</c:v>
                </c:pt>
                <c:pt idx="176">
                  <c:v>695070</c:v>
                </c:pt>
                <c:pt idx="177">
                  <c:v>1065657</c:v>
                </c:pt>
                <c:pt idx="178">
                  <c:v>586612</c:v>
                </c:pt>
                <c:pt idx="179">
                  <c:v>817775</c:v>
                </c:pt>
                <c:pt idx="180">
                  <c:v>1311329</c:v>
                </c:pt>
                <c:pt idx="181">
                  <c:v>904044</c:v>
                </c:pt>
                <c:pt idx="182">
                  <c:v>1204511</c:v>
                </c:pt>
                <c:pt idx="183">
                  <c:v>2086737</c:v>
                </c:pt>
                <c:pt idx="184">
                  <c:v>761326</c:v>
                </c:pt>
                <c:pt idx="185">
                  <c:v>1289647</c:v>
                </c:pt>
                <c:pt idx="186">
                  <c:v>2956249</c:v>
                </c:pt>
                <c:pt idx="187">
                  <c:v>2200778</c:v>
                </c:pt>
                <c:pt idx="188">
                  <c:v>1136405</c:v>
                </c:pt>
                <c:pt idx="189">
                  <c:v>908434</c:v>
                </c:pt>
                <c:pt idx="190">
                  <c:v>1250884</c:v>
                </c:pt>
                <c:pt idx="191">
                  <c:v>626749</c:v>
                </c:pt>
                <c:pt idx="192">
                  <c:v>696612</c:v>
                </c:pt>
                <c:pt idx="193">
                  <c:v>825086</c:v>
                </c:pt>
                <c:pt idx="194">
                  <c:v>754514</c:v>
                </c:pt>
                <c:pt idx="195">
                  <c:v>683011</c:v>
                </c:pt>
                <c:pt idx="196">
                  <c:v>551500</c:v>
                </c:pt>
                <c:pt idx="197">
                  <c:v>656056</c:v>
                </c:pt>
                <c:pt idx="198">
                  <c:v>566685</c:v>
                </c:pt>
                <c:pt idx="199">
                  <c:v>552583</c:v>
                </c:pt>
                <c:pt idx="200">
                  <c:v>591098</c:v>
                </c:pt>
                <c:pt idx="201">
                  <c:v>1255389</c:v>
                </c:pt>
                <c:pt idx="202">
                  <c:v>505902</c:v>
                </c:pt>
                <c:pt idx="203">
                  <c:v>420428</c:v>
                </c:pt>
                <c:pt idx="204">
                  <c:v>611905</c:v>
                </c:pt>
                <c:pt idx="205">
                  <c:v>429539</c:v>
                </c:pt>
                <c:pt idx="206">
                  <c:v>359604</c:v>
                </c:pt>
                <c:pt idx="207">
                  <c:v>206225</c:v>
                </c:pt>
                <c:pt idx="208">
                  <c:v>292935</c:v>
                </c:pt>
                <c:pt idx="209">
                  <c:v>379929</c:v>
                </c:pt>
                <c:pt idx="210">
                  <c:v>467545</c:v>
                </c:pt>
                <c:pt idx="211">
                  <c:v>346418</c:v>
                </c:pt>
                <c:pt idx="212">
                  <c:v>230604</c:v>
                </c:pt>
                <c:pt idx="213">
                  <c:v>247456</c:v>
                </c:pt>
                <c:pt idx="214">
                  <c:v>307081</c:v>
                </c:pt>
                <c:pt idx="215">
                  <c:v>517996</c:v>
                </c:pt>
                <c:pt idx="216">
                  <c:v>1157960</c:v>
                </c:pt>
                <c:pt idx="217">
                  <c:v>594297</c:v>
                </c:pt>
                <c:pt idx="218">
                  <c:v>472920</c:v>
                </c:pt>
                <c:pt idx="219">
                  <c:v>271689</c:v>
                </c:pt>
                <c:pt idx="220">
                  <c:v>259039</c:v>
                </c:pt>
                <c:pt idx="221">
                  <c:v>394234</c:v>
                </c:pt>
                <c:pt idx="222">
                  <c:v>935992</c:v>
                </c:pt>
                <c:pt idx="223">
                  <c:v>580284</c:v>
                </c:pt>
                <c:pt idx="224">
                  <c:v>1151804</c:v>
                </c:pt>
                <c:pt idx="225">
                  <c:v>512003</c:v>
                </c:pt>
                <c:pt idx="226">
                  <c:v>759653</c:v>
                </c:pt>
                <c:pt idx="227">
                  <c:v>549794</c:v>
                </c:pt>
                <c:pt idx="228">
                  <c:v>472498</c:v>
                </c:pt>
                <c:pt idx="229">
                  <c:v>321530</c:v>
                </c:pt>
                <c:pt idx="230">
                  <c:v>632140</c:v>
                </c:pt>
                <c:pt idx="231">
                  <c:v>311766</c:v>
                </c:pt>
                <c:pt idx="232">
                  <c:v>496500</c:v>
                </c:pt>
                <c:pt idx="233">
                  <c:v>258007</c:v>
                </c:pt>
                <c:pt idx="234">
                  <c:v>548843</c:v>
                </c:pt>
                <c:pt idx="235">
                  <c:v>312693</c:v>
                </c:pt>
                <c:pt idx="236">
                  <c:v>643254</c:v>
                </c:pt>
                <c:pt idx="237">
                  <c:v>942285</c:v>
                </c:pt>
                <c:pt idx="238">
                  <c:v>448877</c:v>
                </c:pt>
                <c:pt idx="239">
                  <c:v>610192</c:v>
                </c:pt>
                <c:pt idx="240">
                  <c:v>628800</c:v>
                </c:pt>
                <c:pt idx="241">
                  <c:v>593685</c:v>
                </c:pt>
                <c:pt idx="242">
                  <c:v>1136313</c:v>
                </c:pt>
                <c:pt idx="243">
                  <c:v>438521</c:v>
                </c:pt>
                <c:pt idx="244">
                  <c:v>443772</c:v>
                </c:pt>
                <c:pt idx="245">
                  <c:v>458869</c:v>
                </c:pt>
                <c:pt idx="246">
                  <c:v>606133</c:v>
                </c:pt>
                <c:pt idx="247">
                  <c:v>265297</c:v>
                </c:pt>
                <c:pt idx="248">
                  <c:v>626028</c:v>
                </c:pt>
                <c:pt idx="249">
                  <c:v>585589</c:v>
                </c:pt>
                <c:pt idx="250">
                  <c:v>359388</c:v>
                </c:pt>
                <c:pt idx="251">
                  <c:v>792626</c:v>
                </c:pt>
                <c:pt idx="252">
                  <c:v>553682</c:v>
                </c:pt>
                <c:pt idx="253">
                  <c:v>342391</c:v>
                </c:pt>
                <c:pt idx="254">
                  <c:v>495827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1-4F67-8C13-B130E761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053695"/>
        <c:axId val="522054111"/>
      </c:barChart>
      <c:lineChart>
        <c:grouping val="standard"/>
        <c:varyColors val="0"/>
        <c:ser>
          <c:idx val="0"/>
          <c:order val="0"/>
          <c:tx>
            <c:strRef>
              <c:f>'V4'!$B$1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'V4'!$B$2:$B$256</c:f>
              <c:numCache>
                <c:formatCode>General</c:formatCode>
                <c:ptCount val="255"/>
                <c:pt idx="0">
                  <c:v>3.64</c:v>
                </c:pt>
                <c:pt idx="1">
                  <c:v>3.62</c:v>
                </c:pt>
                <c:pt idx="2">
                  <c:v>3.75</c:v>
                </c:pt>
                <c:pt idx="3">
                  <c:v>3.74</c:v>
                </c:pt>
                <c:pt idx="4">
                  <c:v>3.74</c:v>
                </c:pt>
                <c:pt idx="5">
                  <c:v>3.69</c:v>
                </c:pt>
                <c:pt idx="6">
                  <c:v>3.75</c:v>
                </c:pt>
                <c:pt idx="7">
                  <c:v>3.7</c:v>
                </c:pt>
                <c:pt idx="8">
                  <c:v>3.77</c:v>
                </c:pt>
                <c:pt idx="9">
                  <c:v>3.75</c:v>
                </c:pt>
                <c:pt idx="10">
                  <c:v>3.7</c:v>
                </c:pt>
                <c:pt idx="11">
                  <c:v>3.7</c:v>
                </c:pt>
                <c:pt idx="12">
                  <c:v>3.67</c:v>
                </c:pt>
                <c:pt idx="13">
                  <c:v>3.72</c:v>
                </c:pt>
                <c:pt idx="14">
                  <c:v>3.61</c:v>
                </c:pt>
                <c:pt idx="15">
                  <c:v>3.54</c:v>
                </c:pt>
                <c:pt idx="16">
                  <c:v>3.61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3.68</c:v>
                </c:pt>
                <c:pt idx="21">
                  <c:v>3.74</c:v>
                </c:pt>
                <c:pt idx="22">
                  <c:v>3.74</c:v>
                </c:pt>
                <c:pt idx="23">
                  <c:v>3.75</c:v>
                </c:pt>
                <c:pt idx="24">
                  <c:v>3.68</c:v>
                </c:pt>
                <c:pt idx="25">
                  <c:v>3.59</c:v>
                </c:pt>
                <c:pt idx="26">
                  <c:v>3.67</c:v>
                </c:pt>
                <c:pt idx="27">
                  <c:v>3.66</c:v>
                </c:pt>
                <c:pt idx="28">
                  <c:v>3.66</c:v>
                </c:pt>
                <c:pt idx="29">
                  <c:v>3.85</c:v>
                </c:pt>
                <c:pt idx="30">
                  <c:v>3.73</c:v>
                </c:pt>
                <c:pt idx="31">
                  <c:v>3.75</c:v>
                </c:pt>
                <c:pt idx="32">
                  <c:v>3.73</c:v>
                </c:pt>
                <c:pt idx="33">
                  <c:v>3.65</c:v>
                </c:pt>
                <c:pt idx="34">
                  <c:v>3.67</c:v>
                </c:pt>
                <c:pt idx="35">
                  <c:v>3.65</c:v>
                </c:pt>
                <c:pt idx="36">
                  <c:v>3.67</c:v>
                </c:pt>
                <c:pt idx="37">
                  <c:v>3.72</c:v>
                </c:pt>
                <c:pt idx="38">
                  <c:v>3.71</c:v>
                </c:pt>
                <c:pt idx="39">
                  <c:v>3.64</c:v>
                </c:pt>
                <c:pt idx="40">
                  <c:v>3.59</c:v>
                </c:pt>
                <c:pt idx="41">
                  <c:v>3.65</c:v>
                </c:pt>
                <c:pt idx="42">
                  <c:v>3.56</c:v>
                </c:pt>
                <c:pt idx="43">
                  <c:v>3.55</c:v>
                </c:pt>
                <c:pt idx="44">
                  <c:v>3.57</c:v>
                </c:pt>
                <c:pt idx="45">
                  <c:v>3.51</c:v>
                </c:pt>
                <c:pt idx="46">
                  <c:v>3.55</c:v>
                </c:pt>
                <c:pt idx="47">
                  <c:v>3.56</c:v>
                </c:pt>
                <c:pt idx="48">
                  <c:v>3.56</c:v>
                </c:pt>
                <c:pt idx="49">
                  <c:v>3.6</c:v>
                </c:pt>
                <c:pt idx="50">
                  <c:v>3.61</c:v>
                </c:pt>
                <c:pt idx="51">
                  <c:v>3.57</c:v>
                </c:pt>
                <c:pt idx="52">
                  <c:v>3.65</c:v>
                </c:pt>
                <c:pt idx="53">
                  <c:v>3.64</c:v>
                </c:pt>
                <c:pt idx="54">
                  <c:v>3.53</c:v>
                </c:pt>
                <c:pt idx="55">
                  <c:v>3.55</c:v>
                </c:pt>
                <c:pt idx="56">
                  <c:v>3.56</c:v>
                </c:pt>
                <c:pt idx="57">
                  <c:v>3.47</c:v>
                </c:pt>
                <c:pt idx="58">
                  <c:v>3.48</c:v>
                </c:pt>
                <c:pt idx="59">
                  <c:v>3.45</c:v>
                </c:pt>
                <c:pt idx="60">
                  <c:v>3.56</c:v>
                </c:pt>
                <c:pt idx="61">
                  <c:v>3.54</c:v>
                </c:pt>
                <c:pt idx="62">
                  <c:v>3.62</c:v>
                </c:pt>
                <c:pt idx="63">
                  <c:v>3.61</c:v>
                </c:pt>
                <c:pt idx="64">
                  <c:v>3.65</c:v>
                </c:pt>
                <c:pt idx="65">
                  <c:v>3.72</c:v>
                </c:pt>
                <c:pt idx="66">
                  <c:v>3.74</c:v>
                </c:pt>
                <c:pt idx="67">
                  <c:v>3.71</c:v>
                </c:pt>
                <c:pt idx="68">
                  <c:v>3.7</c:v>
                </c:pt>
                <c:pt idx="69">
                  <c:v>3.72</c:v>
                </c:pt>
                <c:pt idx="70">
                  <c:v>3.71</c:v>
                </c:pt>
                <c:pt idx="71">
                  <c:v>3.68</c:v>
                </c:pt>
                <c:pt idx="72">
                  <c:v>3.71</c:v>
                </c:pt>
                <c:pt idx="73">
                  <c:v>3.72</c:v>
                </c:pt>
                <c:pt idx="74">
                  <c:v>3.74</c:v>
                </c:pt>
                <c:pt idx="75">
                  <c:v>3.79</c:v>
                </c:pt>
                <c:pt idx="76">
                  <c:v>3.76</c:v>
                </c:pt>
                <c:pt idx="77">
                  <c:v>3.72</c:v>
                </c:pt>
                <c:pt idx="78">
                  <c:v>3.63</c:v>
                </c:pt>
                <c:pt idx="79">
                  <c:v>3.54</c:v>
                </c:pt>
                <c:pt idx="80">
                  <c:v>3.53</c:v>
                </c:pt>
                <c:pt idx="81">
                  <c:v>3.51</c:v>
                </c:pt>
                <c:pt idx="82">
                  <c:v>3.5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3.74</c:v>
                </c:pt>
                <c:pt idx="87">
                  <c:v>3.72</c:v>
                </c:pt>
                <c:pt idx="88">
                  <c:v>3.67</c:v>
                </c:pt>
                <c:pt idx="89">
                  <c:v>3.62</c:v>
                </c:pt>
                <c:pt idx="90">
                  <c:v>3.69</c:v>
                </c:pt>
                <c:pt idx="91">
                  <c:v>3.78</c:v>
                </c:pt>
                <c:pt idx="92">
                  <c:v>3.68</c:v>
                </c:pt>
                <c:pt idx="93">
                  <c:v>3.66</c:v>
                </c:pt>
                <c:pt idx="94">
                  <c:v>3.64</c:v>
                </c:pt>
                <c:pt idx="95">
                  <c:v>3.66</c:v>
                </c:pt>
                <c:pt idx="96">
                  <c:v>3.7</c:v>
                </c:pt>
                <c:pt idx="97">
                  <c:v>3.63</c:v>
                </c:pt>
                <c:pt idx="98">
                  <c:v>3.65</c:v>
                </c:pt>
                <c:pt idx="99">
                  <c:v>3.66</c:v>
                </c:pt>
                <c:pt idx="100">
                  <c:v>3.63</c:v>
                </c:pt>
                <c:pt idx="101">
                  <c:v>3.64</c:v>
                </c:pt>
                <c:pt idx="102">
                  <c:v>3.56</c:v>
                </c:pt>
                <c:pt idx="103">
                  <c:v>3.52</c:v>
                </c:pt>
                <c:pt idx="104">
                  <c:v>3.51</c:v>
                </c:pt>
                <c:pt idx="105">
                  <c:v>3.53</c:v>
                </c:pt>
                <c:pt idx="106">
                  <c:v>3.5</c:v>
                </c:pt>
                <c:pt idx="107">
                  <c:v>3.52</c:v>
                </c:pt>
                <c:pt idx="108">
                  <c:v>3.51</c:v>
                </c:pt>
                <c:pt idx="109">
                  <c:v>3.45</c:v>
                </c:pt>
                <c:pt idx="110">
                  <c:v>3.65</c:v>
                </c:pt>
                <c:pt idx="111">
                  <c:v>3.65</c:v>
                </c:pt>
                <c:pt idx="112">
                  <c:v>3.52</c:v>
                </c:pt>
                <c:pt idx="113">
                  <c:v>3.51</c:v>
                </c:pt>
                <c:pt idx="114">
                  <c:v>3.43</c:v>
                </c:pt>
                <c:pt idx="115">
                  <c:v>3.35</c:v>
                </c:pt>
                <c:pt idx="116">
                  <c:v>3.31</c:v>
                </c:pt>
                <c:pt idx="117">
                  <c:v>3.34</c:v>
                </c:pt>
                <c:pt idx="118">
                  <c:v>3.35</c:v>
                </c:pt>
                <c:pt idx="119">
                  <c:v>3.4</c:v>
                </c:pt>
                <c:pt idx="120">
                  <c:v>3.41</c:v>
                </c:pt>
                <c:pt idx="121">
                  <c:v>3.36</c:v>
                </c:pt>
                <c:pt idx="122">
                  <c:v>3.38</c:v>
                </c:pt>
                <c:pt idx="123">
                  <c:v>3.39</c:v>
                </c:pt>
                <c:pt idx="124">
                  <c:v>3.37</c:v>
                </c:pt>
                <c:pt idx="125">
                  <c:v>3.41</c:v>
                </c:pt>
                <c:pt idx="126">
                  <c:v>3.43</c:v>
                </c:pt>
                <c:pt idx="127">
                  <c:v>3.41</c:v>
                </c:pt>
                <c:pt idx="128">
                  <c:v>3.39</c:v>
                </c:pt>
                <c:pt idx="129">
                  <c:v>3.37</c:v>
                </c:pt>
                <c:pt idx="130">
                  <c:v>3.38</c:v>
                </c:pt>
                <c:pt idx="131">
                  <c:v>3.35</c:v>
                </c:pt>
                <c:pt idx="132">
                  <c:v>3.32</c:v>
                </c:pt>
                <c:pt idx="133">
                  <c:v>3.38</c:v>
                </c:pt>
                <c:pt idx="134">
                  <c:v>3.42</c:v>
                </c:pt>
                <c:pt idx="135">
                  <c:v>3.37</c:v>
                </c:pt>
                <c:pt idx="136">
                  <c:v>3.35</c:v>
                </c:pt>
                <c:pt idx="137">
                  <c:v>3.38</c:v>
                </c:pt>
                <c:pt idx="138">
                  <c:v>3.38</c:v>
                </c:pt>
                <c:pt idx="139">
                  <c:v>3.48</c:v>
                </c:pt>
                <c:pt idx="140">
                  <c:v>3.48</c:v>
                </c:pt>
                <c:pt idx="141">
                  <c:v>3.42</c:v>
                </c:pt>
                <c:pt idx="142">
                  <c:v>3.35</c:v>
                </c:pt>
                <c:pt idx="143">
                  <c:v>3.4</c:v>
                </c:pt>
                <c:pt idx="144">
                  <c:v>3.4</c:v>
                </c:pt>
                <c:pt idx="145">
                  <c:v>3.43</c:v>
                </c:pt>
                <c:pt idx="146">
                  <c:v>3.45</c:v>
                </c:pt>
                <c:pt idx="147">
                  <c:v>3.41</c:v>
                </c:pt>
                <c:pt idx="148">
                  <c:v>3.41</c:v>
                </c:pt>
                <c:pt idx="149">
                  <c:v>3.37</c:v>
                </c:pt>
                <c:pt idx="150">
                  <c:v>3.33</c:v>
                </c:pt>
                <c:pt idx="151">
                  <c:v>3.32</c:v>
                </c:pt>
                <c:pt idx="152">
                  <c:v>3.46</c:v>
                </c:pt>
                <c:pt idx="153">
                  <c:v>3.25</c:v>
                </c:pt>
                <c:pt idx="154">
                  <c:v>3.22</c:v>
                </c:pt>
                <c:pt idx="155">
                  <c:v>3.21</c:v>
                </c:pt>
                <c:pt idx="156">
                  <c:v>3.27</c:v>
                </c:pt>
                <c:pt idx="157">
                  <c:v>3.34</c:v>
                </c:pt>
                <c:pt idx="158">
                  <c:v>3.35</c:v>
                </c:pt>
                <c:pt idx="159">
                  <c:v>3.37</c:v>
                </c:pt>
                <c:pt idx="160">
                  <c:v>3.38</c:v>
                </c:pt>
                <c:pt idx="161">
                  <c:v>3.43</c:v>
                </c:pt>
                <c:pt idx="162">
                  <c:v>3.47</c:v>
                </c:pt>
                <c:pt idx="163">
                  <c:v>3.5</c:v>
                </c:pt>
                <c:pt idx="164">
                  <c:v>3.57</c:v>
                </c:pt>
                <c:pt idx="165">
                  <c:v>3.51</c:v>
                </c:pt>
                <c:pt idx="166">
                  <c:v>3.43</c:v>
                </c:pt>
                <c:pt idx="167">
                  <c:v>3.39</c:v>
                </c:pt>
                <c:pt idx="168">
                  <c:v>3.52</c:v>
                </c:pt>
                <c:pt idx="169">
                  <c:v>3.49</c:v>
                </c:pt>
                <c:pt idx="170">
                  <c:v>3.36</c:v>
                </c:pt>
                <c:pt idx="171">
                  <c:v>3.37</c:v>
                </c:pt>
                <c:pt idx="172">
                  <c:v>3.36</c:v>
                </c:pt>
                <c:pt idx="173">
                  <c:v>3.32</c:v>
                </c:pt>
                <c:pt idx="174">
                  <c:v>3.32</c:v>
                </c:pt>
                <c:pt idx="175">
                  <c:v>3.38</c:v>
                </c:pt>
                <c:pt idx="176">
                  <c:v>3.4</c:v>
                </c:pt>
                <c:pt idx="177">
                  <c:v>3.48</c:v>
                </c:pt>
                <c:pt idx="178">
                  <c:v>3.5</c:v>
                </c:pt>
                <c:pt idx="179">
                  <c:v>3.48</c:v>
                </c:pt>
                <c:pt idx="180">
                  <c:v>3.47</c:v>
                </c:pt>
                <c:pt idx="181">
                  <c:v>3.39</c:v>
                </c:pt>
                <c:pt idx="182">
                  <c:v>3.34</c:v>
                </c:pt>
                <c:pt idx="183">
                  <c:v>3.34</c:v>
                </c:pt>
                <c:pt idx="184">
                  <c:v>3.36</c:v>
                </c:pt>
                <c:pt idx="185">
                  <c:v>3.5</c:v>
                </c:pt>
                <c:pt idx="186">
                  <c:v>3.68</c:v>
                </c:pt>
                <c:pt idx="187">
                  <c:v>3.82</c:v>
                </c:pt>
                <c:pt idx="188">
                  <c:v>3.86</c:v>
                </c:pt>
                <c:pt idx="189">
                  <c:v>3.86</c:v>
                </c:pt>
                <c:pt idx="190">
                  <c:v>3.87</c:v>
                </c:pt>
                <c:pt idx="191">
                  <c:v>3.91</c:v>
                </c:pt>
                <c:pt idx="192">
                  <c:v>3.96</c:v>
                </c:pt>
                <c:pt idx="193">
                  <c:v>3.97</c:v>
                </c:pt>
                <c:pt idx="194">
                  <c:v>3.89</c:v>
                </c:pt>
                <c:pt idx="195">
                  <c:v>3.9</c:v>
                </c:pt>
                <c:pt idx="196">
                  <c:v>3.88</c:v>
                </c:pt>
                <c:pt idx="197">
                  <c:v>3.87</c:v>
                </c:pt>
                <c:pt idx="198">
                  <c:v>3.85</c:v>
                </c:pt>
                <c:pt idx="199">
                  <c:v>3.83</c:v>
                </c:pt>
                <c:pt idx="200">
                  <c:v>3.82</c:v>
                </c:pt>
                <c:pt idx="201">
                  <c:v>3.71</c:v>
                </c:pt>
                <c:pt idx="202">
                  <c:v>3.74</c:v>
                </c:pt>
                <c:pt idx="203">
                  <c:v>3.69</c:v>
                </c:pt>
                <c:pt idx="204">
                  <c:v>3.67</c:v>
                </c:pt>
                <c:pt idx="205">
                  <c:v>3.67</c:v>
                </c:pt>
                <c:pt idx="206">
                  <c:v>3.7</c:v>
                </c:pt>
                <c:pt idx="207">
                  <c:v>3.66</c:v>
                </c:pt>
                <c:pt idx="208">
                  <c:v>3.65</c:v>
                </c:pt>
                <c:pt idx="209">
                  <c:v>3.67</c:v>
                </c:pt>
                <c:pt idx="210">
                  <c:v>3.65</c:v>
                </c:pt>
                <c:pt idx="211">
                  <c:v>3.66</c:v>
                </c:pt>
                <c:pt idx="212">
                  <c:v>3.6</c:v>
                </c:pt>
                <c:pt idx="213">
                  <c:v>3.65</c:v>
                </c:pt>
                <c:pt idx="214">
                  <c:v>3.63</c:v>
                </c:pt>
                <c:pt idx="215">
                  <c:v>3.62</c:v>
                </c:pt>
                <c:pt idx="216">
                  <c:v>3.59</c:v>
                </c:pt>
                <c:pt idx="217">
                  <c:v>3.56</c:v>
                </c:pt>
                <c:pt idx="218">
                  <c:v>3.66</c:v>
                </c:pt>
                <c:pt idx="219">
                  <c:v>3.6</c:v>
                </c:pt>
                <c:pt idx="220">
                  <c:v>3.63</c:v>
                </c:pt>
                <c:pt idx="221">
                  <c:v>3.64</c:v>
                </c:pt>
                <c:pt idx="222">
                  <c:v>3.68</c:v>
                </c:pt>
                <c:pt idx="223">
                  <c:v>3.75</c:v>
                </c:pt>
                <c:pt idx="224">
                  <c:v>3.69</c:v>
                </c:pt>
                <c:pt idx="225">
                  <c:v>3.66</c:v>
                </c:pt>
                <c:pt idx="226">
                  <c:v>3.69</c:v>
                </c:pt>
                <c:pt idx="227">
                  <c:v>3.78</c:v>
                </c:pt>
                <c:pt idx="228">
                  <c:v>3.73</c:v>
                </c:pt>
                <c:pt idx="229">
                  <c:v>3.7</c:v>
                </c:pt>
                <c:pt idx="230">
                  <c:v>3.66</c:v>
                </c:pt>
                <c:pt idx="231">
                  <c:v>3.64</c:v>
                </c:pt>
                <c:pt idx="232">
                  <c:v>3.59</c:v>
                </c:pt>
                <c:pt idx="233">
                  <c:v>3.61</c:v>
                </c:pt>
                <c:pt idx="234">
                  <c:v>3.59</c:v>
                </c:pt>
                <c:pt idx="235">
                  <c:v>3.59</c:v>
                </c:pt>
                <c:pt idx="236">
                  <c:v>3.6</c:v>
                </c:pt>
                <c:pt idx="237">
                  <c:v>3.6</c:v>
                </c:pt>
                <c:pt idx="238">
                  <c:v>3.57</c:v>
                </c:pt>
                <c:pt idx="239">
                  <c:v>3.55</c:v>
                </c:pt>
                <c:pt idx="240">
                  <c:v>3.56</c:v>
                </c:pt>
                <c:pt idx="241">
                  <c:v>3.57</c:v>
                </c:pt>
                <c:pt idx="242">
                  <c:v>3.75</c:v>
                </c:pt>
                <c:pt idx="243">
                  <c:v>3.63</c:v>
                </c:pt>
                <c:pt idx="244">
                  <c:v>3.61</c:v>
                </c:pt>
                <c:pt idx="245">
                  <c:v>3.58</c:v>
                </c:pt>
                <c:pt idx="246">
                  <c:v>3.53</c:v>
                </c:pt>
                <c:pt idx="247">
                  <c:v>3.57</c:v>
                </c:pt>
                <c:pt idx="248">
                  <c:v>3.51</c:v>
                </c:pt>
                <c:pt idx="249">
                  <c:v>3.47</c:v>
                </c:pt>
                <c:pt idx="250">
                  <c:v>3.5</c:v>
                </c:pt>
                <c:pt idx="251">
                  <c:v>3.45</c:v>
                </c:pt>
                <c:pt idx="252">
                  <c:v>3.43</c:v>
                </c:pt>
                <c:pt idx="253">
                  <c:v>3.4</c:v>
                </c:pt>
                <c:pt idx="254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1-4F67-8C13-B130E761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43519"/>
        <c:axId val="349436863"/>
      </c:lineChart>
      <c:catAx>
        <c:axId val="52205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4111"/>
        <c:crosses val="autoZero"/>
        <c:auto val="1"/>
        <c:lblAlgn val="ctr"/>
        <c:lblOffset val="100"/>
        <c:noMultiLvlLbl val="0"/>
      </c:catAx>
      <c:valAx>
        <c:axId val="5220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3695"/>
        <c:crosses val="autoZero"/>
        <c:crossBetween val="between"/>
      </c:valAx>
      <c:valAx>
        <c:axId val="349436863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3519"/>
        <c:crosses val="max"/>
        <c:crossBetween val="between"/>
      </c:valAx>
      <c:catAx>
        <c:axId val="349443519"/>
        <c:scaling>
          <c:orientation val="minMax"/>
        </c:scaling>
        <c:delete val="1"/>
        <c:axPos val="b"/>
        <c:majorTickMark val="out"/>
        <c:minorTickMark val="none"/>
        <c:tickLblPos val="nextTo"/>
        <c:crossAx val="34943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'V3'!$C$1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'V3'!$C$2:$C$256</c:f>
              <c:numCache>
                <c:formatCode>General</c:formatCode>
                <c:ptCount val="255"/>
                <c:pt idx="0">
                  <c:v>883247</c:v>
                </c:pt>
                <c:pt idx="1">
                  <c:v>1186689</c:v>
                </c:pt>
                <c:pt idx="2">
                  <c:v>830717</c:v>
                </c:pt>
                <c:pt idx="3">
                  <c:v>676004</c:v>
                </c:pt>
                <c:pt idx="4">
                  <c:v>764701</c:v>
                </c:pt>
                <c:pt idx="5">
                  <c:v>482425</c:v>
                </c:pt>
                <c:pt idx="6">
                  <c:v>818157</c:v>
                </c:pt>
                <c:pt idx="7">
                  <c:v>686134</c:v>
                </c:pt>
                <c:pt idx="8">
                  <c:v>461212</c:v>
                </c:pt>
                <c:pt idx="9">
                  <c:v>829400</c:v>
                </c:pt>
                <c:pt idx="10">
                  <c:v>389655</c:v>
                </c:pt>
                <c:pt idx="11">
                  <c:v>632991</c:v>
                </c:pt>
                <c:pt idx="12">
                  <c:v>842392</c:v>
                </c:pt>
                <c:pt idx="13">
                  <c:v>647511</c:v>
                </c:pt>
                <c:pt idx="14">
                  <c:v>815167</c:v>
                </c:pt>
                <c:pt idx="15">
                  <c:v>788617</c:v>
                </c:pt>
                <c:pt idx="16">
                  <c:v>495521</c:v>
                </c:pt>
                <c:pt idx="17">
                  <c:v>667736</c:v>
                </c:pt>
                <c:pt idx="18">
                  <c:v>479503</c:v>
                </c:pt>
                <c:pt idx="19">
                  <c:v>525065</c:v>
                </c:pt>
                <c:pt idx="20">
                  <c:v>637823</c:v>
                </c:pt>
                <c:pt idx="21">
                  <c:v>510169</c:v>
                </c:pt>
                <c:pt idx="22">
                  <c:v>472966</c:v>
                </c:pt>
                <c:pt idx="23">
                  <c:v>540501</c:v>
                </c:pt>
                <c:pt idx="24">
                  <c:v>4664019</c:v>
                </c:pt>
                <c:pt idx="25">
                  <c:v>897149</c:v>
                </c:pt>
                <c:pt idx="26">
                  <c:v>1031403</c:v>
                </c:pt>
                <c:pt idx="27">
                  <c:v>3579560</c:v>
                </c:pt>
                <c:pt idx="28">
                  <c:v>2323102</c:v>
                </c:pt>
                <c:pt idx="29">
                  <c:v>1482228</c:v>
                </c:pt>
                <c:pt idx="30">
                  <c:v>1354550</c:v>
                </c:pt>
                <c:pt idx="31">
                  <c:v>2054634</c:v>
                </c:pt>
                <c:pt idx="32">
                  <c:v>1981007</c:v>
                </c:pt>
                <c:pt idx="33">
                  <c:v>934542</c:v>
                </c:pt>
                <c:pt idx="34">
                  <c:v>922374</c:v>
                </c:pt>
                <c:pt idx="35">
                  <c:v>643851</c:v>
                </c:pt>
                <c:pt idx="36">
                  <c:v>1925669</c:v>
                </c:pt>
                <c:pt idx="37">
                  <c:v>1165318</c:v>
                </c:pt>
                <c:pt idx="38">
                  <c:v>758852</c:v>
                </c:pt>
                <c:pt idx="39">
                  <c:v>1084039</c:v>
                </c:pt>
                <c:pt idx="40">
                  <c:v>1158827</c:v>
                </c:pt>
                <c:pt idx="41">
                  <c:v>496420</c:v>
                </c:pt>
                <c:pt idx="42">
                  <c:v>1234029</c:v>
                </c:pt>
                <c:pt idx="43">
                  <c:v>1461868</c:v>
                </c:pt>
                <c:pt idx="44">
                  <c:v>994832</c:v>
                </c:pt>
                <c:pt idx="45">
                  <c:v>910706</c:v>
                </c:pt>
                <c:pt idx="46">
                  <c:v>1032100</c:v>
                </c:pt>
                <c:pt idx="47">
                  <c:v>1288474</c:v>
                </c:pt>
                <c:pt idx="48">
                  <c:v>1161906</c:v>
                </c:pt>
                <c:pt idx="49">
                  <c:v>1156230</c:v>
                </c:pt>
                <c:pt idx="50">
                  <c:v>830580</c:v>
                </c:pt>
                <c:pt idx="51">
                  <c:v>1573287</c:v>
                </c:pt>
                <c:pt idx="52">
                  <c:v>1788042</c:v>
                </c:pt>
                <c:pt idx="53">
                  <c:v>1316995</c:v>
                </c:pt>
                <c:pt idx="54">
                  <c:v>1181611</c:v>
                </c:pt>
                <c:pt idx="55">
                  <c:v>471638</c:v>
                </c:pt>
                <c:pt idx="56">
                  <c:v>302871</c:v>
                </c:pt>
                <c:pt idx="57">
                  <c:v>895326</c:v>
                </c:pt>
                <c:pt idx="58">
                  <c:v>521781</c:v>
                </c:pt>
                <c:pt idx="59">
                  <c:v>755174</c:v>
                </c:pt>
                <c:pt idx="60">
                  <c:v>437680</c:v>
                </c:pt>
                <c:pt idx="61">
                  <c:v>629418</c:v>
                </c:pt>
                <c:pt idx="62">
                  <c:v>980254</c:v>
                </c:pt>
                <c:pt idx="63">
                  <c:v>566994</c:v>
                </c:pt>
                <c:pt idx="64">
                  <c:v>853924</c:v>
                </c:pt>
                <c:pt idx="65">
                  <c:v>1060984</c:v>
                </c:pt>
                <c:pt idx="66">
                  <c:v>573206</c:v>
                </c:pt>
                <c:pt idx="67">
                  <c:v>1042780</c:v>
                </c:pt>
                <c:pt idx="68">
                  <c:v>1710949</c:v>
                </c:pt>
                <c:pt idx="69">
                  <c:v>716111</c:v>
                </c:pt>
                <c:pt idx="70">
                  <c:v>585417</c:v>
                </c:pt>
                <c:pt idx="71">
                  <c:v>610478</c:v>
                </c:pt>
                <c:pt idx="72">
                  <c:v>451887</c:v>
                </c:pt>
                <c:pt idx="73">
                  <c:v>597791</c:v>
                </c:pt>
                <c:pt idx="74">
                  <c:v>1430323</c:v>
                </c:pt>
                <c:pt idx="75">
                  <c:v>933980</c:v>
                </c:pt>
                <c:pt idx="76">
                  <c:v>1064965</c:v>
                </c:pt>
                <c:pt idx="77">
                  <c:v>670631</c:v>
                </c:pt>
                <c:pt idx="78">
                  <c:v>2062610</c:v>
                </c:pt>
                <c:pt idx="79">
                  <c:v>2670947</c:v>
                </c:pt>
                <c:pt idx="80">
                  <c:v>636354</c:v>
                </c:pt>
                <c:pt idx="81">
                  <c:v>1006554</c:v>
                </c:pt>
                <c:pt idx="82">
                  <c:v>814405</c:v>
                </c:pt>
                <c:pt idx="83">
                  <c:v>872880</c:v>
                </c:pt>
                <c:pt idx="84">
                  <c:v>900453</c:v>
                </c:pt>
                <c:pt idx="85">
                  <c:v>908450</c:v>
                </c:pt>
                <c:pt idx="86">
                  <c:v>1079377</c:v>
                </c:pt>
                <c:pt idx="87">
                  <c:v>985751</c:v>
                </c:pt>
                <c:pt idx="88">
                  <c:v>796138</c:v>
                </c:pt>
                <c:pt idx="89">
                  <c:v>1060287</c:v>
                </c:pt>
                <c:pt idx="90">
                  <c:v>68881</c:v>
                </c:pt>
                <c:pt idx="91">
                  <c:v>2069475</c:v>
                </c:pt>
                <c:pt idx="92">
                  <c:v>977526</c:v>
                </c:pt>
                <c:pt idx="93">
                  <c:v>755325</c:v>
                </c:pt>
                <c:pt idx="94">
                  <c:v>673346</c:v>
                </c:pt>
                <c:pt idx="95">
                  <c:v>743410</c:v>
                </c:pt>
                <c:pt idx="96">
                  <c:v>729363</c:v>
                </c:pt>
                <c:pt idx="97">
                  <c:v>1336735</c:v>
                </c:pt>
                <c:pt idx="98">
                  <c:v>525147</c:v>
                </c:pt>
                <c:pt idx="99">
                  <c:v>640760</c:v>
                </c:pt>
                <c:pt idx="100">
                  <c:v>1410385</c:v>
                </c:pt>
                <c:pt idx="101">
                  <c:v>1130972</c:v>
                </c:pt>
                <c:pt idx="102">
                  <c:v>1471859</c:v>
                </c:pt>
                <c:pt idx="103">
                  <c:v>1312513</c:v>
                </c:pt>
                <c:pt idx="104">
                  <c:v>2571723</c:v>
                </c:pt>
                <c:pt idx="105">
                  <c:v>1243635</c:v>
                </c:pt>
                <c:pt idx="106">
                  <c:v>1200036</c:v>
                </c:pt>
                <c:pt idx="107">
                  <c:v>1245284</c:v>
                </c:pt>
                <c:pt idx="108">
                  <c:v>864822</c:v>
                </c:pt>
                <c:pt idx="109">
                  <c:v>1604996</c:v>
                </c:pt>
                <c:pt idx="110">
                  <c:v>3369043</c:v>
                </c:pt>
                <c:pt idx="111">
                  <c:v>1343614</c:v>
                </c:pt>
                <c:pt idx="112">
                  <c:v>3548040</c:v>
                </c:pt>
                <c:pt idx="113">
                  <c:v>1039234</c:v>
                </c:pt>
                <c:pt idx="114">
                  <c:v>2084837</c:v>
                </c:pt>
                <c:pt idx="115">
                  <c:v>1771006</c:v>
                </c:pt>
                <c:pt idx="116">
                  <c:v>897539</c:v>
                </c:pt>
                <c:pt idx="117">
                  <c:v>1019738</c:v>
                </c:pt>
                <c:pt idx="118">
                  <c:v>360976</c:v>
                </c:pt>
                <c:pt idx="119">
                  <c:v>634414</c:v>
                </c:pt>
                <c:pt idx="120">
                  <c:v>895450</c:v>
                </c:pt>
                <c:pt idx="121">
                  <c:v>596189</c:v>
                </c:pt>
                <c:pt idx="122">
                  <c:v>553096</c:v>
                </c:pt>
                <c:pt idx="123">
                  <c:v>588962</c:v>
                </c:pt>
                <c:pt idx="124">
                  <c:v>709799</c:v>
                </c:pt>
                <c:pt idx="125">
                  <c:v>682822</c:v>
                </c:pt>
                <c:pt idx="126">
                  <c:v>531949</c:v>
                </c:pt>
                <c:pt idx="127">
                  <c:v>536013</c:v>
                </c:pt>
                <c:pt idx="128">
                  <c:v>598083</c:v>
                </c:pt>
                <c:pt idx="129">
                  <c:v>557326</c:v>
                </c:pt>
                <c:pt idx="130">
                  <c:v>408273</c:v>
                </c:pt>
                <c:pt idx="131">
                  <c:v>910284</c:v>
                </c:pt>
                <c:pt idx="132">
                  <c:v>518956</c:v>
                </c:pt>
                <c:pt idx="133">
                  <c:v>933758</c:v>
                </c:pt>
                <c:pt idx="134">
                  <c:v>684094</c:v>
                </c:pt>
                <c:pt idx="135">
                  <c:v>910794</c:v>
                </c:pt>
                <c:pt idx="136">
                  <c:v>678934</c:v>
                </c:pt>
                <c:pt idx="137">
                  <c:v>720172</c:v>
                </c:pt>
                <c:pt idx="138">
                  <c:v>1080561</c:v>
                </c:pt>
                <c:pt idx="139">
                  <c:v>2695851</c:v>
                </c:pt>
                <c:pt idx="140">
                  <c:v>1145699</c:v>
                </c:pt>
                <c:pt idx="141">
                  <c:v>954228</c:v>
                </c:pt>
                <c:pt idx="142">
                  <c:v>1713077</c:v>
                </c:pt>
                <c:pt idx="143">
                  <c:v>860630</c:v>
                </c:pt>
                <c:pt idx="144">
                  <c:v>513101</c:v>
                </c:pt>
                <c:pt idx="145">
                  <c:v>587192</c:v>
                </c:pt>
                <c:pt idx="146">
                  <c:v>1020539</c:v>
                </c:pt>
                <c:pt idx="147">
                  <c:v>889289</c:v>
                </c:pt>
                <c:pt idx="148">
                  <c:v>776507</c:v>
                </c:pt>
                <c:pt idx="149">
                  <c:v>887141</c:v>
                </c:pt>
                <c:pt idx="150">
                  <c:v>1067383</c:v>
                </c:pt>
                <c:pt idx="151">
                  <c:v>741847</c:v>
                </c:pt>
                <c:pt idx="152">
                  <c:v>2242039</c:v>
                </c:pt>
                <c:pt idx="153">
                  <c:v>2669884</c:v>
                </c:pt>
                <c:pt idx="154">
                  <c:v>1432200</c:v>
                </c:pt>
                <c:pt idx="155">
                  <c:v>1892485</c:v>
                </c:pt>
                <c:pt idx="156">
                  <c:v>792830</c:v>
                </c:pt>
                <c:pt idx="157">
                  <c:v>1260057</c:v>
                </c:pt>
                <c:pt idx="158">
                  <c:v>656862</c:v>
                </c:pt>
                <c:pt idx="159">
                  <c:v>1170946</c:v>
                </c:pt>
                <c:pt idx="160">
                  <c:v>916956</c:v>
                </c:pt>
                <c:pt idx="161">
                  <c:v>802548</c:v>
                </c:pt>
                <c:pt idx="162">
                  <c:v>966951</c:v>
                </c:pt>
                <c:pt idx="163">
                  <c:v>954494</c:v>
                </c:pt>
                <c:pt idx="164">
                  <c:v>1672680</c:v>
                </c:pt>
                <c:pt idx="165">
                  <c:v>1289175</c:v>
                </c:pt>
                <c:pt idx="166">
                  <c:v>1025606</c:v>
                </c:pt>
                <c:pt idx="167">
                  <c:v>1396882</c:v>
                </c:pt>
                <c:pt idx="168">
                  <c:v>1362069</c:v>
                </c:pt>
                <c:pt idx="169">
                  <c:v>713329</c:v>
                </c:pt>
                <c:pt idx="170">
                  <c:v>1251793</c:v>
                </c:pt>
                <c:pt idx="171">
                  <c:v>1568590</c:v>
                </c:pt>
                <c:pt idx="172">
                  <c:v>1075985</c:v>
                </c:pt>
                <c:pt idx="173">
                  <c:v>866690</c:v>
                </c:pt>
                <c:pt idx="174">
                  <c:v>1229663</c:v>
                </c:pt>
                <c:pt idx="175">
                  <c:v>8554101</c:v>
                </c:pt>
                <c:pt idx="176">
                  <c:v>695070</c:v>
                </c:pt>
                <c:pt idx="177">
                  <c:v>1065657</c:v>
                </c:pt>
                <c:pt idx="178">
                  <c:v>586612</c:v>
                </c:pt>
                <c:pt idx="179">
                  <c:v>817775</c:v>
                </c:pt>
                <c:pt idx="180">
                  <c:v>1311329</c:v>
                </c:pt>
                <c:pt idx="181">
                  <c:v>904044</c:v>
                </c:pt>
                <c:pt idx="182">
                  <c:v>1204511</c:v>
                </c:pt>
                <c:pt idx="183">
                  <c:v>2086737</c:v>
                </c:pt>
                <c:pt idx="184">
                  <c:v>761326</c:v>
                </c:pt>
                <c:pt idx="185">
                  <c:v>1289647</c:v>
                </c:pt>
                <c:pt idx="186">
                  <c:v>2956249</c:v>
                </c:pt>
                <c:pt idx="187">
                  <c:v>2200778</c:v>
                </c:pt>
                <c:pt idx="188">
                  <c:v>1136405</c:v>
                </c:pt>
                <c:pt idx="189">
                  <c:v>908434</c:v>
                </c:pt>
                <c:pt idx="190">
                  <c:v>1250884</c:v>
                </c:pt>
                <c:pt idx="191">
                  <c:v>626749</c:v>
                </c:pt>
                <c:pt idx="192">
                  <c:v>696612</c:v>
                </c:pt>
                <c:pt idx="193">
                  <c:v>825086</c:v>
                </c:pt>
                <c:pt idx="194">
                  <c:v>754514</c:v>
                </c:pt>
                <c:pt idx="195">
                  <c:v>683011</c:v>
                </c:pt>
                <c:pt idx="196">
                  <c:v>551500</c:v>
                </c:pt>
                <c:pt idx="197">
                  <c:v>656056</c:v>
                </c:pt>
                <c:pt idx="198">
                  <c:v>566685</c:v>
                </c:pt>
                <c:pt idx="199">
                  <c:v>552583</c:v>
                </c:pt>
                <c:pt idx="200">
                  <c:v>591098</c:v>
                </c:pt>
                <c:pt idx="201">
                  <c:v>1255389</c:v>
                </c:pt>
                <c:pt idx="202">
                  <c:v>505902</c:v>
                </c:pt>
                <c:pt idx="203">
                  <c:v>420428</c:v>
                </c:pt>
                <c:pt idx="204">
                  <c:v>611905</c:v>
                </c:pt>
                <c:pt idx="205">
                  <c:v>429539</c:v>
                </c:pt>
                <c:pt idx="206">
                  <c:v>359604</c:v>
                </c:pt>
                <c:pt idx="207">
                  <c:v>206225</c:v>
                </c:pt>
                <c:pt idx="208">
                  <c:v>292935</c:v>
                </c:pt>
                <c:pt idx="209">
                  <c:v>379929</c:v>
                </c:pt>
                <c:pt idx="210">
                  <c:v>467545</c:v>
                </c:pt>
                <c:pt idx="211">
                  <c:v>346418</c:v>
                </c:pt>
                <c:pt idx="212">
                  <c:v>230604</c:v>
                </c:pt>
                <c:pt idx="213">
                  <c:v>247456</c:v>
                </c:pt>
                <c:pt idx="214">
                  <c:v>307081</c:v>
                </c:pt>
                <c:pt idx="215">
                  <c:v>517996</c:v>
                </c:pt>
                <c:pt idx="216">
                  <c:v>1157960</c:v>
                </c:pt>
                <c:pt idx="217">
                  <c:v>594297</c:v>
                </c:pt>
                <c:pt idx="218">
                  <c:v>472920</c:v>
                </c:pt>
                <c:pt idx="219">
                  <c:v>271689</c:v>
                </c:pt>
                <c:pt idx="220">
                  <c:v>259039</c:v>
                </c:pt>
                <c:pt idx="221">
                  <c:v>394234</c:v>
                </c:pt>
                <c:pt idx="222">
                  <c:v>935992</c:v>
                </c:pt>
                <c:pt idx="223">
                  <c:v>580284</c:v>
                </c:pt>
                <c:pt idx="224">
                  <c:v>1151804</c:v>
                </c:pt>
                <c:pt idx="225">
                  <c:v>512003</c:v>
                </c:pt>
                <c:pt idx="226">
                  <c:v>759653</c:v>
                </c:pt>
                <c:pt idx="227">
                  <c:v>549794</c:v>
                </c:pt>
                <c:pt idx="228">
                  <c:v>472498</c:v>
                </c:pt>
                <c:pt idx="229">
                  <c:v>321530</c:v>
                </c:pt>
                <c:pt idx="230">
                  <c:v>632140</c:v>
                </c:pt>
                <c:pt idx="231">
                  <c:v>311766</c:v>
                </c:pt>
                <c:pt idx="232">
                  <c:v>496500</c:v>
                </c:pt>
                <c:pt idx="233">
                  <c:v>258007</c:v>
                </c:pt>
                <c:pt idx="234">
                  <c:v>548843</c:v>
                </c:pt>
                <c:pt idx="235">
                  <c:v>312693</c:v>
                </c:pt>
                <c:pt idx="236">
                  <c:v>643254</c:v>
                </c:pt>
                <c:pt idx="237">
                  <c:v>942285</c:v>
                </c:pt>
                <c:pt idx="238">
                  <c:v>448877</c:v>
                </c:pt>
                <c:pt idx="239">
                  <c:v>610192</c:v>
                </c:pt>
                <c:pt idx="240">
                  <c:v>628800</c:v>
                </c:pt>
                <c:pt idx="241">
                  <c:v>593685</c:v>
                </c:pt>
                <c:pt idx="242">
                  <c:v>1136313</c:v>
                </c:pt>
                <c:pt idx="243">
                  <c:v>438521</c:v>
                </c:pt>
                <c:pt idx="244">
                  <c:v>443772</c:v>
                </c:pt>
                <c:pt idx="245">
                  <c:v>458869</c:v>
                </c:pt>
                <c:pt idx="246">
                  <c:v>606133</c:v>
                </c:pt>
                <c:pt idx="247">
                  <c:v>265297</c:v>
                </c:pt>
                <c:pt idx="248">
                  <c:v>626028</c:v>
                </c:pt>
                <c:pt idx="249">
                  <c:v>585589</c:v>
                </c:pt>
                <c:pt idx="250">
                  <c:v>359388</c:v>
                </c:pt>
                <c:pt idx="251">
                  <c:v>792626</c:v>
                </c:pt>
                <c:pt idx="252">
                  <c:v>553682</c:v>
                </c:pt>
                <c:pt idx="253">
                  <c:v>342391</c:v>
                </c:pt>
                <c:pt idx="254">
                  <c:v>495827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9-4AE7-87FC-95B09367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053695"/>
        <c:axId val="522054111"/>
      </c:barChart>
      <c:lineChart>
        <c:grouping val="standard"/>
        <c:varyColors val="0"/>
        <c:ser>
          <c:idx val="0"/>
          <c:order val="0"/>
          <c:tx>
            <c:strRef>
              <c:f>'V3'!$B$1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'V3'!$B$2:$B$256</c:f>
              <c:numCache>
                <c:formatCode>General</c:formatCode>
                <c:ptCount val="255"/>
                <c:pt idx="0">
                  <c:v>3.64</c:v>
                </c:pt>
                <c:pt idx="1">
                  <c:v>3.62</c:v>
                </c:pt>
                <c:pt idx="2">
                  <c:v>3.75</c:v>
                </c:pt>
                <c:pt idx="3">
                  <c:v>3.74</c:v>
                </c:pt>
                <c:pt idx="4">
                  <c:v>3.74</c:v>
                </c:pt>
                <c:pt idx="5">
                  <c:v>3.69</c:v>
                </c:pt>
                <c:pt idx="6">
                  <c:v>3.75</c:v>
                </c:pt>
                <c:pt idx="7">
                  <c:v>3.7</c:v>
                </c:pt>
                <c:pt idx="8">
                  <c:v>3.77</c:v>
                </c:pt>
                <c:pt idx="9">
                  <c:v>3.75</c:v>
                </c:pt>
                <c:pt idx="10">
                  <c:v>3.7</c:v>
                </c:pt>
                <c:pt idx="11">
                  <c:v>3.7</c:v>
                </c:pt>
                <c:pt idx="12">
                  <c:v>3.67</c:v>
                </c:pt>
                <c:pt idx="13">
                  <c:v>3.72</c:v>
                </c:pt>
                <c:pt idx="14">
                  <c:v>3.61</c:v>
                </c:pt>
                <c:pt idx="15">
                  <c:v>3.54</c:v>
                </c:pt>
                <c:pt idx="16">
                  <c:v>3.61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3.68</c:v>
                </c:pt>
                <c:pt idx="21">
                  <c:v>3.74</c:v>
                </c:pt>
                <c:pt idx="22">
                  <c:v>3.74</c:v>
                </c:pt>
                <c:pt idx="23">
                  <c:v>3.75</c:v>
                </c:pt>
                <c:pt idx="24">
                  <c:v>3.68</c:v>
                </c:pt>
                <c:pt idx="25">
                  <c:v>3.59</c:v>
                </c:pt>
                <c:pt idx="26">
                  <c:v>3.67</c:v>
                </c:pt>
                <c:pt idx="27">
                  <c:v>3.66</c:v>
                </c:pt>
                <c:pt idx="28">
                  <c:v>3.66</c:v>
                </c:pt>
                <c:pt idx="29">
                  <c:v>3.85</c:v>
                </c:pt>
                <c:pt idx="30">
                  <c:v>3.73</c:v>
                </c:pt>
                <c:pt idx="31">
                  <c:v>3.75</c:v>
                </c:pt>
                <c:pt idx="32">
                  <c:v>3.73</c:v>
                </c:pt>
                <c:pt idx="33">
                  <c:v>3.65</c:v>
                </c:pt>
                <c:pt idx="34">
                  <c:v>3.67</c:v>
                </c:pt>
                <c:pt idx="35">
                  <c:v>3.65</c:v>
                </c:pt>
                <c:pt idx="36">
                  <c:v>3.67</c:v>
                </c:pt>
                <c:pt idx="37">
                  <c:v>3.72</c:v>
                </c:pt>
                <c:pt idx="38">
                  <c:v>3.71</c:v>
                </c:pt>
                <c:pt idx="39">
                  <c:v>3.64</c:v>
                </c:pt>
                <c:pt idx="40">
                  <c:v>3.59</c:v>
                </c:pt>
                <c:pt idx="41">
                  <c:v>3.65</c:v>
                </c:pt>
                <c:pt idx="42">
                  <c:v>3.56</c:v>
                </c:pt>
                <c:pt idx="43">
                  <c:v>3.55</c:v>
                </c:pt>
                <c:pt idx="44">
                  <c:v>3.57</c:v>
                </c:pt>
                <c:pt idx="45">
                  <c:v>3.51</c:v>
                </c:pt>
                <c:pt idx="46">
                  <c:v>3.55</c:v>
                </c:pt>
                <c:pt idx="47">
                  <c:v>3.56</c:v>
                </c:pt>
                <c:pt idx="48">
                  <c:v>3.56</c:v>
                </c:pt>
                <c:pt idx="49">
                  <c:v>3.6</c:v>
                </c:pt>
                <c:pt idx="50">
                  <c:v>3.61</c:v>
                </c:pt>
                <c:pt idx="51">
                  <c:v>3.57</c:v>
                </c:pt>
                <c:pt idx="52">
                  <c:v>3.65</c:v>
                </c:pt>
                <c:pt idx="53">
                  <c:v>3.64</c:v>
                </c:pt>
                <c:pt idx="54">
                  <c:v>3.53</c:v>
                </c:pt>
                <c:pt idx="55">
                  <c:v>3.55</c:v>
                </c:pt>
                <c:pt idx="56">
                  <c:v>3.56</c:v>
                </c:pt>
                <c:pt idx="57">
                  <c:v>3.47</c:v>
                </c:pt>
                <c:pt idx="58">
                  <c:v>3.48</c:v>
                </c:pt>
                <c:pt idx="59">
                  <c:v>3.45</c:v>
                </c:pt>
                <c:pt idx="60">
                  <c:v>3.56</c:v>
                </c:pt>
                <c:pt idx="61">
                  <c:v>3.54</c:v>
                </c:pt>
                <c:pt idx="62">
                  <c:v>3.62</c:v>
                </c:pt>
                <c:pt idx="63">
                  <c:v>3.61</c:v>
                </c:pt>
                <c:pt idx="64">
                  <c:v>3.65</c:v>
                </c:pt>
                <c:pt idx="65">
                  <c:v>3.72</c:v>
                </c:pt>
                <c:pt idx="66">
                  <c:v>3.74</c:v>
                </c:pt>
                <c:pt idx="67">
                  <c:v>3.71</c:v>
                </c:pt>
                <c:pt idx="68">
                  <c:v>3.7</c:v>
                </c:pt>
                <c:pt idx="69">
                  <c:v>3.72</c:v>
                </c:pt>
                <c:pt idx="70">
                  <c:v>3.71</c:v>
                </c:pt>
                <c:pt idx="71">
                  <c:v>3.68</c:v>
                </c:pt>
                <c:pt idx="72">
                  <c:v>3.71</c:v>
                </c:pt>
                <c:pt idx="73">
                  <c:v>3.72</c:v>
                </c:pt>
                <c:pt idx="74">
                  <c:v>3.74</c:v>
                </c:pt>
                <c:pt idx="75">
                  <c:v>3.79</c:v>
                </c:pt>
                <c:pt idx="76">
                  <c:v>3.76</c:v>
                </c:pt>
                <c:pt idx="77">
                  <c:v>3.72</c:v>
                </c:pt>
                <c:pt idx="78">
                  <c:v>3.63</c:v>
                </c:pt>
                <c:pt idx="79">
                  <c:v>3.54</c:v>
                </c:pt>
                <c:pt idx="80">
                  <c:v>3.53</c:v>
                </c:pt>
                <c:pt idx="81">
                  <c:v>3.51</c:v>
                </c:pt>
                <c:pt idx="82">
                  <c:v>3.5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3.74</c:v>
                </c:pt>
                <c:pt idx="87">
                  <c:v>3.72</c:v>
                </c:pt>
                <c:pt idx="88">
                  <c:v>3.67</c:v>
                </c:pt>
                <c:pt idx="89">
                  <c:v>3.62</c:v>
                </c:pt>
                <c:pt idx="90">
                  <c:v>3.69</c:v>
                </c:pt>
                <c:pt idx="91">
                  <c:v>3.78</c:v>
                </c:pt>
                <c:pt idx="92">
                  <c:v>3.68</c:v>
                </c:pt>
                <c:pt idx="93">
                  <c:v>3.66</c:v>
                </c:pt>
                <c:pt idx="94">
                  <c:v>3.64</c:v>
                </c:pt>
                <c:pt idx="95">
                  <c:v>3.66</c:v>
                </c:pt>
                <c:pt idx="96">
                  <c:v>3.7</c:v>
                </c:pt>
                <c:pt idx="97">
                  <c:v>3.63</c:v>
                </c:pt>
                <c:pt idx="98">
                  <c:v>3.65</c:v>
                </c:pt>
                <c:pt idx="99">
                  <c:v>3.66</c:v>
                </c:pt>
                <c:pt idx="100">
                  <c:v>3.63</c:v>
                </c:pt>
                <c:pt idx="101">
                  <c:v>3.64</c:v>
                </c:pt>
                <c:pt idx="102">
                  <c:v>3.56</c:v>
                </c:pt>
                <c:pt idx="103">
                  <c:v>3.52</c:v>
                </c:pt>
                <c:pt idx="104">
                  <c:v>3.51</c:v>
                </c:pt>
                <c:pt idx="105">
                  <c:v>3.53</c:v>
                </c:pt>
                <c:pt idx="106">
                  <c:v>3.5</c:v>
                </c:pt>
                <c:pt idx="107">
                  <c:v>3.52</c:v>
                </c:pt>
                <c:pt idx="108">
                  <c:v>3.51</c:v>
                </c:pt>
                <c:pt idx="109">
                  <c:v>3.45</c:v>
                </c:pt>
                <c:pt idx="110">
                  <c:v>3.65</c:v>
                </c:pt>
                <c:pt idx="111">
                  <c:v>3.65</c:v>
                </c:pt>
                <c:pt idx="112">
                  <c:v>3.52</c:v>
                </c:pt>
                <c:pt idx="113">
                  <c:v>3.51</c:v>
                </c:pt>
                <c:pt idx="114">
                  <c:v>3.43</c:v>
                </c:pt>
                <c:pt idx="115">
                  <c:v>3.35</c:v>
                </c:pt>
                <c:pt idx="116">
                  <c:v>3.31</c:v>
                </c:pt>
                <c:pt idx="117">
                  <c:v>3.34</c:v>
                </c:pt>
                <c:pt idx="118">
                  <c:v>3.35</c:v>
                </c:pt>
                <c:pt idx="119">
                  <c:v>3.4</c:v>
                </c:pt>
                <c:pt idx="120">
                  <c:v>3.41</c:v>
                </c:pt>
                <c:pt idx="121">
                  <c:v>3.36</c:v>
                </c:pt>
                <c:pt idx="122">
                  <c:v>3.38</c:v>
                </c:pt>
                <c:pt idx="123">
                  <c:v>3.39</c:v>
                </c:pt>
                <c:pt idx="124">
                  <c:v>3.37</c:v>
                </c:pt>
                <c:pt idx="125">
                  <c:v>3.41</c:v>
                </c:pt>
                <c:pt idx="126">
                  <c:v>3.43</c:v>
                </c:pt>
                <c:pt idx="127">
                  <c:v>3.41</c:v>
                </c:pt>
                <c:pt idx="128">
                  <c:v>3.39</c:v>
                </c:pt>
                <c:pt idx="129">
                  <c:v>3.37</c:v>
                </c:pt>
                <c:pt idx="130">
                  <c:v>3.38</c:v>
                </c:pt>
                <c:pt idx="131">
                  <c:v>3.35</c:v>
                </c:pt>
                <c:pt idx="132">
                  <c:v>3.32</c:v>
                </c:pt>
                <c:pt idx="133">
                  <c:v>3.38</c:v>
                </c:pt>
                <c:pt idx="134">
                  <c:v>3.42</c:v>
                </c:pt>
                <c:pt idx="135">
                  <c:v>3.37</c:v>
                </c:pt>
                <c:pt idx="136">
                  <c:v>3.35</c:v>
                </c:pt>
                <c:pt idx="137">
                  <c:v>3.38</c:v>
                </c:pt>
                <c:pt idx="138">
                  <c:v>3.38</c:v>
                </c:pt>
                <c:pt idx="139">
                  <c:v>3.48</c:v>
                </c:pt>
                <c:pt idx="140">
                  <c:v>3.48</c:v>
                </c:pt>
                <c:pt idx="141">
                  <c:v>3.42</c:v>
                </c:pt>
                <c:pt idx="142">
                  <c:v>3.35</c:v>
                </c:pt>
                <c:pt idx="143">
                  <c:v>3.4</c:v>
                </c:pt>
                <c:pt idx="144">
                  <c:v>3.4</c:v>
                </c:pt>
                <c:pt idx="145">
                  <c:v>3.43</c:v>
                </c:pt>
                <c:pt idx="146">
                  <c:v>3.45</c:v>
                </c:pt>
                <c:pt idx="147">
                  <c:v>3.41</c:v>
                </c:pt>
                <c:pt idx="148">
                  <c:v>3.41</c:v>
                </c:pt>
                <c:pt idx="149">
                  <c:v>3.37</c:v>
                </c:pt>
                <c:pt idx="150">
                  <c:v>3.33</c:v>
                </c:pt>
                <c:pt idx="151">
                  <c:v>3.32</c:v>
                </c:pt>
                <c:pt idx="152">
                  <c:v>3.46</c:v>
                </c:pt>
                <c:pt idx="153">
                  <c:v>3.25</c:v>
                </c:pt>
                <c:pt idx="154">
                  <c:v>3.22</c:v>
                </c:pt>
                <c:pt idx="155">
                  <c:v>3.21</c:v>
                </c:pt>
                <c:pt idx="156">
                  <c:v>3.27</c:v>
                </c:pt>
                <c:pt idx="157">
                  <c:v>3.34</c:v>
                </c:pt>
                <c:pt idx="158">
                  <c:v>3.35</c:v>
                </c:pt>
                <c:pt idx="159">
                  <c:v>3.37</c:v>
                </c:pt>
                <c:pt idx="160">
                  <c:v>3.38</c:v>
                </c:pt>
                <c:pt idx="161">
                  <c:v>3.43</c:v>
                </c:pt>
                <c:pt idx="162">
                  <c:v>3.47</c:v>
                </c:pt>
                <c:pt idx="163">
                  <c:v>3.5</c:v>
                </c:pt>
                <c:pt idx="164">
                  <c:v>3.57</c:v>
                </c:pt>
                <c:pt idx="165">
                  <c:v>3.51</c:v>
                </c:pt>
                <c:pt idx="166">
                  <c:v>3.43</c:v>
                </c:pt>
                <c:pt idx="167">
                  <c:v>3.39</c:v>
                </c:pt>
                <c:pt idx="168">
                  <c:v>3.52</c:v>
                </c:pt>
                <c:pt idx="169">
                  <c:v>3.49</c:v>
                </c:pt>
                <c:pt idx="170">
                  <c:v>3.36</c:v>
                </c:pt>
                <c:pt idx="171">
                  <c:v>3.37</c:v>
                </c:pt>
                <c:pt idx="172">
                  <c:v>3.36</c:v>
                </c:pt>
                <c:pt idx="173">
                  <c:v>3.32</c:v>
                </c:pt>
                <c:pt idx="174">
                  <c:v>3.32</c:v>
                </c:pt>
                <c:pt idx="175">
                  <c:v>3.38</c:v>
                </c:pt>
                <c:pt idx="176">
                  <c:v>3.4</c:v>
                </c:pt>
                <c:pt idx="177">
                  <c:v>3.48</c:v>
                </c:pt>
                <c:pt idx="178">
                  <c:v>3.5</c:v>
                </c:pt>
                <c:pt idx="179">
                  <c:v>3.48</c:v>
                </c:pt>
                <c:pt idx="180">
                  <c:v>3.47</c:v>
                </c:pt>
                <c:pt idx="181">
                  <c:v>3.39</c:v>
                </c:pt>
                <c:pt idx="182">
                  <c:v>3.34</c:v>
                </c:pt>
                <c:pt idx="183">
                  <c:v>3.34</c:v>
                </c:pt>
                <c:pt idx="184">
                  <c:v>3.36</c:v>
                </c:pt>
                <c:pt idx="185">
                  <c:v>3.5</c:v>
                </c:pt>
                <c:pt idx="186">
                  <c:v>3.68</c:v>
                </c:pt>
                <c:pt idx="187">
                  <c:v>3.82</c:v>
                </c:pt>
                <c:pt idx="188">
                  <c:v>3.86</c:v>
                </c:pt>
                <c:pt idx="189">
                  <c:v>3.86</c:v>
                </c:pt>
                <c:pt idx="190">
                  <c:v>3.87</c:v>
                </c:pt>
                <c:pt idx="191">
                  <c:v>3.91</c:v>
                </c:pt>
                <c:pt idx="192">
                  <c:v>3.96</c:v>
                </c:pt>
                <c:pt idx="193">
                  <c:v>3.97</c:v>
                </c:pt>
                <c:pt idx="194">
                  <c:v>3.89</c:v>
                </c:pt>
                <c:pt idx="195">
                  <c:v>3.9</c:v>
                </c:pt>
                <c:pt idx="196">
                  <c:v>3.88</c:v>
                </c:pt>
                <c:pt idx="197">
                  <c:v>3.87</c:v>
                </c:pt>
                <c:pt idx="198">
                  <c:v>3.85</c:v>
                </c:pt>
                <c:pt idx="199">
                  <c:v>3.83</c:v>
                </c:pt>
                <c:pt idx="200">
                  <c:v>3.82</c:v>
                </c:pt>
                <c:pt idx="201">
                  <c:v>3.71</c:v>
                </c:pt>
                <c:pt idx="202">
                  <c:v>3.74</c:v>
                </c:pt>
                <c:pt idx="203">
                  <c:v>3.69</c:v>
                </c:pt>
                <c:pt idx="204">
                  <c:v>3.67</c:v>
                </c:pt>
                <c:pt idx="205">
                  <c:v>3.67</c:v>
                </c:pt>
                <c:pt idx="206">
                  <c:v>3.7</c:v>
                </c:pt>
                <c:pt idx="207">
                  <c:v>3.66</c:v>
                </c:pt>
                <c:pt idx="208">
                  <c:v>3.65</c:v>
                </c:pt>
                <c:pt idx="209">
                  <c:v>3.67</c:v>
                </c:pt>
                <c:pt idx="210">
                  <c:v>3.65</c:v>
                </c:pt>
                <c:pt idx="211">
                  <c:v>3.66</c:v>
                </c:pt>
                <c:pt idx="212">
                  <c:v>3.6</c:v>
                </c:pt>
                <c:pt idx="213">
                  <c:v>3.65</c:v>
                </c:pt>
                <c:pt idx="214">
                  <c:v>3.63</c:v>
                </c:pt>
                <c:pt idx="215">
                  <c:v>3.62</c:v>
                </c:pt>
                <c:pt idx="216">
                  <c:v>3.59</c:v>
                </c:pt>
                <c:pt idx="217">
                  <c:v>3.56</c:v>
                </c:pt>
                <c:pt idx="218">
                  <c:v>3.66</c:v>
                </c:pt>
                <c:pt idx="219">
                  <c:v>3.6</c:v>
                </c:pt>
                <c:pt idx="220">
                  <c:v>3.63</c:v>
                </c:pt>
                <c:pt idx="221">
                  <c:v>3.64</c:v>
                </c:pt>
                <c:pt idx="222">
                  <c:v>3.68</c:v>
                </c:pt>
                <c:pt idx="223">
                  <c:v>3.75</c:v>
                </c:pt>
                <c:pt idx="224">
                  <c:v>3.69</c:v>
                </c:pt>
                <c:pt idx="225">
                  <c:v>3.66</c:v>
                </c:pt>
                <c:pt idx="226">
                  <c:v>3.69</c:v>
                </c:pt>
                <c:pt idx="227">
                  <c:v>3.78</c:v>
                </c:pt>
                <c:pt idx="228">
                  <c:v>3.73</c:v>
                </c:pt>
                <c:pt idx="229">
                  <c:v>3.7</c:v>
                </c:pt>
                <c:pt idx="230">
                  <c:v>3.66</c:v>
                </c:pt>
                <c:pt idx="231">
                  <c:v>3.64</c:v>
                </c:pt>
                <c:pt idx="232">
                  <c:v>3.59</c:v>
                </c:pt>
                <c:pt idx="233">
                  <c:v>3.61</c:v>
                </c:pt>
                <c:pt idx="234">
                  <c:v>3.59</c:v>
                </c:pt>
                <c:pt idx="235">
                  <c:v>3.59</c:v>
                </c:pt>
                <c:pt idx="236">
                  <c:v>3.6</c:v>
                </c:pt>
                <c:pt idx="237">
                  <c:v>3.6</c:v>
                </c:pt>
                <c:pt idx="238">
                  <c:v>3.57</c:v>
                </c:pt>
                <c:pt idx="239">
                  <c:v>3.55</c:v>
                </c:pt>
                <c:pt idx="240">
                  <c:v>3.56</c:v>
                </c:pt>
                <c:pt idx="241">
                  <c:v>3.57</c:v>
                </c:pt>
                <c:pt idx="242">
                  <c:v>3.75</c:v>
                </c:pt>
                <c:pt idx="243">
                  <c:v>3.63</c:v>
                </c:pt>
                <c:pt idx="244">
                  <c:v>3.61</c:v>
                </c:pt>
                <c:pt idx="245">
                  <c:v>3.58</c:v>
                </c:pt>
                <c:pt idx="246">
                  <c:v>3.53</c:v>
                </c:pt>
                <c:pt idx="247">
                  <c:v>3.57</c:v>
                </c:pt>
                <c:pt idx="248">
                  <c:v>3.51</c:v>
                </c:pt>
                <c:pt idx="249">
                  <c:v>3.47</c:v>
                </c:pt>
                <c:pt idx="250">
                  <c:v>3.5</c:v>
                </c:pt>
                <c:pt idx="251">
                  <c:v>3.45</c:v>
                </c:pt>
                <c:pt idx="252">
                  <c:v>3.43</c:v>
                </c:pt>
                <c:pt idx="253">
                  <c:v>3.4</c:v>
                </c:pt>
                <c:pt idx="254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9-4AE7-87FC-95B09367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43519"/>
        <c:axId val="349436863"/>
      </c:lineChart>
      <c:catAx>
        <c:axId val="52205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4111"/>
        <c:auto val="1"/>
        <c:lblAlgn val="ctr"/>
        <c:lblOffset val="100"/>
        <c:noMultiLvlLbl val="0"/>
      </c:catAx>
      <c:valAx>
        <c:axId val="5220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3695"/>
        <c:crossBetween val="between"/>
      </c:valAx>
      <c:valAx>
        <c:axId val="349436863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3519"/>
        <c:crosses val="max"/>
        <c:crossBetween val="between"/>
      </c:valAx>
      <c:catAx>
        <c:axId val="349443519"/>
        <c:scaling>
          <c:orientation val="minMax"/>
        </c:scaling>
        <c:delete val="1"/>
        <c:axPos val="b"/>
        <c:majorTickMark val="out"/>
        <c:minorTickMark val="none"/>
        <c:tickLblPos val="nextTo"/>
        <c:crossAx val="349436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12</xdr:col>
      <xdr:colOff>180975</xdr:colOff>
      <xdr:row>15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80C2CD-A87F-4619-98E7-42B98C34C37F}"/>
            </a:ext>
          </a:extLst>
        </xdr:cNvPr>
        <xdr:cNvSpPr/>
      </xdr:nvSpPr>
      <xdr:spPr>
        <a:xfrm>
          <a:off x="7839075" y="1333500"/>
          <a:ext cx="2619375" cy="1685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Every 0.02</a:t>
          </a:r>
          <a:r>
            <a:rPr lang="en-AU" sz="1100" baseline="0"/>
            <a:t> of Close increases 1 Note</a:t>
          </a:r>
        </a:p>
        <a:p>
          <a:pPr algn="l"/>
          <a:r>
            <a:rPr lang="en-AU" sz="1100" baseline="0"/>
            <a:t>No Sharp</a:t>
          </a:r>
        </a:p>
        <a:p>
          <a:pPr algn="l"/>
          <a:r>
            <a:rPr lang="en-AU" sz="1100" baseline="0"/>
            <a:t>Volume:  for Note duration</a:t>
          </a:r>
        </a:p>
        <a:p>
          <a:pPr algn="l"/>
          <a:r>
            <a:rPr lang="en-AU" sz="1100" baseline="0"/>
            <a:t>0-25%: 1.25</a:t>
          </a:r>
        </a:p>
        <a:p>
          <a:pPr algn="l"/>
          <a:r>
            <a:rPr lang="en-AU" sz="1100" baseline="0"/>
            <a:t>25-50%: 1.0</a:t>
          </a:r>
        </a:p>
        <a:p>
          <a:pPr algn="l"/>
          <a:r>
            <a:rPr lang="en-AU" sz="1100" baseline="0"/>
            <a:t>50-75%: 0.75</a:t>
          </a:r>
        </a:p>
        <a:p>
          <a:pPr algn="l"/>
          <a:r>
            <a:rPr lang="en-AU" sz="1100" baseline="0"/>
            <a:t>75-100%: 0.5</a:t>
          </a:r>
          <a:endParaRPr lang="en-AU" sz="1100"/>
        </a:p>
      </xdr:txBody>
    </xdr:sp>
    <xdr:clientData/>
  </xdr:twoCellAnchor>
  <xdr:twoCellAnchor>
    <xdr:from>
      <xdr:col>7</xdr:col>
      <xdr:colOff>3276600</xdr:colOff>
      <xdr:row>17</xdr:row>
      <xdr:rowOff>100012</xdr:rowOff>
    </xdr:from>
    <xdr:to>
      <xdr:col>21</xdr:col>
      <xdr:colOff>238125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2AC01-715F-44FE-848C-31DB5A83C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12</xdr:col>
      <xdr:colOff>180975</xdr:colOff>
      <xdr:row>15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0693A4-C60C-4E8C-B724-5C6D8C0114F8}"/>
            </a:ext>
          </a:extLst>
        </xdr:cNvPr>
        <xdr:cNvSpPr/>
      </xdr:nvSpPr>
      <xdr:spPr>
        <a:xfrm>
          <a:off x="8448675" y="1333500"/>
          <a:ext cx="2619375" cy="1685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Every 0.02</a:t>
          </a:r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 Close increases 1 Note</a:t>
          </a:r>
          <a:endParaRPr lang="en-AU">
            <a:effectLst/>
          </a:endParaRPr>
        </a:p>
        <a:p>
          <a:pPr algn="l"/>
          <a:r>
            <a:rPr lang="en-AU" sz="1100" baseline="0"/>
            <a:t>No Sharp</a:t>
          </a:r>
        </a:p>
        <a:p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Volume:  for Note duration</a:t>
          </a:r>
          <a:endParaRPr lang="en-AU">
            <a:effectLst/>
          </a:endParaRPr>
        </a:p>
        <a:p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0-25% : 0.5</a:t>
          </a:r>
          <a:endParaRPr lang="en-AU">
            <a:effectLst/>
          </a:endParaRPr>
        </a:p>
        <a:p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25-50%: 0.75</a:t>
          </a:r>
          <a:endParaRPr lang="en-AU">
            <a:effectLst/>
          </a:endParaRPr>
        </a:p>
        <a:p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50-75%: 1.0</a:t>
          </a:r>
          <a:endParaRPr lang="en-AU">
            <a:effectLst/>
          </a:endParaRPr>
        </a:p>
        <a:p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75-100%: 1.25</a:t>
          </a:r>
          <a:endParaRPr lang="en-AU">
            <a:effectLst/>
          </a:endParaRPr>
        </a:p>
        <a:p>
          <a:pPr algn="l"/>
          <a:endParaRPr lang="en-AU" sz="1100"/>
        </a:p>
      </xdr:txBody>
    </xdr:sp>
    <xdr:clientData/>
  </xdr:twoCellAnchor>
  <xdr:twoCellAnchor>
    <xdr:from>
      <xdr:col>7</xdr:col>
      <xdr:colOff>3276600</xdr:colOff>
      <xdr:row>17</xdr:row>
      <xdr:rowOff>100012</xdr:rowOff>
    </xdr:from>
    <xdr:to>
      <xdr:col>21</xdr:col>
      <xdr:colOff>238125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93902-D8D5-4B4B-A680-507F21040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13</xdr:col>
      <xdr:colOff>180975</xdr:colOff>
      <xdr:row>15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DAB2AC1-29CD-4915-B581-7FDDD488C192}"/>
            </a:ext>
          </a:extLst>
        </xdr:cNvPr>
        <xdr:cNvSpPr/>
      </xdr:nvSpPr>
      <xdr:spPr>
        <a:xfrm>
          <a:off x="8448675" y="1333500"/>
          <a:ext cx="2619375" cy="1685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Every 0.01</a:t>
          </a:r>
          <a:r>
            <a:rPr lang="en-AU" sz="1100" baseline="0"/>
            <a:t> of Close increases half Note </a:t>
          </a:r>
        </a:p>
        <a:p>
          <a:pPr algn="l"/>
          <a:endParaRPr lang="en-AU" sz="1100" baseline="0"/>
        </a:p>
        <a:p>
          <a:pPr algn="l"/>
          <a:r>
            <a:rPr lang="en-AU" sz="1100" baseline="0"/>
            <a:t>Volume from 70 to 128 according to the ratio</a:t>
          </a:r>
        </a:p>
        <a:p>
          <a:pPr algn="l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12</xdr:col>
      <xdr:colOff>180975</xdr:colOff>
      <xdr:row>16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BDC5B7-D69D-4957-A4E8-A098317BC057}"/>
            </a:ext>
          </a:extLst>
        </xdr:cNvPr>
        <xdr:cNvSpPr/>
      </xdr:nvSpPr>
      <xdr:spPr>
        <a:xfrm>
          <a:off x="7839075" y="1524000"/>
          <a:ext cx="2619375" cy="1685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Every 0.05</a:t>
          </a:r>
          <a:r>
            <a:rPr lang="en-AU" sz="1100" baseline="0"/>
            <a:t> of Close increases 1 Note</a:t>
          </a:r>
        </a:p>
        <a:p>
          <a:pPr algn="l"/>
          <a:r>
            <a:rPr lang="en-AU" sz="1100" baseline="0"/>
            <a:t>No Sharp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20C2-7E9B-4140-8204-3AD0864E6E12}">
  <dimension ref="A1:S256"/>
  <sheetViews>
    <sheetView tabSelected="1" zoomScaleNormal="100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9.140625" style="9"/>
    <col min="7" max="7" width="10.7109375" customWidth="1"/>
    <col min="8" max="8" width="50.42578125" bestFit="1" customWidth="1"/>
    <col min="13" max="13" width="9.140625" style="9"/>
  </cols>
  <sheetData>
    <row r="1" spans="1:19" x14ac:dyDescent="0.25">
      <c r="A1" t="s">
        <v>0</v>
      </c>
      <c r="B1" s="9" t="s">
        <v>4</v>
      </c>
      <c r="C1" t="s">
        <v>6</v>
      </c>
      <c r="D1" t="s">
        <v>33</v>
      </c>
      <c r="E1" t="s">
        <v>167</v>
      </c>
      <c r="F1" t="s">
        <v>57</v>
      </c>
      <c r="G1" t="s">
        <v>168</v>
      </c>
      <c r="H1" t="s">
        <v>58</v>
      </c>
      <c r="K1" t="s">
        <v>33</v>
      </c>
      <c r="N1" s="5" t="s">
        <v>56</v>
      </c>
      <c r="O1" s="6" t="s">
        <v>34</v>
      </c>
      <c r="Q1" t="s">
        <v>159</v>
      </c>
    </row>
    <row r="2" spans="1:19" x14ac:dyDescent="0.25">
      <c r="A2" s="1">
        <v>44025</v>
      </c>
      <c r="B2">
        <v>3.64</v>
      </c>
      <c r="C2">
        <v>883247</v>
      </c>
      <c r="D2" t="str">
        <f>VLOOKUP(B2,$M$2:$O$128,2,FALSE)</f>
        <v>G3</v>
      </c>
      <c r="E2">
        <f>IF(C2&lt;=$R$7,1.25,IF(C2&lt;=$R$8,1,IF(C2&lt;=$R$9,0.75,0.5)))</f>
        <v>0.75</v>
      </c>
      <c r="F2">
        <f>VLOOKUP(D2,Sheet1!$C$3:$D$130,2,FALSE)</f>
        <v>55</v>
      </c>
      <c r="G2">
        <f>E2</f>
        <v>0.75</v>
      </c>
      <c r="H2" t="str">
        <f>"MyMIDI.addNote(track,channel,"&amp;F2&amp;","&amp;G2&amp;","&amp;E2&amp;",volume)"</f>
        <v>MyMIDI.addNote(track,channel,55,0.75,0.75,volume)</v>
      </c>
      <c r="K2" t="s">
        <v>20</v>
      </c>
      <c r="L2">
        <f>MIN(B2:B256)</f>
        <v>3.21</v>
      </c>
      <c r="M2">
        <v>3</v>
      </c>
      <c r="N2" s="3" t="s">
        <v>49</v>
      </c>
      <c r="O2" s="7">
        <v>0</v>
      </c>
      <c r="Q2" t="s">
        <v>20</v>
      </c>
      <c r="R2">
        <f>MIN(C2:C256)</f>
        <v>68881</v>
      </c>
      <c r="S2">
        <v>70</v>
      </c>
    </row>
    <row r="3" spans="1:19" x14ac:dyDescent="0.25">
      <c r="A3" s="1">
        <v>44026</v>
      </c>
      <c r="B3">
        <v>3.62</v>
      </c>
      <c r="C3">
        <v>1186689</v>
      </c>
      <c r="D3" t="str">
        <f>VLOOKUP(B3,$M$2:$O$128,2,FALSE)</f>
        <v>F3</v>
      </c>
      <c r="E3">
        <f t="shared" ref="E3:E66" si="0">IF(C3&lt;=$R$7,1.25,IF(C3&lt;=$R$8,1,IF(C3&lt;=$R$9,0.75,0.5)))</f>
        <v>0.5</v>
      </c>
      <c r="F3">
        <f>VLOOKUP(D3,Sheet1!$C$3:$D$130,2,FALSE)</f>
        <v>53</v>
      </c>
      <c r="G3">
        <f>E3+G2</f>
        <v>1.25</v>
      </c>
      <c r="H3" t="str">
        <f t="shared" ref="H3:H66" si="1">"MyMIDI.addNote(track,channel,"&amp;F3&amp;","&amp;G3&amp;","&amp;E3&amp;",volume)"</f>
        <v>MyMIDI.addNote(track,channel,53,1.25,0.5,volume)</v>
      </c>
      <c r="K3" t="s">
        <v>21</v>
      </c>
      <c r="L3">
        <f>MAX(B2:B256)</f>
        <v>3.97</v>
      </c>
      <c r="M3">
        <v>3.01</v>
      </c>
      <c r="N3" s="3" t="s">
        <v>49</v>
      </c>
      <c r="O3" s="7">
        <v>1</v>
      </c>
      <c r="Q3" t="s">
        <v>21</v>
      </c>
      <c r="R3">
        <f>MAX(C2:C256)</f>
        <v>8554101</v>
      </c>
      <c r="S3">
        <v>128</v>
      </c>
    </row>
    <row r="4" spans="1:19" x14ac:dyDescent="0.25">
      <c r="A4" s="1">
        <v>44027</v>
      </c>
      <c r="B4">
        <v>3.75</v>
      </c>
      <c r="C4">
        <v>830717</v>
      </c>
      <c r="D4" t="str">
        <f>VLOOKUP(B4,$M$2:$O$128,2,FALSE)</f>
        <v>E4</v>
      </c>
      <c r="E4">
        <f t="shared" si="0"/>
        <v>0.75</v>
      </c>
      <c r="F4">
        <f>VLOOKUP(D4,Sheet1!$C$3:$D$130,2,FALSE)</f>
        <v>64</v>
      </c>
      <c r="G4">
        <f t="shared" ref="G4:G67" si="2">E4+G3</f>
        <v>2</v>
      </c>
      <c r="H4" t="str">
        <f t="shared" si="1"/>
        <v>MyMIDI.addNote(track,channel,64,2,0.75,volume)</v>
      </c>
      <c r="K4" t="s">
        <v>22</v>
      </c>
      <c r="L4">
        <f>L3-L2</f>
        <v>0.76000000000000023</v>
      </c>
      <c r="M4">
        <v>3.02</v>
      </c>
      <c r="N4" s="3" t="s">
        <v>50</v>
      </c>
      <c r="O4" s="7">
        <v>2</v>
      </c>
      <c r="Q4" t="s">
        <v>22</v>
      </c>
      <c r="R4">
        <f>R3-R2</f>
        <v>8485220</v>
      </c>
    </row>
    <row r="5" spans="1:19" x14ac:dyDescent="0.25">
      <c r="A5" s="1">
        <v>44028</v>
      </c>
      <c r="B5">
        <v>3.74</v>
      </c>
      <c r="C5">
        <v>676004</v>
      </c>
      <c r="D5" t="str">
        <f>VLOOKUP(B5,$M$2:$O$128,2,FALSE)</f>
        <v>E4</v>
      </c>
      <c r="E5">
        <f t="shared" si="0"/>
        <v>1</v>
      </c>
      <c r="F5">
        <f>VLOOKUP(D5,Sheet1!$C$3:$D$130,2,FALSE)</f>
        <v>64</v>
      </c>
      <c r="G5">
        <f t="shared" si="2"/>
        <v>3</v>
      </c>
      <c r="H5" t="str">
        <f t="shared" si="1"/>
        <v>MyMIDI.addNote(track,channel,64,3,1,volume)</v>
      </c>
      <c r="K5" t="s">
        <v>23</v>
      </c>
      <c r="L5">
        <f>L4/0.05</f>
        <v>15.200000000000005</v>
      </c>
      <c r="M5">
        <v>3.03</v>
      </c>
      <c r="N5" s="3" t="s">
        <v>50</v>
      </c>
      <c r="O5" s="7">
        <v>3</v>
      </c>
      <c r="Q5" t="s">
        <v>160</v>
      </c>
      <c r="R5">
        <f>STDEV(C2:C256)</f>
        <v>776618.6003921082</v>
      </c>
    </row>
    <row r="6" spans="1:19" x14ac:dyDescent="0.25">
      <c r="A6" s="1">
        <v>44029</v>
      </c>
      <c r="B6">
        <v>3.74</v>
      </c>
      <c r="C6">
        <v>764701</v>
      </c>
      <c r="D6" t="str">
        <f>VLOOKUP(B6,$M$2:$O$128,2,FALSE)</f>
        <v>E4</v>
      </c>
      <c r="E6">
        <f t="shared" si="0"/>
        <v>1</v>
      </c>
      <c r="F6">
        <f>VLOOKUP(D6,Sheet1!$C$3:$D$130,2,FALSE)</f>
        <v>64</v>
      </c>
      <c r="G6">
        <f t="shared" si="2"/>
        <v>4</v>
      </c>
      <c r="H6" t="str">
        <f t="shared" si="1"/>
        <v>MyMIDI.addNote(track,channel,64,4,1,volume)</v>
      </c>
      <c r="M6">
        <v>3.04</v>
      </c>
      <c r="N6" s="3" t="s">
        <v>51</v>
      </c>
      <c r="O6" s="7">
        <v>4</v>
      </c>
      <c r="Q6" t="s">
        <v>163</v>
      </c>
      <c r="R6">
        <f>AVERAGE(C2:$C$256)</f>
        <v>979185.12156862742</v>
      </c>
    </row>
    <row r="7" spans="1:19" x14ac:dyDescent="0.25">
      <c r="A7" s="1">
        <v>44032</v>
      </c>
      <c r="B7">
        <v>3.69</v>
      </c>
      <c r="C7">
        <v>482425</v>
      </c>
      <c r="D7" t="str">
        <f>VLOOKUP(B7,$M$2:$O$128,2,FALSE)</f>
        <v>B3</v>
      </c>
      <c r="E7">
        <f t="shared" si="0"/>
        <v>1.25</v>
      </c>
      <c r="F7">
        <f>VLOOKUP(D7,Sheet1!$C$3:$D$130,2,FALSE)</f>
        <v>59</v>
      </c>
      <c r="G7">
        <f t="shared" si="2"/>
        <v>5.25</v>
      </c>
      <c r="H7" t="str">
        <f t="shared" si="1"/>
        <v>MyMIDI.addNote(track,channel,59,5.25,1.25,volume)</v>
      </c>
      <c r="M7">
        <v>3.05</v>
      </c>
      <c r="N7" s="3" t="s">
        <v>51</v>
      </c>
      <c r="O7" s="7">
        <v>5</v>
      </c>
      <c r="Q7" t="s">
        <v>164</v>
      </c>
      <c r="R7">
        <f>_xlfn.QUARTILE.INC($C$2:$C$256,1)</f>
        <v>570100</v>
      </c>
      <c r="S7" s="10"/>
    </row>
    <row r="8" spans="1:19" x14ac:dyDescent="0.25">
      <c r="A8" s="1">
        <v>44033</v>
      </c>
      <c r="B8">
        <v>3.75</v>
      </c>
      <c r="C8">
        <v>818157</v>
      </c>
      <c r="D8" t="str">
        <f>VLOOKUP(B8,$M$2:$O$128,2,FALSE)</f>
        <v>E4</v>
      </c>
      <c r="E8">
        <f t="shared" si="0"/>
        <v>0.75</v>
      </c>
      <c r="F8">
        <f>VLOOKUP(D8,Sheet1!$C$3:$D$130,2,FALSE)</f>
        <v>64</v>
      </c>
      <c r="G8">
        <f t="shared" si="2"/>
        <v>6</v>
      </c>
      <c r="H8" t="str">
        <f t="shared" si="1"/>
        <v>MyMIDI.addNote(track,channel,64,6,0.75,volume)</v>
      </c>
      <c r="M8">
        <v>3.06</v>
      </c>
      <c r="N8" s="3" t="s">
        <v>52</v>
      </c>
      <c r="O8" s="7">
        <v>6</v>
      </c>
      <c r="Q8" t="s">
        <v>166</v>
      </c>
      <c r="R8">
        <f>_xlfn.QUARTILE.INC($C$2:$C$256,2)</f>
        <v>814405</v>
      </c>
    </row>
    <row r="9" spans="1:19" x14ac:dyDescent="0.25">
      <c r="A9" s="1">
        <v>44034</v>
      </c>
      <c r="B9">
        <v>3.7</v>
      </c>
      <c r="C9">
        <v>686134</v>
      </c>
      <c r="D9" t="str">
        <f>VLOOKUP(B9,$M$2:$O$128,2,FALSE)</f>
        <v>C4</v>
      </c>
      <c r="E9">
        <f t="shared" si="0"/>
        <v>1</v>
      </c>
      <c r="F9">
        <f>VLOOKUP(D9,Sheet1!$C$3:$D$130,2,FALSE)</f>
        <v>60</v>
      </c>
      <c r="G9">
        <f t="shared" si="2"/>
        <v>7</v>
      </c>
      <c r="H9" t="str">
        <f t="shared" si="1"/>
        <v>MyMIDI.addNote(track,channel,60,7,1,volume)</v>
      </c>
      <c r="M9">
        <v>3.07</v>
      </c>
      <c r="N9" s="3" t="s">
        <v>52</v>
      </c>
      <c r="O9" s="7">
        <v>7</v>
      </c>
      <c r="Q9" t="s">
        <v>165</v>
      </c>
      <c r="R9">
        <f>_xlfn.QUARTILE.INC($C$2:$C$256,3)</f>
        <v>1154017</v>
      </c>
      <c r="S9" s="10"/>
    </row>
    <row r="10" spans="1:19" x14ac:dyDescent="0.25">
      <c r="A10" s="1">
        <v>44035</v>
      </c>
      <c r="B10">
        <v>3.77</v>
      </c>
      <c r="C10">
        <v>461212</v>
      </c>
      <c r="D10" t="str">
        <f>VLOOKUP(B10,$M$2:$O$128,2,FALSE)</f>
        <v>F4</v>
      </c>
      <c r="E10">
        <f t="shared" si="0"/>
        <v>1.25</v>
      </c>
      <c r="F10">
        <f>VLOOKUP(D10,Sheet1!$C$3:$D$130,2,FALSE)</f>
        <v>65</v>
      </c>
      <c r="G10">
        <f t="shared" si="2"/>
        <v>8.25</v>
      </c>
      <c r="H10" t="str">
        <f t="shared" si="1"/>
        <v>MyMIDI.addNote(track,channel,65,8.25,1.25,volume)</v>
      </c>
      <c r="M10">
        <v>3.08</v>
      </c>
      <c r="N10" s="3" t="s">
        <v>53</v>
      </c>
      <c r="O10" s="7">
        <v>8</v>
      </c>
    </row>
    <row r="11" spans="1:19" x14ac:dyDescent="0.25">
      <c r="A11" s="1">
        <v>44036</v>
      </c>
      <c r="B11">
        <v>3.75</v>
      </c>
      <c r="C11">
        <v>829400</v>
      </c>
      <c r="D11" t="str">
        <f>VLOOKUP(B11,$M$2:$O$128,2,FALSE)</f>
        <v>E4</v>
      </c>
      <c r="E11">
        <f t="shared" si="0"/>
        <v>0.75</v>
      </c>
      <c r="F11">
        <f>VLOOKUP(D11,Sheet1!$C$3:$D$130,2,FALSE)</f>
        <v>64</v>
      </c>
      <c r="G11">
        <f t="shared" si="2"/>
        <v>9</v>
      </c>
      <c r="H11" t="str">
        <f t="shared" si="1"/>
        <v>MyMIDI.addNote(track,channel,64,9,0.75,volume)</v>
      </c>
      <c r="M11">
        <v>3.09</v>
      </c>
      <c r="N11" s="3" t="s">
        <v>53</v>
      </c>
      <c r="O11" s="7">
        <v>9</v>
      </c>
      <c r="R11" s="3"/>
    </row>
    <row r="12" spans="1:19" x14ac:dyDescent="0.25">
      <c r="A12" s="1">
        <v>44039</v>
      </c>
      <c r="B12">
        <v>3.7</v>
      </c>
      <c r="C12">
        <v>389655</v>
      </c>
      <c r="D12" t="str">
        <f>VLOOKUP(B12,$M$2:$O$128,2,FALSE)</f>
        <v>C4</v>
      </c>
      <c r="E12">
        <f t="shared" si="0"/>
        <v>1.25</v>
      </c>
      <c r="F12">
        <f>VLOOKUP(D12,Sheet1!$C$3:$D$130,2,FALSE)</f>
        <v>60</v>
      </c>
      <c r="G12">
        <f t="shared" si="2"/>
        <v>10.25</v>
      </c>
      <c r="H12" t="str">
        <f t="shared" si="1"/>
        <v>MyMIDI.addNote(track,channel,60,10.25,1.25,volume)</v>
      </c>
      <c r="M12">
        <v>3.1</v>
      </c>
      <c r="N12" s="3" t="s">
        <v>54</v>
      </c>
      <c r="O12" s="7">
        <v>10</v>
      </c>
      <c r="R12" s="3"/>
    </row>
    <row r="13" spans="1:19" x14ac:dyDescent="0.25">
      <c r="A13" s="1">
        <v>44040</v>
      </c>
      <c r="B13">
        <v>3.7</v>
      </c>
      <c r="C13">
        <v>632991</v>
      </c>
      <c r="D13" t="str">
        <f>VLOOKUP(B13,$M$2:$O$128,2,FALSE)</f>
        <v>C4</v>
      </c>
      <c r="E13">
        <f t="shared" si="0"/>
        <v>1</v>
      </c>
      <c r="F13">
        <f>VLOOKUP(D13,Sheet1!$C$3:$D$130,2,FALSE)</f>
        <v>60</v>
      </c>
      <c r="G13">
        <f t="shared" si="2"/>
        <v>11.25</v>
      </c>
      <c r="H13" t="str">
        <f t="shared" si="1"/>
        <v>MyMIDI.addNote(track,channel,60,11.25,1,volume)</v>
      </c>
      <c r="M13">
        <v>3.11</v>
      </c>
      <c r="N13" s="3" t="s">
        <v>54</v>
      </c>
      <c r="O13" s="7">
        <v>11</v>
      </c>
      <c r="R13" s="3"/>
    </row>
    <row r="14" spans="1:19" x14ac:dyDescent="0.25">
      <c r="A14" s="1">
        <v>44041</v>
      </c>
      <c r="B14">
        <v>3.67</v>
      </c>
      <c r="C14">
        <v>842392</v>
      </c>
      <c r="D14" t="str">
        <f>VLOOKUP(B14,$M$2:$O$128,2,FALSE)</f>
        <v>A3</v>
      </c>
      <c r="E14">
        <f t="shared" si="0"/>
        <v>0.75</v>
      </c>
      <c r="F14">
        <f>VLOOKUP(D14,Sheet1!$C$3:$D$130,2,FALSE)</f>
        <v>57</v>
      </c>
      <c r="G14">
        <f t="shared" si="2"/>
        <v>12</v>
      </c>
      <c r="H14" t="str">
        <f t="shared" si="1"/>
        <v>MyMIDI.addNote(track,channel,57,12,0.75,volume)</v>
      </c>
      <c r="M14">
        <v>3.12</v>
      </c>
      <c r="N14" s="3" t="s">
        <v>55</v>
      </c>
      <c r="O14" s="7">
        <v>12</v>
      </c>
      <c r="R14" s="3"/>
    </row>
    <row r="15" spans="1:19" x14ac:dyDescent="0.25">
      <c r="A15" s="1">
        <v>44042</v>
      </c>
      <c r="B15">
        <v>3.72</v>
      </c>
      <c r="C15">
        <v>647511</v>
      </c>
      <c r="D15" t="str">
        <f>VLOOKUP(B15,$M$2:$O$128,2,FALSE)</f>
        <v>D4</v>
      </c>
      <c r="E15">
        <f t="shared" si="0"/>
        <v>1</v>
      </c>
      <c r="F15">
        <f>VLOOKUP(D15,Sheet1!$C$3:$D$130,2,FALSE)</f>
        <v>62</v>
      </c>
      <c r="G15">
        <f t="shared" si="2"/>
        <v>13</v>
      </c>
      <c r="H15" t="str">
        <f t="shared" si="1"/>
        <v>MyMIDI.addNote(track,channel,62,13,1,volume)</v>
      </c>
      <c r="M15">
        <v>3.13</v>
      </c>
      <c r="N15" s="3" t="s">
        <v>55</v>
      </c>
      <c r="O15" s="7">
        <v>13</v>
      </c>
      <c r="R15" s="3"/>
    </row>
    <row r="16" spans="1:19" x14ac:dyDescent="0.25">
      <c r="A16" s="1">
        <v>44043</v>
      </c>
      <c r="B16">
        <v>3.61</v>
      </c>
      <c r="C16">
        <v>815167</v>
      </c>
      <c r="D16" t="str">
        <f>VLOOKUP(B16,$M$2:$O$128,2,FALSE)</f>
        <v>E3</v>
      </c>
      <c r="E16">
        <f t="shared" si="0"/>
        <v>0.75</v>
      </c>
      <c r="F16">
        <f>VLOOKUP(D16,Sheet1!$C$3:$D$130,2,FALSE)</f>
        <v>52</v>
      </c>
      <c r="G16">
        <f t="shared" si="2"/>
        <v>13.75</v>
      </c>
      <c r="H16" t="str">
        <f t="shared" si="1"/>
        <v>MyMIDI.addNote(track,channel,52,13.75,0.75,volume)</v>
      </c>
      <c r="M16">
        <v>3.14</v>
      </c>
      <c r="N16" s="3" t="s">
        <v>9</v>
      </c>
      <c r="O16" s="7">
        <v>14</v>
      </c>
      <c r="R16" s="3"/>
    </row>
    <row r="17" spans="1:18" x14ac:dyDescent="0.25">
      <c r="A17" s="1">
        <v>44046</v>
      </c>
      <c r="B17">
        <v>3.54</v>
      </c>
      <c r="C17">
        <v>788617</v>
      </c>
      <c r="D17" t="str">
        <f>VLOOKUP(B17,$M$2:$O$128,2,FALSE)</f>
        <v>B2</v>
      </c>
      <c r="E17">
        <f t="shared" si="0"/>
        <v>1</v>
      </c>
      <c r="F17">
        <f>VLOOKUP(D17,Sheet1!$C$3:$D$130,2,FALSE)</f>
        <v>47</v>
      </c>
      <c r="G17">
        <f t="shared" si="2"/>
        <v>14.75</v>
      </c>
      <c r="H17" t="str">
        <f t="shared" si="1"/>
        <v>MyMIDI.addNote(track,channel,47,14.75,1,volume)</v>
      </c>
      <c r="M17">
        <v>3.15</v>
      </c>
      <c r="N17" s="3" t="s">
        <v>9</v>
      </c>
      <c r="O17" s="7">
        <v>15</v>
      </c>
      <c r="R17" s="3"/>
    </row>
    <row r="18" spans="1:18" x14ac:dyDescent="0.25">
      <c r="A18" s="1">
        <v>44047</v>
      </c>
      <c r="B18">
        <v>3.61</v>
      </c>
      <c r="C18">
        <v>495521</v>
      </c>
      <c r="D18" t="str">
        <f>VLOOKUP(B18,$M$2:$O$128,2,FALSE)</f>
        <v>E3</v>
      </c>
      <c r="E18">
        <f t="shared" si="0"/>
        <v>1.25</v>
      </c>
      <c r="F18">
        <f>VLOOKUP(D18,Sheet1!$C$3:$D$130,2,FALSE)</f>
        <v>52</v>
      </c>
      <c r="G18">
        <f t="shared" si="2"/>
        <v>16</v>
      </c>
      <c r="H18" t="str">
        <f t="shared" si="1"/>
        <v>MyMIDI.addNote(track,channel,52,16,1.25,volume)</v>
      </c>
      <c r="M18">
        <v>3.16</v>
      </c>
      <c r="N18" s="3" t="s">
        <v>10</v>
      </c>
      <c r="O18" s="7">
        <v>16</v>
      </c>
      <c r="R18" s="3"/>
    </row>
    <row r="19" spans="1:18" x14ac:dyDescent="0.25">
      <c r="A19" s="1">
        <v>44048</v>
      </c>
      <c r="B19">
        <v>3.6</v>
      </c>
      <c r="C19">
        <v>667736</v>
      </c>
      <c r="D19" t="str">
        <f>VLOOKUP(B19,$M$2:$O$128,2,FALSE)</f>
        <v>E3</v>
      </c>
      <c r="E19">
        <f t="shared" si="0"/>
        <v>1</v>
      </c>
      <c r="F19">
        <f>VLOOKUP(D19,Sheet1!$C$3:$D$130,2,FALSE)</f>
        <v>52</v>
      </c>
      <c r="G19">
        <f t="shared" si="2"/>
        <v>17</v>
      </c>
      <c r="H19" t="str">
        <f t="shared" si="1"/>
        <v>MyMIDI.addNote(track,channel,52,17,1,volume)</v>
      </c>
      <c r="M19">
        <v>3.17</v>
      </c>
      <c r="N19" s="3" t="s">
        <v>10</v>
      </c>
      <c r="O19" s="7">
        <v>17</v>
      </c>
      <c r="R19" s="3"/>
    </row>
    <row r="20" spans="1:18" x14ac:dyDescent="0.25">
      <c r="A20" s="1">
        <v>44049</v>
      </c>
      <c r="B20">
        <v>3.6</v>
      </c>
      <c r="C20">
        <v>479503</v>
      </c>
      <c r="D20" t="str">
        <f>VLOOKUP(B20,$M$2:$O$128,2,FALSE)</f>
        <v>E3</v>
      </c>
      <c r="E20">
        <f t="shared" si="0"/>
        <v>1.25</v>
      </c>
      <c r="F20">
        <f>VLOOKUP(D20,Sheet1!$C$3:$D$130,2,FALSE)</f>
        <v>52</v>
      </c>
      <c r="G20">
        <f t="shared" si="2"/>
        <v>18.25</v>
      </c>
      <c r="H20" t="str">
        <f t="shared" si="1"/>
        <v>MyMIDI.addNote(track,channel,52,18.25,1.25,volume)</v>
      </c>
      <c r="M20">
        <v>3.18</v>
      </c>
      <c r="N20" s="3" t="s">
        <v>11</v>
      </c>
      <c r="O20" s="7">
        <v>18</v>
      </c>
      <c r="R20" s="3"/>
    </row>
    <row r="21" spans="1:18" x14ac:dyDescent="0.25">
      <c r="A21" s="1">
        <v>44050</v>
      </c>
      <c r="B21">
        <v>3.6</v>
      </c>
      <c r="C21">
        <v>525065</v>
      </c>
      <c r="D21" t="str">
        <f>VLOOKUP(B21,$M$2:$O$128,2,FALSE)</f>
        <v>E3</v>
      </c>
      <c r="E21">
        <f t="shared" si="0"/>
        <v>1.25</v>
      </c>
      <c r="F21">
        <f>VLOOKUP(D21,Sheet1!$C$3:$D$130,2,FALSE)</f>
        <v>52</v>
      </c>
      <c r="G21">
        <f t="shared" si="2"/>
        <v>19.5</v>
      </c>
      <c r="H21" t="str">
        <f t="shared" si="1"/>
        <v>MyMIDI.addNote(track,channel,52,19.5,1.25,volume)</v>
      </c>
      <c r="M21">
        <v>3.19</v>
      </c>
      <c r="N21" s="3" t="s">
        <v>11</v>
      </c>
      <c r="O21" s="7">
        <v>19</v>
      </c>
      <c r="R21" s="3"/>
    </row>
    <row r="22" spans="1:18" x14ac:dyDescent="0.25">
      <c r="A22" s="1">
        <v>44053</v>
      </c>
      <c r="B22">
        <v>3.68</v>
      </c>
      <c r="C22">
        <v>637823</v>
      </c>
      <c r="D22" t="str">
        <f>VLOOKUP(B22,$M$2:$O$128,2,FALSE)</f>
        <v>B3</v>
      </c>
      <c r="E22">
        <f t="shared" si="0"/>
        <v>1</v>
      </c>
      <c r="F22">
        <f>VLOOKUP(D22,Sheet1!$C$3:$D$130,2,FALSE)</f>
        <v>59</v>
      </c>
      <c r="G22">
        <f t="shared" si="2"/>
        <v>20.5</v>
      </c>
      <c r="H22" t="str">
        <f t="shared" si="1"/>
        <v>MyMIDI.addNote(track,channel,59,20.5,1,volume)</v>
      </c>
      <c r="M22">
        <v>3.2</v>
      </c>
      <c r="N22" s="3" t="s">
        <v>16</v>
      </c>
      <c r="O22" s="7">
        <v>20</v>
      </c>
      <c r="R22" s="3"/>
    </row>
    <row r="23" spans="1:18" x14ac:dyDescent="0.25">
      <c r="A23" s="1">
        <v>44054</v>
      </c>
      <c r="B23">
        <v>3.74</v>
      </c>
      <c r="C23">
        <v>510169</v>
      </c>
      <c r="D23" t="str">
        <f>VLOOKUP(B23,$M$2:$O$128,2,FALSE)</f>
        <v>E4</v>
      </c>
      <c r="E23">
        <f t="shared" si="0"/>
        <v>1.25</v>
      </c>
      <c r="F23">
        <f>VLOOKUP(D23,Sheet1!$C$3:$D$130,2,FALSE)</f>
        <v>64</v>
      </c>
      <c r="G23">
        <f t="shared" si="2"/>
        <v>21.75</v>
      </c>
      <c r="H23" t="str">
        <f t="shared" si="1"/>
        <v>MyMIDI.addNote(track,channel,64,21.75,1.25,volume)</v>
      </c>
      <c r="M23">
        <v>3.21</v>
      </c>
      <c r="N23" s="3" t="s">
        <v>16</v>
      </c>
      <c r="O23" s="7">
        <v>21</v>
      </c>
      <c r="R23" s="3"/>
    </row>
    <row r="24" spans="1:18" x14ac:dyDescent="0.25">
      <c r="A24" s="1">
        <v>44055</v>
      </c>
      <c r="B24">
        <v>3.74</v>
      </c>
      <c r="C24">
        <v>472966</v>
      </c>
      <c r="D24" t="str">
        <f>VLOOKUP(B24,$M$2:$O$128,2,FALSE)</f>
        <v>E4</v>
      </c>
      <c r="E24">
        <f t="shared" si="0"/>
        <v>1.25</v>
      </c>
      <c r="F24">
        <f>VLOOKUP(D24,Sheet1!$C$3:$D$130,2,FALSE)</f>
        <v>64</v>
      </c>
      <c r="G24">
        <f t="shared" si="2"/>
        <v>23</v>
      </c>
      <c r="H24" t="str">
        <f t="shared" si="1"/>
        <v>MyMIDI.addNote(track,channel,64,23,1.25,volume)</v>
      </c>
      <c r="M24">
        <v>3.22</v>
      </c>
      <c r="N24" s="3" t="s">
        <v>17</v>
      </c>
      <c r="O24" s="7">
        <v>22</v>
      </c>
    </row>
    <row r="25" spans="1:18" x14ac:dyDescent="0.25">
      <c r="A25" s="1">
        <v>44056</v>
      </c>
      <c r="B25">
        <v>3.75</v>
      </c>
      <c r="C25">
        <v>540501</v>
      </c>
      <c r="D25" t="str">
        <f>VLOOKUP(B25,$M$2:$O$128,2,FALSE)</f>
        <v>E4</v>
      </c>
      <c r="E25">
        <f t="shared" si="0"/>
        <v>1.25</v>
      </c>
      <c r="F25">
        <f>VLOOKUP(D25,Sheet1!$C$3:$D$130,2,FALSE)</f>
        <v>64</v>
      </c>
      <c r="G25">
        <f t="shared" si="2"/>
        <v>24.25</v>
      </c>
      <c r="H25" t="str">
        <f t="shared" si="1"/>
        <v>MyMIDI.addNote(track,channel,64,24.25,1.25,volume)</v>
      </c>
      <c r="M25">
        <v>3.23</v>
      </c>
      <c r="N25" s="3" t="s">
        <v>17</v>
      </c>
      <c r="O25" s="7">
        <v>23</v>
      </c>
    </row>
    <row r="26" spans="1:18" x14ac:dyDescent="0.25">
      <c r="A26" s="1">
        <v>44057</v>
      </c>
      <c r="B26">
        <v>3.68</v>
      </c>
      <c r="C26">
        <v>4664019</v>
      </c>
      <c r="D26" t="str">
        <f>VLOOKUP(B26,$M$2:$O$128,2,FALSE)</f>
        <v>B3</v>
      </c>
      <c r="E26">
        <f t="shared" si="0"/>
        <v>0.5</v>
      </c>
      <c r="F26">
        <f>VLOOKUP(D26,Sheet1!$C$3:$D$130,2,FALSE)</f>
        <v>59</v>
      </c>
      <c r="G26">
        <f t="shared" si="2"/>
        <v>24.75</v>
      </c>
      <c r="H26" t="str">
        <f t="shared" si="1"/>
        <v>MyMIDI.addNote(track,channel,59,24.75,0.5,volume)</v>
      </c>
      <c r="M26">
        <v>3.24</v>
      </c>
      <c r="N26" s="3" t="s">
        <v>18</v>
      </c>
      <c r="O26" s="7">
        <v>24</v>
      </c>
    </row>
    <row r="27" spans="1:18" x14ac:dyDescent="0.25">
      <c r="A27" s="1">
        <v>44060</v>
      </c>
      <c r="B27">
        <v>3.59</v>
      </c>
      <c r="C27">
        <v>897149</v>
      </c>
      <c r="D27" t="str">
        <f>VLOOKUP(B27,$M$2:$O$128,2,FALSE)</f>
        <v>D3</v>
      </c>
      <c r="E27">
        <f t="shared" si="0"/>
        <v>0.75</v>
      </c>
      <c r="F27">
        <f>VLOOKUP(D27,Sheet1!$C$3:$D$130,2,FALSE)</f>
        <v>50</v>
      </c>
      <c r="G27">
        <f t="shared" si="2"/>
        <v>25.5</v>
      </c>
      <c r="H27" t="str">
        <f t="shared" si="1"/>
        <v>MyMIDI.addNote(track,channel,50,25.5,0.75,volume)</v>
      </c>
      <c r="M27">
        <v>3.25</v>
      </c>
      <c r="N27" s="3" t="s">
        <v>18</v>
      </c>
      <c r="O27" s="7">
        <v>25</v>
      </c>
    </row>
    <row r="28" spans="1:18" x14ac:dyDescent="0.25">
      <c r="A28" s="1">
        <v>44061</v>
      </c>
      <c r="B28">
        <v>3.67</v>
      </c>
      <c r="C28">
        <v>1031403</v>
      </c>
      <c r="D28" t="str">
        <f>VLOOKUP(B28,$M$2:$O$128,2,FALSE)</f>
        <v>A3</v>
      </c>
      <c r="E28">
        <f t="shared" si="0"/>
        <v>0.75</v>
      </c>
      <c r="F28">
        <f>VLOOKUP(D28,Sheet1!$C$3:$D$130,2,FALSE)</f>
        <v>57</v>
      </c>
      <c r="G28">
        <f t="shared" si="2"/>
        <v>26.25</v>
      </c>
      <c r="H28" t="str">
        <f t="shared" si="1"/>
        <v>MyMIDI.addNote(track,channel,57,26.25,0.75,volume)</v>
      </c>
      <c r="M28">
        <v>3.26</v>
      </c>
      <c r="N28" s="3" t="s">
        <v>19</v>
      </c>
      <c r="O28" s="7">
        <v>26</v>
      </c>
    </row>
    <row r="29" spans="1:18" x14ac:dyDescent="0.25">
      <c r="A29" s="1">
        <v>44062</v>
      </c>
      <c r="B29">
        <v>3.66</v>
      </c>
      <c r="C29">
        <v>3579560</v>
      </c>
      <c r="D29" t="str">
        <f>VLOOKUP(B29,$M$2:$O$128,2,FALSE)</f>
        <v>A3</v>
      </c>
      <c r="E29">
        <f t="shared" si="0"/>
        <v>0.5</v>
      </c>
      <c r="F29">
        <f>VLOOKUP(D29,Sheet1!$C$3:$D$130,2,FALSE)</f>
        <v>57</v>
      </c>
      <c r="G29">
        <f t="shared" si="2"/>
        <v>26.75</v>
      </c>
      <c r="H29" t="str">
        <f t="shared" si="1"/>
        <v>MyMIDI.addNote(track,channel,57,26.75,0.5,volume)</v>
      </c>
      <c r="M29">
        <v>3.27</v>
      </c>
      <c r="N29" s="3" t="s">
        <v>19</v>
      </c>
      <c r="O29" s="7">
        <v>27</v>
      </c>
    </row>
    <row r="30" spans="1:18" x14ac:dyDescent="0.25">
      <c r="A30" s="1">
        <v>44063</v>
      </c>
      <c r="B30">
        <v>3.66</v>
      </c>
      <c r="C30">
        <v>2323102</v>
      </c>
      <c r="D30" t="str">
        <f>VLOOKUP(B30,$M$2:$O$128,2,FALSE)</f>
        <v>A3</v>
      </c>
      <c r="E30">
        <f t="shared" si="0"/>
        <v>0.5</v>
      </c>
      <c r="F30">
        <f>VLOOKUP(D30,Sheet1!$C$3:$D$130,2,FALSE)</f>
        <v>57</v>
      </c>
      <c r="G30">
        <f t="shared" si="2"/>
        <v>27.25</v>
      </c>
      <c r="H30" t="str">
        <f t="shared" si="1"/>
        <v>MyMIDI.addNote(track,channel,57,27.25,0.5,volume)</v>
      </c>
      <c r="M30">
        <v>3.28</v>
      </c>
      <c r="N30" s="3" t="s">
        <v>7</v>
      </c>
      <c r="O30" s="7">
        <v>28</v>
      </c>
    </row>
    <row r="31" spans="1:18" x14ac:dyDescent="0.25">
      <c r="A31" s="1">
        <v>44064</v>
      </c>
      <c r="B31">
        <v>3.85</v>
      </c>
      <c r="C31">
        <v>1482228</v>
      </c>
      <c r="D31" t="str">
        <f>VLOOKUP(B31,$M$2:$O$128,2,FALSE)</f>
        <v>C5</v>
      </c>
      <c r="E31">
        <f t="shared" si="0"/>
        <v>0.5</v>
      </c>
      <c r="F31">
        <f>VLOOKUP(D31,Sheet1!$C$3:$D$130,2,FALSE)</f>
        <v>72</v>
      </c>
      <c r="G31">
        <f t="shared" si="2"/>
        <v>27.75</v>
      </c>
      <c r="H31" t="str">
        <f t="shared" si="1"/>
        <v>MyMIDI.addNote(track,channel,72,27.75,0.5,volume)</v>
      </c>
      <c r="M31">
        <v>3.29</v>
      </c>
      <c r="N31" s="3" t="s">
        <v>7</v>
      </c>
      <c r="O31" s="7">
        <v>29</v>
      </c>
    </row>
    <row r="32" spans="1:18" x14ac:dyDescent="0.25">
      <c r="A32" s="1">
        <v>44067</v>
      </c>
      <c r="B32">
        <v>3.73</v>
      </c>
      <c r="C32">
        <v>1354550</v>
      </c>
      <c r="D32" t="str">
        <f>VLOOKUP(B32,$M$2:$O$128,2,FALSE)</f>
        <v>D4</v>
      </c>
      <c r="E32">
        <f t="shared" si="0"/>
        <v>0.5</v>
      </c>
      <c r="F32">
        <f>VLOOKUP(D32,Sheet1!$C$3:$D$130,2,FALSE)</f>
        <v>62</v>
      </c>
      <c r="G32">
        <f t="shared" si="2"/>
        <v>28.25</v>
      </c>
      <c r="H32" t="str">
        <f t="shared" si="1"/>
        <v>MyMIDI.addNote(track,channel,62,28.25,0.5,volume)</v>
      </c>
      <c r="M32">
        <v>3.3</v>
      </c>
      <c r="N32" s="3" t="s">
        <v>12</v>
      </c>
      <c r="O32" s="7">
        <v>30</v>
      </c>
    </row>
    <row r="33" spans="1:15" x14ac:dyDescent="0.25">
      <c r="A33" s="1">
        <v>44068</v>
      </c>
      <c r="B33">
        <v>3.75</v>
      </c>
      <c r="C33">
        <v>2054634</v>
      </c>
      <c r="D33" t="str">
        <f>VLOOKUP(B33,$M$2:$O$128,2,FALSE)</f>
        <v>E4</v>
      </c>
      <c r="E33">
        <f t="shared" si="0"/>
        <v>0.5</v>
      </c>
      <c r="F33">
        <f>VLOOKUP(D33,Sheet1!$C$3:$D$130,2,FALSE)</f>
        <v>64</v>
      </c>
      <c r="G33">
        <f t="shared" si="2"/>
        <v>28.75</v>
      </c>
      <c r="H33" t="str">
        <f t="shared" si="1"/>
        <v>MyMIDI.addNote(track,channel,64,28.75,0.5,volume)</v>
      </c>
      <c r="M33">
        <v>3.31</v>
      </c>
      <c r="N33" s="3" t="s">
        <v>12</v>
      </c>
      <c r="O33" s="7">
        <v>31</v>
      </c>
    </row>
    <row r="34" spans="1:15" x14ac:dyDescent="0.25">
      <c r="A34" s="1">
        <v>44069</v>
      </c>
      <c r="B34">
        <v>3.73</v>
      </c>
      <c r="C34">
        <v>1981007</v>
      </c>
      <c r="D34" t="str">
        <f>VLOOKUP(B34,$M$2:$O$128,2,FALSE)</f>
        <v>D4</v>
      </c>
      <c r="E34">
        <f t="shared" si="0"/>
        <v>0.5</v>
      </c>
      <c r="F34">
        <f>VLOOKUP(D34,Sheet1!$C$3:$D$130,2,FALSE)</f>
        <v>62</v>
      </c>
      <c r="G34">
        <f t="shared" si="2"/>
        <v>29.25</v>
      </c>
      <c r="H34" t="str">
        <f t="shared" si="1"/>
        <v>MyMIDI.addNote(track,channel,62,29.25,0.5,volume)</v>
      </c>
      <c r="M34">
        <v>3.32</v>
      </c>
      <c r="N34" s="3" t="s">
        <v>13</v>
      </c>
      <c r="O34" s="7">
        <v>32</v>
      </c>
    </row>
    <row r="35" spans="1:15" x14ac:dyDescent="0.25">
      <c r="A35" s="1">
        <v>44070</v>
      </c>
      <c r="B35">
        <v>3.65</v>
      </c>
      <c r="C35">
        <v>934542</v>
      </c>
      <c r="D35" t="str">
        <f>VLOOKUP(B35,$M$2:$O$128,2,FALSE)</f>
        <v>G3</v>
      </c>
      <c r="E35">
        <f t="shared" si="0"/>
        <v>0.75</v>
      </c>
      <c r="F35">
        <f>VLOOKUP(D35,Sheet1!$C$3:$D$130,2,FALSE)</f>
        <v>55</v>
      </c>
      <c r="G35">
        <f t="shared" si="2"/>
        <v>30</v>
      </c>
      <c r="H35" t="str">
        <f t="shared" si="1"/>
        <v>MyMIDI.addNote(track,channel,55,30,0.75,volume)</v>
      </c>
      <c r="M35">
        <v>3.33</v>
      </c>
      <c r="N35" s="3" t="s">
        <v>13</v>
      </c>
      <c r="O35" s="7">
        <v>33</v>
      </c>
    </row>
    <row r="36" spans="1:15" x14ac:dyDescent="0.25">
      <c r="A36" s="1">
        <v>44071</v>
      </c>
      <c r="B36">
        <v>3.67</v>
      </c>
      <c r="C36">
        <v>922374</v>
      </c>
      <c r="D36" t="str">
        <f>VLOOKUP(B36,$M$2:$O$128,2,FALSE)</f>
        <v>A3</v>
      </c>
      <c r="E36">
        <f t="shared" si="0"/>
        <v>0.75</v>
      </c>
      <c r="F36">
        <f>VLOOKUP(D36,Sheet1!$C$3:$D$130,2,FALSE)</f>
        <v>57</v>
      </c>
      <c r="G36">
        <f t="shared" si="2"/>
        <v>30.75</v>
      </c>
      <c r="H36" t="str">
        <f t="shared" si="1"/>
        <v>MyMIDI.addNote(track,channel,57,30.75,0.75,volume)</v>
      </c>
      <c r="M36">
        <v>3.34</v>
      </c>
      <c r="N36" s="3" t="s">
        <v>24</v>
      </c>
      <c r="O36" s="7">
        <v>34</v>
      </c>
    </row>
    <row r="37" spans="1:15" x14ac:dyDescent="0.25">
      <c r="A37" s="1">
        <v>44074</v>
      </c>
      <c r="B37">
        <v>3.65</v>
      </c>
      <c r="C37">
        <v>643851</v>
      </c>
      <c r="D37" t="str">
        <f>VLOOKUP(B37,$M$2:$O$128,2,FALSE)</f>
        <v>G3</v>
      </c>
      <c r="E37">
        <f t="shared" si="0"/>
        <v>1</v>
      </c>
      <c r="F37">
        <f>VLOOKUP(D37,Sheet1!$C$3:$D$130,2,FALSE)</f>
        <v>55</v>
      </c>
      <c r="G37">
        <f t="shared" si="2"/>
        <v>31.75</v>
      </c>
      <c r="H37" t="str">
        <f t="shared" si="1"/>
        <v>MyMIDI.addNote(track,channel,55,31.75,1,volume)</v>
      </c>
      <c r="M37">
        <v>3.35</v>
      </c>
      <c r="N37" s="3" t="s">
        <v>24</v>
      </c>
      <c r="O37" s="7">
        <v>35</v>
      </c>
    </row>
    <row r="38" spans="1:15" x14ac:dyDescent="0.25">
      <c r="A38" s="1">
        <v>44075</v>
      </c>
      <c r="B38">
        <v>3.67</v>
      </c>
      <c r="C38">
        <v>1925669</v>
      </c>
      <c r="D38" t="str">
        <f>VLOOKUP(B38,$M$2:$O$128,2,FALSE)</f>
        <v>A3</v>
      </c>
      <c r="E38">
        <f t="shared" si="0"/>
        <v>0.5</v>
      </c>
      <c r="F38">
        <f>VLOOKUP(D38,Sheet1!$C$3:$D$130,2,FALSE)</f>
        <v>57</v>
      </c>
      <c r="G38">
        <f t="shared" si="2"/>
        <v>32.25</v>
      </c>
      <c r="H38" t="str">
        <f t="shared" si="1"/>
        <v>MyMIDI.addNote(track,channel,57,32.25,0.5,volume)</v>
      </c>
      <c r="M38">
        <v>3.36</v>
      </c>
      <c r="N38" s="3" t="s">
        <v>25</v>
      </c>
      <c r="O38" s="7">
        <v>36</v>
      </c>
    </row>
    <row r="39" spans="1:15" x14ac:dyDescent="0.25">
      <c r="A39" s="1">
        <v>44076</v>
      </c>
      <c r="B39">
        <v>3.72</v>
      </c>
      <c r="C39">
        <v>1165318</v>
      </c>
      <c r="D39" t="str">
        <f>VLOOKUP(B39,$M$2:$O$128,2,FALSE)</f>
        <v>D4</v>
      </c>
      <c r="E39">
        <f t="shared" si="0"/>
        <v>0.5</v>
      </c>
      <c r="F39">
        <f>VLOOKUP(D39,Sheet1!$C$3:$D$130,2,FALSE)</f>
        <v>62</v>
      </c>
      <c r="G39">
        <f t="shared" si="2"/>
        <v>32.75</v>
      </c>
      <c r="H39" t="str">
        <f t="shared" si="1"/>
        <v>MyMIDI.addNote(track,channel,62,32.75,0.5,volume)</v>
      </c>
      <c r="M39">
        <v>3.37</v>
      </c>
      <c r="N39" s="3" t="s">
        <v>25</v>
      </c>
      <c r="O39" s="7">
        <v>37</v>
      </c>
    </row>
    <row r="40" spans="1:15" x14ac:dyDescent="0.25">
      <c r="A40" s="1">
        <v>44077</v>
      </c>
      <c r="B40">
        <v>3.71</v>
      </c>
      <c r="C40">
        <v>758852</v>
      </c>
      <c r="D40" t="str">
        <f>VLOOKUP(B40,$M$2:$O$128,2,FALSE)</f>
        <v>C4</v>
      </c>
      <c r="E40">
        <f t="shared" si="0"/>
        <v>1</v>
      </c>
      <c r="F40">
        <f>VLOOKUP(D40,Sheet1!$C$3:$D$130,2,FALSE)</f>
        <v>60</v>
      </c>
      <c r="G40">
        <f t="shared" si="2"/>
        <v>33.75</v>
      </c>
      <c r="H40" t="str">
        <f t="shared" si="1"/>
        <v>MyMIDI.addNote(track,channel,60,33.75,1,volume)</v>
      </c>
      <c r="M40">
        <v>3.38</v>
      </c>
      <c r="N40" s="3" t="s">
        <v>26</v>
      </c>
      <c r="O40" s="7">
        <v>38</v>
      </c>
    </row>
    <row r="41" spans="1:15" x14ac:dyDescent="0.25">
      <c r="A41" s="1">
        <v>44078</v>
      </c>
      <c r="B41">
        <v>3.64</v>
      </c>
      <c r="C41">
        <v>1084039</v>
      </c>
      <c r="D41" t="str">
        <f>VLOOKUP(B41,$M$2:$O$128,2,FALSE)</f>
        <v>G3</v>
      </c>
      <c r="E41">
        <f t="shared" si="0"/>
        <v>0.75</v>
      </c>
      <c r="F41">
        <f>VLOOKUP(D41,Sheet1!$C$3:$D$130,2,FALSE)</f>
        <v>55</v>
      </c>
      <c r="G41">
        <f t="shared" si="2"/>
        <v>34.5</v>
      </c>
      <c r="H41" t="str">
        <f t="shared" si="1"/>
        <v>MyMIDI.addNote(track,channel,55,34.5,0.75,volume)</v>
      </c>
      <c r="M41">
        <v>3.39</v>
      </c>
      <c r="N41" s="3" t="s">
        <v>26</v>
      </c>
      <c r="O41" s="7">
        <v>39</v>
      </c>
    </row>
    <row r="42" spans="1:15" x14ac:dyDescent="0.25">
      <c r="A42" s="1">
        <v>44081</v>
      </c>
      <c r="B42">
        <v>3.59</v>
      </c>
      <c r="C42">
        <v>1158827</v>
      </c>
      <c r="D42" t="str">
        <f>VLOOKUP(B42,$M$2:$O$128,2,FALSE)</f>
        <v>D3</v>
      </c>
      <c r="E42">
        <f t="shared" si="0"/>
        <v>0.5</v>
      </c>
      <c r="F42">
        <f>VLOOKUP(D42,Sheet1!$C$3:$D$130,2,FALSE)</f>
        <v>50</v>
      </c>
      <c r="G42">
        <f t="shared" si="2"/>
        <v>35</v>
      </c>
      <c r="H42" t="str">
        <f t="shared" si="1"/>
        <v>MyMIDI.addNote(track,channel,50,35,0.5,volume)</v>
      </c>
      <c r="M42">
        <v>3.4</v>
      </c>
      <c r="N42" s="3" t="s">
        <v>27</v>
      </c>
      <c r="O42" s="7">
        <v>40</v>
      </c>
    </row>
    <row r="43" spans="1:15" x14ac:dyDescent="0.25">
      <c r="A43" s="1">
        <v>44082</v>
      </c>
      <c r="B43">
        <v>3.65</v>
      </c>
      <c r="C43">
        <v>496420</v>
      </c>
      <c r="D43" t="str">
        <f>VLOOKUP(B43,$M$2:$O$128,2,FALSE)</f>
        <v>G3</v>
      </c>
      <c r="E43">
        <f t="shared" si="0"/>
        <v>1.25</v>
      </c>
      <c r="F43">
        <f>VLOOKUP(D43,Sheet1!$C$3:$D$130,2,FALSE)</f>
        <v>55</v>
      </c>
      <c r="G43">
        <f t="shared" si="2"/>
        <v>36.25</v>
      </c>
      <c r="H43" t="str">
        <f t="shared" si="1"/>
        <v>MyMIDI.addNote(track,channel,55,36.25,1.25,volume)</v>
      </c>
      <c r="M43">
        <v>3.41</v>
      </c>
      <c r="N43" s="3" t="s">
        <v>27</v>
      </c>
      <c r="O43" s="7">
        <v>41</v>
      </c>
    </row>
    <row r="44" spans="1:15" x14ac:dyDescent="0.25">
      <c r="A44" s="1">
        <v>44083</v>
      </c>
      <c r="B44">
        <v>3.56</v>
      </c>
      <c r="C44">
        <v>1234029</v>
      </c>
      <c r="D44" t="str">
        <f>VLOOKUP(B44,$M$2:$O$128,2,FALSE)</f>
        <v>C3</v>
      </c>
      <c r="E44">
        <f t="shared" si="0"/>
        <v>0.5</v>
      </c>
      <c r="F44">
        <f>VLOOKUP(D44,Sheet1!$C$3:$D$130,2,FALSE)</f>
        <v>48</v>
      </c>
      <c r="G44">
        <f t="shared" si="2"/>
        <v>36.75</v>
      </c>
      <c r="H44" t="str">
        <f t="shared" si="1"/>
        <v>MyMIDI.addNote(track,channel,48,36.75,0.5,volume)</v>
      </c>
      <c r="M44">
        <v>3.42</v>
      </c>
      <c r="N44" s="3" t="s">
        <v>8</v>
      </c>
      <c r="O44" s="7">
        <v>42</v>
      </c>
    </row>
    <row r="45" spans="1:15" x14ac:dyDescent="0.25">
      <c r="A45" s="1">
        <v>44084</v>
      </c>
      <c r="B45">
        <v>3.55</v>
      </c>
      <c r="C45">
        <v>1461868</v>
      </c>
      <c r="D45" t="str">
        <f>VLOOKUP(B45,$M$2:$O$128,2,FALSE)</f>
        <v>B2</v>
      </c>
      <c r="E45">
        <f t="shared" si="0"/>
        <v>0.5</v>
      </c>
      <c r="F45">
        <f>VLOOKUP(D45,Sheet1!$C$3:$D$130,2,FALSE)</f>
        <v>47</v>
      </c>
      <c r="G45">
        <f t="shared" si="2"/>
        <v>37.25</v>
      </c>
      <c r="H45" t="str">
        <f t="shared" si="1"/>
        <v>MyMIDI.addNote(track,channel,47,37.25,0.5,volume)</v>
      </c>
      <c r="M45">
        <v>3.43</v>
      </c>
      <c r="N45" s="3" t="s">
        <v>8</v>
      </c>
      <c r="O45" s="7">
        <v>43</v>
      </c>
    </row>
    <row r="46" spans="1:15" x14ac:dyDescent="0.25">
      <c r="A46" s="1">
        <v>44085</v>
      </c>
      <c r="B46">
        <v>3.57</v>
      </c>
      <c r="C46">
        <v>994832</v>
      </c>
      <c r="D46" t="str">
        <f>VLOOKUP(B46,$M$2:$O$128,2,FALSE)</f>
        <v>C3</v>
      </c>
      <c r="E46">
        <f t="shared" si="0"/>
        <v>0.75</v>
      </c>
      <c r="F46">
        <f>VLOOKUP(D46,Sheet1!$C$3:$D$130,2,FALSE)</f>
        <v>48</v>
      </c>
      <c r="G46">
        <f t="shared" si="2"/>
        <v>38</v>
      </c>
      <c r="H46" t="str">
        <f t="shared" si="1"/>
        <v>MyMIDI.addNote(track,channel,48,38,0.75,volume)</v>
      </c>
      <c r="M46">
        <v>3.44</v>
      </c>
      <c r="N46" s="3" t="s">
        <v>14</v>
      </c>
      <c r="O46" s="7">
        <v>44</v>
      </c>
    </row>
    <row r="47" spans="1:15" x14ac:dyDescent="0.25">
      <c r="A47" s="1">
        <v>44088</v>
      </c>
      <c r="B47">
        <v>3.51</v>
      </c>
      <c r="C47">
        <v>910706</v>
      </c>
      <c r="D47" t="str">
        <f>VLOOKUP(B47,$M$2:$O$128,2,FALSE)</f>
        <v>G2</v>
      </c>
      <c r="E47">
        <f t="shared" si="0"/>
        <v>0.75</v>
      </c>
      <c r="F47">
        <f>VLOOKUP(D47,Sheet1!$C$3:$D$130,2,FALSE)</f>
        <v>43</v>
      </c>
      <c r="G47">
        <f t="shared" si="2"/>
        <v>38.75</v>
      </c>
      <c r="H47" t="str">
        <f t="shared" si="1"/>
        <v>MyMIDI.addNote(track,channel,43,38.75,0.75,volume)</v>
      </c>
      <c r="M47">
        <v>3.45</v>
      </c>
      <c r="N47" s="3" t="s">
        <v>14</v>
      </c>
      <c r="O47" s="7">
        <v>45</v>
      </c>
    </row>
    <row r="48" spans="1:15" x14ac:dyDescent="0.25">
      <c r="A48" s="1">
        <v>44089</v>
      </c>
      <c r="B48">
        <v>3.55</v>
      </c>
      <c r="C48">
        <v>1032100</v>
      </c>
      <c r="D48" t="str">
        <f>VLOOKUP(B48,$M$2:$O$128,2,FALSE)</f>
        <v>B2</v>
      </c>
      <c r="E48">
        <f t="shared" si="0"/>
        <v>0.75</v>
      </c>
      <c r="F48">
        <f>VLOOKUP(D48,Sheet1!$C$3:$D$130,2,FALSE)</f>
        <v>47</v>
      </c>
      <c r="G48">
        <f t="shared" si="2"/>
        <v>39.5</v>
      </c>
      <c r="H48" t="str">
        <f t="shared" si="1"/>
        <v>MyMIDI.addNote(track,channel,47,39.5,0.75,volume)</v>
      </c>
      <c r="M48">
        <v>3.46</v>
      </c>
      <c r="N48" s="3" t="s">
        <v>15</v>
      </c>
      <c r="O48" s="7">
        <v>46</v>
      </c>
    </row>
    <row r="49" spans="1:15" x14ac:dyDescent="0.25">
      <c r="A49" s="1">
        <v>44090</v>
      </c>
      <c r="B49">
        <v>3.56</v>
      </c>
      <c r="C49">
        <v>1288474</v>
      </c>
      <c r="D49" t="str">
        <f>VLOOKUP(B49,$M$2:$O$128,2,FALSE)</f>
        <v>C3</v>
      </c>
      <c r="E49">
        <f t="shared" si="0"/>
        <v>0.5</v>
      </c>
      <c r="F49">
        <f>VLOOKUP(D49,Sheet1!$C$3:$D$130,2,FALSE)</f>
        <v>48</v>
      </c>
      <c r="G49">
        <f t="shared" si="2"/>
        <v>40</v>
      </c>
      <c r="H49" t="str">
        <f t="shared" si="1"/>
        <v>MyMIDI.addNote(track,channel,48,40,0.5,volume)</v>
      </c>
      <c r="M49">
        <v>3.47</v>
      </c>
      <c r="N49" s="3" t="s">
        <v>15</v>
      </c>
      <c r="O49" s="7">
        <v>47</v>
      </c>
    </row>
    <row r="50" spans="1:15" x14ac:dyDescent="0.25">
      <c r="A50" s="1">
        <v>44091</v>
      </c>
      <c r="B50">
        <v>3.56</v>
      </c>
      <c r="C50">
        <v>1161906</v>
      </c>
      <c r="D50" t="str">
        <f>VLOOKUP(B50,$M$2:$O$128,2,FALSE)</f>
        <v>C3</v>
      </c>
      <c r="E50">
        <f t="shared" si="0"/>
        <v>0.5</v>
      </c>
      <c r="F50">
        <f>VLOOKUP(D50,Sheet1!$C$3:$D$130,2,FALSE)</f>
        <v>48</v>
      </c>
      <c r="G50">
        <f t="shared" si="2"/>
        <v>40.5</v>
      </c>
      <c r="H50" t="str">
        <f t="shared" si="1"/>
        <v>MyMIDI.addNote(track,channel,48,40.5,0.5,volume)</v>
      </c>
      <c r="M50">
        <v>3.48</v>
      </c>
      <c r="N50" s="3" t="s">
        <v>28</v>
      </c>
      <c r="O50" s="7">
        <v>48</v>
      </c>
    </row>
    <row r="51" spans="1:15" x14ac:dyDescent="0.25">
      <c r="A51" s="1">
        <v>44092</v>
      </c>
      <c r="B51">
        <v>3.6</v>
      </c>
      <c r="C51">
        <v>1156230</v>
      </c>
      <c r="D51" t="str">
        <f>VLOOKUP(B51,$M$2:$O$128,2,FALSE)</f>
        <v>E3</v>
      </c>
      <c r="E51">
        <f t="shared" si="0"/>
        <v>0.5</v>
      </c>
      <c r="F51">
        <f>VLOOKUP(D51,Sheet1!$C$3:$D$130,2,FALSE)</f>
        <v>52</v>
      </c>
      <c r="G51">
        <f t="shared" si="2"/>
        <v>41</v>
      </c>
      <c r="H51" t="str">
        <f t="shared" si="1"/>
        <v>MyMIDI.addNote(track,channel,52,41,0.5,volume)</v>
      </c>
      <c r="M51">
        <v>3.49</v>
      </c>
      <c r="N51" s="3" t="s">
        <v>28</v>
      </c>
      <c r="O51" s="7">
        <v>49</v>
      </c>
    </row>
    <row r="52" spans="1:15" x14ac:dyDescent="0.25">
      <c r="A52" s="1">
        <v>44095</v>
      </c>
      <c r="B52">
        <v>3.61</v>
      </c>
      <c r="C52">
        <v>830580</v>
      </c>
      <c r="D52" t="str">
        <f>VLOOKUP(B52,$M$2:$O$128,2,FALSE)</f>
        <v>E3</v>
      </c>
      <c r="E52">
        <f t="shared" si="0"/>
        <v>0.75</v>
      </c>
      <c r="F52">
        <f>VLOOKUP(D52,Sheet1!$C$3:$D$130,2,FALSE)</f>
        <v>52</v>
      </c>
      <c r="G52">
        <f t="shared" si="2"/>
        <v>41.75</v>
      </c>
      <c r="H52" t="str">
        <f t="shared" si="1"/>
        <v>MyMIDI.addNote(track,channel,52,41.75,0.75,volume)</v>
      </c>
      <c r="M52">
        <v>3.5</v>
      </c>
      <c r="N52" s="3" t="s">
        <v>29</v>
      </c>
      <c r="O52" s="7">
        <v>50</v>
      </c>
    </row>
    <row r="53" spans="1:15" x14ac:dyDescent="0.25">
      <c r="A53" s="1">
        <v>44096</v>
      </c>
      <c r="B53">
        <v>3.57</v>
      </c>
      <c r="C53">
        <v>1573287</v>
      </c>
      <c r="D53" t="str">
        <f>VLOOKUP(B53,$M$2:$O$128,2,FALSE)</f>
        <v>C3</v>
      </c>
      <c r="E53">
        <f t="shared" si="0"/>
        <v>0.5</v>
      </c>
      <c r="F53">
        <f>VLOOKUP(D53,Sheet1!$C$3:$D$130,2,FALSE)</f>
        <v>48</v>
      </c>
      <c r="G53">
        <f t="shared" si="2"/>
        <v>42.25</v>
      </c>
      <c r="H53" t="str">
        <f t="shared" si="1"/>
        <v>MyMIDI.addNote(track,channel,48,42.25,0.5,volume)</v>
      </c>
      <c r="M53">
        <v>3.51</v>
      </c>
      <c r="N53" s="3" t="s">
        <v>29</v>
      </c>
      <c r="O53" s="7">
        <v>51</v>
      </c>
    </row>
    <row r="54" spans="1:15" x14ac:dyDescent="0.25">
      <c r="A54" s="1">
        <v>44097</v>
      </c>
      <c r="B54">
        <v>3.65</v>
      </c>
      <c r="C54">
        <v>1788042</v>
      </c>
      <c r="D54" t="str">
        <f>VLOOKUP(B54,$M$2:$O$128,2,FALSE)</f>
        <v>G3</v>
      </c>
      <c r="E54">
        <f t="shared" si="0"/>
        <v>0.5</v>
      </c>
      <c r="F54">
        <f>VLOOKUP(D54,Sheet1!$C$3:$D$130,2,FALSE)</f>
        <v>55</v>
      </c>
      <c r="G54">
        <f t="shared" si="2"/>
        <v>42.75</v>
      </c>
      <c r="H54" t="str">
        <f t="shared" si="1"/>
        <v>MyMIDI.addNote(track,channel,55,42.75,0.5,volume)</v>
      </c>
      <c r="M54">
        <v>3.52</v>
      </c>
      <c r="N54" s="3" t="s">
        <v>30</v>
      </c>
      <c r="O54" s="7">
        <v>52</v>
      </c>
    </row>
    <row r="55" spans="1:15" x14ac:dyDescent="0.25">
      <c r="A55" s="1">
        <v>44098</v>
      </c>
      <c r="B55">
        <v>3.64</v>
      </c>
      <c r="C55">
        <v>1316995</v>
      </c>
      <c r="D55" t="str">
        <f>VLOOKUP(B55,$M$2:$O$128,2,FALSE)</f>
        <v>G3</v>
      </c>
      <c r="E55">
        <f t="shared" si="0"/>
        <v>0.5</v>
      </c>
      <c r="F55">
        <f>VLOOKUP(D55,Sheet1!$C$3:$D$130,2,FALSE)</f>
        <v>55</v>
      </c>
      <c r="G55">
        <f t="shared" si="2"/>
        <v>43.25</v>
      </c>
      <c r="H55" t="str">
        <f t="shared" si="1"/>
        <v>MyMIDI.addNote(track,channel,55,43.25,0.5,volume)</v>
      </c>
      <c r="M55">
        <v>3.53</v>
      </c>
      <c r="N55" s="3" t="s">
        <v>30</v>
      </c>
      <c r="O55" s="7">
        <v>53</v>
      </c>
    </row>
    <row r="56" spans="1:15" x14ac:dyDescent="0.25">
      <c r="A56" s="1">
        <v>44099</v>
      </c>
      <c r="B56">
        <v>3.53</v>
      </c>
      <c r="C56">
        <v>1181611</v>
      </c>
      <c r="D56" t="str">
        <f>VLOOKUP(B56,$M$2:$O$128,2,FALSE)</f>
        <v>A2</v>
      </c>
      <c r="E56">
        <f t="shared" si="0"/>
        <v>0.5</v>
      </c>
      <c r="F56">
        <f>VLOOKUP(D56,Sheet1!$C$3:$D$130,2,FALSE)</f>
        <v>45</v>
      </c>
      <c r="G56">
        <f t="shared" si="2"/>
        <v>43.75</v>
      </c>
      <c r="H56" t="str">
        <f t="shared" si="1"/>
        <v>MyMIDI.addNote(track,channel,45,43.75,0.5,volume)</v>
      </c>
      <c r="M56">
        <v>3.54</v>
      </c>
      <c r="N56" s="3" t="s">
        <v>31</v>
      </c>
      <c r="O56" s="7">
        <v>54</v>
      </c>
    </row>
    <row r="57" spans="1:15" x14ac:dyDescent="0.25">
      <c r="A57" s="1">
        <v>44102</v>
      </c>
      <c r="B57">
        <v>3.55</v>
      </c>
      <c r="C57">
        <v>471638</v>
      </c>
      <c r="D57" t="str">
        <f>VLOOKUP(B57,$M$2:$O$128,2,FALSE)</f>
        <v>B2</v>
      </c>
      <c r="E57">
        <f t="shared" si="0"/>
        <v>1.25</v>
      </c>
      <c r="F57">
        <f>VLOOKUP(D57,Sheet1!$C$3:$D$130,2,FALSE)</f>
        <v>47</v>
      </c>
      <c r="G57">
        <f t="shared" si="2"/>
        <v>45</v>
      </c>
      <c r="H57" t="str">
        <f t="shared" si="1"/>
        <v>MyMIDI.addNote(track,channel,47,45,1.25,volume)</v>
      </c>
      <c r="M57">
        <v>3.55</v>
      </c>
      <c r="N57" s="3" t="s">
        <v>31</v>
      </c>
      <c r="O57" s="7">
        <v>55</v>
      </c>
    </row>
    <row r="58" spans="1:15" x14ac:dyDescent="0.25">
      <c r="A58" s="1">
        <v>44103</v>
      </c>
      <c r="B58">
        <v>3.56</v>
      </c>
      <c r="C58">
        <v>302871</v>
      </c>
      <c r="D58" t="str">
        <f>VLOOKUP(B58,$M$2:$O$128,2,FALSE)</f>
        <v>C3</v>
      </c>
      <c r="E58">
        <f t="shared" si="0"/>
        <v>1.25</v>
      </c>
      <c r="F58">
        <f>VLOOKUP(D58,Sheet1!$C$3:$D$130,2,FALSE)</f>
        <v>48</v>
      </c>
      <c r="G58">
        <f t="shared" si="2"/>
        <v>46.25</v>
      </c>
      <c r="H58" t="str">
        <f t="shared" si="1"/>
        <v>MyMIDI.addNote(track,channel,48,46.25,1.25,volume)</v>
      </c>
      <c r="M58">
        <v>3.56</v>
      </c>
      <c r="N58" s="3" t="s">
        <v>79</v>
      </c>
      <c r="O58" s="7">
        <v>56</v>
      </c>
    </row>
    <row r="59" spans="1:15" x14ac:dyDescent="0.25">
      <c r="A59" s="1">
        <v>44104</v>
      </c>
      <c r="B59">
        <v>3.47</v>
      </c>
      <c r="C59">
        <v>895326</v>
      </c>
      <c r="D59" t="str">
        <f>VLOOKUP(B59,$M$2:$O$128,2,FALSE)</f>
        <v>E2</v>
      </c>
      <c r="E59">
        <f t="shared" si="0"/>
        <v>0.75</v>
      </c>
      <c r="F59">
        <f>VLOOKUP(D59,Sheet1!$C$3:$D$130,2,FALSE)</f>
        <v>40</v>
      </c>
      <c r="G59">
        <f t="shared" si="2"/>
        <v>47</v>
      </c>
      <c r="H59" t="str">
        <f t="shared" si="1"/>
        <v>MyMIDI.addNote(track,channel,40,47,0.75,volume)</v>
      </c>
      <c r="M59">
        <v>3.57</v>
      </c>
      <c r="N59" s="3" t="s">
        <v>79</v>
      </c>
      <c r="O59" s="7">
        <v>57</v>
      </c>
    </row>
    <row r="60" spans="1:15" x14ac:dyDescent="0.25">
      <c r="A60" s="1">
        <v>44105</v>
      </c>
      <c r="B60">
        <v>3.48</v>
      </c>
      <c r="C60">
        <v>521781</v>
      </c>
      <c r="D60" t="str">
        <f>VLOOKUP(B60,$M$2:$O$128,2,FALSE)</f>
        <v>F2</v>
      </c>
      <c r="E60">
        <f t="shared" si="0"/>
        <v>1.25</v>
      </c>
      <c r="F60">
        <f>VLOOKUP(D60,Sheet1!$C$3:$D$130,2,FALSE)</f>
        <v>41</v>
      </c>
      <c r="G60">
        <f t="shared" si="2"/>
        <v>48.25</v>
      </c>
      <c r="H60" t="str">
        <f t="shared" si="1"/>
        <v>MyMIDI.addNote(track,channel,41,48.25,1.25,volume)</v>
      </c>
      <c r="M60">
        <v>3.58</v>
      </c>
      <c r="N60" s="3" t="s">
        <v>81</v>
      </c>
      <c r="O60" s="7">
        <v>58</v>
      </c>
    </row>
    <row r="61" spans="1:15" x14ac:dyDescent="0.25">
      <c r="A61" s="1">
        <v>44106</v>
      </c>
      <c r="B61">
        <v>3.45</v>
      </c>
      <c r="C61">
        <v>755174</v>
      </c>
      <c r="D61" t="str">
        <f>VLOOKUP(B61,$M$2:$O$128,2,FALSE)</f>
        <v>D2</v>
      </c>
      <c r="E61">
        <f t="shared" si="0"/>
        <v>1</v>
      </c>
      <c r="F61">
        <f>VLOOKUP(D61,Sheet1!$C$3:$D$130,2,FALSE)</f>
        <v>38</v>
      </c>
      <c r="G61">
        <f t="shared" si="2"/>
        <v>49.25</v>
      </c>
      <c r="H61" t="str">
        <f t="shared" si="1"/>
        <v>MyMIDI.addNote(track,channel,38,49.25,1,volume)</v>
      </c>
      <c r="M61">
        <v>3.59</v>
      </c>
      <c r="N61" s="3" t="s">
        <v>81</v>
      </c>
      <c r="O61" s="7">
        <v>59</v>
      </c>
    </row>
    <row r="62" spans="1:15" x14ac:dyDescent="0.25">
      <c r="A62" s="1">
        <v>44109</v>
      </c>
      <c r="B62">
        <v>3.56</v>
      </c>
      <c r="C62">
        <v>437680</v>
      </c>
      <c r="D62" t="str">
        <f>VLOOKUP(B62,$M$2:$O$128,2,FALSE)</f>
        <v>C3</v>
      </c>
      <c r="E62">
        <f t="shared" si="0"/>
        <v>1.25</v>
      </c>
      <c r="F62">
        <f>VLOOKUP(D62,Sheet1!$C$3:$D$130,2,FALSE)</f>
        <v>48</v>
      </c>
      <c r="G62">
        <f t="shared" si="2"/>
        <v>50.5</v>
      </c>
      <c r="H62" t="str">
        <f t="shared" si="1"/>
        <v>MyMIDI.addNote(track,channel,48,50.5,1.25,volume)</v>
      </c>
      <c r="M62">
        <v>3.6</v>
      </c>
      <c r="N62" s="3" t="s">
        <v>83</v>
      </c>
      <c r="O62" s="6">
        <v>60</v>
      </c>
    </row>
    <row r="63" spans="1:15" x14ac:dyDescent="0.25">
      <c r="A63" s="1">
        <v>44110</v>
      </c>
      <c r="B63">
        <v>3.54</v>
      </c>
      <c r="C63">
        <v>629418</v>
      </c>
      <c r="D63" t="str">
        <f>VLOOKUP(B63,$M$2:$O$128,2,FALSE)</f>
        <v>B2</v>
      </c>
      <c r="E63">
        <f t="shared" si="0"/>
        <v>1</v>
      </c>
      <c r="F63">
        <f>VLOOKUP(D63,Sheet1!$C$3:$D$130,2,FALSE)</f>
        <v>47</v>
      </c>
      <c r="G63">
        <f t="shared" si="2"/>
        <v>51.5</v>
      </c>
      <c r="H63" t="str">
        <f t="shared" si="1"/>
        <v>MyMIDI.addNote(track,channel,47,51.5,1,volume)</v>
      </c>
      <c r="M63">
        <v>3.61</v>
      </c>
      <c r="N63" s="3" t="s">
        <v>83</v>
      </c>
      <c r="O63" s="7">
        <v>61</v>
      </c>
    </row>
    <row r="64" spans="1:15" x14ac:dyDescent="0.25">
      <c r="A64" s="1">
        <v>44111</v>
      </c>
      <c r="B64">
        <v>3.62</v>
      </c>
      <c r="C64">
        <v>980254</v>
      </c>
      <c r="D64" t="str">
        <f>VLOOKUP(B64,$M$2:$O$128,2,FALSE)</f>
        <v>F3</v>
      </c>
      <c r="E64">
        <f t="shared" si="0"/>
        <v>0.75</v>
      </c>
      <c r="F64">
        <f>VLOOKUP(D64,Sheet1!$C$3:$D$130,2,FALSE)</f>
        <v>53</v>
      </c>
      <c r="G64">
        <f t="shared" si="2"/>
        <v>52.25</v>
      </c>
      <c r="H64" t="str">
        <f t="shared" si="1"/>
        <v>MyMIDI.addNote(track,channel,53,52.25,0.75,volume)</v>
      </c>
      <c r="M64">
        <v>3.62</v>
      </c>
      <c r="N64" s="3" t="s">
        <v>84</v>
      </c>
      <c r="O64" s="7">
        <v>62</v>
      </c>
    </row>
    <row r="65" spans="1:15" x14ac:dyDescent="0.25">
      <c r="A65" s="1">
        <v>44112</v>
      </c>
      <c r="B65">
        <v>3.61</v>
      </c>
      <c r="C65">
        <v>566994</v>
      </c>
      <c r="D65" t="str">
        <f>VLOOKUP(B65,$M$2:$O$128,2,FALSE)</f>
        <v>E3</v>
      </c>
      <c r="E65">
        <f t="shared" si="0"/>
        <v>1.25</v>
      </c>
      <c r="F65">
        <f>VLOOKUP(D65,Sheet1!$C$3:$D$130,2,FALSE)</f>
        <v>52</v>
      </c>
      <c r="G65">
        <f t="shared" si="2"/>
        <v>53.5</v>
      </c>
      <c r="H65" t="str">
        <f t="shared" si="1"/>
        <v>MyMIDI.addNote(track,channel,52,53.5,1.25,volume)</v>
      </c>
      <c r="M65">
        <v>3.63</v>
      </c>
      <c r="N65" s="3" t="s">
        <v>84</v>
      </c>
      <c r="O65" s="7">
        <v>63</v>
      </c>
    </row>
    <row r="66" spans="1:15" x14ac:dyDescent="0.25">
      <c r="A66" s="1">
        <v>44113</v>
      </c>
      <c r="B66">
        <v>3.65</v>
      </c>
      <c r="C66">
        <v>853924</v>
      </c>
      <c r="D66" t="str">
        <f>VLOOKUP(B66,$M$2:$O$128,2,FALSE)</f>
        <v>G3</v>
      </c>
      <c r="E66">
        <f t="shared" si="0"/>
        <v>0.75</v>
      </c>
      <c r="F66">
        <f>VLOOKUP(D66,Sheet1!$C$3:$D$130,2,FALSE)</f>
        <v>55</v>
      </c>
      <c r="G66">
        <f t="shared" si="2"/>
        <v>54.25</v>
      </c>
      <c r="H66" t="str">
        <f t="shared" si="1"/>
        <v>MyMIDI.addNote(track,channel,55,54.25,0.75,volume)</v>
      </c>
      <c r="M66">
        <v>3.64</v>
      </c>
      <c r="N66" s="3" t="s">
        <v>86</v>
      </c>
      <c r="O66" s="7">
        <v>64</v>
      </c>
    </row>
    <row r="67" spans="1:15" x14ac:dyDescent="0.25">
      <c r="A67" s="1">
        <v>44116</v>
      </c>
      <c r="B67">
        <v>3.72</v>
      </c>
      <c r="C67">
        <v>1060984</v>
      </c>
      <c r="D67" t="str">
        <f>VLOOKUP(B67,$M$2:$O$128,2,FALSE)</f>
        <v>D4</v>
      </c>
      <c r="E67">
        <f t="shared" ref="E67:E130" si="3">IF(C67&lt;=$R$7,1.25,IF(C67&lt;=$R$8,1,IF(C67&lt;=$R$9,0.75,0.5)))</f>
        <v>0.75</v>
      </c>
      <c r="F67">
        <f>VLOOKUP(D67,Sheet1!$C$3:$D$130,2,FALSE)</f>
        <v>62</v>
      </c>
      <c r="G67">
        <f t="shared" si="2"/>
        <v>55</v>
      </c>
      <c r="H67" t="str">
        <f t="shared" ref="H67:H130" si="4">"MyMIDI.addNote(track,channel,"&amp;F67&amp;","&amp;G67&amp;","&amp;E67&amp;",volume)"</f>
        <v>MyMIDI.addNote(track,channel,62,55,0.75,volume)</v>
      </c>
      <c r="M67">
        <v>3.65</v>
      </c>
      <c r="N67" s="3" t="s">
        <v>86</v>
      </c>
      <c r="O67" s="7">
        <v>65</v>
      </c>
    </row>
    <row r="68" spans="1:15" x14ac:dyDescent="0.25">
      <c r="A68" s="1">
        <v>44117</v>
      </c>
      <c r="B68">
        <v>3.74</v>
      </c>
      <c r="C68">
        <v>573206</v>
      </c>
      <c r="D68" t="str">
        <f>VLOOKUP(B68,$M$2:$O$128,2,FALSE)</f>
        <v>E4</v>
      </c>
      <c r="E68">
        <f t="shared" si="3"/>
        <v>1</v>
      </c>
      <c r="F68">
        <f>VLOOKUP(D68,Sheet1!$C$3:$D$130,2,FALSE)</f>
        <v>64</v>
      </c>
      <c r="G68">
        <f t="shared" ref="G68:G131" si="5">E68+G67</f>
        <v>56</v>
      </c>
      <c r="H68" t="str">
        <f t="shared" si="4"/>
        <v>MyMIDI.addNote(track,channel,64,56,1,volume)</v>
      </c>
      <c r="M68">
        <v>3.66</v>
      </c>
      <c r="N68" s="3" t="s">
        <v>88</v>
      </c>
      <c r="O68" s="7">
        <v>66</v>
      </c>
    </row>
    <row r="69" spans="1:15" x14ac:dyDescent="0.25">
      <c r="A69" s="1">
        <v>44118</v>
      </c>
      <c r="B69">
        <v>3.71</v>
      </c>
      <c r="C69">
        <v>1042780</v>
      </c>
      <c r="D69" t="str">
        <f>VLOOKUP(B69,$M$2:$O$128,2,FALSE)</f>
        <v>C4</v>
      </c>
      <c r="E69">
        <f t="shared" si="3"/>
        <v>0.75</v>
      </c>
      <c r="F69">
        <f>VLOOKUP(D69,Sheet1!$C$3:$D$130,2,FALSE)</f>
        <v>60</v>
      </c>
      <c r="G69">
        <f t="shared" si="5"/>
        <v>56.75</v>
      </c>
      <c r="H69" t="str">
        <f t="shared" si="4"/>
        <v>MyMIDI.addNote(track,channel,60,56.75,0.75,volume)</v>
      </c>
      <c r="M69">
        <v>3.67</v>
      </c>
      <c r="N69" s="3" t="s">
        <v>88</v>
      </c>
      <c r="O69" s="7">
        <v>67</v>
      </c>
    </row>
    <row r="70" spans="1:15" x14ac:dyDescent="0.25">
      <c r="A70" s="1">
        <v>44119</v>
      </c>
      <c r="B70">
        <v>3.7</v>
      </c>
      <c r="C70">
        <v>1710949</v>
      </c>
      <c r="D70" t="str">
        <f>VLOOKUP(B70,$M$2:$O$128,2,FALSE)</f>
        <v>C4</v>
      </c>
      <c r="E70">
        <f t="shared" si="3"/>
        <v>0.5</v>
      </c>
      <c r="F70">
        <f>VLOOKUP(D70,Sheet1!$C$3:$D$130,2,FALSE)</f>
        <v>60</v>
      </c>
      <c r="G70">
        <f t="shared" si="5"/>
        <v>57.25</v>
      </c>
      <c r="H70" t="str">
        <f t="shared" si="4"/>
        <v>MyMIDI.addNote(track,channel,60,57.25,0.5,volume)</v>
      </c>
      <c r="M70">
        <v>3.68</v>
      </c>
      <c r="N70" s="3" t="s">
        <v>90</v>
      </c>
      <c r="O70" s="7">
        <v>68</v>
      </c>
    </row>
    <row r="71" spans="1:15" x14ac:dyDescent="0.25">
      <c r="A71" s="1">
        <v>44120</v>
      </c>
      <c r="B71">
        <v>3.72</v>
      </c>
      <c r="C71">
        <v>716111</v>
      </c>
      <c r="D71" t="str">
        <f>VLOOKUP(B71,$M$2:$O$128,2,FALSE)</f>
        <v>D4</v>
      </c>
      <c r="E71">
        <f t="shared" si="3"/>
        <v>1</v>
      </c>
      <c r="F71">
        <f>VLOOKUP(D71,Sheet1!$C$3:$D$130,2,FALSE)</f>
        <v>62</v>
      </c>
      <c r="G71">
        <f t="shared" si="5"/>
        <v>58.25</v>
      </c>
      <c r="H71" t="str">
        <f t="shared" si="4"/>
        <v>MyMIDI.addNote(track,channel,62,58.25,1,volume)</v>
      </c>
      <c r="M71">
        <v>3.69</v>
      </c>
      <c r="N71" s="3" t="s">
        <v>90</v>
      </c>
      <c r="O71" s="7">
        <v>69</v>
      </c>
    </row>
    <row r="72" spans="1:15" x14ac:dyDescent="0.25">
      <c r="A72" s="1">
        <v>44123</v>
      </c>
      <c r="B72">
        <v>3.71</v>
      </c>
      <c r="C72">
        <v>585417</v>
      </c>
      <c r="D72" t="str">
        <f>VLOOKUP(B72,$M$2:$O$128,2,FALSE)</f>
        <v>C4</v>
      </c>
      <c r="E72">
        <f t="shared" si="3"/>
        <v>1</v>
      </c>
      <c r="F72">
        <f>VLOOKUP(D72,Sheet1!$C$3:$D$130,2,FALSE)</f>
        <v>60</v>
      </c>
      <c r="G72">
        <f t="shared" si="5"/>
        <v>59.25</v>
      </c>
      <c r="H72" t="str">
        <f t="shared" si="4"/>
        <v>MyMIDI.addNote(track,channel,60,59.25,1,volume)</v>
      </c>
      <c r="M72">
        <v>3.7</v>
      </c>
      <c r="N72" s="3" t="s">
        <v>91</v>
      </c>
      <c r="O72" s="7">
        <v>70</v>
      </c>
    </row>
    <row r="73" spans="1:15" x14ac:dyDescent="0.25">
      <c r="A73" s="1">
        <v>44124</v>
      </c>
      <c r="B73">
        <v>3.68</v>
      </c>
      <c r="C73">
        <v>610478</v>
      </c>
      <c r="D73" t="str">
        <f>VLOOKUP(B73,$M$2:$O$128,2,FALSE)</f>
        <v>B3</v>
      </c>
      <c r="E73">
        <f t="shared" si="3"/>
        <v>1</v>
      </c>
      <c r="F73">
        <f>VLOOKUP(D73,Sheet1!$C$3:$D$130,2,FALSE)</f>
        <v>59</v>
      </c>
      <c r="G73">
        <f t="shared" si="5"/>
        <v>60.25</v>
      </c>
      <c r="H73" t="str">
        <f t="shared" si="4"/>
        <v>MyMIDI.addNote(track,channel,59,60.25,1,volume)</v>
      </c>
      <c r="M73">
        <v>3.71</v>
      </c>
      <c r="N73" s="3" t="s">
        <v>91</v>
      </c>
      <c r="O73" s="7">
        <v>71</v>
      </c>
    </row>
    <row r="74" spans="1:15" x14ac:dyDescent="0.25">
      <c r="A74" s="1">
        <v>44125</v>
      </c>
      <c r="B74">
        <v>3.71</v>
      </c>
      <c r="C74">
        <v>451887</v>
      </c>
      <c r="D74" t="str">
        <f>VLOOKUP(B74,$M$2:$O$128,2,FALSE)</f>
        <v>C4</v>
      </c>
      <c r="E74">
        <f t="shared" si="3"/>
        <v>1.25</v>
      </c>
      <c r="F74">
        <f>VLOOKUP(D74,Sheet1!$C$3:$D$130,2,FALSE)</f>
        <v>60</v>
      </c>
      <c r="G74">
        <f t="shared" si="5"/>
        <v>61.5</v>
      </c>
      <c r="H74" t="str">
        <f t="shared" si="4"/>
        <v>MyMIDI.addNote(track,channel,60,61.5,1.25,volume)</v>
      </c>
      <c r="M74">
        <v>3.72</v>
      </c>
      <c r="N74" s="3" t="s">
        <v>93</v>
      </c>
      <c r="O74" s="7">
        <v>72</v>
      </c>
    </row>
    <row r="75" spans="1:15" x14ac:dyDescent="0.25">
      <c r="A75" s="1">
        <v>44126</v>
      </c>
      <c r="B75">
        <v>3.72</v>
      </c>
      <c r="C75">
        <v>597791</v>
      </c>
      <c r="D75" t="str">
        <f>VLOOKUP(B75,$M$2:$O$128,2,FALSE)</f>
        <v>D4</v>
      </c>
      <c r="E75">
        <f t="shared" si="3"/>
        <v>1</v>
      </c>
      <c r="F75">
        <f>VLOOKUP(D75,Sheet1!$C$3:$D$130,2,FALSE)</f>
        <v>62</v>
      </c>
      <c r="G75">
        <f t="shared" si="5"/>
        <v>62.5</v>
      </c>
      <c r="H75" t="str">
        <f t="shared" si="4"/>
        <v>MyMIDI.addNote(track,channel,62,62.5,1,volume)</v>
      </c>
      <c r="M75">
        <v>3.73</v>
      </c>
      <c r="N75" s="3" t="s">
        <v>93</v>
      </c>
      <c r="O75" s="7">
        <v>73</v>
      </c>
    </row>
    <row r="76" spans="1:15" x14ac:dyDescent="0.25">
      <c r="A76" s="1">
        <v>44127</v>
      </c>
      <c r="B76">
        <v>3.74</v>
      </c>
      <c r="C76">
        <v>1430323</v>
      </c>
      <c r="D76" t="str">
        <f>VLOOKUP(B76,$M$2:$O$128,2,FALSE)</f>
        <v>E4</v>
      </c>
      <c r="E76">
        <f t="shared" si="3"/>
        <v>0.5</v>
      </c>
      <c r="F76">
        <f>VLOOKUP(D76,Sheet1!$C$3:$D$130,2,FALSE)</f>
        <v>64</v>
      </c>
      <c r="G76">
        <f t="shared" si="5"/>
        <v>63</v>
      </c>
      <c r="H76" t="str">
        <f t="shared" si="4"/>
        <v>MyMIDI.addNote(track,channel,64,63,0.5,volume)</v>
      </c>
      <c r="M76">
        <v>3.74</v>
      </c>
      <c r="N76" s="3" t="s">
        <v>95</v>
      </c>
      <c r="O76" s="7">
        <v>74</v>
      </c>
    </row>
    <row r="77" spans="1:15" x14ac:dyDescent="0.25">
      <c r="A77" s="1">
        <v>44130</v>
      </c>
      <c r="B77">
        <v>3.79</v>
      </c>
      <c r="C77">
        <v>933980</v>
      </c>
      <c r="D77" t="str">
        <f>VLOOKUP(B77,$M$2:$O$128,2,FALSE)</f>
        <v>G4</v>
      </c>
      <c r="E77">
        <f t="shared" si="3"/>
        <v>0.75</v>
      </c>
      <c r="F77">
        <f>VLOOKUP(D77,Sheet1!$C$3:$D$130,2,FALSE)</f>
        <v>67</v>
      </c>
      <c r="G77">
        <f t="shared" si="5"/>
        <v>63.75</v>
      </c>
      <c r="H77" t="str">
        <f t="shared" si="4"/>
        <v>MyMIDI.addNote(track,channel,67,63.75,0.75,volume)</v>
      </c>
      <c r="M77">
        <v>3.75</v>
      </c>
      <c r="N77" s="3" t="s">
        <v>95</v>
      </c>
      <c r="O77" s="7">
        <v>75</v>
      </c>
    </row>
    <row r="78" spans="1:15" x14ac:dyDescent="0.25">
      <c r="A78" s="1">
        <v>44131</v>
      </c>
      <c r="B78">
        <v>3.76</v>
      </c>
      <c r="C78">
        <v>1064965</v>
      </c>
      <c r="D78" t="str">
        <f>VLOOKUP(B78,$M$2:$O$128,2,FALSE)</f>
        <v>F4</v>
      </c>
      <c r="E78">
        <f t="shared" si="3"/>
        <v>0.75</v>
      </c>
      <c r="F78">
        <f>VLOOKUP(D78,Sheet1!$C$3:$D$130,2,FALSE)</f>
        <v>65</v>
      </c>
      <c r="G78">
        <f t="shared" si="5"/>
        <v>64.5</v>
      </c>
      <c r="H78" t="str">
        <f t="shared" si="4"/>
        <v>MyMIDI.addNote(track,channel,65,64.5,0.75,volume)</v>
      </c>
      <c r="M78">
        <v>3.76</v>
      </c>
      <c r="N78" s="3" t="s">
        <v>96</v>
      </c>
      <c r="O78" s="7">
        <v>76</v>
      </c>
    </row>
    <row r="79" spans="1:15" x14ac:dyDescent="0.25">
      <c r="A79" s="1">
        <v>44132</v>
      </c>
      <c r="B79">
        <v>3.72</v>
      </c>
      <c r="C79">
        <v>670631</v>
      </c>
      <c r="D79" t="str">
        <f>VLOOKUP(B79,$M$2:$O$128,2,FALSE)</f>
        <v>D4</v>
      </c>
      <c r="E79">
        <f t="shared" si="3"/>
        <v>1</v>
      </c>
      <c r="F79">
        <f>VLOOKUP(D79,Sheet1!$C$3:$D$130,2,FALSE)</f>
        <v>62</v>
      </c>
      <c r="G79">
        <f t="shared" si="5"/>
        <v>65.5</v>
      </c>
      <c r="H79" t="str">
        <f t="shared" si="4"/>
        <v>MyMIDI.addNote(track,channel,62,65.5,1,volume)</v>
      </c>
      <c r="M79">
        <v>3.77</v>
      </c>
      <c r="N79" s="3" t="s">
        <v>96</v>
      </c>
      <c r="O79" s="7">
        <v>77</v>
      </c>
    </row>
    <row r="80" spans="1:15" x14ac:dyDescent="0.25">
      <c r="A80" s="1">
        <v>44133</v>
      </c>
      <c r="B80">
        <v>3.63</v>
      </c>
      <c r="C80">
        <v>2062610</v>
      </c>
      <c r="D80" t="str">
        <f>VLOOKUP(B80,$M$2:$O$128,2,FALSE)</f>
        <v>F3</v>
      </c>
      <c r="E80">
        <f t="shared" si="3"/>
        <v>0.5</v>
      </c>
      <c r="F80">
        <f>VLOOKUP(D80,Sheet1!$C$3:$D$130,2,FALSE)</f>
        <v>53</v>
      </c>
      <c r="G80">
        <f t="shared" si="5"/>
        <v>66</v>
      </c>
      <c r="H80" t="str">
        <f t="shared" si="4"/>
        <v>MyMIDI.addNote(track,channel,53,66,0.5,volume)</v>
      </c>
      <c r="M80">
        <v>3.78</v>
      </c>
      <c r="N80" s="3" t="s">
        <v>98</v>
      </c>
      <c r="O80" s="7">
        <v>78</v>
      </c>
    </row>
    <row r="81" spans="1:15" x14ac:dyDescent="0.25">
      <c r="A81" s="1">
        <v>44134</v>
      </c>
      <c r="B81">
        <v>3.54</v>
      </c>
      <c r="C81">
        <v>2670947</v>
      </c>
      <c r="D81" t="str">
        <f>VLOOKUP(B81,$M$2:$O$128,2,FALSE)</f>
        <v>B2</v>
      </c>
      <c r="E81">
        <f t="shared" si="3"/>
        <v>0.5</v>
      </c>
      <c r="F81">
        <f>VLOOKUP(D81,Sheet1!$C$3:$D$130,2,FALSE)</f>
        <v>47</v>
      </c>
      <c r="G81">
        <f t="shared" si="5"/>
        <v>66.5</v>
      </c>
      <c r="H81" t="str">
        <f t="shared" si="4"/>
        <v>MyMIDI.addNote(track,channel,47,66.5,0.5,volume)</v>
      </c>
      <c r="M81">
        <v>3.79</v>
      </c>
      <c r="N81" s="3" t="s">
        <v>98</v>
      </c>
      <c r="O81" s="7">
        <v>79</v>
      </c>
    </row>
    <row r="82" spans="1:15" x14ac:dyDescent="0.25">
      <c r="A82" s="1">
        <v>44137</v>
      </c>
      <c r="B82">
        <v>3.53</v>
      </c>
      <c r="C82">
        <v>636354</v>
      </c>
      <c r="D82" t="str">
        <f>VLOOKUP(B82,$M$2:$O$128,2,FALSE)</f>
        <v>A2</v>
      </c>
      <c r="E82">
        <f t="shared" si="3"/>
        <v>1</v>
      </c>
      <c r="F82">
        <f>VLOOKUP(D82,Sheet1!$C$3:$D$130,2,FALSE)</f>
        <v>45</v>
      </c>
      <c r="G82">
        <f t="shared" si="5"/>
        <v>67.5</v>
      </c>
      <c r="H82" t="str">
        <f t="shared" si="4"/>
        <v>MyMIDI.addNote(track,channel,45,67.5,1,volume)</v>
      </c>
      <c r="M82">
        <v>3.8</v>
      </c>
      <c r="N82" s="3" t="s">
        <v>100</v>
      </c>
      <c r="O82" s="7">
        <v>80</v>
      </c>
    </row>
    <row r="83" spans="1:15" x14ac:dyDescent="0.25">
      <c r="A83" s="1">
        <v>44138</v>
      </c>
      <c r="B83">
        <v>3.51</v>
      </c>
      <c r="C83">
        <v>1006554</v>
      </c>
      <c r="D83" t="str">
        <f>VLOOKUP(B83,$M$2:$O$128,2,FALSE)</f>
        <v>G2</v>
      </c>
      <c r="E83">
        <f t="shared" si="3"/>
        <v>0.75</v>
      </c>
      <c r="F83">
        <f>VLOOKUP(D83,Sheet1!$C$3:$D$130,2,FALSE)</f>
        <v>43</v>
      </c>
      <c r="G83">
        <f t="shared" si="5"/>
        <v>68.25</v>
      </c>
      <c r="H83" t="str">
        <f t="shared" si="4"/>
        <v>MyMIDI.addNote(track,channel,43,68.25,0.75,volume)</v>
      </c>
      <c r="M83">
        <v>3.81</v>
      </c>
      <c r="N83" s="3" t="s">
        <v>100</v>
      </c>
      <c r="O83" s="7">
        <v>81</v>
      </c>
    </row>
    <row r="84" spans="1:15" x14ac:dyDescent="0.25">
      <c r="A84" s="1">
        <v>44139</v>
      </c>
      <c r="B84">
        <v>3.5</v>
      </c>
      <c r="C84">
        <v>814405</v>
      </c>
      <c r="D84" t="str">
        <f>VLOOKUP(B84,$M$2:$O$128,2,FALSE)</f>
        <v>G2</v>
      </c>
      <c r="E84">
        <f t="shared" si="3"/>
        <v>1</v>
      </c>
      <c r="F84">
        <f>VLOOKUP(D84,Sheet1!$C$3:$D$130,2,FALSE)</f>
        <v>43</v>
      </c>
      <c r="G84">
        <f t="shared" si="5"/>
        <v>69.25</v>
      </c>
      <c r="H84" t="str">
        <f t="shared" si="4"/>
        <v>MyMIDI.addNote(track,channel,43,69.25,1,volume)</v>
      </c>
      <c r="M84">
        <v>3.82</v>
      </c>
      <c r="N84" s="3" t="s">
        <v>102</v>
      </c>
      <c r="O84" s="7">
        <v>82</v>
      </c>
    </row>
    <row r="85" spans="1:15" x14ac:dyDescent="0.25">
      <c r="A85" s="1">
        <v>44140</v>
      </c>
      <c r="B85">
        <v>3.55</v>
      </c>
      <c r="C85">
        <v>872880</v>
      </c>
      <c r="D85" t="str">
        <f>VLOOKUP(B85,$M$2:$O$128,2,FALSE)</f>
        <v>B2</v>
      </c>
      <c r="E85">
        <f t="shared" si="3"/>
        <v>0.75</v>
      </c>
      <c r="F85">
        <f>VLOOKUP(D85,Sheet1!$C$3:$D$130,2,FALSE)</f>
        <v>47</v>
      </c>
      <c r="G85">
        <f t="shared" si="5"/>
        <v>70</v>
      </c>
      <c r="H85" t="str">
        <f t="shared" si="4"/>
        <v>MyMIDI.addNote(track,channel,47,70,0.75,volume)</v>
      </c>
      <c r="M85">
        <v>3.83</v>
      </c>
      <c r="N85" s="3" t="s">
        <v>102</v>
      </c>
      <c r="O85" s="7">
        <v>83</v>
      </c>
    </row>
    <row r="86" spans="1:15" x14ac:dyDescent="0.25">
      <c r="A86" s="1">
        <v>44141</v>
      </c>
      <c r="B86">
        <v>3.55</v>
      </c>
      <c r="C86">
        <v>900453</v>
      </c>
      <c r="D86" t="str">
        <f>VLOOKUP(B86,$M$2:$O$128,2,FALSE)</f>
        <v>B2</v>
      </c>
      <c r="E86">
        <f t="shared" si="3"/>
        <v>0.75</v>
      </c>
      <c r="F86">
        <f>VLOOKUP(D86,Sheet1!$C$3:$D$130,2,FALSE)</f>
        <v>47</v>
      </c>
      <c r="G86">
        <f t="shared" si="5"/>
        <v>70.75</v>
      </c>
      <c r="H86" t="str">
        <f t="shared" si="4"/>
        <v>MyMIDI.addNote(track,channel,47,70.75,0.75,volume)</v>
      </c>
      <c r="M86">
        <v>3.84</v>
      </c>
      <c r="N86" s="3" t="s">
        <v>103</v>
      </c>
      <c r="O86" s="7">
        <v>84</v>
      </c>
    </row>
    <row r="87" spans="1:15" x14ac:dyDescent="0.25">
      <c r="A87" s="1">
        <v>44144</v>
      </c>
      <c r="B87">
        <v>3.55</v>
      </c>
      <c r="C87">
        <v>908450</v>
      </c>
      <c r="D87" t="str">
        <f>VLOOKUP(B87,$M$2:$O$128,2,FALSE)</f>
        <v>B2</v>
      </c>
      <c r="E87">
        <f t="shared" si="3"/>
        <v>0.75</v>
      </c>
      <c r="F87">
        <f>VLOOKUP(D87,Sheet1!$C$3:$D$130,2,FALSE)</f>
        <v>47</v>
      </c>
      <c r="G87">
        <f t="shared" si="5"/>
        <v>71.5</v>
      </c>
      <c r="H87" t="str">
        <f t="shared" si="4"/>
        <v>MyMIDI.addNote(track,channel,47,71.5,0.75,volume)</v>
      </c>
      <c r="M87">
        <v>3.85</v>
      </c>
      <c r="N87" s="3" t="s">
        <v>103</v>
      </c>
      <c r="O87" s="7">
        <v>85</v>
      </c>
    </row>
    <row r="88" spans="1:15" x14ac:dyDescent="0.25">
      <c r="A88" s="1">
        <v>44145</v>
      </c>
      <c r="B88">
        <v>3.74</v>
      </c>
      <c r="C88">
        <v>1079377</v>
      </c>
      <c r="D88" t="str">
        <f>VLOOKUP(B88,$M$2:$O$128,2,FALSE)</f>
        <v>E4</v>
      </c>
      <c r="E88">
        <f t="shared" si="3"/>
        <v>0.75</v>
      </c>
      <c r="F88">
        <f>VLOOKUP(D88,Sheet1!$C$3:$D$130,2,FALSE)</f>
        <v>64</v>
      </c>
      <c r="G88">
        <f t="shared" si="5"/>
        <v>72.25</v>
      </c>
      <c r="H88" t="str">
        <f t="shared" si="4"/>
        <v>MyMIDI.addNote(track,channel,64,72.25,0.75,volume)</v>
      </c>
      <c r="M88">
        <v>3.86</v>
      </c>
      <c r="N88" s="3" t="s">
        <v>105</v>
      </c>
      <c r="O88" s="7">
        <v>86</v>
      </c>
    </row>
    <row r="89" spans="1:15" x14ac:dyDescent="0.25">
      <c r="A89" s="1">
        <v>44146</v>
      </c>
      <c r="B89">
        <v>3.72</v>
      </c>
      <c r="C89">
        <v>985751</v>
      </c>
      <c r="D89" t="str">
        <f>VLOOKUP(B89,$M$2:$O$128,2,FALSE)</f>
        <v>D4</v>
      </c>
      <c r="E89">
        <f t="shared" si="3"/>
        <v>0.75</v>
      </c>
      <c r="F89">
        <f>VLOOKUP(D89,Sheet1!$C$3:$D$130,2,FALSE)</f>
        <v>62</v>
      </c>
      <c r="G89">
        <f t="shared" si="5"/>
        <v>73</v>
      </c>
      <c r="H89" t="str">
        <f t="shared" si="4"/>
        <v>MyMIDI.addNote(track,channel,62,73,0.75,volume)</v>
      </c>
      <c r="M89">
        <v>3.87</v>
      </c>
      <c r="N89" s="3" t="s">
        <v>105</v>
      </c>
      <c r="O89" s="7">
        <v>87</v>
      </c>
    </row>
    <row r="90" spans="1:15" x14ac:dyDescent="0.25">
      <c r="A90" s="1">
        <v>44147</v>
      </c>
      <c r="B90">
        <v>3.67</v>
      </c>
      <c r="C90">
        <v>796138</v>
      </c>
      <c r="D90" t="str">
        <f>VLOOKUP(B90,$M$2:$O$128,2,FALSE)</f>
        <v>A3</v>
      </c>
      <c r="E90">
        <f t="shared" si="3"/>
        <v>1</v>
      </c>
      <c r="F90">
        <f>VLOOKUP(D90,Sheet1!$C$3:$D$130,2,FALSE)</f>
        <v>57</v>
      </c>
      <c r="G90">
        <f t="shared" si="5"/>
        <v>74</v>
      </c>
      <c r="H90" t="str">
        <f t="shared" si="4"/>
        <v>MyMIDI.addNote(track,channel,57,74,1,volume)</v>
      </c>
      <c r="M90">
        <v>3.88</v>
      </c>
      <c r="N90" s="3" t="s">
        <v>107</v>
      </c>
      <c r="O90" s="7">
        <v>88</v>
      </c>
    </row>
    <row r="91" spans="1:15" x14ac:dyDescent="0.25">
      <c r="A91" s="1">
        <v>44148</v>
      </c>
      <c r="B91">
        <v>3.62</v>
      </c>
      <c r="C91">
        <v>1060287</v>
      </c>
      <c r="D91" t="str">
        <f>VLOOKUP(B91,$M$2:$O$128,2,FALSE)</f>
        <v>F3</v>
      </c>
      <c r="E91">
        <f t="shared" si="3"/>
        <v>0.75</v>
      </c>
      <c r="F91">
        <f>VLOOKUP(D91,Sheet1!$C$3:$D$130,2,FALSE)</f>
        <v>53</v>
      </c>
      <c r="G91">
        <f t="shared" si="5"/>
        <v>74.75</v>
      </c>
      <c r="H91" t="str">
        <f t="shared" si="4"/>
        <v>MyMIDI.addNote(track,channel,53,74.75,0.75,volume)</v>
      </c>
      <c r="M91">
        <v>3.89</v>
      </c>
      <c r="N91" s="3" t="s">
        <v>107</v>
      </c>
      <c r="O91" s="7">
        <v>89</v>
      </c>
    </row>
    <row r="92" spans="1:15" x14ac:dyDescent="0.25">
      <c r="A92" s="1">
        <v>44151</v>
      </c>
      <c r="B92">
        <v>3.69</v>
      </c>
      <c r="C92">
        <v>68881</v>
      </c>
      <c r="D92" t="str">
        <f>VLOOKUP(B92,$M$2:$O$128,2,FALSE)</f>
        <v>B3</v>
      </c>
      <c r="E92">
        <f t="shared" si="3"/>
        <v>1.25</v>
      </c>
      <c r="F92">
        <f>VLOOKUP(D92,Sheet1!$C$3:$D$130,2,FALSE)</f>
        <v>59</v>
      </c>
      <c r="G92">
        <f t="shared" si="5"/>
        <v>76</v>
      </c>
      <c r="H92" t="str">
        <f t="shared" si="4"/>
        <v>MyMIDI.addNote(track,channel,59,76,1.25,volume)</v>
      </c>
      <c r="M92">
        <v>3.9</v>
      </c>
      <c r="N92" s="3" t="s">
        <v>108</v>
      </c>
      <c r="O92" s="7">
        <v>90</v>
      </c>
    </row>
    <row r="93" spans="1:15" x14ac:dyDescent="0.25">
      <c r="A93" s="1">
        <v>44152</v>
      </c>
      <c r="B93">
        <v>3.78</v>
      </c>
      <c r="C93">
        <v>2069475</v>
      </c>
      <c r="D93" t="str">
        <f>VLOOKUP(B93,$M$2:$O$128,2,FALSE)</f>
        <v>G4</v>
      </c>
      <c r="E93">
        <f t="shared" si="3"/>
        <v>0.5</v>
      </c>
      <c r="F93">
        <f>VLOOKUP(D93,Sheet1!$C$3:$D$130,2,FALSE)</f>
        <v>67</v>
      </c>
      <c r="G93">
        <f t="shared" si="5"/>
        <v>76.5</v>
      </c>
      <c r="H93" t="str">
        <f t="shared" si="4"/>
        <v>MyMIDI.addNote(track,channel,67,76.5,0.5,volume)</v>
      </c>
      <c r="M93">
        <v>3.91</v>
      </c>
      <c r="N93" s="3" t="s">
        <v>108</v>
      </c>
      <c r="O93" s="7">
        <v>91</v>
      </c>
    </row>
    <row r="94" spans="1:15" x14ac:dyDescent="0.25">
      <c r="A94" s="1">
        <v>44153</v>
      </c>
      <c r="B94">
        <v>3.68</v>
      </c>
      <c r="C94">
        <v>977526</v>
      </c>
      <c r="D94" t="str">
        <f>VLOOKUP(B94,$M$2:$O$128,2,FALSE)</f>
        <v>B3</v>
      </c>
      <c r="E94">
        <f t="shared" si="3"/>
        <v>0.75</v>
      </c>
      <c r="F94">
        <f>VLOOKUP(D94,Sheet1!$C$3:$D$130,2,FALSE)</f>
        <v>59</v>
      </c>
      <c r="G94">
        <f t="shared" si="5"/>
        <v>77.25</v>
      </c>
      <c r="H94" t="str">
        <f t="shared" si="4"/>
        <v>MyMIDI.addNote(track,channel,59,77.25,0.75,volume)</v>
      </c>
      <c r="M94">
        <v>3.92</v>
      </c>
      <c r="N94" s="3" t="s">
        <v>110</v>
      </c>
      <c r="O94" s="7">
        <v>92</v>
      </c>
    </row>
    <row r="95" spans="1:15" x14ac:dyDescent="0.25">
      <c r="A95" s="1">
        <v>44154</v>
      </c>
      <c r="B95">
        <v>3.66</v>
      </c>
      <c r="C95">
        <v>755325</v>
      </c>
      <c r="D95" t="str">
        <f>VLOOKUP(B95,$M$2:$O$128,2,FALSE)</f>
        <v>A3</v>
      </c>
      <c r="E95">
        <f t="shared" si="3"/>
        <v>1</v>
      </c>
      <c r="F95">
        <f>VLOOKUP(D95,Sheet1!$C$3:$D$130,2,FALSE)</f>
        <v>57</v>
      </c>
      <c r="G95">
        <f t="shared" si="5"/>
        <v>78.25</v>
      </c>
      <c r="H95" t="str">
        <f t="shared" si="4"/>
        <v>MyMIDI.addNote(track,channel,57,78.25,1,volume)</v>
      </c>
      <c r="M95">
        <v>3.93</v>
      </c>
      <c r="N95" s="3" t="s">
        <v>110</v>
      </c>
      <c r="O95" s="7">
        <v>93</v>
      </c>
    </row>
    <row r="96" spans="1:15" x14ac:dyDescent="0.25">
      <c r="A96" s="1">
        <v>44155</v>
      </c>
      <c r="B96">
        <v>3.64</v>
      </c>
      <c r="C96">
        <v>673346</v>
      </c>
      <c r="D96" t="str">
        <f>VLOOKUP(B96,$M$2:$O$128,2,FALSE)</f>
        <v>G3</v>
      </c>
      <c r="E96">
        <f t="shared" si="3"/>
        <v>1</v>
      </c>
      <c r="F96">
        <f>VLOOKUP(D96,Sheet1!$C$3:$D$130,2,FALSE)</f>
        <v>55</v>
      </c>
      <c r="G96">
        <f t="shared" si="5"/>
        <v>79.25</v>
      </c>
      <c r="H96" t="str">
        <f t="shared" si="4"/>
        <v>MyMIDI.addNote(track,channel,55,79.25,1,volume)</v>
      </c>
      <c r="M96">
        <v>3.94</v>
      </c>
      <c r="N96" s="3" t="s">
        <v>112</v>
      </c>
      <c r="O96" s="7">
        <v>94</v>
      </c>
    </row>
    <row r="97" spans="1:15" x14ac:dyDescent="0.25">
      <c r="A97" s="1">
        <v>44158</v>
      </c>
      <c r="B97">
        <v>3.66</v>
      </c>
      <c r="C97">
        <v>743410</v>
      </c>
      <c r="D97" t="str">
        <f>VLOOKUP(B97,$M$2:$O$128,2,FALSE)</f>
        <v>A3</v>
      </c>
      <c r="E97">
        <f t="shared" si="3"/>
        <v>1</v>
      </c>
      <c r="F97">
        <f>VLOOKUP(D97,Sheet1!$C$3:$D$130,2,FALSE)</f>
        <v>57</v>
      </c>
      <c r="G97">
        <f t="shared" si="5"/>
        <v>80.25</v>
      </c>
      <c r="H97" t="str">
        <f t="shared" si="4"/>
        <v>MyMIDI.addNote(track,channel,57,80.25,1,volume)</v>
      </c>
      <c r="M97">
        <v>3.95</v>
      </c>
      <c r="N97" s="3" t="s">
        <v>112</v>
      </c>
      <c r="O97" s="7">
        <v>95</v>
      </c>
    </row>
    <row r="98" spans="1:15" x14ac:dyDescent="0.25">
      <c r="A98" s="1">
        <v>44159</v>
      </c>
      <c r="B98">
        <v>3.7</v>
      </c>
      <c r="C98">
        <v>729363</v>
      </c>
      <c r="D98" t="str">
        <f>VLOOKUP(B98,$M$2:$O$128,2,FALSE)</f>
        <v>C4</v>
      </c>
      <c r="E98">
        <f t="shared" si="3"/>
        <v>1</v>
      </c>
      <c r="F98">
        <f>VLOOKUP(D98,Sheet1!$C$3:$D$130,2,FALSE)</f>
        <v>60</v>
      </c>
      <c r="G98">
        <f t="shared" si="5"/>
        <v>81.25</v>
      </c>
      <c r="H98" t="str">
        <f t="shared" si="4"/>
        <v>MyMIDI.addNote(track,channel,60,81.25,1,volume)</v>
      </c>
      <c r="M98">
        <v>3.96</v>
      </c>
      <c r="N98" s="3" t="s">
        <v>114</v>
      </c>
      <c r="O98" s="7">
        <v>96</v>
      </c>
    </row>
    <row r="99" spans="1:15" x14ac:dyDescent="0.25">
      <c r="A99" s="1">
        <v>44160</v>
      </c>
      <c r="B99">
        <v>3.63</v>
      </c>
      <c r="C99">
        <v>1336735</v>
      </c>
      <c r="D99" t="str">
        <f>VLOOKUP(B99,$M$2:$O$128,2,FALSE)</f>
        <v>F3</v>
      </c>
      <c r="E99">
        <f t="shared" si="3"/>
        <v>0.5</v>
      </c>
      <c r="F99">
        <f>VLOOKUP(D99,Sheet1!$C$3:$D$130,2,FALSE)</f>
        <v>53</v>
      </c>
      <c r="G99">
        <f t="shared" si="5"/>
        <v>81.75</v>
      </c>
      <c r="H99" t="str">
        <f t="shared" si="4"/>
        <v>MyMIDI.addNote(track,channel,53,81.75,0.5,volume)</v>
      </c>
      <c r="M99">
        <v>3.97</v>
      </c>
      <c r="N99" s="3" t="s">
        <v>114</v>
      </c>
      <c r="O99" s="7">
        <v>97</v>
      </c>
    </row>
    <row r="100" spans="1:15" x14ac:dyDescent="0.25">
      <c r="A100" s="1">
        <v>44161</v>
      </c>
      <c r="B100">
        <v>3.65</v>
      </c>
      <c r="C100">
        <v>525147</v>
      </c>
      <c r="D100" t="str">
        <f>VLOOKUP(B100,$M$2:$O$128,2,FALSE)</f>
        <v>G3</v>
      </c>
      <c r="E100">
        <f t="shared" si="3"/>
        <v>1.25</v>
      </c>
      <c r="F100">
        <f>VLOOKUP(D100,Sheet1!$C$3:$D$130,2,FALSE)</f>
        <v>55</v>
      </c>
      <c r="G100">
        <f t="shared" si="5"/>
        <v>83</v>
      </c>
      <c r="H100" t="str">
        <f t="shared" si="4"/>
        <v>MyMIDI.addNote(track,channel,55,83,1.25,volume)</v>
      </c>
      <c r="M100">
        <v>3.98</v>
      </c>
      <c r="N100" s="3" t="s">
        <v>115</v>
      </c>
      <c r="O100" s="7">
        <v>98</v>
      </c>
    </row>
    <row r="101" spans="1:15" x14ac:dyDescent="0.25">
      <c r="A101" s="1">
        <v>44162</v>
      </c>
      <c r="B101">
        <v>3.66</v>
      </c>
      <c r="C101">
        <v>640760</v>
      </c>
      <c r="D101" t="str">
        <f>VLOOKUP(B101,$M$2:$O$128,2,FALSE)</f>
        <v>A3</v>
      </c>
      <c r="E101">
        <f t="shared" si="3"/>
        <v>1</v>
      </c>
      <c r="F101">
        <f>VLOOKUP(D101,Sheet1!$C$3:$D$130,2,FALSE)</f>
        <v>57</v>
      </c>
      <c r="G101">
        <f t="shared" si="5"/>
        <v>84</v>
      </c>
      <c r="H101" t="str">
        <f t="shared" si="4"/>
        <v>MyMIDI.addNote(track,channel,57,84,1,volume)</v>
      </c>
      <c r="M101">
        <v>3.99</v>
      </c>
      <c r="N101" s="3" t="s">
        <v>115</v>
      </c>
      <c r="O101" s="7">
        <v>99</v>
      </c>
    </row>
    <row r="102" spans="1:15" x14ac:dyDescent="0.25">
      <c r="A102" s="1">
        <v>44165</v>
      </c>
      <c r="B102">
        <v>3.63</v>
      </c>
      <c r="C102">
        <v>1410385</v>
      </c>
      <c r="D102" t="str">
        <f>VLOOKUP(B102,$M$2:$O$128,2,FALSE)</f>
        <v>F3</v>
      </c>
      <c r="E102">
        <f t="shared" si="3"/>
        <v>0.5</v>
      </c>
      <c r="F102">
        <f>VLOOKUP(D102,Sheet1!$C$3:$D$130,2,FALSE)</f>
        <v>53</v>
      </c>
      <c r="G102">
        <f t="shared" si="5"/>
        <v>84.5</v>
      </c>
      <c r="H102" t="str">
        <f t="shared" si="4"/>
        <v>MyMIDI.addNote(track,channel,53,84.5,0.5,volume)</v>
      </c>
      <c r="M102">
        <v>4</v>
      </c>
      <c r="N102" s="3" t="s">
        <v>117</v>
      </c>
      <c r="O102" s="7">
        <v>100</v>
      </c>
    </row>
    <row r="103" spans="1:15" x14ac:dyDescent="0.25">
      <c r="A103" s="1">
        <v>44166</v>
      </c>
      <c r="B103">
        <v>3.64</v>
      </c>
      <c r="C103">
        <v>1130972</v>
      </c>
      <c r="D103" t="str">
        <f>VLOOKUP(B103,$M$2:$O$128,2,FALSE)</f>
        <v>G3</v>
      </c>
      <c r="E103">
        <f t="shared" si="3"/>
        <v>0.75</v>
      </c>
      <c r="F103">
        <f>VLOOKUP(D103,Sheet1!$C$3:$D$130,2,FALSE)</f>
        <v>55</v>
      </c>
      <c r="G103">
        <f t="shared" si="5"/>
        <v>85.25</v>
      </c>
      <c r="H103" t="str">
        <f t="shared" si="4"/>
        <v>MyMIDI.addNote(track,channel,55,85.25,0.75,volume)</v>
      </c>
      <c r="M103">
        <v>4.01</v>
      </c>
      <c r="N103" s="3" t="s">
        <v>117</v>
      </c>
      <c r="O103" s="7">
        <v>101</v>
      </c>
    </row>
    <row r="104" spans="1:15" x14ac:dyDescent="0.25">
      <c r="A104" s="1">
        <v>44167</v>
      </c>
      <c r="B104">
        <v>3.56</v>
      </c>
      <c r="C104">
        <v>1471859</v>
      </c>
      <c r="D104" t="str">
        <f>VLOOKUP(B104,$M$2:$O$128,2,FALSE)</f>
        <v>C3</v>
      </c>
      <c r="E104">
        <f t="shared" si="3"/>
        <v>0.5</v>
      </c>
      <c r="F104">
        <f>VLOOKUP(D104,Sheet1!$C$3:$D$130,2,FALSE)</f>
        <v>48</v>
      </c>
      <c r="G104">
        <f t="shared" si="5"/>
        <v>85.75</v>
      </c>
      <c r="H104" t="str">
        <f t="shared" si="4"/>
        <v>MyMIDI.addNote(track,channel,48,85.75,0.5,volume)</v>
      </c>
      <c r="M104">
        <v>4.0199999999999996</v>
      </c>
      <c r="N104" s="3" t="s">
        <v>119</v>
      </c>
      <c r="O104" s="7">
        <v>102</v>
      </c>
    </row>
    <row r="105" spans="1:15" x14ac:dyDescent="0.25">
      <c r="A105" s="1">
        <v>44168</v>
      </c>
      <c r="B105">
        <v>3.52</v>
      </c>
      <c r="C105">
        <v>1312513</v>
      </c>
      <c r="D105" t="str">
        <f>VLOOKUP(B105,$M$2:$O$128,2,FALSE)</f>
        <v>A2</v>
      </c>
      <c r="E105">
        <f t="shared" si="3"/>
        <v>0.5</v>
      </c>
      <c r="F105">
        <f>VLOOKUP(D105,Sheet1!$C$3:$D$130,2,FALSE)</f>
        <v>45</v>
      </c>
      <c r="G105">
        <f t="shared" si="5"/>
        <v>86.25</v>
      </c>
      <c r="H105" t="str">
        <f t="shared" si="4"/>
        <v>MyMIDI.addNote(track,channel,45,86.25,0.5,volume)</v>
      </c>
      <c r="M105">
        <v>4.03</v>
      </c>
      <c r="N105" s="3" t="s">
        <v>119</v>
      </c>
      <c r="O105" s="7">
        <v>103</v>
      </c>
    </row>
    <row r="106" spans="1:15" x14ac:dyDescent="0.25">
      <c r="A106" s="1">
        <v>44169</v>
      </c>
      <c r="B106">
        <v>3.51</v>
      </c>
      <c r="C106">
        <v>2571723</v>
      </c>
      <c r="D106" t="str">
        <f>VLOOKUP(B106,$M$2:$O$128,2,FALSE)</f>
        <v>G2</v>
      </c>
      <c r="E106">
        <f t="shared" si="3"/>
        <v>0.5</v>
      </c>
      <c r="F106">
        <f>VLOOKUP(D106,Sheet1!$C$3:$D$130,2,FALSE)</f>
        <v>43</v>
      </c>
      <c r="G106">
        <f t="shared" si="5"/>
        <v>86.75</v>
      </c>
      <c r="H106" t="str">
        <f t="shared" si="4"/>
        <v>MyMIDI.addNote(track,channel,43,86.75,0.5,volume)</v>
      </c>
      <c r="M106">
        <v>4.04</v>
      </c>
      <c r="N106" s="3" t="s">
        <v>120</v>
      </c>
      <c r="O106" s="7">
        <v>104</v>
      </c>
    </row>
    <row r="107" spans="1:15" x14ac:dyDescent="0.25">
      <c r="A107" s="1">
        <v>44172</v>
      </c>
      <c r="B107">
        <v>3.53</v>
      </c>
      <c r="C107">
        <v>1243635</v>
      </c>
      <c r="D107" t="str">
        <f>VLOOKUP(B107,$M$2:$O$128,2,FALSE)</f>
        <v>A2</v>
      </c>
      <c r="E107">
        <f t="shared" si="3"/>
        <v>0.5</v>
      </c>
      <c r="F107">
        <f>VLOOKUP(D107,Sheet1!$C$3:$D$130,2,FALSE)</f>
        <v>45</v>
      </c>
      <c r="G107">
        <f t="shared" si="5"/>
        <v>87.25</v>
      </c>
      <c r="H107" t="str">
        <f t="shared" si="4"/>
        <v>MyMIDI.addNote(track,channel,45,87.25,0.5,volume)</v>
      </c>
      <c r="M107">
        <v>4.05</v>
      </c>
      <c r="N107" s="3" t="s">
        <v>120</v>
      </c>
      <c r="O107" s="7">
        <v>105</v>
      </c>
    </row>
    <row r="108" spans="1:15" x14ac:dyDescent="0.25">
      <c r="A108" s="1">
        <v>44173</v>
      </c>
      <c r="B108">
        <v>3.5</v>
      </c>
      <c r="C108">
        <v>1200036</v>
      </c>
      <c r="D108" t="str">
        <f>VLOOKUP(B108,$M$2:$O$128,2,FALSE)</f>
        <v>G2</v>
      </c>
      <c r="E108">
        <f t="shared" si="3"/>
        <v>0.5</v>
      </c>
      <c r="F108">
        <f>VLOOKUP(D108,Sheet1!$C$3:$D$130,2,FALSE)</f>
        <v>43</v>
      </c>
      <c r="G108">
        <f t="shared" si="5"/>
        <v>87.75</v>
      </c>
      <c r="H108" t="str">
        <f t="shared" si="4"/>
        <v>MyMIDI.addNote(track,channel,43,87.75,0.5,volume)</v>
      </c>
      <c r="M108">
        <v>4.0599999999999996</v>
      </c>
      <c r="N108" s="3" t="s">
        <v>122</v>
      </c>
      <c r="O108" s="7">
        <v>106</v>
      </c>
    </row>
    <row r="109" spans="1:15" x14ac:dyDescent="0.25">
      <c r="A109" s="1">
        <v>44174</v>
      </c>
      <c r="B109">
        <v>3.52</v>
      </c>
      <c r="C109">
        <v>1245284</v>
      </c>
      <c r="D109" t="str">
        <f>VLOOKUP(B109,$M$2:$O$128,2,FALSE)</f>
        <v>A2</v>
      </c>
      <c r="E109">
        <f t="shared" si="3"/>
        <v>0.5</v>
      </c>
      <c r="F109">
        <f>VLOOKUP(D109,Sheet1!$C$3:$D$130,2,FALSE)</f>
        <v>45</v>
      </c>
      <c r="G109">
        <f t="shared" si="5"/>
        <v>88.25</v>
      </c>
      <c r="H109" t="str">
        <f t="shared" si="4"/>
        <v>MyMIDI.addNote(track,channel,45,88.25,0.5,volume)</v>
      </c>
      <c r="M109">
        <v>4.07</v>
      </c>
      <c r="N109" s="3" t="s">
        <v>122</v>
      </c>
      <c r="O109" s="7">
        <v>107</v>
      </c>
    </row>
    <row r="110" spans="1:15" x14ac:dyDescent="0.25">
      <c r="A110" s="1">
        <v>44175</v>
      </c>
      <c r="B110">
        <v>3.51</v>
      </c>
      <c r="C110">
        <v>864822</v>
      </c>
      <c r="D110" t="str">
        <f>VLOOKUP(B110,$M$2:$O$128,2,FALSE)</f>
        <v>G2</v>
      </c>
      <c r="E110">
        <f t="shared" si="3"/>
        <v>0.75</v>
      </c>
      <c r="F110">
        <f>VLOOKUP(D110,Sheet1!$C$3:$D$130,2,FALSE)</f>
        <v>43</v>
      </c>
      <c r="G110">
        <f t="shared" si="5"/>
        <v>89</v>
      </c>
      <c r="H110" t="str">
        <f t="shared" si="4"/>
        <v>MyMIDI.addNote(track,channel,43,89,0.75,volume)</v>
      </c>
      <c r="M110"/>
      <c r="N110" s="3"/>
      <c r="O110" s="7"/>
    </row>
    <row r="111" spans="1:15" x14ac:dyDescent="0.25">
      <c r="A111" s="1">
        <v>44176</v>
      </c>
      <c r="B111">
        <v>3.45</v>
      </c>
      <c r="C111">
        <v>1604996</v>
      </c>
      <c r="D111" t="str">
        <f>VLOOKUP(B111,$M$2:$O$128,2,FALSE)</f>
        <v>D2</v>
      </c>
      <c r="E111">
        <f t="shared" si="3"/>
        <v>0.5</v>
      </c>
      <c r="F111">
        <f>VLOOKUP(D111,Sheet1!$C$3:$D$130,2,FALSE)</f>
        <v>38</v>
      </c>
      <c r="G111">
        <f t="shared" si="5"/>
        <v>89.5</v>
      </c>
      <c r="H111" t="str">
        <f t="shared" si="4"/>
        <v>MyMIDI.addNote(track,channel,38,89.5,0.5,volume)</v>
      </c>
      <c r="M111"/>
      <c r="N111" s="3"/>
      <c r="O111" s="7"/>
    </row>
    <row r="112" spans="1:15" x14ac:dyDescent="0.25">
      <c r="A112" s="1">
        <v>44179</v>
      </c>
      <c r="B112">
        <v>3.65</v>
      </c>
      <c r="C112">
        <v>3369043</v>
      </c>
      <c r="D112" t="str">
        <f>VLOOKUP(B112,$M$2:$O$128,2,FALSE)</f>
        <v>G3</v>
      </c>
      <c r="E112">
        <f t="shared" si="3"/>
        <v>0.5</v>
      </c>
      <c r="F112">
        <f>VLOOKUP(D112,Sheet1!$C$3:$D$130,2,FALSE)</f>
        <v>55</v>
      </c>
      <c r="G112">
        <f t="shared" si="5"/>
        <v>90</v>
      </c>
      <c r="H112" t="str">
        <f t="shared" si="4"/>
        <v>MyMIDI.addNote(track,channel,55,90,0.5,volume)</v>
      </c>
      <c r="M112"/>
      <c r="N112" s="3"/>
      <c r="O112" s="7"/>
    </row>
    <row r="113" spans="1:15" x14ac:dyDescent="0.25">
      <c r="A113" s="1">
        <v>44180</v>
      </c>
      <c r="B113">
        <v>3.65</v>
      </c>
      <c r="C113">
        <v>1343614</v>
      </c>
      <c r="D113" t="str">
        <f>VLOOKUP(B113,$M$2:$O$128,2,FALSE)</f>
        <v>G3</v>
      </c>
      <c r="E113">
        <f t="shared" si="3"/>
        <v>0.5</v>
      </c>
      <c r="F113">
        <f>VLOOKUP(D113,Sheet1!$C$3:$D$130,2,FALSE)</f>
        <v>55</v>
      </c>
      <c r="G113">
        <f t="shared" si="5"/>
        <v>90.5</v>
      </c>
      <c r="H113" t="str">
        <f t="shared" si="4"/>
        <v>MyMIDI.addNote(track,channel,55,90.5,0.5,volume)</v>
      </c>
      <c r="M113"/>
      <c r="N113" s="3"/>
      <c r="O113" s="7"/>
    </row>
    <row r="114" spans="1:15" x14ac:dyDescent="0.25">
      <c r="A114" s="1">
        <v>44181</v>
      </c>
      <c r="B114">
        <v>3.52</v>
      </c>
      <c r="C114">
        <v>3548040</v>
      </c>
      <c r="D114" t="str">
        <f>VLOOKUP(B114,$M$2:$O$128,2,FALSE)</f>
        <v>A2</v>
      </c>
      <c r="E114">
        <f t="shared" si="3"/>
        <v>0.5</v>
      </c>
      <c r="F114">
        <f>VLOOKUP(D114,Sheet1!$C$3:$D$130,2,FALSE)</f>
        <v>45</v>
      </c>
      <c r="G114">
        <f t="shared" si="5"/>
        <v>91</v>
      </c>
      <c r="H114" t="str">
        <f t="shared" si="4"/>
        <v>MyMIDI.addNote(track,channel,45,91,0.5,volume)</v>
      </c>
      <c r="M114"/>
      <c r="N114" s="3"/>
      <c r="O114" s="7"/>
    </row>
    <row r="115" spans="1:15" x14ac:dyDescent="0.25">
      <c r="A115" s="1">
        <v>44182</v>
      </c>
      <c r="B115">
        <v>3.51</v>
      </c>
      <c r="C115">
        <v>1039234</v>
      </c>
      <c r="D115" t="str">
        <f>VLOOKUP(B115,$M$2:$O$128,2,FALSE)</f>
        <v>G2</v>
      </c>
      <c r="E115">
        <f t="shared" si="3"/>
        <v>0.75</v>
      </c>
      <c r="F115">
        <f>VLOOKUP(D115,Sheet1!$C$3:$D$130,2,FALSE)</f>
        <v>43</v>
      </c>
      <c r="G115">
        <f t="shared" si="5"/>
        <v>91.75</v>
      </c>
      <c r="H115" t="str">
        <f t="shared" si="4"/>
        <v>MyMIDI.addNote(track,channel,43,91.75,0.75,volume)</v>
      </c>
      <c r="M115"/>
      <c r="N115" s="3"/>
      <c r="O115" s="7"/>
    </row>
    <row r="116" spans="1:15" x14ac:dyDescent="0.25">
      <c r="A116" s="1">
        <v>44183</v>
      </c>
      <c r="B116">
        <v>3.43</v>
      </c>
      <c r="C116">
        <v>2084837</v>
      </c>
      <c r="D116" t="str">
        <f>VLOOKUP(B116,$M$2:$O$128,2,FALSE)</f>
        <v>C2</v>
      </c>
      <c r="E116">
        <f t="shared" si="3"/>
        <v>0.5</v>
      </c>
      <c r="F116">
        <f>VLOOKUP(D116,Sheet1!$C$3:$D$130,2,FALSE)</f>
        <v>36</v>
      </c>
      <c r="G116">
        <f t="shared" si="5"/>
        <v>92.25</v>
      </c>
      <c r="H116" t="str">
        <f t="shared" si="4"/>
        <v>MyMIDI.addNote(track,channel,36,92.25,0.5,volume)</v>
      </c>
      <c r="M116"/>
      <c r="N116" s="3"/>
      <c r="O116" s="7"/>
    </row>
    <row r="117" spans="1:15" x14ac:dyDescent="0.25">
      <c r="A117" s="1">
        <v>44186</v>
      </c>
      <c r="B117">
        <v>3.35</v>
      </c>
      <c r="C117">
        <v>1771006</v>
      </c>
      <c r="D117" t="str">
        <f>VLOOKUP(B117,$M$2:$O$128,2,FALSE)</f>
        <v>F1</v>
      </c>
      <c r="E117">
        <f t="shared" si="3"/>
        <v>0.5</v>
      </c>
      <c r="F117">
        <f>VLOOKUP(D117,Sheet1!$C$3:$D$130,2,FALSE)</f>
        <v>29</v>
      </c>
      <c r="G117">
        <f t="shared" si="5"/>
        <v>92.75</v>
      </c>
      <c r="H117" t="str">
        <f t="shared" si="4"/>
        <v>MyMIDI.addNote(track,channel,29,92.75,0.5,volume)</v>
      </c>
      <c r="M117"/>
      <c r="N117" s="3"/>
      <c r="O117" s="7"/>
    </row>
    <row r="118" spans="1:15" x14ac:dyDescent="0.25">
      <c r="A118" s="1">
        <v>44187</v>
      </c>
      <c r="B118">
        <v>3.31</v>
      </c>
      <c r="C118">
        <v>897539</v>
      </c>
      <c r="D118" t="str">
        <f>VLOOKUP(B118,$M$2:$O$128,2,FALSE)</f>
        <v>D1</v>
      </c>
      <c r="E118">
        <f t="shared" si="3"/>
        <v>0.75</v>
      </c>
      <c r="F118">
        <f>VLOOKUP(D118,Sheet1!$C$3:$D$130,2,FALSE)</f>
        <v>26</v>
      </c>
      <c r="G118">
        <f t="shared" si="5"/>
        <v>93.5</v>
      </c>
      <c r="H118" t="str">
        <f t="shared" si="4"/>
        <v>MyMIDI.addNote(track,channel,26,93.5,0.75,volume)</v>
      </c>
      <c r="M118"/>
      <c r="N118" s="3"/>
      <c r="O118" s="7"/>
    </row>
    <row r="119" spans="1:15" x14ac:dyDescent="0.25">
      <c r="A119" s="1">
        <v>44188</v>
      </c>
      <c r="B119">
        <v>3.34</v>
      </c>
      <c r="C119">
        <v>1019738</v>
      </c>
      <c r="D119" t="str">
        <f>VLOOKUP(B119,$M$2:$O$128,2,FALSE)</f>
        <v>F1</v>
      </c>
      <c r="E119">
        <f t="shared" si="3"/>
        <v>0.75</v>
      </c>
      <c r="F119">
        <f>VLOOKUP(D119,Sheet1!$C$3:$D$130,2,FALSE)</f>
        <v>29</v>
      </c>
      <c r="G119">
        <f t="shared" si="5"/>
        <v>94.25</v>
      </c>
      <c r="H119" t="str">
        <f t="shared" si="4"/>
        <v>MyMIDI.addNote(track,channel,29,94.25,0.75,volume)</v>
      </c>
      <c r="M119"/>
      <c r="N119" s="3"/>
      <c r="O119" s="7"/>
    </row>
    <row r="120" spans="1:15" x14ac:dyDescent="0.25">
      <c r="A120" s="1">
        <v>44189</v>
      </c>
      <c r="B120">
        <v>3.35</v>
      </c>
      <c r="C120">
        <v>360976</v>
      </c>
      <c r="D120" t="str">
        <f>VLOOKUP(B120,$M$2:$O$128,2,FALSE)</f>
        <v>F1</v>
      </c>
      <c r="E120">
        <f t="shared" si="3"/>
        <v>1.25</v>
      </c>
      <c r="F120">
        <f>VLOOKUP(D120,Sheet1!$C$3:$D$130,2,FALSE)</f>
        <v>29</v>
      </c>
      <c r="G120">
        <f t="shared" si="5"/>
        <v>95.5</v>
      </c>
      <c r="H120" t="str">
        <f t="shared" si="4"/>
        <v>MyMIDI.addNote(track,channel,29,95.5,1.25,volume)</v>
      </c>
      <c r="M120"/>
      <c r="N120" s="3"/>
      <c r="O120" s="7"/>
    </row>
    <row r="121" spans="1:15" x14ac:dyDescent="0.25">
      <c r="A121" s="1">
        <v>44194</v>
      </c>
      <c r="B121">
        <v>3.4</v>
      </c>
      <c r="C121">
        <v>634414</v>
      </c>
      <c r="D121" t="str">
        <f>VLOOKUP(B121,$M$2:$O$128,2,FALSE)</f>
        <v>B1</v>
      </c>
      <c r="E121">
        <f t="shared" si="3"/>
        <v>1</v>
      </c>
      <c r="F121">
        <f>VLOOKUP(D121,Sheet1!$C$3:$D$130,2,FALSE)</f>
        <v>35</v>
      </c>
      <c r="G121">
        <f t="shared" si="5"/>
        <v>96.5</v>
      </c>
      <c r="H121" t="str">
        <f t="shared" si="4"/>
        <v>MyMIDI.addNote(track,channel,35,96.5,1,volume)</v>
      </c>
      <c r="M121"/>
      <c r="N121" s="3"/>
      <c r="O121" s="7"/>
    </row>
    <row r="122" spans="1:15" x14ac:dyDescent="0.25">
      <c r="A122" s="1">
        <v>44195</v>
      </c>
      <c r="B122">
        <v>3.41</v>
      </c>
      <c r="C122">
        <v>895450</v>
      </c>
      <c r="D122" t="str">
        <f>VLOOKUP(B122,$M$2:$O$128,2,FALSE)</f>
        <v>B1</v>
      </c>
      <c r="E122">
        <f t="shared" si="3"/>
        <v>0.75</v>
      </c>
      <c r="F122">
        <f>VLOOKUP(D122,Sheet1!$C$3:$D$130,2,FALSE)</f>
        <v>35</v>
      </c>
      <c r="G122">
        <f t="shared" si="5"/>
        <v>97.25</v>
      </c>
      <c r="H122" t="str">
        <f t="shared" si="4"/>
        <v>MyMIDI.addNote(track,channel,35,97.25,0.75,volume)</v>
      </c>
      <c r="M122"/>
      <c r="N122" s="3"/>
      <c r="O122" s="7"/>
    </row>
    <row r="123" spans="1:15" x14ac:dyDescent="0.25">
      <c r="A123" s="1">
        <v>44196</v>
      </c>
      <c r="B123">
        <v>3.36</v>
      </c>
      <c r="C123">
        <v>596189</v>
      </c>
      <c r="D123" t="str">
        <f>VLOOKUP(B123,$M$2:$O$128,2,FALSE)</f>
        <v>G1</v>
      </c>
      <c r="E123">
        <f t="shared" si="3"/>
        <v>1</v>
      </c>
      <c r="F123">
        <f>VLOOKUP(D123,Sheet1!$C$3:$D$130,2,FALSE)</f>
        <v>31</v>
      </c>
      <c r="G123">
        <f t="shared" si="5"/>
        <v>98.25</v>
      </c>
      <c r="H123" t="str">
        <f t="shared" si="4"/>
        <v>MyMIDI.addNote(track,channel,31,98.25,1,volume)</v>
      </c>
      <c r="M123"/>
      <c r="N123" s="3"/>
      <c r="O123" s="7"/>
    </row>
    <row r="124" spans="1:15" x14ac:dyDescent="0.25">
      <c r="A124" s="1">
        <v>44200</v>
      </c>
      <c r="B124">
        <v>3.38</v>
      </c>
      <c r="C124">
        <v>553096</v>
      </c>
      <c r="D124" t="str">
        <f>VLOOKUP(B124,$M$2:$O$128,2,FALSE)</f>
        <v>A1</v>
      </c>
      <c r="E124">
        <f t="shared" si="3"/>
        <v>1.25</v>
      </c>
      <c r="F124">
        <f>VLOOKUP(D124,Sheet1!$C$3:$D$130,2,FALSE)</f>
        <v>33</v>
      </c>
      <c r="G124">
        <f t="shared" si="5"/>
        <v>99.5</v>
      </c>
      <c r="H124" t="str">
        <f t="shared" si="4"/>
        <v>MyMIDI.addNote(track,channel,33,99.5,1.25,volume)</v>
      </c>
      <c r="M124"/>
      <c r="N124" s="3"/>
      <c r="O124" s="7"/>
    </row>
    <row r="125" spans="1:15" x14ac:dyDescent="0.25">
      <c r="A125" s="1">
        <v>44201</v>
      </c>
      <c r="B125">
        <v>3.39</v>
      </c>
      <c r="C125">
        <v>588962</v>
      </c>
      <c r="D125" t="str">
        <f>VLOOKUP(B125,$M$2:$O$128,2,FALSE)</f>
        <v>A1</v>
      </c>
      <c r="E125">
        <f t="shared" si="3"/>
        <v>1</v>
      </c>
      <c r="F125">
        <f>VLOOKUP(D125,Sheet1!$C$3:$D$130,2,FALSE)</f>
        <v>33</v>
      </c>
      <c r="G125">
        <f t="shared" si="5"/>
        <v>100.5</v>
      </c>
      <c r="H125" t="str">
        <f t="shared" si="4"/>
        <v>MyMIDI.addNote(track,channel,33,100.5,1,volume)</v>
      </c>
      <c r="M125"/>
      <c r="N125" s="3"/>
      <c r="O125" s="7"/>
    </row>
    <row r="126" spans="1:15" x14ac:dyDescent="0.25">
      <c r="A126" s="1">
        <v>44202</v>
      </c>
      <c r="B126">
        <v>3.37</v>
      </c>
      <c r="C126">
        <v>709799</v>
      </c>
      <c r="D126" t="str">
        <f>VLOOKUP(B126,$M$2:$O$128,2,FALSE)</f>
        <v>G1</v>
      </c>
      <c r="E126">
        <f t="shared" si="3"/>
        <v>1</v>
      </c>
      <c r="F126">
        <f>VLOOKUP(D126,Sheet1!$C$3:$D$130,2,FALSE)</f>
        <v>31</v>
      </c>
      <c r="G126">
        <f t="shared" si="5"/>
        <v>101.5</v>
      </c>
      <c r="H126" t="str">
        <f t="shared" si="4"/>
        <v>MyMIDI.addNote(track,channel,31,101.5,1,volume)</v>
      </c>
      <c r="M126"/>
      <c r="N126" s="3"/>
      <c r="O126" s="7"/>
    </row>
    <row r="127" spans="1:15" x14ac:dyDescent="0.25">
      <c r="A127" s="1">
        <v>44203</v>
      </c>
      <c r="B127">
        <v>3.41</v>
      </c>
      <c r="C127">
        <v>682822</v>
      </c>
      <c r="D127" t="str">
        <f>VLOOKUP(B127,$M$2:$O$128,2,FALSE)</f>
        <v>B1</v>
      </c>
      <c r="E127">
        <f t="shared" si="3"/>
        <v>1</v>
      </c>
      <c r="F127">
        <f>VLOOKUP(D127,Sheet1!$C$3:$D$130,2,FALSE)</f>
        <v>35</v>
      </c>
      <c r="G127">
        <f t="shared" si="5"/>
        <v>102.5</v>
      </c>
      <c r="H127" t="str">
        <f t="shared" si="4"/>
        <v>MyMIDI.addNote(track,channel,35,102.5,1,volume)</v>
      </c>
      <c r="M127"/>
      <c r="N127" s="3"/>
      <c r="O127" s="7"/>
    </row>
    <row r="128" spans="1:15" x14ac:dyDescent="0.25">
      <c r="A128" s="1">
        <v>44204</v>
      </c>
      <c r="B128">
        <v>3.43</v>
      </c>
      <c r="C128">
        <v>531949</v>
      </c>
      <c r="D128" t="str">
        <f>VLOOKUP(B128,$M$2:$O$128,2,FALSE)</f>
        <v>C2</v>
      </c>
      <c r="E128">
        <f t="shared" si="3"/>
        <v>1.25</v>
      </c>
      <c r="F128">
        <f>VLOOKUP(D128,Sheet1!$C$3:$D$130,2,FALSE)</f>
        <v>36</v>
      </c>
      <c r="G128">
        <f t="shared" si="5"/>
        <v>103.75</v>
      </c>
      <c r="H128" t="str">
        <f t="shared" si="4"/>
        <v>MyMIDI.addNote(track,channel,36,103.75,1.25,volume)</v>
      </c>
      <c r="M128"/>
      <c r="N128" s="3"/>
      <c r="O128" s="7"/>
    </row>
    <row r="129" spans="1:15" x14ac:dyDescent="0.25">
      <c r="A129" s="1">
        <v>44207</v>
      </c>
      <c r="B129">
        <v>3.41</v>
      </c>
      <c r="C129">
        <v>536013</v>
      </c>
      <c r="D129" t="str">
        <f>VLOOKUP(B129,$M$2:$O$128,2,FALSE)</f>
        <v>B1</v>
      </c>
      <c r="E129">
        <f t="shared" si="3"/>
        <v>1.25</v>
      </c>
      <c r="F129">
        <f>VLOOKUP(D129,Sheet1!$C$3:$D$130,2,FALSE)</f>
        <v>35</v>
      </c>
      <c r="G129">
        <f t="shared" si="5"/>
        <v>105</v>
      </c>
      <c r="H129" t="str">
        <f t="shared" si="4"/>
        <v>MyMIDI.addNote(track,channel,35,105,1.25,volume)</v>
      </c>
      <c r="M129"/>
      <c r="N129" s="3"/>
      <c r="O129" s="7"/>
    </row>
    <row r="130" spans="1:15" x14ac:dyDescent="0.25">
      <c r="A130" s="1">
        <v>44208</v>
      </c>
      <c r="B130">
        <v>3.39</v>
      </c>
      <c r="C130">
        <v>598083</v>
      </c>
      <c r="D130" t="str">
        <f>VLOOKUP(B130,$M$2:$O$128,2,FALSE)</f>
        <v>A1</v>
      </c>
      <c r="E130">
        <f t="shared" si="3"/>
        <v>1</v>
      </c>
      <c r="F130">
        <f>VLOOKUP(D130,Sheet1!$C$3:$D$130,2,FALSE)</f>
        <v>33</v>
      </c>
      <c r="G130">
        <f t="shared" si="5"/>
        <v>106</v>
      </c>
      <c r="H130" t="str">
        <f t="shared" si="4"/>
        <v>MyMIDI.addNote(track,channel,33,106,1,volume)</v>
      </c>
      <c r="N130" s="3"/>
    </row>
    <row r="131" spans="1:15" x14ac:dyDescent="0.25">
      <c r="A131" s="1">
        <v>44209</v>
      </c>
      <c r="B131">
        <v>3.37</v>
      </c>
      <c r="C131">
        <v>557326</v>
      </c>
      <c r="D131" t="str">
        <f>VLOOKUP(B131,$M$2:$O$128,2,FALSE)</f>
        <v>G1</v>
      </c>
      <c r="E131">
        <f t="shared" ref="E131:E194" si="6">IF(C131&lt;=$R$7,1.25,IF(C131&lt;=$R$8,1,IF(C131&lt;=$R$9,0.75,0.5)))</f>
        <v>1.25</v>
      </c>
      <c r="F131">
        <f>VLOOKUP(D131,Sheet1!$C$3:$D$130,2,FALSE)</f>
        <v>31</v>
      </c>
      <c r="G131">
        <f t="shared" si="5"/>
        <v>107.25</v>
      </c>
      <c r="H131" t="str">
        <f t="shared" ref="H131:H194" si="7">"MyMIDI.addNote(track,channel,"&amp;F131&amp;","&amp;G131&amp;","&amp;E131&amp;",volume)"</f>
        <v>MyMIDI.addNote(track,channel,31,107.25,1.25,volume)</v>
      </c>
      <c r="N131" s="3"/>
    </row>
    <row r="132" spans="1:15" x14ac:dyDescent="0.25">
      <c r="A132" s="1">
        <v>44210</v>
      </c>
      <c r="B132">
        <v>3.38</v>
      </c>
      <c r="C132">
        <v>408273</v>
      </c>
      <c r="D132" t="str">
        <f>VLOOKUP(B132,$M$2:$O$128,2,FALSE)</f>
        <v>A1</v>
      </c>
      <c r="E132">
        <f t="shared" si="6"/>
        <v>1.25</v>
      </c>
      <c r="F132">
        <f>VLOOKUP(D132,Sheet1!$C$3:$D$130,2,FALSE)</f>
        <v>33</v>
      </c>
      <c r="G132">
        <f t="shared" ref="G132:G195" si="8">E132+G131</f>
        <v>108.5</v>
      </c>
      <c r="H132" t="str">
        <f t="shared" si="7"/>
        <v>MyMIDI.addNote(track,channel,33,108.5,1.25,volume)</v>
      </c>
      <c r="N132" s="3"/>
    </row>
    <row r="133" spans="1:15" x14ac:dyDescent="0.25">
      <c r="A133" s="1">
        <v>44211</v>
      </c>
      <c r="B133">
        <v>3.35</v>
      </c>
      <c r="C133">
        <v>910284</v>
      </c>
      <c r="D133" t="str">
        <f>VLOOKUP(B133,$M$2:$O$128,2,FALSE)</f>
        <v>F1</v>
      </c>
      <c r="E133">
        <f t="shared" si="6"/>
        <v>0.75</v>
      </c>
      <c r="F133">
        <f>VLOOKUP(D133,Sheet1!$C$3:$D$130,2,FALSE)</f>
        <v>29</v>
      </c>
      <c r="G133">
        <f t="shared" si="8"/>
        <v>109.25</v>
      </c>
      <c r="H133" t="str">
        <f t="shared" si="7"/>
        <v>MyMIDI.addNote(track,channel,29,109.25,0.75,volume)</v>
      </c>
      <c r="N133" s="3"/>
    </row>
    <row r="134" spans="1:15" x14ac:dyDescent="0.25">
      <c r="A134" s="1">
        <v>44214</v>
      </c>
      <c r="B134">
        <v>3.32</v>
      </c>
      <c r="C134">
        <v>518956</v>
      </c>
      <c r="D134" t="str">
        <f>VLOOKUP(B134,$M$2:$O$128,2,FALSE)</f>
        <v>E1</v>
      </c>
      <c r="E134">
        <f t="shared" si="6"/>
        <v>1.25</v>
      </c>
      <c r="F134">
        <f>VLOOKUP(D134,Sheet1!$C$3:$D$130,2,FALSE)</f>
        <v>28</v>
      </c>
      <c r="G134">
        <f t="shared" si="8"/>
        <v>110.5</v>
      </c>
      <c r="H134" t="str">
        <f t="shared" si="7"/>
        <v>MyMIDI.addNote(track,channel,28,110.5,1.25,volume)</v>
      </c>
      <c r="N134" s="3"/>
    </row>
    <row r="135" spans="1:15" x14ac:dyDescent="0.25">
      <c r="A135" s="1">
        <v>44215</v>
      </c>
      <c r="B135">
        <v>3.38</v>
      </c>
      <c r="C135">
        <v>933758</v>
      </c>
      <c r="D135" t="str">
        <f>VLOOKUP(B135,$M$2:$O$128,2,FALSE)</f>
        <v>A1</v>
      </c>
      <c r="E135">
        <f t="shared" si="6"/>
        <v>0.75</v>
      </c>
      <c r="F135">
        <f>VLOOKUP(D135,Sheet1!$C$3:$D$130,2,FALSE)</f>
        <v>33</v>
      </c>
      <c r="G135">
        <f t="shared" si="8"/>
        <v>111.25</v>
      </c>
      <c r="H135" t="str">
        <f t="shared" si="7"/>
        <v>MyMIDI.addNote(track,channel,33,111.25,0.75,volume)</v>
      </c>
    </row>
    <row r="136" spans="1:15" x14ac:dyDescent="0.25">
      <c r="A136" s="1">
        <v>44216</v>
      </c>
      <c r="B136">
        <v>3.42</v>
      </c>
      <c r="C136">
        <v>684094</v>
      </c>
      <c r="D136" t="str">
        <f>VLOOKUP(B136,$M$2:$O$128,2,FALSE)</f>
        <v>C2</v>
      </c>
      <c r="E136">
        <f t="shared" si="6"/>
        <v>1</v>
      </c>
      <c r="F136">
        <f>VLOOKUP(D136,Sheet1!$C$3:$D$130,2,FALSE)</f>
        <v>36</v>
      </c>
      <c r="G136">
        <f t="shared" si="8"/>
        <v>112.25</v>
      </c>
      <c r="H136" t="str">
        <f t="shared" si="7"/>
        <v>MyMIDI.addNote(track,channel,36,112.25,1,volume)</v>
      </c>
    </row>
    <row r="137" spans="1:15" x14ac:dyDescent="0.25">
      <c r="A137" s="1">
        <v>44217</v>
      </c>
      <c r="B137">
        <v>3.37</v>
      </c>
      <c r="C137">
        <v>910794</v>
      </c>
      <c r="D137" t="str">
        <f>VLOOKUP(B137,$M$2:$O$128,2,FALSE)</f>
        <v>G1</v>
      </c>
      <c r="E137">
        <f t="shared" si="6"/>
        <v>0.75</v>
      </c>
      <c r="F137">
        <f>VLOOKUP(D137,Sheet1!$C$3:$D$130,2,FALSE)</f>
        <v>31</v>
      </c>
      <c r="G137">
        <f t="shared" si="8"/>
        <v>113</v>
      </c>
      <c r="H137" t="str">
        <f t="shared" si="7"/>
        <v>MyMIDI.addNote(track,channel,31,113,0.75,volume)</v>
      </c>
    </row>
    <row r="138" spans="1:15" x14ac:dyDescent="0.25">
      <c r="A138" s="1">
        <v>44218</v>
      </c>
      <c r="B138">
        <v>3.35</v>
      </c>
      <c r="C138">
        <v>678934</v>
      </c>
      <c r="D138" t="str">
        <f>VLOOKUP(B138,$M$2:$O$128,2,FALSE)</f>
        <v>F1</v>
      </c>
      <c r="E138">
        <f t="shared" si="6"/>
        <v>1</v>
      </c>
      <c r="F138">
        <f>VLOOKUP(D138,Sheet1!$C$3:$D$130,2,FALSE)</f>
        <v>29</v>
      </c>
      <c r="G138">
        <f t="shared" si="8"/>
        <v>114</v>
      </c>
      <c r="H138" t="str">
        <f t="shared" si="7"/>
        <v>MyMIDI.addNote(track,channel,29,114,1,volume)</v>
      </c>
    </row>
    <row r="139" spans="1:15" x14ac:dyDescent="0.25">
      <c r="A139" s="1">
        <v>44221</v>
      </c>
      <c r="B139">
        <v>3.38</v>
      </c>
      <c r="C139">
        <v>720172</v>
      </c>
      <c r="D139" t="str">
        <f>VLOOKUP(B139,$M$2:$O$128,2,FALSE)</f>
        <v>A1</v>
      </c>
      <c r="E139">
        <f t="shared" si="6"/>
        <v>1</v>
      </c>
      <c r="F139">
        <f>VLOOKUP(D139,Sheet1!$C$3:$D$130,2,FALSE)</f>
        <v>33</v>
      </c>
      <c r="G139">
        <f t="shared" si="8"/>
        <v>115</v>
      </c>
      <c r="H139" t="str">
        <f t="shared" si="7"/>
        <v>MyMIDI.addNote(track,channel,33,115,1,volume)</v>
      </c>
    </row>
    <row r="140" spans="1:15" x14ac:dyDescent="0.25">
      <c r="A140" s="1">
        <v>44223</v>
      </c>
      <c r="B140">
        <v>3.38</v>
      </c>
      <c r="C140">
        <v>1080561</v>
      </c>
      <c r="D140" t="str">
        <f>VLOOKUP(B140,$M$2:$O$128,2,FALSE)</f>
        <v>A1</v>
      </c>
      <c r="E140">
        <f t="shared" si="6"/>
        <v>0.75</v>
      </c>
      <c r="F140">
        <f>VLOOKUP(D140,Sheet1!$C$3:$D$130,2,FALSE)</f>
        <v>33</v>
      </c>
      <c r="G140">
        <f t="shared" si="8"/>
        <v>115.75</v>
      </c>
      <c r="H140" t="str">
        <f t="shared" si="7"/>
        <v>MyMIDI.addNote(track,channel,33,115.75,0.75,volume)</v>
      </c>
    </row>
    <row r="141" spans="1:15" x14ac:dyDescent="0.25">
      <c r="A141" s="1">
        <v>44224</v>
      </c>
      <c r="B141">
        <v>3.48</v>
      </c>
      <c r="C141">
        <v>2695851</v>
      </c>
      <c r="D141" t="str">
        <f>VLOOKUP(B141,$M$2:$O$128,2,FALSE)</f>
        <v>F2</v>
      </c>
      <c r="E141">
        <f t="shared" si="6"/>
        <v>0.5</v>
      </c>
      <c r="F141">
        <f>VLOOKUP(D141,Sheet1!$C$3:$D$130,2,FALSE)</f>
        <v>41</v>
      </c>
      <c r="G141">
        <f t="shared" si="8"/>
        <v>116.25</v>
      </c>
      <c r="H141" t="str">
        <f t="shared" si="7"/>
        <v>MyMIDI.addNote(track,channel,41,116.25,0.5,volume)</v>
      </c>
    </row>
    <row r="142" spans="1:15" x14ac:dyDescent="0.25">
      <c r="A142" s="1">
        <v>44225</v>
      </c>
      <c r="B142">
        <v>3.48</v>
      </c>
      <c r="C142">
        <v>1145699</v>
      </c>
      <c r="D142" t="str">
        <f>VLOOKUP(B142,$M$2:$O$128,2,FALSE)</f>
        <v>F2</v>
      </c>
      <c r="E142">
        <f t="shared" si="6"/>
        <v>0.75</v>
      </c>
      <c r="F142">
        <f>VLOOKUP(D142,Sheet1!$C$3:$D$130,2,FALSE)</f>
        <v>41</v>
      </c>
      <c r="G142">
        <f t="shared" si="8"/>
        <v>117</v>
      </c>
      <c r="H142" t="str">
        <f t="shared" si="7"/>
        <v>MyMIDI.addNote(track,channel,41,117,0.75,volume)</v>
      </c>
    </row>
    <row r="143" spans="1:15" x14ac:dyDescent="0.25">
      <c r="A143" s="1">
        <v>44228</v>
      </c>
      <c r="B143">
        <v>3.42</v>
      </c>
      <c r="C143">
        <v>954228</v>
      </c>
      <c r="D143" t="str">
        <f>VLOOKUP(B143,$M$2:$O$128,2,FALSE)</f>
        <v>C2</v>
      </c>
      <c r="E143">
        <f t="shared" si="6"/>
        <v>0.75</v>
      </c>
      <c r="F143">
        <f>VLOOKUP(D143,Sheet1!$C$3:$D$130,2,FALSE)</f>
        <v>36</v>
      </c>
      <c r="G143">
        <f t="shared" si="8"/>
        <v>117.75</v>
      </c>
      <c r="H143" t="str">
        <f t="shared" si="7"/>
        <v>MyMIDI.addNote(track,channel,36,117.75,0.75,volume)</v>
      </c>
    </row>
    <row r="144" spans="1:15" x14ac:dyDescent="0.25">
      <c r="A144" s="1">
        <v>44229</v>
      </c>
      <c r="B144">
        <v>3.35</v>
      </c>
      <c r="C144">
        <v>1713077</v>
      </c>
      <c r="D144" t="str">
        <f>VLOOKUP(B144,$M$2:$O$128,2,FALSE)</f>
        <v>F1</v>
      </c>
      <c r="E144">
        <f t="shared" si="6"/>
        <v>0.5</v>
      </c>
      <c r="F144">
        <f>VLOOKUP(D144,Sheet1!$C$3:$D$130,2,FALSE)</f>
        <v>29</v>
      </c>
      <c r="G144">
        <f t="shared" si="8"/>
        <v>118.25</v>
      </c>
      <c r="H144" t="str">
        <f t="shared" si="7"/>
        <v>MyMIDI.addNote(track,channel,29,118.25,0.5,volume)</v>
      </c>
    </row>
    <row r="145" spans="1:8" x14ac:dyDescent="0.25">
      <c r="A145" s="1">
        <v>44230</v>
      </c>
      <c r="B145">
        <v>3.4</v>
      </c>
      <c r="C145">
        <v>860630</v>
      </c>
      <c r="D145" t="str">
        <f>VLOOKUP(B145,$M$2:$O$128,2,FALSE)</f>
        <v>B1</v>
      </c>
      <c r="E145">
        <f t="shared" si="6"/>
        <v>0.75</v>
      </c>
      <c r="F145">
        <f>VLOOKUP(D145,Sheet1!$C$3:$D$130,2,FALSE)</f>
        <v>35</v>
      </c>
      <c r="G145">
        <f t="shared" si="8"/>
        <v>119</v>
      </c>
      <c r="H145" t="str">
        <f t="shared" si="7"/>
        <v>MyMIDI.addNote(track,channel,35,119,0.75,volume)</v>
      </c>
    </row>
    <row r="146" spans="1:8" x14ac:dyDescent="0.25">
      <c r="A146" s="1">
        <v>44231</v>
      </c>
      <c r="B146">
        <v>3.4</v>
      </c>
      <c r="C146">
        <v>513101</v>
      </c>
      <c r="D146" t="str">
        <f>VLOOKUP(B146,$M$2:$O$128,2,FALSE)</f>
        <v>B1</v>
      </c>
      <c r="E146">
        <f t="shared" si="6"/>
        <v>1.25</v>
      </c>
      <c r="F146">
        <f>VLOOKUP(D146,Sheet1!$C$3:$D$130,2,FALSE)</f>
        <v>35</v>
      </c>
      <c r="G146">
        <f t="shared" si="8"/>
        <v>120.25</v>
      </c>
      <c r="H146" t="str">
        <f t="shared" si="7"/>
        <v>MyMIDI.addNote(track,channel,35,120.25,1.25,volume)</v>
      </c>
    </row>
    <row r="147" spans="1:8" x14ac:dyDescent="0.25">
      <c r="A147" s="1">
        <v>44232</v>
      </c>
      <c r="B147">
        <v>3.43</v>
      </c>
      <c r="C147">
        <v>587192</v>
      </c>
      <c r="D147" t="str">
        <f>VLOOKUP(B147,$M$2:$O$128,2,FALSE)</f>
        <v>C2</v>
      </c>
      <c r="E147">
        <f t="shared" si="6"/>
        <v>1</v>
      </c>
      <c r="F147">
        <f>VLOOKUP(D147,Sheet1!$C$3:$D$130,2,FALSE)</f>
        <v>36</v>
      </c>
      <c r="G147">
        <f t="shared" si="8"/>
        <v>121.25</v>
      </c>
      <c r="H147" t="str">
        <f t="shared" si="7"/>
        <v>MyMIDI.addNote(track,channel,36,121.25,1,volume)</v>
      </c>
    </row>
    <row r="148" spans="1:8" x14ac:dyDescent="0.25">
      <c r="A148" s="1">
        <v>44235</v>
      </c>
      <c r="B148">
        <v>3.45</v>
      </c>
      <c r="C148">
        <v>1020539</v>
      </c>
      <c r="D148" t="str">
        <f>VLOOKUP(B148,$M$2:$O$128,2,FALSE)</f>
        <v>D2</v>
      </c>
      <c r="E148">
        <f t="shared" si="6"/>
        <v>0.75</v>
      </c>
      <c r="F148">
        <f>VLOOKUP(D148,Sheet1!$C$3:$D$130,2,FALSE)</f>
        <v>38</v>
      </c>
      <c r="G148">
        <f t="shared" si="8"/>
        <v>122</v>
      </c>
      <c r="H148" t="str">
        <f t="shared" si="7"/>
        <v>MyMIDI.addNote(track,channel,38,122,0.75,volume)</v>
      </c>
    </row>
    <row r="149" spans="1:8" x14ac:dyDescent="0.25">
      <c r="A149" s="1">
        <v>44236</v>
      </c>
      <c r="B149">
        <v>3.41</v>
      </c>
      <c r="C149">
        <v>889289</v>
      </c>
      <c r="D149" t="str">
        <f>VLOOKUP(B149,$M$2:$O$128,2,FALSE)</f>
        <v>B1</v>
      </c>
      <c r="E149">
        <f t="shared" si="6"/>
        <v>0.75</v>
      </c>
      <c r="F149">
        <f>VLOOKUP(D149,Sheet1!$C$3:$D$130,2,FALSE)</f>
        <v>35</v>
      </c>
      <c r="G149">
        <f t="shared" si="8"/>
        <v>122.75</v>
      </c>
      <c r="H149" t="str">
        <f t="shared" si="7"/>
        <v>MyMIDI.addNote(track,channel,35,122.75,0.75,volume)</v>
      </c>
    </row>
    <row r="150" spans="1:8" x14ac:dyDescent="0.25">
      <c r="A150" s="1">
        <v>44237</v>
      </c>
      <c r="B150">
        <v>3.41</v>
      </c>
      <c r="C150">
        <v>776507</v>
      </c>
      <c r="D150" t="str">
        <f>VLOOKUP(B150,$M$2:$O$128,2,FALSE)</f>
        <v>B1</v>
      </c>
      <c r="E150">
        <f t="shared" si="6"/>
        <v>1</v>
      </c>
      <c r="F150">
        <f>VLOOKUP(D150,Sheet1!$C$3:$D$130,2,FALSE)</f>
        <v>35</v>
      </c>
      <c r="G150">
        <f t="shared" si="8"/>
        <v>123.75</v>
      </c>
      <c r="H150" t="str">
        <f t="shared" si="7"/>
        <v>MyMIDI.addNote(track,channel,35,123.75,1,volume)</v>
      </c>
    </row>
    <row r="151" spans="1:8" x14ac:dyDescent="0.25">
      <c r="A151" s="1">
        <v>44238</v>
      </c>
      <c r="B151">
        <v>3.37</v>
      </c>
      <c r="C151">
        <v>887141</v>
      </c>
      <c r="D151" t="str">
        <f>VLOOKUP(B151,$M$2:$O$128,2,FALSE)</f>
        <v>G1</v>
      </c>
      <c r="E151">
        <f t="shared" si="6"/>
        <v>0.75</v>
      </c>
      <c r="F151">
        <f>VLOOKUP(D151,Sheet1!$C$3:$D$130,2,FALSE)</f>
        <v>31</v>
      </c>
      <c r="G151">
        <f t="shared" si="8"/>
        <v>124.5</v>
      </c>
      <c r="H151" t="str">
        <f t="shared" si="7"/>
        <v>MyMIDI.addNote(track,channel,31,124.5,0.75,volume)</v>
      </c>
    </row>
    <row r="152" spans="1:8" x14ac:dyDescent="0.25">
      <c r="A152" s="1">
        <v>44239</v>
      </c>
      <c r="B152">
        <v>3.33</v>
      </c>
      <c r="C152">
        <v>1067383</v>
      </c>
      <c r="D152" t="str">
        <f>VLOOKUP(B152,$M$2:$O$128,2,FALSE)</f>
        <v>E1</v>
      </c>
      <c r="E152">
        <f t="shared" si="6"/>
        <v>0.75</v>
      </c>
      <c r="F152">
        <f>VLOOKUP(D152,Sheet1!$C$3:$D$130,2,FALSE)</f>
        <v>28</v>
      </c>
      <c r="G152">
        <f t="shared" si="8"/>
        <v>125.25</v>
      </c>
      <c r="H152" t="str">
        <f t="shared" si="7"/>
        <v>MyMIDI.addNote(track,channel,28,125.25,0.75,volume)</v>
      </c>
    </row>
    <row r="153" spans="1:8" x14ac:dyDescent="0.25">
      <c r="A153" s="1">
        <v>44242</v>
      </c>
      <c r="B153">
        <v>3.32</v>
      </c>
      <c r="C153">
        <v>741847</v>
      </c>
      <c r="D153" t="str">
        <f>VLOOKUP(B153,$M$2:$O$128,2,FALSE)</f>
        <v>E1</v>
      </c>
      <c r="E153">
        <f t="shared" si="6"/>
        <v>1</v>
      </c>
      <c r="F153">
        <f>VLOOKUP(D153,Sheet1!$C$3:$D$130,2,FALSE)</f>
        <v>28</v>
      </c>
      <c r="G153">
        <f t="shared" si="8"/>
        <v>126.25</v>
      </c>
      <c r="H153" t="str">
        <f t="shared" si="7"/>
        <v>MyMIDI.addNote(track,channel,28,126.25,1,volume)</v>
      </c>
    </row>
    <row r="154" spans="1:8" x14ac:dyDescent="0.25">
      <c r="A154" s="1">
        <v>44243</v>
      </c>
      <c r="B154">
        <v>3.46</v>
      </c>
      <c r="C154">
        <v>2242039</v>
      </c>
      <c r="D154" t="str">
        <f>VLOOKUP(B154,$M$2:$O$128,2,FALSE)</f>
        <v>E2</v>
      </c>
      <c r="E154">
        <f t="shared" si="6"/>
        <v>0.5</v>
      </c>
      <c r="F154">
        <f>VLOOKUP(D154,Sheet1!$C$3:$D$130,2,FALSE)</f>
        <v>40</v>
      </c>
      <c r="G154">
        <f t="shared" si="8"/>
        <v>126.75</v>
      </c>
      <c r="H154" t="str">
        <f t="shared" si="7"/>
        <v>MyMIDI.addNote(track,channel,40,126.75,0.5,volume)</v>
      </c>
    </row>
    <row r="155" spans="1:8" x14ac:dyDescent="0.25">
      <c r="A155" s="1">
        <v>44244</v>
      </c>
      <c r="B155">
        <v>3.25</v>
      </c>
      <c r="C155">
        <v>2669884</v>
      </c>
      <c r="D155" t="str">
        <f>VLOOKUP(B155,$M$2:$O$128,2,FALSE)</f>
        <v>A0</v>
      </c>
      <c r="E155">
        <f t="shared" si="6"/>
        <v>0.5</v>
      </c>
      <c r="F155">
        <f>VLOOKUP(D155,Sheet1!$C$3:$D$130,2,FALSE)</f>
        <v>21</v>
      </c>
      <c r="G155">
        <f t="shared" si="8"/>
        <v>127.25</v>
      </c>
      <c r="H155" t="str">
        <f t="shared" si="7"/>
        <v>MyMIDI.addNote(track,channel,21,127.25,0.5,volume)</v>
      </c>
    </row>
    <row r="156" spans="1:8" x14ac:dyDescent="0.25">
      <c r="A156" s="1">
        <v>44245</v>
      </c>
      <c r="B156">
        <v>3.22</v>
      </c>
      <c r="C156">
        <v>1432200</v>
      </c>
      <c r="D156" t="str">
        <f>VLOOKUP(B156,$M$2:$O$128,2,FALSE)</f>
        <v>G0</v>
      </c>
      <c r="E156">
        <f t="shared" si="6"/>
        <v>0.5</v>
      </c>
      <c r="F156">
        <f>VLOOKUP(D156,Sheet1!$C$3:$D$130,2,FALSE)</f>
        <v>19</v>
      </c>
      <c r="G156">
        <f t="shared" si="8"/>
        <v>127.75</v>
      </c>
      <c r="H156" t="str">
        <f t="shared" si="7"/>
        <v>MyMIDI.addNote(track,channel,19,127.75,0.5,volume)</v>
      </c>
    </row>
    <row r="157" spans="1:8" x14ac:dyDescent="0.25">
      <c r="A157" s="1">
        <v>44246</v>
      </c>
      <c r="B157">
        <v>3.21</v>
      </c>
      <c r="C157">
        <v>1892485</v>
      </c>
      <c r="D157" t="str">
        <f>VLOOKUP(B157,$M$2:$O$128,2,FALSE)</f>
        <v>F0</v>
      </c>
      <c r="E157">
        <f t="shared" si="6"/>
        <v>0.5</v>
      </c>
      <c r="F157">
        <f>VLOOKUP(D157,Sheet1!$C$3:$D$130,2,FALSE)</f>
        <v>17</v>
      </c>
      <c r="G157">
        <f t="shared" si="8"/>
        <v>128.25</v>
      </c>
      <c r="H157" t="str">
        <f t="shared" si="7"/>
        <v>MyMIDI.addNote(track,channel,17,128.25,0.5,volume)</v>
      </c>
    </row>
    <row r="158" spans="1:8" x14ac:dyDescent="0.25">
      <c r="A158" s="1">
        <v>44249</v>
      </c>
      <c r="B158">
        <v>3.27</v>
      </c>
      <c r="C158">
        <v>792830</v>
      </c>
      <c r="D158" t="str">
        <f>VLOOKUP(B158,$M$2:$O$128,2,FALSE)</f>
        <v>B0</v>
      </c>
      <c r="E158">
        <f t="shared" si="6"/>
        <v>1</v>
      </c>
      <c r="F158">
        <f>VLOOKUP(D158,Sheet1!$C$3:$D$130,2,FALSE)</f>
        <v>23</v>
      </c>
      <c r="G158">
        <f t="shared" si="8"/>
        <v>129.25</v>
      </c>
      <c r="H158" t="str">
        <f t="shared" si="7"/>
        <v>MyMIDI.addNote(track,channel,23,129.25,1,volume)</v>
      </c>
    </row>
    <row r="159" spans="1:8" x14ac:dyDescent="0.25">
      <c r="A159" s="1">
        <v>44250</v>
      </c>
      <c r="B159">
        <v>3.34</v>
      </c>
      <c r="C159">
        <v>1260057</v>
      </c>
      <c r="D159" t="str">
        <f>VLOOKUP(B159,$M$2:$O$128,2,FALSE)</f>
        <v>F1</v>
      </c>
      <c r="E159">
        <f t="shared" si="6"/>
        <v>0.5</v>
      </c>
      <c r="F159">
        <f>VLOOKUP(D159,Sheet1!$C$3:$D$130,2,FALSE)</f>
        <v>29</v>
      </c>
      <c r="G159">
        <f t="shared" si="8"/>
        <v>129.75</v>
      </c>
      <c r="H159" t="str">
        <f t="shared" si="7"/>
        <v>MyMIDI.addNote(track,channel,29,129.75,0.5,volume)</v>
      </c>
    </row>
    <row r="160" spans="1:8" x14ac:dyDescent="0.25">
      <c r="A160" s="1">
        <v>44251</v>
      </c>
      <c r="B160">
        <v>3.35</v>
      </c>
      <c r="C160">
        <v>656862</v>
      </c>
      <c r="D160" t="str">
        <f>VLOOKUP(B160,$M$2:$O$128,2,FALSE)</f>
        <v>F1</v>
      </c>
      <c r="E160">
        <f t="shared" si="6"/>
        <v>1</v>
      </c>
      <c r="F160">
        <f>VLOOKUP(D160,Sheet1!$C$3:$D$130,2,FALSE)</f>
        <v>29</v>
      </c>
      <c r="G160">
        <f t="shared" si="8"/>
        <v>130.75</v>
      </c>
      <c r="H160" t="str">
        <f t="shared" si="7"/>
        <v>MyMIDI.addNote(track,channel,29,130.75,1,volume)</v>
      </c>
    </row>
    <row r="161" spans="1:8" x14ac:dyDescent="0.25">
      <c r="A161" s="1">
        <v>44252</v>
      </c>
      <c r="B161">
        <v>3.37</v>
      </c>
      <c r="C161">
        <v>1170946</v>
      </c>
      <c r="D161" t="str">
        <f>VLOOKUP(B161,$M$2:$O$128,2,FALSE)</f>
        <v>G1</v>
      </c>
      <c r="E161">
        <f t="shared" si="6"/>
        <v>0.5</v>
      </c>
      <c r="F161">
        <f>VLOOKUP(D161,Sheet1!$C$3:$D$130,2,FALSE)</f>
        <v>31</v>
      </c>
      <c r="G161">
        <f t="shared" si="8"/>
        <v>131.25</v>
      </c>
      <c r="H161" t="str">
        <f t="shared" si="7"/>
        <v>MyMIDI.addNote(track,channel,31,131.25,0.5,volume)</v>
      </c>
    </row>
    <row r="162" spans="1:8" x14ac:dyDescent="0.25">
      <c r="A162" s="1">
        <v>44253</v>
      </c>
      <c r="B162">
        <v>3.38</v>
      </c>
      <c r="C162">
        <v>916956</v>
      </c>
      <c r="D162" t="str">
        <f>VLOOKUP(B162,$M$2:$O$128,2,FALSE)</f>
        <v>A1</v>
      </c>
      <c r="E162">
        <f t="shared" si="6"/>
        <v>0.75</v>
      </c>
      <c r="F162">
        <f>VLOOKUP(D162,Sheet1!$C$3:$D$130,2,FALSE)</f>
        <v>33</v>
      </c>
      <c r="G162">
        <f t="shared" si="8"/>
        <v>132</v>
      </c>
      <c r="H162" t="str">
        <f t="shared" si="7"/>
        <v>MyMIDI.addNote(track,channel,33,132,0.75,volume)</v>
      </c>
    </row>
    <row r="163" spans="1:8" x14ac:dyDescent="0.25">
      <c r="A163" s="1">
        <v>44256</v>
      </c>
      <c r="B163">
        <v>3.43</v>
      </c>
      <c r="C163">
        <v>802548</v>
      </c>
      <c r="D163" t="str">
        <f>VLOOKUP(B163,$M$2:$O$128,2,FALSE)</f>
        <v>C2</v>
      </c>
      <c r="E163">
        <f t="shared" si="6"/>
        <v>1</v>
      </c>
      <c r="F163">
        <f>VLOOKUP(D163,Sheet1!$C$3:$D$130,2,FALSE)</f>
        <v>36</v>
      </c>
      <c r="G163">
        <f t="shared" si="8"/>
        <v>133</v>
      </c>
      <c r="H163" t="str">
        <f t="shared" si="7"/>
        <v>MyMIDI.addNote(track,channel,36,133,1,volume)</v>
      </c>
    </row>
    <row r="164" spans="1:8" x14ac:dyDescent="0.25">
      <c r="A164" s="1">
        <v>44257</v>
      </c>
      <c r="B164">
        <v>3.47</v>
      </c>
      <c r="C164">
        <v>966951</v>
      </c>
      <c r="D164" t="str">
        <f>VLOOKUP(B164,$M$2:$O$128,2,FALSE)</f>
        <v>E2</v>
      </c>
      <c r="E164">
        <f t="shared" si="6"/>
        <v>0.75</v>
      </c>
      <c r="F164">
        <f>VLOOKUP(D164,Sheet1!$C$3:$D$130,2,FALSE)</f>
        <v>40</v>
      </c>
      <c r="G164">
        <f t="shared" si="8"/>
        <v>133.75</v>
      </c>
      <c r="H164" t="str">
        <f t="shared" si="7"/>
        <v>MyMIDI.addNote(track,channel,40,133.75,0.75,volume)</v>
      </c>
    </row>
    <row r="165" spans="1:8" x14ac:dyDescent="0.25">
      <c r="A165" s="1">
        <v>44258</v>
      </c>
      <c r="B165">
        <v>3.5</v>
      </c>
      <c r="C165">
        <v>954494</v>
      </c>
      <c r="D165" t="str">
        <f>VLOOKUP(B165,$M$2:$O$128,2,FALSE)</f>
        <v>G2</v>
      </c>
      <c r="E165">
        <f t="shared" si="6"/>
        <v>0.75</v>
      </c>
      <c r="F165">
        <f>VLOOKUP(D165,Sheet1!$C$3:$D$130,2,FALSE)</f>
        <v>43</v>
      </c>
      <c r="G165">
        <f t="shared" si="8"/>
        <v>134.5</v>
      </c>
      <c r="H165" t="str">
        <f t="shared" si="7"/>
        <v>MyMIDI.addNote(track,channel,43,134.5,0.75,volume)</v>
      </c>
    </row>
    <row r="166" spans="1:8" x14ac:dyDescent="0.25">
      <c r="A166" s="1">
        <v>44259</v>
      </c>
      <c r="B166">
        <v>3.57</v>
      </c>
      <c r="C166">
        <v>1672680</v>
      </c>
      <c r="D166" t="str">
        <f>VLOOKUP(B166,$M$2:$O$128,2,FALSE)</f>
        <v>C3</v>
      </c>
      <c r="E166">
        <f t="shared" si="6"/>
        <v>0.5</v>
      </c>
      <c r="F166">
        <f>VLOOKUP(D166,Sheet1!$C$3:$D$130,2,FALSE)</f>
        <v>48</v>
      </c>
      <c r="G166">
        <f t="shared" si="8"/>
        <v>135</v>
      </c>
      <c r="H166" t="str">
        <f t="shared" si="7"/>
        <v>MyMIDI.addNote(track,channel,48,135,0.5,volume)</v>
      </c>
    </row>
    <row r="167" spans="1:8" x14ac:dyDescent="0.25">
      <c r="A167" s="1">
        <v>44260</v>
      </c>
      <c r="B167">
        <v>3.51</v>
      </c>
      <c r="C167">
        <v>1289175</v>
      </c>
      <c r="D167" t="str">
        <f>VLOOKUP(B167,$M$2:$O$128,2,FALSE)</f>
        <v>G2</v>
      </c>
      <c r="E167">
        <f t="shared" si="6"/>
        <v>0.5</v>
      </c>
      <c r="F167">
        <f>VLOOKUP(D167,Sheet1!$C$3:$D$130,2,FALSE)</f>
        <v>43</v>
      </c>
      <c r="G167">
        <f t="shared" si="8"/>
        <v>135.5</v>
      </c>
      <c r="H167" t="str">
        <f t="shared" si="7"/>
        <v>MyMIDI.addNote(track,channel,43,135.5,0.5,volume)</v>
      </c>
    </row>
    <row r="168" spans="1:8" x14ac:dyDescent="0.25">
      <c r="A168" s="1">
        <v>44263</v>
      </c>
      <c r="B168">
        <v>3.43</v>
      </c>
      <c r="C168">
        <v>1025606</v>
      </c>
      <c r="D168" t="str">
        <f>VLOOKUP(B168,$M$2:$O$128,2,FALSE)</f>
        <v>C2</v>
      </c>
      <c r="E168">
        <f t="shared" si="6"/>
        <v>0.75</v>
      </c>
      <c r="F168">
        <f>VLOOKUP(D168,Sheet1!$C$3:$D$130,2,FALSE)</f>
        <v>36</v>
      </c>
      <c r="G168">
        <f t="shared" si="8"/>
        <v>136.25</v>
      </c>
      <c r="H168" t="str">
        <f t="shared" si="7"/>
        <v>MyMIDI.addNote(track,channel,36,136.25,0.75,volume)</v>
      </c>
    </row>
    <row r="169" spans="1:8" x14ac:dyDescent="0.25">
      <c r="A169" s="1">
        <v>44264</v>
      </c>
      <c r="B169">
        <v>3.39</v>
      </c>
      <c r="C169">
        <v>1396882</v>
      </c>
      <c r="D169" t="str">
        <f>VLOOKUP(B169,$M$2:$O$128,2,FALSE)</f>
        <v>A1</v>
      </c>
      <c r="E169">
        <f t="shared" si="6"/>
        <v>0.5</v>
      </c>
      <c r="F169">
        <f>VLOOKUP(D169,Sheet1!$C$3:$D$130,2,FALSE)</f>
        <v>33</v>
      </c>
      <c r="G169">
        <f t="shared" si="8"/>
        <v>136.75</v>
      </c>
      <c r="H169" t="str">
        <f t="shared" si="7"/>
        <v>MyMIDI.addNote(track,channel,33,136.75,0.5,volume)</v>
      </c>
    </row>
    <row r="170" spans="1:8" x14ac:dyDescent="0.25">
      <c r="A170" s="1">
        <v>44265</v>
      </c>
      <c r="B170">
        <v>3.52</v>
      </c>
      <c r="C170">
        <v>1362069</v>
      </c>
      <c r="D170" t="str">
        <f>VLOOKUP(B170,$M$2:$O$128,2,FALSE)</f>
        <v>A2</v>
      </c>
      <c r="E170">
        <f t="shared" si="6"/>
        <v>0.5</v>
      </c>
      <c r="F170">
        <f>VLOOKUP(D170,Sheet1!$C$3:$D$130,2,FALSE)</f>
        <v>45</v>
      </c>
      <c r="G170">
        <f t="shared" si="8"/>
        <v>137.25</v>
      </c>
      <c r="H170" t="str">
        <f t="shared" si="7"/>
        <v>MyMIDI.addNote(track,channel,45,137.25,0.5,volume)</v>
      </c>
    </row>
    <row r="171" spans="1:8" x14ac:dyDescent="0.25">
      <c r="A171" s="1">
        <v>44266</v>
      </c>
      <c r="B171">
        <v>3.49</v>
      </c>
      <c r="C171">
        <v>713329</v>
      </c>
      <c r="D171" t="str">
        <f>VLOOKUP(B171,$M$2:$O$128,2,FALSE)</f>
        <v>F2</v>
      </c>
      <c r="E171">
        <f t="shared" si="6"/>
        <v>1</v>
      </c>
      <c r="F171">
        <f>VLOOKUP(D171,Sheet1!$C$3:$D$130,2,FALSE)</f>
        <v>41</v>
      </c>
      <c r="G171">
        <f t="shared" si="8"/>
        <v>138.25</v>
      </c>
      <c r="H171" t="str">
        <f t="shared" si="7"/>
        <v>MyMIDI.addNote(track,channel,41,138.25,1,volume)</v>
      </c>
    </row>
    <row r="172" spans="1:8" x14ac:dyDescent="0.25">
      <c r="A172" s="1">
        <v>44267</v>
      </c>
      <c r="B172">
        <v>3.36</v>
      </c>
      <c r="C172">
        <v>1251793</v>
      </c>
      <c r="D172" t="str">
        <f>VLOOKUP(B172,$M$2:$O$128,2,FALSE)</f>
        <v>G1</v>
      </c>
      <c r="E172">
        <f t="shared" si="6"/>
        <v>0.5</v>
      </c>
      <c r="F172">
        <f>VLOOKUP(D172,Sheet1!$C$3:$D$130,2,FALSE)</f>
        <v>31</v>
      </c>
      <c r="G172">
        <f t="shared" si="8"/>
        <v>138.75</v>
      </c>
      <c r="H172" t="str">
        <f t="shared" si="7"/>
        <v>MyMIDI.addNote(track,channel,31,138.75,0.5,volume)</v>
      </c>
    </row>
    <row r="173" spans="1:8" x14ac:dyDescent="0.25">
      <c r="A173" s="1">
        <v>44270</v>
      </c>
      <c r="B173">
        <v>3.37</v>
      </c>
      <c r="C173">
        <v>1568590</v>
      </c>
      <c r="D173" t="str">
        <f>VLOOKUP(B173,$M$2:$O$128,2,FALSE)</f>
        <v>G1</v>
      </c>
      <c r="E173">
        <f t="shared" si="6"/>
        <v>0.5</v>
      </c>
      <c r="F173">
        <f>VLOOKUP(D173,Sheet1!$C$3:$D$130,2,FALSE)</f>
        <v>31</v>
      </c>
      <c r="G173">
        <f t="shared" si="8"/>
        <v>139.25</v>
      </c>
      <c r="H173" t="str">
        <f t="shared" si="7"/>
        <v>MyMIDI.addNote(track,channel,31,139.25,0.5,volume)</v>
      </c>
    </row>
    <row r="174" spans="1:8" x14ac:dyDescent="0.25">
      <c r="A174" s="1">
        <v>44271</v>
      </c>
      <c r="B174">
        <v>3.36</v>
      </c>
      <c r="C174">
        <v>1075985</v>
      </c>
      <c r="D174" t="str">
        <f>VLOOKUP(B174,$M$2:$O$128,2,FALSE)</f>
        <v>G1</v>
      </c>
      <c r="E174">
        <f t="shared" si="6"/>
        <v>0.75</v>
      </c>
      <c r="F174">
        <f>VLOOKUP(D174,Sheet1!$C$3:$D$130,2,FALSE)</f>
        <v>31</v>
      </c>
      <c r="G174">
        <f t="shared" si="8"/>
        <v>140</v>
      </c>
      <c r="H174" t="str">
        <f t="shared" si="7"/>
        <v>MyMIDI.addNote(track,channel,31,140,0.75,volume)</v>
      </c>
    </row>
    <row r="175" spans="1:8" x14ac:dyDescent="0.25">
      <c r="A175" s="1">
        <v>44272</v>
      </c>
      <c r="B175">
        <v>3.32</v>
      </c>
      <c r="C175">
        <v>866690</v>
      </c>
      <c r="D175" t="str">
        <f>VLOOKUP(B175,$M$2:$O$128,2,FALSE)</f>
        <v>E1</v>
      </c>
      <c r="E175">
        <f t="shared" si="6"/>
        <v>0.75</v>
      </c>
      <c r="F175">
        <f>VLOOKUP(D175,Sheet1!$C$3:$D$130,2,FALSE)</f>
        <v>28</v>
      </c>
      <c r="G175">
        <f t="shared" si="8"/>
        <v>140.75</v>
      </c>
      <c r="H175" t="str">
        <f t="shared" si="7"/>
        <v>MyMIDI.addNote(track,channel,28,140.75,0.75,volume)</v>
      </c>
    </row>
    <row r="176" spans="1:8" x14ac:dyDescent="0.25">
      <c r="A176" s="1">
        <v>44273</v>
      </c>
      <c r="B176">
        <v>3.32</v>
      </c>
      <c r="C176">
        <v>1229663</v>
      </c>
      <c r="D176" t="str">
        <f>VLOOKUP(B176,$M$2:$O$128,2,FALSE)</f>
        <v>E1</v>
      </c>
      <c r="E176">
        <f t="shared" si="6"/>
        <v>0.5</v>
      </c>
      <c r="F176">
        <f>VLOOKUP(D176,Sheet1!$C$3:$D$130,2,FALSE)</f>
        <v>28</v>
      </c>
      <c r="G176">
        <f t="shared" si="8"/>
        <v>141.25</v>
      </c>
      <c r="H176" t="str">
        <f t="shared" si="7"/>
        <v>MyMIDI.addNote(track,channel,28,141.25,0.5,volume)</v>
      </c>
    </row>
    <row r="177" spans="1:8" x14ac:dyDescent="0.25">
      <c r="A177" s="1">
        <v>44274</v>
      </c>
      <c r="B177">
        <v>3.38</v>
      </c>
      <c r="C177">
        <v>8554101</v>
      </c>
      <c r="D177" t="str">
        <f>VLOOKUP(B177,$M$2:$O$128,2,FALSE)</f>
        <v>A1</v>
      </c>
      <c r="E177">
        <f t="shared" si="6"/>
        <v>0.5</v>
      </c>
      <c r="F177">
        <f>VLOOKUP(D177,Sheet1!$C$3:$D$130,2,FALSE)</f>
        <v>33</v>
      </c>
      <c r="G177">
        <f t="shared" si="8"/>
        <v>141.75</v>
      </c>
      <c r="H177" t="str">
        <f t="shared" si="7"/>
        <v>MyMIDI.addNote(track,channel,33,141.75,0.5,volume)</v>
      </c>
    </row>
    <row r="178" spans="1:8" x14ac:dyDescent="0.25">
      <c r="A178" s="1">
        <v>44277</v>
      </c>
      <c r="B178">
        <v>3.4</v>
      </c>
      <c r="C178">
        <v>695070</v>
      </c>
      <c r="D178" t="str">
        <f>VLOOKUP(B178,$M$2:$O$128,2,FALSE)</f>
        <v>B1</v>
      </c>
      <c r="E178">
        <f t="shared" si="6"/>
        <v>1</v>
      </c>
      <c r="F178">
        <f>VLOOKUP(D178,Sheet1!$C$3:$D$130,2,FALSE)</f>
        <v>35</v>
      </c>
      <c r="G178">
        <f t="shared" si="8"/>
        <v>142.75</v>
      </c>
      <c r="H178" t="str">
        <f t="shared" si="7"/>
        <v>MyMIDI.addNote(track,channel,35,142.75,1,volume)</v>
      </c>
    </row>
    <row r="179" spans="1:8" x14ac:dyDescent="0.25">
      <c r="A179" s="1">
        <v>44278</v>
      </c>
      <c r="B179">
        <v>3.48</v>
      </c>
      <c r="C179">
        <v>1065657</v>
      </c>
      <c r="D179" t="str">
        <f>VLOOKUP(B179,$M$2:$O$128,2,FALSE)</f>
        <v>F2</v>
      </c>
      <c r="E179">
        <f t="shared" si="6"/>
        <v>0.75</v>
      </c>
      <c r="F179">
        <f>VLOOKUP(D179,Sheet1!$C$3:$D$130,2,FALSE)</f>
        <v>41</v>
      </c>
      <c r="G179">
        <f t="shared" si="8"/>
        <v>143.5</v>
      </c>
      <c r="H179" t="str">
        <f t="shared" si="7"/>
        <v>MyMIDI.addNote(track,channel,41,143.5,0.75,volume)</v>
      </c>
    </row>
    <row r="180" spans="1:8" x14ac:dyDescent="0.25">
      <c r="A180" s="1">
        <v>44279</v>
      </c>
      <c r="B180">
        <v>3.5</v>
      </c>
      <c r="C180">
        <v>586612</v>
      </c>
      <c r="D180" t="str">
        <f>VLOOKUP(B180,$M$2:$O$128,2,FALSE)</f>
        <v>G2</v>
      </c>
      <c r="E180">
        <f t="shared" si="6"/>
        <v>1</v>
      </c>
      <c r="F180">
        <f>VLOOKUP(D180,Sheet1!$C$3:$D$130,2,FALSE)</f>
        <v>43</v>
      </c>
      <c r="G180">
        <f t="shared" si="8"/>
        <v>144.5</v>
      </c>
      <c r="H180" t="str">
        <f t="shared" si="7"/>
        <v>MyMIDI.addNote(track,channel,43,144.5,1,volume)</v>
      </c>
    </row>
    <row r="181" spans="1:8" x14ac:dyDescent="0.25">
      <c r="A181" s="1">
        <v>44280</v>
      </c>
      <c r="B181">
        <v>3.48</v>
      </c>
      <c r="C181">
        <v>817775</v>
      </c>
      <c r="D181" t="str">
        <f>VLOOKUP(B181,$M$2:$O$128,2,FALSE)</f>
        <v>F2</v>
      </c>
      <c r="E181">
        <f t="shared" si="6"/>
        <v>0.75</v>
      </c>
      <c r="F181">
        <f>VLOOKUP(D181,Sheet1!$C$3:$D$130,2,FALSE)</f>
        <v>41</v>
      </c>
      <c r="G181">
        <f t="shared" si="8"/>
        <v>145.25</v>
      </c>
      <c r="H181" t="str">
        <f t="shared" si="7"/>
        <v>MyMIDI.addNote(track,channel,41,145.25,0.75,volume)</v>
      </c>
    </row>
    <row r="182" spans="1:8" x14ac:dyDescent="0.25">
      <c r="A182" s="1">
        <v>44281</v>
      </c>
      <c r="B182">
        <v>3.47</v>
      </c>
      <c r="C182">
        <v>1311329</v>
      </c>
      <c r="D182" t="str">
        <f>VLOOKUP(B182,$M$2:$O$128,2,FALSE)</f>
        <v>E2</v>
      </c>
      <c r="E182">
        <f t="shared" si="6"/>
        <v>0.5</v>
      </c>
      <c r="F182">
        <f>VLOOKUP(D182,Sheet1!$C$3:$D$130,2,FALSE)</f>
        <v>40</v>
      </c>
      <c r="G182">
        <f t="shared" si="8"/>
        <v>145.75</v>
      </c>
      <c r="H182" t="str">
        <f t="shared" si="7"/>
        <v>MyMIDI.addNote(track,channel,40,145.75,0.5,volume)</v>
      </c>
    </row>
    <row r="183" spans="1:8" x14ac:dyDescent="0.25">
      <c r="A183" s="1">
        <v>44284</v>
      </c>
      <c r="B183">
        <v>3.39</v>
      </c>
      <c r="C183">
        <v>904044</v>
      </c>
      <c r="D183" t="str">
        <f>VLOOKUP(B183,$M$2:$O$128,2,FALSE)</f>
        <v>A1</v>
      </c>
      <c r="E183">
        <f t="shared" si="6"/>
        <v>0.75</v>
      </c>
      <c r="F183">
        <f>VLOOKUP(D183,Sheet1!$C$3:$D$130,2,FALSE)</f>
        <v>33</v>
      </c>
      <c r="G183">
        <f t="shared" si="8"/>
        <v>146.5</v>
      </c>
      <c r="H183" t="str">
        <f t="shared" si="7"/>
        <v>MyMIDI.addNote(track,channel,33,146.5,0.75,volume)</v>
      </c>
    </row>
    <row r="184" spans="1:8" x14ac:dyDescent="0.25">
      <c r="A184" s="1">
        <v>44285</v>
      </c>
      <c r="B184">
        <v>3.34</v>
      </c>
      <c r="C184">
        <v>1204511</v>
      </c>
      <c r="D184" t="str">
        <f>VLOOKUP(B184,$M$2:$O$128,2,FALSE)</f>
        <v>F1</v>
      </c>
      <c r="E184">
        <f t="shared" si="6"/>
        <v>0.5</v>
      </c>
      <c r="F184">
        <f>VLOOKUP(D184,Sheet1!$C$3:$D$130,2,FALSE)</f>
        <v>29</v>
      </c>
      <c r="G184">
        <f t="shared" si="8"/>
        <v>147</v>
      </c>
      <c r="H184" t="str">
        <f t="shared" si="7"/>
        <v>MyMIDI.addNote(track,channel,29,147,0.5,volume)</v>
      </c>
    </row>
    <row r="185" spans="1:8" x14ac:dyDescent="0.25">
      <c r="A185" s="1">
        <v>44286</v>
      </c>
      <c r="B185">
        <v>3.34</v>
      </c>
      <c r="C185">
        <v>2086737</v>
      </c>
      <c r="D185" t="str">
        <f>VLOOKUP(B185,$M$2:$O$128,2,FALSE)</f>
        <v>F1</v>
      </c>
      <c r="E185">
        <f t="shared" si="6"/>
        <v>0.5</v>
      </c>
      <c r="F185">
        <f>VLOOKUP(D185,Sheet1!$C$3:$D$130,2,FALSE)</f>
        <v>29</v>
      </c>
      <c r="G185">
        <f t="shared" si="8"/>
        <v>147.5</v>
      </c>
      <c r="H185" t="str">
        <f t="shared" si="7"/>
        <v>MyMIDI.addNote(track,channel,29,147.5,0.5,volume)</v>
      </c>
    </row>
    <row r="186" spans="1:8" x14ac:dyDescent="0.25">
      <c r="A186" s="1">
        <v>44287</v>
      </c>
      <c r="B186">
        <v>3.36</v>
      </c>
      <c r="C186">
        <v>761326</v>
      </c>
      <c r="D186" t="str">
        <f>VLOOKUP(B186,$M$2:$O$128,2,FALSE)</f>
        <v>G1</v>
      </c>
      <c r="E186">
        <f t="shared" si="6"/>
        <v>1</v>
      </c>
      <c r="F186">
        <f>VLOOKUP(D186,Sheet1!$C$3:$D$130,2,FALSE)</f>
        <v>31</v>
      </c>
      <c r="G186">
        <f t="shared" si="8"/>
        <v>148.5</v>
      </c>
      <c r="H186" t="str">
        <f t="shared" si="7"/>
        <v>MyMIDI.addNote(track,channel,31,148.5,1,volume)</v>
      </c>
    </row>
    <row r="187" spans="1:8" x14ac:dyDescent="0.25">
      <c r="A187" s="1">
        <v>44292</v>
      </c>
      <c r="B187">
        <v>3.5</v>
      </c>
      <c r="C187">
        <v>1289647</v>
      </c>
      <c r="D187" t="str">
        <f>VLOOKUP(B187,$M$2:$O$128,2,FALSE)</f>
        <v>G2</v>
      </c>
      <c r="E187">
        <f t="shared" si="6"/>
        <v>0.5</v>
      </c>
      <c r="F187">
        <f>VLOOKUP(D187,Sheet1!$C$3:$D$130,2,FALSE)</f>
        <v>43</v>
      </c>
      <c r="G187">
        <f t="shared" si="8"/>
        <v>149</v>
      </c>
      <c r="H187" t="str">
        <f t="shared" si="7"/>
        <v>MyMIDI.addNote(track,channel,43,149,0.5,volume)</v>
      </c>
    </row>
    <row r="188" spans="1:8" x14ac:dyDescent="0.25">
      <c r="A188" s="1">
        <v>44293</v>
      </c>
      <c r="B188">
        <v>3.68</v>
      </c>
      <c r="C188">
        <v>2956249</v>
      </c>
      <c r="D188" t="str">
        <f>VLOOKUP(B188,$M$2:$O$128,2,FALSE)</f>
        <v>B3</v>
      </c>
      <c r="E188">
        <f t="shared" si="6"/>
        <v>0.5</v>
      </c>
      <c r="F188">
        <f>VLOOKUP(D188,Sheet1!$C$3:$D$130,2,FALSE)</f>
        <v>59</v>
      </c>
      <c r="G188">
        <f t="shared" si="8"/>
        <v>149.5</v>
      </c>
      <c r="H188" t="str">
        <f t="shared" si="7"/>
        <v>MyMIDI.addNote(track,channel,59,149.5,0.5,volume)</v>
      </c>
    </row>
    <row r="189" spans="1:8" x14ac:dyDescent="0.25">
      <c r="A189" s="1">
        <v>44294</v>
      </c>
      <c r="B189">
        <v>3.82</v>
      </c>
      <c r="C189">
        <v>2200778</v>
      </c>
      <c r="D189" t="str">
        <f>VLOOKUP(B189,$M$2:$O$128,2,FALSE)</f>
        <v>B4</v>
      </c>
      <c r="E189">
        <f t="shared" si="6"/>
        <v>0.5</v>
      </c>
      <c r="F189">
        <f>VLOOKUP(D189,Sheet1!$C$3:$D$130,2,FALSE)</f>
        <v>71</v>
      </c>
      <c r="G189">
        <f t="shared" si="8"/>
        <v>150</v>
      </c>
      <c r="H189" t="str">
        <f t="shared" si="7"/>
        <v>MyMIDI.addNote(track,channel,71,150,0.5,volume)</v>
      </c>
    </row>
    <row r="190" spans="1:8" x14ac:dyDescent="0.25">
      <c r="A190" s="1">
        <v>44295</v>
      </c>
      <c r="B190">
        <v>3.86</v>
      </c>
      <c r="C190">
        <v>1136405</v>
      </c>
      <c r="D190" t="str">
        <f>VLOOKUP(B190,$M$2:$O$128,2,FALSE)</f>
        <v>D5</v>
      </c>
      <c r="E190">
        <f t="shared" si="6"/>
        <v>0.75</v>
      </c>
      <c r="F190">
        <f>VLOOKUP(D190,Sheet1!$C$3:$D$130,2,FALSE)</f>
        <v>74</v>
      </c>
      <c r="G190">
        <f t="shared" si="8"/>
        <v>150.75</v>
      </c>
      <c r="H190" t="str">
        <f t="shared" si="7"/>
        <v>MyMIDI.addNote(track,channel,74,150.75,0.75,volume)</v>
      </c>
    </row>
    <row r="191" spans="1:8" x14ac:dyDescent="0.25">
      <c r="A191" s="1">
        <v>44298</v>
      </c>
      <c r="B191">
        <v>3.86</v>
      </c>
      <c r="C191">
        <v>908434</v>
      </c>
      <c r="D191" t="str">
        <f>VLOOKUP(B191,$M$2:$O$128,2,FALSE)</f>
        <v>D5</v>
      </c>
      <c r="E191">
        <f t="shared" si="6"/>
        <v>0.75</v>
      </c>
      <c r="F191">
        <f>VLOOKUP(D191,Sheet1!$C$3:$D$130,2,FALSE)</f>
        <v>74</v>
      </c>
      <c r="G191">
        <f t="shared" si="8"/>
        <v>151.5</v>
      </c>
      <c r="H191" t="str">
        <f t="shared" si="7"/>
        <v>MyMIDI.addNote(track,channel,74,151.5,0.75,volume)</v>
      </c>
    </row>
    <row r="192" spans="1:8" x14ac:dyDescent="0.25">
      <c r="A192" s="1">
        <v>44299</v>
      </c>
      <c r="B192">
        <v>3.87</v>
      </c>
      <c r="C192">
        <v>1250884</v>
      </c>
      <c r="D192" t="str">
        <f>VLOOKUP(B192,$M$2:$O$128,2,FALSE)</f>
        <v>D5</v>
      </c>
      <c r="E192">
        <f t="shared" si="6"/>
        <v>0.5</v>
      </c>
      <c r="F192">
        <f>VLOOKUP(D192,Sheet1!$C$3:$D$130,2,FALSE)</f>
        <v>74</v>
      </c>
      <c r="G192">
        <f t="shared" si="8"/>
        <v>152</v>
      </c>
      <c r="H192" t="str">
        <f t="shared" si="7"/>
        <v>MyMIDI.addNote(track,channel,74,152,0.5,volume)</v>
      </c>
    </row>
    <row r="193" spans="1:8" x14ac:dyDescent="0.25">
      <c r="A193" s="1">
        <v>44300</v>
      </c>
      <c r="B193">
        <v>3.91</v>
      </c>
      <c r="C193">
        <v>626749</v>
      </c>
      <c r="D193" t="str">
        <f>VLOOKUP(B193,$M$2:$O$128,2,FALSE)</f>
        <v>F5</v>
      </c>
      <c r="E193">
        <f t="shared" si="6"/>
        <v>1</v>
      </c>
      <c r="F193">
        <f>VLOOKUP(D193,Sheet1!$C$3:$D$130,2,FALSE)</f>
        <v>77</v>
      </c>
      <c r="G193">
        <f t="shared" si="8"/>
        <v>153</v>
      </c>
      <c r="H193" t="str">
        <f t="shared" si="7"/>
        <v>MyMIDI.addNote(track,channel,77,153,1,volume)</v>
      </c>
    </row>
    <row r="194" spans="1:8" x14ac:dyDescent="0.25">
      <c r="A194" s="1">
        <v>44301</v>
      </c>
      <c r="B194">
        <v>3.96</v>
      </c>
      <c r="C194">
        <v>696612</v>
      </c>
      <c r="D194" t="str">
        <f>VLOOKUP(B194,$M$2:$O$128,2,FALSE)</f>
        <v>B5</v>
      </c>
      <c r="E194">
        <f t="shared" si="6"/>
        <v>1</v>
      </c>
      <c r="F194">
        <f>VLOOKUP(D194,Sheet1!$C$3:$D$130,2,FALSE)</f>
        <v>83</v>
      </c>
      <c r="G194">
        <f t="shared" si="8"/>
        <v>154</v>
      </c>
      <c r="H194" t="str">
        <f t="shared" si="7"/>
        <v>MyMIDI.addNote(track,channel,83,154,1,volume)</v>
      </c>
    </row>
    <row r="195" spans="1:8" x14ac:dyDescent="0.25">
      <c r="A195" s="1">
        <v>44302</v>
      </c>
      <c r="B195">
        <v>3.97</v>
      </c>
      <c r="C195">
        <v>825086</v>
      </c>
      <c r="D195" t="str">
        <f>VLOOKUP(B195,$M$2:$O$128,2,FALSE)</f>
        <v>B5</v>
      </c>
      <c r="E195">
        <f t="shared" ref="E195:E256" si="9">IF(C195&lt;=$R$7,1.25,IF(C195&lt;=$R$8,1,IF(C195&lt;=$R$9,0.75,0.5)))</f>
        <v>0.75</v>
      </c>
      <c r="F195">
        <f>VLOOKUP(D195,Sheet1!$C$3:$D$130,2,FALSE)</f>
        <v>83</v>
      </c>
      <c r="G195">
        <f t="shared" si="8"/>
        <v>154.75</v>
      </c>
      <c r="H195" t="str">
        <f t="shared" ref="H195:H256" si="10">"MyMIDI.addNote(track,channel,"&amp;F195&amp;","&amp;G195&amp;","&amp;E195&amp;",volume)"</f>
        <v>MyMIDI.addNote(track,channel,83,154.75,0.75,volume)</v>
      </c>
    </row>
    <row r="196" spans="1:8" x14ac:dyDescent="0.25">
      <c r="A196" s="1">
        <v>44305</v>
      </c>
      <c r="B196">
        <v>3.89</v>
      </c>
      <c r="C196">
        <v>754514</v>
      </c>
      <c r="D196" t="str">
        <f>VLOOKUP(B196,$M$2:$O$128,2,FALSE)</f>
        <v>E5</v>
      </c>
      <c r="E196">
        <f t="shared" si="9"/>
        <v>1</v>
      </c>
      <c r="F196">
        <f>VLOOKUP(D196,Sheet1!$C$3:$D$130,2,FALSE)</f>
        <v>76</v>
      </c>
      <c r="G196">
        <f t="shared" ref="G196:G256" si="11">E196+G195</f>
        <v>155.75</v>
      </c>
      <c r="H196" t="str">
        <f t="shared" si="10"/>
        <v>MyMIDI.addNote(track,channel,76,155.75,1,volume)</v>
      </c>
    </row>
    <row r="197" spans="1:8" x14ac:dyDescent="0.25">
      <c r="A197" s="1">
        <v>44306</v>
      </c>
      <c r="B197">
        <v>3.9</v>
      </c>
      <c r="C197">
        <v>683011</v>
      </c>
      <c r="D197" t="str">
        <f>VLOOKUP(B197,$M$2:$O$128,2,FALSE)</f>
        <v>F5</v>
      </c>
      <c r="E197">
        <f t="shared" si="9"/>
        <v>1</v>
      </c>
      <c r="F197">
        <f>VLOOKUP(D197,Sheet1!$C$3:$D$130,2,FALSE)</f>
        <v>77</v>
      </c>
      <c r="G197">
        <f t="shared" si="11"/>
        <v>156.75</v>
      </c>
      <c r="H197" t="str">
        <f t="shared" si="10"/>
        <v>MyMIDI.addNote(track,channel,77,156.75,1,volume)</v>
      </c>
    </row>
    <row r="198" spans="1:8" x14ac:dyDescent="0.25">
      <c r="A198" s="1">
        <v>44307</v>
      </c>
      <c r="B198">
        <v>3.88</v>
      </c>
      <c r="C198">
        <v>551500</v>
      </c>
      <c r="D198" t="str">
        <f>VLOOKUP(B198,$M$2:$O$128,2,FALSE)</f>
        <v>E5</v>
      </c>
      <c r="E198">
        <f t="shared" si="9"/>
        <v>1.25</v>
      </c>
      <c r="F198">
        <f>VLOOKUP(D198,Sheet1!$C$3:$D$130,2,FALSE)</f>
        <v>76</v>
      </c>
      <c r="G198">
        <f t="shared" si="11"/>
        <v>158</v>
      </c>
      <c r="H198" t="str">
        <f t="shared" si="10"/>
        <v>MyMIDI.addNote(track,channel,76,158,1.25,volume)</v>
      </c>
    </row>
    <row r="199" spans="1:8" x14ac:dyDescent="0.25">
      <c r="A199" s="1">
        <v>44308</v>
      </c>
      <c r="B199">
        <v>3.87</v>
      </c>
      <c r="C199">
        <v>656056</v>
      </c>
      <c r="D199" t="str">
        <f>VLOOKUP(B199,$M$2:$O$128,2,FALSE)</f>
        <v>D5</v>
      </c>
      <c r="E199">
        <f t="shared" si="9"/>
        <v>1</v>
      </c>
      <c r="F199">
        <f>VLOOKUP(D199,Sheet1!$C$3:$D$130,2,FALSE)</f>
        <v>74</v>
      </c>
      <c r="G199">
        <f t="shared" si="11"/>
        <v>159</v>
      </c>
      <c r="H199" t="str">
        <f t="shared" si="10"/>
        <v>MyMIDI.addNote(track,channel,74,159,1,volume)</v>
      </c>
    </row>
    <row r="200" spans="1:8" x14ac:dyDescent="0.25">
      <c r="A200" s="1">
        <v>44309</v>
      </c>
      <c r="B200">
        <v>3.85</v>
      </c>
      <c r="C200">
        <v>566685</v>
      </c>
      <c r="D200" t="str">
        <f>VLOOKUP(B200,$M$2:$O$128,2,FALSE)</f>
        <v>C5</v>
      </c>
      <c r="E200">
        <f t="shared" si="9"/>
        <v>1.25</v>
      </c>
      <c r="F200">
        <f>VLOOKUP(D200,Sheet1!$C$3:$D$130,2,FALSE)</f>
        <v>72</v>
      </c>
      <c r="G200">
        <f t="shared" si="11"/>
        <v>160.25</v>
      </c>
      <c r="H200" t="str">
        <f t="shared" si="10"/>
        <v>MyMIDI.addNote(track,channel,72,160.25,1.25,volume)</v>
      </c>
    </row>
    <row r="201" spans="1:8" x14ac:dyDescent="0.25">
      <c r="A201" s="1">
        <v>44312</v>
      </c>
      <c r="B201">
        <v>3.83</v>
      </c>
      <c r="C201">
        <v>552583</v>
      </c>
      <c r="D201" t="str">
        <f>VLOOKUP(B201,$M$2:$O$128,2,FALSE)</f>
        <v>B4</v>
      </c>
      <c r="E201">
        <f t="shared" si="9"/>
        <v>1.25</v>
      </c>
      <c r="F201">
        <f>VLOOKUP(D201,Sheet1!$C$3:$D$130,2,FALSE)</f>
        <v>71</v>
      </c>
      <c r="G201">
        <f t="shared" si="11"/>
        <v>161.5</v>
      </c>
      <c r="H201" t="str">
        <f t="shared" si="10"/>
        <v>MyMIDI.addNote(track,channel,71,161.5,1.25,volume)</v>
      </c>
    </row>
    <row r="202" spans="1:8" x14ac:dyDescent="0.25">
      <c r="A202" s="1">
        <v>44313</v>
      </c>
      <c r="B202">
        <v>3.82</v>
      </c>
      <c r="C202">
        <v>591098</v>
      </c>
      <c r="D202" t="str">
        <f>VLOOKUP(B202,$M$2:$O$128,2,FALSE)</f>
        <v>B4</v>
      </c>
      <c r="E202">
        <f t="shared" si="9"/>
        <v>1</v>
      </c>
      <c r="F202">
        <f>VLOOKUP(D202,Sheet1!$C$3:$D$130,2,FALSE)</f>
        <v>71</v>
      </c>
      <c r="G202">
        <f t="shared" si="11"/>
        <v>162.5</v>
      </c>
      <c r="H202" t="str">
        <f t="shared" si="10"/>
        <v>MyMIDI.addNote(track,channel,71,162.5,1,volume)</v>
      </c>
    </row>
    <row r="203" spans="1:8" x14ac:dyDescent="0.25">
      <c r="A203" s="1">
        <v>44314</v>
      </c>
      <c r="B203">
        <v>3.71</v>
      </c>
      <c r="C203">
        <v>1255389</v>
      </c>
      <c r="D203" t="str">
        <f>VLOOKUP(B203,$M$2:$O$128,2,FALSE)</f>
        <v>C4</v>
      </c>
      <c r="E203">
        <f t="shared" si="9"/>
        <v>0.5</v>
      </c>
      <c r="F203">
        <f>VLOOKUP(D203,Sheet1!$C$3:$D$130,2,FALSE)</f>
        <v>60</v>
      </c>
      <c r="G203">
        <f t="shared" si="11"/>
        <v>163</v>
      </c>
      <c r="H203" t="str">
        <f t="shared" si="10"/>
        <v>MyMIDI.addNote(track,channel,60,163,0.5,volume)</v>
      </c>
    </row>
    <row r="204" spans="1:8" x14ac:dyDescent="0.25">
      <c r="A204" s="1">
        <v>44315</v>
      </c>
      <c r="B204">
        <v>3.74</v>
      </c>
      <c r="C204">
        <v>505902</v>
      </c>
      <c r="D204" t="str">
        <f>VLOOKUP(B204,$M$2:$O$128,2,FALSE)</f>
        <v>E4</v>
      </c>
      <c r="E204">
        <f t="shared" si="9"/>
        <v>1.25</v>
      </c>
      <c r="F204">
        <f>VLOOKUP(D204,Sheet1!$C$3:$D$130,2,FALSE)</f>
        <v>64</v>
      </c>
      <c r="G204">
        <f t="shared" si="11"/>
        <v>164.25</v>
      </c>
      <c r="H204" t="str">
        <f t="shared" si="10"/>
        <v>MyMIDI.addNote(track,channel,64,164.25,1.25,volume)</v>
      </c>
    </row>
    <row r="205" spans="1:8" x14ac:dyDescent="0.25">
      <c r="A205" s="1">
        <v>44316</v>
      </c>
      <c r="B205">
        <v>3.69</v>
      </c>
      <c r="C205">
        <v>420428</v>
      </c>
      <c r="D205" t="str">
        <f>VLOOKUP(B205,$M$2:$O$128,2,FALSE)</f>
        <v>B3</v>
      </c>
      <c r="E205">
        <f t="shared" si="9"/>
        <v>1.25</v>
      </c>
      <c r="F205">
        <f>VLOOKUP(D205,Sheet1!$C$3:$D$130,2,FALSE)</f>
        <v>59</v>
      </c>
      <c r="G205">
        <f t="shared" si="11"/>
        <v>165.5</v>
      </c>
      <c r="H205" t="str">
        <f t="shared" si="10"/>
        <v>MyMIDI.addNote(track,channel,59,165.5,1.25,volume)</v>
      </c>
    </row>
    <row r="206" spans="1:8" x14ac:dyDescent="0.25">
      <c r="A206" s="1">
        <v>44319</v>
      </c>
      <c r="B206">
        <v>3.67</v>
      </c>
      <c r="C206">
        <v>611905</v>
      </c>
      <c r="D206" t="str">
        <f>VLOOKUP(B206,$M$2:$O$128,2,FALSE)</f>
        <v>A3</v>
      </c>
      <c r="E206">
        <f t="shared" si="9"/>
        <v>1</v>
      </c>
      <c r="F206">
        <f>VLOOKUP(D206,Sheet1!$C$3:$D$130,2,FALSE)</f>
        <v>57</v>
      </c>
      <c r="G206">
        <f t="shared" si="11"/>
        <v>166.5</v>
      </c>
      <c r="H206" t="str">
        <f t="shared" si="10"/>
        <v>MyMIDI.addNote(track,channel,57,166.5,1,volume)</v>
      </c>
    </row>
    <row r="207" spans="1:8" x14ac:dyDescent="0.25">
      <c r="A207" s="1">
        <v>44320</v>
      </c>
      <c r="B207">
        <v>3.67</v>
      </c>
      <c r="C207">
        <v>429539</v>
      </c>
      <c r="D207" t="str">
        <f>VLOOKUP(B207,$M$2:$O$128,2,FALSE)</f>
        <v>A3</v>
      </c>
      <c r="E207">
        <f t="shared" si="9"/>
        <v>1.25</v>
      </c>
      <c r="F207">
        <f>VLOOKUP(D207,Sheet1!$C$3:$D$130,2,FALSE)</f>
        <v>57</v>
      </c>
      <c r="G207">
        <f t="shared" si="11"/>
        <v>167.75</v>
      </c>
      <c r="H207" t="str">
        <f t="shared" si="10"/>
        <v>MyMIDI.addNote(track,channel,57,167.75,1.25,volume)</v>
      </c>
    </row>
    <row r="208" spans="1:8" x14ac:dyDescent="0.25">
      <c r="A208" s="1">
        <v>44321</v>
      </c>
      <c r="B208">
        <v>3.7</v>
      </c>
      <c r="C208">
        <v>359604</v>
      </c>
      <c r="D208" t="str">
        <f>VLOOKUP(B208,$M$2:$O$128,2,FALSE)</f>
        <v>C4</v>
      </c>
      <c r="E208">
        <f t="shared" si="9"/>
        <v>1.25</v>
      </c>
      <c r="F208">
        <f>VLOOKUP(D208,Sheet1!$C$3:$D$130,2,FALSE)</f>
        <v>60</v>
      </c>
      <c r="G208">
        <f t="shared" si="11"/>
        <v>169</v>
      </c>
      <c r="H208" t="str">
        <f t="shared" si="10"/>
        <v>MyMIDI.addNote(track,channel,60,169,1.25,volume)</v>
      </c>
    </row>
    <row r="209" spans="1:8" x14ac:dyDescent="0.25">
      <c r="A209" s="1">
        <v>44322</v>
      </c>
      <c r="B209">
        <v>3.66</v>
      </c>
      <c r="C209">
        <v>206225</v>
      </c>
      <c r="D209" t="str">
        <f>VLOOKUP(B209,$M$2:$O$128,2,FALSE)</f>
        <v>A3</v>
      </c>
      <c r="E209">
        <f t="shared" si="9"/>
        <v>1.25</v>
      </c>
      <c r="F209">
        <f>VLOOKUP(D209,Sheet1!$C$3:$D$130,2,FALSE)</f>
        <v>57</v>
      </c>
      <c r="G209">
        <f t="shared" si="11"/>
        <v>170.25</v>
      </c>
      <c r="H209" t="str">
        <f t="shared" si="10"/>
        <v>MyMIDI.addNote(track,channel,57,170.25,1.25,volume)</v>
      </c>
    </row>
    <row r="210" spans="1:8" x14ac:dyDescent="0.25">
      <c r="A210" s="1">
        <v>44323</v>
      </c>
      <c r="B210">
        <v>3.65</v>
      </c>
      <c r="C210">
        <v>292935</v>
      </c>
      <c r="D210" t="str">
        <f>VLOOKUP(B210,$M$2:$O$128,2,FALSE)</f>
        <v>G3</v>
      </c>
      <c r="E210">
        <f t="shared" si="9"/>
        <v>1.25</v>
      </c>
      <c r="F210">
        <f>VLOOKUP(D210,Sheet1!$C$3:$D$130,2,FALSE)</f>
        <v>55</v>
      </c>
      <c r="G210">
        <f t="shared" si="11"/>
        <v>171.5</v>
      </c>
      <c r="H210" t="str">
        <f t="shared" si="10"/>
        <v>MyMIDI.addNote(track,channel,55,171.5,1.25,volume)</v>
      </c>
    </row>
    <row r="211" spans="1:8" x14ac:dyDescent="0.25">
      <c r="A211" s="1">
        <v>44326</v>
      </c>
      <c r="B211">
        <v>3.67</v>
      </c>
      <c r="C211">
        <v>379929</v>
      </c>
      <c r="D211" t="str">
        <f>VLOOKUP(B211,$M$2:$O$128,2,FALSE)</f>
        <v>A3</v>
      </c>
      <c r="E211">
        <f t="shared" si="9"/>
        <v>1.25</v>
      </c>
      <c r="F211">
        <f>VLOOKUP(D211,Sheet1!$C$3:$D$130,2,FALSE)</f>
        <v>57</v>
      </c>
      <c r="G211">
        <f t="shared" si="11"/>
        <v>172.75</v>
      </c>
      <c r="H211" t="str">
        <f t="shared" si="10"/>
        <v>MyMIDI.addNote(track,channel,57,172.75,1.25,volume)</v>
      </c>
    </row>
    <row r="212" spans="1:8" x14ac:dyDescent="0.25">
      <c r="A212" s="1">
        <v>44327</v>
      </c>
      <c r="B212">
        <v>3.65</v>
      </c>
      <c r="C212">
        <v>467545</v>
      </c>
      <c r="D212" t="str">
        <f>VLOOKUP(B212,$M$2:$O$128,2,FALSE)</f>
        <v>G3</v>
      </c>
      <c r="E212">
        <f t="shared" si="9"/>
        <v>1.25</v>
      </c>
      <c r="F212">
        <f>VLOOKUP(D212,Sheet1!$C$3:$D$130,2,FALSE)</f>
        <v>55</v>
      </c>
      <c r="G212">
        <f t="shared" si="11"/>
        <v>174</v>
      </c>
      <c r="H212" t="str">
        <f t="shared" si="10"/>
        <v>MyMIDI.addNote(track,channel,55,174,1.25,volume)</v>
      </c>
    </row>
    <row r="213" spans="1:8" x14ac:dyDescent="0.25">
      <c r="A213" s="1">
        <v>44328</v>
      </c>
      <c r="B213">
        <v>3.66</v>
      </c>
      <c r="C213">
        <v>346418</v>
      </c>
      <c r="D213" t="str">
        <f>VLOOKUP(B213,$M$2:$O$128,2,FALSE)</f>
        <v>A3</v>
      </c>
      <c r="E213">
        <f t="shared" si="9"/>
        <v>1.25</v>
      </c>
      <c r="F213">
        <f>VLOOKUP(D213,Sheet1!$C$3:$D$130,2,FALSE)</f>
        <v>57</v>
      </c>
      <c r="G213">
        <f t="shared" si="11"/>
        <v>175.25</v>
      </c>
      <c r="H213" t="str">
        <f t="shared" si="10"/>
        <v>MyMIDI.addNote(track,channel,57,175.25,1.25,volume)</v>
      </c>
    </row>
    <row r="214" spans="1:8" x14ac:dyDescent="0.25">
      <c r="A214" s="1">
        <v>44329</v>
      </c>
      <c r="B214">
        <v>3.6</v>
      </c>
      <c r="C214">
        <v>230604</v>
      </c>
      <c r="D214" t="str">
        <f>VLOOKUP(B214,$M$2:$O$128,2,FALSE)</f>
        <v>E3</v>
      </c>
      <c r="E214">
        <f t="shared" si="9"/>
        <v>1.25</v>
      </c>
      <c r="F214">
        <f>VLOOKUP(D214,Sheet1!$C$3:$D$130,2,FALSE)</f>
        <v>52</v>
      </c>
      <c r="G214">
        <f t="shared" si="11"/>
        <v>176.5</v>
      </c>
      <c r="H214" t="str">
        <f t="shared" si="10"/>
        <v>MyMIDI.addNote(track,channel,52,176.5,1.25,volume)</v>
      </c>
    </row>
    <row r="215" spans="1:8" x14ac:dyDescent="0.25">
      <c r="A215" s="1">
        <v>44330</v>
      </c>
      <c r="B215">
        <v>3.65</v>
      </c>
      <c r="C215">
        <v>247456</v>
      </c>
      <c r="D215" t="str">
        <f>VLOOKUP(B215,$M$2:$O$128,2,FALSE)</f>
        <v>G3</v>
      </c>
      <c r="E215">
        <f t="shared" si="9"/>
        <v>1.25</v>
      </c>
      <c r="F215">
        <f>VLOOKUP(D215,Sheet1!$C$3:$D$130,2,FALSE)</f>
        <v>55</v>
      </c>
      <c r="G215">
        <f t="shared" si="11"/>
        <v>177.75</v>
      </c>
      <c r="H215" t="str">
        <f t="shared" si="10"/>
        <v>MyMIDI.addNote(track,channel,55,177.75,1.25,volume)</v>
      </c>
    </row>
    <row r="216" spans="1:8" x14ac:dyDescent="0.25">
      <c r="A216" s="1">
        <v>44333</v>
      </c>
      <c r="B216">
        <v>3.63</v>
      </c>
      <c r="C216">
        <v>307081</v>
      </c>
      <c r="D216" t="str">
        <f>VLOOKUP(B216,$M$2:$O$128,2,FALSE)</f>
        <v>F3</v>
      </c>
      <c r="E216">
        <f t="shared" si="9"/>
        <v>1.25</v>
      </c>
      <c r="F216">
        <f>VLOOKUP(D216,Sheet1!$C$3:$D$130,2,FALSE)</f>
        <v>53</v>
      </c>
      <c r="G216">
        <f t="shared" si="11"/>
        <v>179</v>
      </c>
      <c r="H216" t="str">
        <f t="shared" si="10"/>
        <v>MyMIDI.addNote(track,channel,53,179,1.25,volume)</v>
      </c>
    </row>
    <row r="217" spans="1:8" x14ac:dyDescent="0.25">
      <c r="A217" s="1">
        <v>44334</v>
      </c>
      <c r="B217">
        <v>3.62</v>
      </c>
      <c r="C217">
        <v>517996</v>
      </c>
      <c r="D217" t="str">
        <f>VLOOKUP(B217,$M$2:$O$128,2,FALSE)</f>
        <v>F3</v>
      </c>
      <c r="E217">
        <f t="shared" si="9"/>
        <v>1.25</v>
      </c>
      <c r="F217">
        <f>VLOOKUP(D217,Sheet1!$C$3:$D$130,2,FALSE)</f>
        <v>53</v>
      </c>
      <c r="G217">
        <f t="shared" si="11"/>
        <v>180.25</v>
      </c>
      <c r="H217" t="str">
        <f t="shared" si="10"/>
        <v>MyMIDI.addNote(track,channel,53,180.25,1.25,volume)</v>
      </c>
    </row>
    <row r="218" spans="1:8" x14ac:dyDescent="0.25">
      <c r="A218" s="1">
        <v>44335</v>
      </c>
      <c r="B218">
        <v>3.59</v>
      </c>
      <c r="C218">
        <v>1157960</v>
      </c>
      <c r="D218" t="str">
        <f>VLOOKUP(B218,$M$2:$O$128,2,FALSE)</f>
        <v>D3</v>
      </c>
      <c r="E218">
        <f t="shared" si="9"/>
        <v>0.5</v>
      </c>
      <c r="F218">
        <f>VLOOKUP(D218,Sheet1!$C$3:$D$130,2,FALSE)</f>
        <v>50</v>
      </c>
      <c r="G218">
        <f t="shared" si="11"/>
        <v>180.75</v>
      </c>
      <c r="H218" t="str">
        <f t="shared" si="10"/>
        <v>MyMIDI.addNote(track,channel,50,180.75,0.5,volume)</v>
      </c>
    </row>
    <row r="219" spans="1:8" x14ac:dyDescent="0.25">
      <c r="A219" s="1">
        <v>44336</v>
      </c>
      <c r="B219">
        <v>3.56</v>
      </c>
      <c r="C219">
        <v>594297</v>
      </c>
      <c r="D219" t="str">
        <f>VLOOKUP(B219,$M$2:$O$128,2,FALSE)</f>
        <v>C3</v>
      </c>
      <c r="E219">
        <f t="shared" si="9"/>
        <v>1</v>
      </c>
      <c r="F219">
        <f>VLOOKUP(D219,Sheet1!$C$3:$D$130,2,FALSE)</f>
        <v>48</v>
      </c>
      <c r="G219">
        <f t="shared" si="11"/>
        <v>181.75</v>
      </c>
      <c r="H219" t="str">
        <f t="shared" si="10"/>
        <v>MyMIDI.addNote(track,channel,48,181.75,1,volume)</v>
      </c>
    </row>
    <row r="220" spans="1:8" x14ac:dyDescent="0.25">
      <c r="A220" s="1">
        <v>44337</v>
      </c>
      <c r="B220">
        <v>3.66</v>
      </c>
      <c r="C220">
        <v>472920</v>
      </c>
      <c r="D220" t="str">
        <f>VLOOKUP(B220,$M$2:$O$128,2,FALSE)</f>
        <v>A3</v>
      </c>
      <c r="E220">
        <f t="shared" si="9"/>
        <v>1.25</v>
      </c>
      <c r="F220">
        <f>VLOOKUP(D220,Sheet1!$C$3:$D$130,2,FALSE)</f>
        <v>57</v>
      </c>
      <c r="G220">
        <f t="shared" si="11"/>
        <v>183</v>
      </c>
      <c r="H220" t="str">
        <f t="shared" si="10"/>
        <v>MyMIDI.addNote(track,channel,57,183,1.25,volume)</v>
      </c>
    </row>
    <row r="221" spans="1:8" x14ac:dyDescent="0.25">
      <c r="A221" s="1">
        <v>44340</v>
      </c>
      <c r="B221">
        <v>3.6</v>
      </c>
      <c r="C221">
        <v>271689</v>
      </c>
      <c r="D221" t="str">
        <f>VLOOKUP(B221,$M$2:$O$128,2,FALSE)</f>
        <v>E3</v>
      </c>
      <c r="E221">
        <f t="shared" si="9"/>
        <v>1.25</v>
      </c>
      <c r="F221">
        <f>VLOOKUP(D221,Sheet1!$C$3:$D$130,2,FALSE)</f>
        <v>52</v>
      </c>
      <c r="G221">
        <f t="shared" si="11"/>
        <v>184.25</v>
      </c>
      <c r="H221" t="str">
        <f t="shared" si="10"/>
        <v>MyMIDI.addNote(track,channel,52,184.25,1.25,volume)</v>
      </c>
    </row>
    <row r="222" spans="1:8" x14ac:dyDescent="0.25">
      <c r="A222" s="1">
        <v>44341</v>
      </c>
      <c r="B222">
        <v>3.63</v>
      </c>
      <c r="C222">
        <v>259039</v>
      </c>
      <c r="D222" t="str">
        <f>VLOOKUP(B222,$M$2:$O$128,2,FALSE)</f>
        <v>F3</v>
      </c>
      <c r="E222">
        <f t="shared" si="9"/>
        <v>1.25</v>
      </c>
      <c r="F222">
        <f>VLOOKUP(D222,Sheet1!$C$3:$D$130,2,FALSE)</f>
        <v>53</v>
      </c>
      <c r="G222">
        <f t="shared" si="11"/>
        <v>185.5</v>
      </c>
      <c r="H222" t="str">
        <f t="shared" si="10"/>
        <v>MyMIDI.addNote(track,channel,53,185.5,1.25,volume)</v>
      </c>
    </row>
    <row r="223" spans="1:8" x14ac:dyDescent="0.25">
      <c r="A223" s="1">
        <v>44342</v>
      </c>
      <c r="B223">
        <v>3.64</v>
      </c>
      <c r="C223">
        <v>394234</v>
      </c>
      <c r="D223" t="str">
        <f>VLOOKUP(B223,$M$2:$O$128,2,FALSE)</f>
        <v>G3</v>
      </c>
      <c r="E223">
        <f t="shared" si="9"/>
        <v>1.25</v>
      </c>
      <c r="F223">
        <f>VLOOKUP(D223,Sheet1!$C$3:$D$130,2,FALSE)</f>
        <v>55</v>
      </c>
      <c r="G223">
        <f t="shared" si="11"/>
        <v>186.75</v>
      </c>
      <c r="H223" t="str">
        <f t="shared" si="10"/>
        <v>MyMIDI.addNote(track,channel,55,186.75,1.25,volume)</v>
      </c>
    </row>
    <row r="224" spans="1:8" x14ac:dyDescent="0.25">
      <c r="A224" s="1">
        <v>44343</v>
      </c>
      <c r="B224">
        <v>3.68</v>
      </c>
      <c r="C224">
        <v>935992</v>
      </c>
      <c r="D224" t="str">
        <f>VLOOKUP(B224,$M$2:$O$128,2,FALSE)</f>
        <v>B3</v>
      </c>
      <c r="E224">
        <f t="shared" si="9"/>
        <v>0.75</v>
      </c>
      <c r="F224">
        <f>VLOOKUP(D224,Sheet1!$C$3:$D$130,2,FALSE)</f>
        <v>59</v>
      </c>
      <c r="G224">
        <f t="shared" si="11"/>
        <v>187.5</v>
      </c>
      <c r="H224" t="str">
        <f t="shared" si="10"/>
        <v>MyMIDI.addNote(track,channel,59,187.5,0.75,volume)</v>
      </c>
    </row>
    <row r="225" spans="1:8" x14ac:dyDescent="0.25">
      <c r="A225" s="1">
        <v>44344</v>
      </c>
      <c r="B225">
        <v>3.75</v>
      </c>
      <c r="C225">
        <v>580284</v>
      </c>
      <c r="D225" t="str">
        <f>VLOOKUP(B225,$M$2:$O$128,2,FALSE)</f>
        <v>E4</v>
      </c>
      <c r="E225">
        <f t="shared" si="9"/>
        <v>1</v>
      </c>
      <c r="F225">
        <f>VLOOKUP(D225,Sheet1!$C$3:$D$130,2,FALSE)</f>
        <v>64</v>
      </c>
      <c r="G225">
        <f t="shared" si="11"/>
        <v>188.5</v>
      </c>
      <c r="H225" t="str">
        <f t="shared" si="10"/>
        <v>MyMIDI.addNote(track,channel,64,188.5,1,volume)</v>
      </c>
    </row>
    <row r="226" spans="1:8" x14ac:dyDescent="0.25">
      <c r="A226" s="1">
        <v>44347</v>
      </c>
      <c r="B226">
        <v>3.69</v>
      </c>
      <c r="C226">
        <v>1151804</v>
      </c>
      <c r="D226" t="str">
        <f>VLOOKUP(B226,$M$2:$O$128,2,FALSE)</f>
        <v>B3</v>
      </c>
      <c r="E226">
        <f t="shared" si="9"/>
        <v>0.75</v>
      </c>
      <c r="F226">
        <f>VLOOKUP(D226,Sheet1!$C$3:$D$130,2,FALSE)</f>
        <v>59</v>
      </c>
      <c r="G226">
        <f t="shared" si="11"/>
        <v>189.25</v>
      </c>
      <c r="H226" t="str">
        <f t="shared" si="10"/>
        <v>MyMIDI.addNote(track,channel,59,189.25,0.75,volume)</v>
      </c>
    </row>
    <row r="227" spans="1:8" x14ac:dyDescent="0.25">
      <c r="A227" s="1">
        <v>44348</v>
      </c>
      <c r="B227">
        <v>3.66</v>
      </c>
      <c r="C227">
        <v>512003</v>
      </c>
      <c r="D227" t="str">
        <f>VLOOKUP(B227,$M$2:$O$128,2,FALSE)</f>
        <v>A3</v>
      </c>
      <c r="E227">
        <f t="shared" si="9"/>
        <v>1.25</v>
      </c>
      <c r="F227">
        <f>VLOOKUP(D227,Sheet1!$C$3:$D$130,2,FALSE)</f>
        <v>57</v>
      </c>
      <c r="G227">
        <f t="shared" si="11"/>
        <v>190.5</v>
      </c>
      <c r="H227" t="str">
        <f t="shared" si="10"/>
        <v>MyMIDI.addNote(track,channel,57,190.5,1.25,volume)</v>
      </c>
    </row>
    <row r="228" spans="1:8" x14ac:dyDescent="0.25">
      <c r="A228" s="1">
        <v>44349</v>
      </c>
      <c r="B228">
        <v>3.69</v>
      </c>
      <c r="C228">
        <v>759653</v>
      </c>
      <c r="D228" t="str">
        <f>VLOOKUP(B228,$M$2:$O$128,2,FALSE)</f>
        <v>B3</v>
      </c>
      <c r="E228">
        <f t="shared" si="9"/>
        <v>1</v>
      </c>
      <c r="F228">
        <f>VLOOKUP(D228,Sheet1!$C$3:$D$130,2,FALSE)</f>
        <v>59</v>
      </c>
      <c r="G228">
        <f t="shared" si="11"/>
        <v>191.5</v>
      </c>
      <c r="H228" t="str">
        <f t="shared" si="10"/>
        <v>MyMIDI.addNote(track,channel,59,191.5,1,volume)</v>
      </c>
    </row>
    <row r="229" spans="1:8" x14ac:dyDescent="0.25">
      <c r="A229" s="1">
        <v>44350</v>
      </c>
      <c r="B229">
        <v>3.78</v>
      </c>
      <c r="C229">
        <v>549794</v>
      </c>
      <c r="D229" t="str">
        <f>VLOOKUP(B229,$M$2:$O$128,2,FALSE)</f>
        <v>G4</v>
      </c>
      <c r="E229">
        <f t="shared" si="9"/>
        <v>1.25</v>
      </c>
      <c r="F229">
        <f>VLOOKUP(D229,Sheet1!$C$3:$D$130,2,FALSE)</f>
        <v>67</v>
      </c>
      <c r="G229">
        <f t="shared" si="11"/>
        <v>192.75</v>
      </c>
      <c r="H229" t="str">
        <f t="shared" si="10"/>
        <v>MyMIDI.addNote(track,channel,67,192.75,1.25,volume)</v>
      </c>
    </row>
    <row r="230" spans="1:8" x14ac:dyDescent="0.25">
      <c r="A230" s="1">
        <v>44351</v>
      </c>
      <c r="B230">
        <v>3.73</v>
      </c>
      <c r="C230">
        <v>472498</v>
      </c>
      <c r="D230" t="str">
        <f>VLOOKUP(B230,$M$2:$O$128,2,FALSE)</f>
        <v>D4</v>
      </c>
      <c r="E230">
        <f t="shared" si="9"/>
        <v>1.25</v>
      </c>
      <c r="F230">
        <f>VLOOKUP(D230,Sheet1!$C$3:$D$130,2,FALSE)</f>
        <v>62</v>
      </c>
      <c r="G230">
        <f t="shared" si="11"/>
        <v>194</v>
      </c>
      <c r="H230" t="str">
        <f t="shared" si="10"/>
        <v>MyMIDI.addNote(track,channel,62,194,1.25,volume)</v>
      </c>
    </row>
    <row r="231" spans="1:8" x14ac:dyDescent="0.25">
      <c r="A231" s="1">
        <v>44354</v>
      </c>
      <c r="B231">
        <v>3.7</v>
      </c>
      <c r="C231">
        <v>321530</v>
      </c>
      <c r="D231" t="str">
        <f>VLOOKUP(B231,$M$2:$O$128,2,FALSE)</f>
        <v>C4</v>
      </c>
      <c r="E231">
        <f t="shared" si="9"/>
        <v>1.25</v>
      </c>
      <c r="F231">
        <f>VLOOKUP(D231,Sheet1!$C$3:$D$130,2,FALSE)</f>
        <v>60</v>
      </c>
      <c r="G231">
        <f t="shared" si="11"/>
        <v>195.25</v>
      </c>
      <c r="H231" t="str">
        <f t="shared" si="10"/>
        <v>MyMIDI.addNote(track,channel,60,195.25,1.25,volume)</v>
      </c>
    </row>
    <row r="232" spans="1:8" x14ac:dyDescent="0.25">
      <c r="A232" s="1">
        <v>44355</v>
      </c>
      <c r="B232">
        <v>3.66</v>
      </c>
      <c r="C232">
        <v>632140</v>
      </c>
      <c r="D232" t="str">
        <f>VLOOKUP(B232,$M$2:$O$128,2,FALSE)</f>
        <v>A3</v>
      </c>
      <c r="E232">
        <f t="shared" si="9"/>
        <v>1</v>
      </c>
      <c r="F232">
        <f>VLOOKUP(D232,Sheet1!$C$3:$D$130,2,FALSE)</f>
        <v>57</v>
      </c>
      <c r="G232">
        <f t="shared" si="11"/>
        <v>196.25</v>
      </c>
      <c r="H232" t="str">
        <f t="shared" si="10"/>
        <v>MyMIDI.addNote(track,channel,57,196.25,1,volume)</v>
      </c>
    </row>
    <row r="233" spans="1:8" x14ac:dyDescent="0.25">
      <c r="A233" s="1">
        <v>44356</v>
      </c>
      <c r="B233">
        <v>3.64</v>
      </c>
      <c r="C233">
        <v>311766</v>
      </c>
      <c r="D233" t="str">
        <f>VLOOKUP(B233,$M$2:$O$128,2,FALSE)</f>
        <v>G3</v>
      </c>
      <c r="E233">
        <f t="shared" si="9"/>
        <v>1.25</v>
      </c>
      <c r="F233">
        <f>VLOOKUP(D233,Sheet1!$C$3:$D$130,2,FALSE)</f>
        <v>55</v>
      </c>
      <c r="G233">
        <f t="shared" si="11"/>
        <v>197.5</v>
      </c>
      <c r="H233" t="str">
        <f t="shared" si="10"/>
        <v>MyMIDI.addNote(track,channel,55,197.5,1.25,volume)</v>
      </c>
    </row>
    <row r="234" spans="1:8" x14ac:dyDescent="0.25">
      <c r="A234" s="1">
        <v>44357</v>
      </c>
      <c r="B234">
        <v>3.59</v>
      </c>
      <c r="C234">
        <v>496500</v>
      </c>
      <c r="D234" t="str">
        <f>VLOOKUP(B234,$M$2:$O$128,2,FALSE)</f>
        <v>D3</v>
      </c>
      <c r="E234">
        <f t="shared" si="9"/>
        <v>1.25</v>
      </c>
      <c r="F234">
        <f>VLOOKUP(D234,Sheet1!$C$3:$D$130,2,FALSE)</f>
        <v>50</v>
      </c>
      <c r="G234">
        <f t="shared" si="11"/>
        <v>198.75</v>
      </c>
      <c r="H234" t="str">
        <f t="shared" si="10"/>
        <v>MyMIDI.addNote(track,channel,50,198.75,1.25,volume)</v>
      </c>
    </row>
    <row r="235" spans="1:8" x14ac:dyDescent="0.25">
      <c r="A235" s="1">
        <v>44358</v>
      </c>
      <c r="B235">
        <v>3.61</v>
      </c>
      <c r="C235">
        <v>258007</v>
      </c>
      <c r="D235" t="str">
        <f>VLOOKUP(B235,$M$2:$O$128,2,FALSE)</f>
        <v>E3</v>
      </c>
      <c r="E235">
        <f t="shared" si="9"/>
        <v>1.25</v>
      </c>
      <c r="F235">
        <f>VLOOKUP(D235,Sheet1!$C$3:$D$130,2,FALSE)</f>
        <v>52</v>
      </c>
      <c r="G235">
        <f t="shared" si="11"/>
        <v>200</v>
      </c>
      <c r="H235" t="str">
        <f t="shared" si="10"/>
        <v>MyMIDI.addNote(track,channel,52,200,1.25,volume)</v>
      </c>
    </row>
    <row r="236" spans="1:8" x14ac:dyDescent="0.25">
      <c r="A236" s="1">
        <v>44362</v>
      </c>
      <c r="B236">
        <v>3.59</v>
      </c>
      <c r="C236">
        <v>548843</v>
      </c>
      <c r="D236" t="str">
        <f>VLOOKUP(B236,$M$2:$O$128,2,FALSE)</f>
        <v>D3</v>
      </c>
      <c r="E236">
        <f t="shared" si="9"/>
        <v>1.25</v>
      </c>
      <c r="F236">
        <f>VLOOKUP(D236,Sheet1!$C$3:$D$130,2,FALSE)</f>
        <v>50</v>
      </c>
      <c r="G236">
        <f t="shared" si="11"/>
        <v>201.25</v>
      </c>
      <c r="H236" t="str">
        <f t="shared" si="10"/>
        <v>MyMIDI.addNote(track,channel,50,201.25,1.25,volume)</v>
      </c>
    </row>
    <row r="237" spans="1:8" x14ac:dyDescent="0.25">
      <c r="A237" s="1">
        <v>44363</v>
      </c>
      <c r="B237">
        <v>3.59</v>
      </c>
      <c r="C237">
        <v>312693</v>
      </c>
      <c r="D237" t="str">
        <f>VLOOKUP(B237,$M$2:$O$128,2,FALSE)</f>
        <v>D3</v>
      </c>
      <c r="E237">
        <f t="shared" si="9"/>
        <v>1.25</v>
      </c>
      <c r="F237">
        <f>VLOOKUP(D237,Sheet1!$C$3:$D$130,2,FALSE)</f>
        <v>50</v>
      </c>
      <c r="G237">
        <f t="shared" si="11"/>
        <v>202.5</v>
      </c>
      <c r="H237" t="str">
        <f t="shared" si="10"/>
        <v>MyMIDI.addNote(track,channel,50,202.5,1.25,volume)</v>
      </c>
    </row>
    <row r="238" spans="1:8" x14ac:dyDescent="0.25">
      <c r="A238" s="1">
        <v>44364</v>
      </c>
      <c r="B238">
        <v>3.6</v>
      </c>
      <c r="C238">
        <v>643254</v>
      </c>
      <c r="D238" t="str">
        <f>VLOOKUP(B238,$M$2:$O$128,2,FALSE)</f>
        <v>E3</v>
      </c>
      <c r="E238">
        <f t="shared" si="9"/>
        <v>1</v>
      </c>
      <c r="F238">
        <f>VLOOKUP(D238,Sheet1!$C$3:$D$130,2,FALSE)</f>
        <v>52</v>
      </c>
      <c r="G238">
        <f t="shared" si="11"/>
        <v>203.5</v>
      </c>
      <c r="H238" t="str">
        <f t="shared" si="10"/>
        <v>MyMIDI.addNote(track,channel,52,203.5,1,volume)</v>
      </c>
    </row>
    <row r="239" spans="1:8" x14ac:dyDescent="0.25">
      <c r="A239" s="1">
        <v>44365</v>
      </c>
      <c r="B239">
        <v>3.6</v>
      </c>
      <c r="C239">
        <v>942285</v>
      </c>
      <c r="D239" t="str">
        <f>VLOOKUP(B239,$M$2:$O$128,2,FALSE)</f>
        <v>E3</v>
      </c>
      <c r="E239">
        <f t="shared" si="9"/>
        <v>0.75</v>
      </c>
      <c r="F239">
        <f>VLOOKUP(D239,Sheet1!$C$3:$D$130,2,FALSE)</f>
        <v>52</v>
      </c>
      <c r="G239">
        <f t="shared" si="11"/>
        <v>204.25</v>
      </c>
      <c r="H239" t="str">
        <f t="shared" si="10"/>
        <v>MyMIDI.addNote(track,channel,52,204.25,0.75,volume)</v>
      </c>
    </row>
    <row r="240" spans="1:8" x14ac:dyDescent="0.25">
      <c r="A240" s="1">
        <v>44368</v>
      </c>
      <c r="B240">
        <v>3.57</v>
      </c>
      <c r="C240">
        <v>448877</v>
      </c>
      <c r="D240" t="str">
        <f>VLOOKUP(B240,$M$2:$O$128,2,FALSE)</f>
        <v>C3</v>
      </c>
      <c r="E240">
        <f t="shared" si="9"/>
        <v>1.25</v>
      </c>
      <c r="F240">
        <f>VLOOKUP(D240,Sheet1!$C$3:$D$130,2,FALSE)</f>
        <v>48</v>
      </c>
      <c r="G240">
        <f t="shared" si="11"/>
        <v>205.5</v>
      </c>
      <c r="H240" t="str">
        <f t="shared" si="10"/>
        <v>MyMIDI.addNote(track,channel,48,205.5,1.25,volume)</v>
      </c>
    </row>
    <row r="241" spans="1:8" x14ac:dyDescent="0.25">
      <c r="A241" s="1">
        <v>44369</v>
      </c>
      <c r="B241">
        <v>3.55</v>
      </c>
      <c r="C241">
        <v>610192</v>
      </c>
      <c r="D241" t="str">
        <f>VLOOKUP(B241,$M$2:$O$128,2,FALSE)</f>
        <v>B2</v>
      </c>
      <c r="E241">
        <f t="shared" si="9"/>
        <v>1</v>
      </c>
      <c r="F241">
        <f>VLOOKUP(D241,Sheet1!$C$3:$D$130,2,FALSE)</f>
        <v>47</v>
      </c>
      <c r="G241">
        <f t="shared" si="11"/>
        <v>206.5</v>
      </c>
      <c r="H241" t="str">
        <f t="shared" si="10"/>
        <v>MyMIDI.addNote(track,channel,47,206.5,1,volume)</v>
      </c>
    </row>
    <row r="242" spans="1:8" x14ac:dyDescent="0.25">
      <c r="A242" s="1">
        <v>44370</v>
      </c>
      <c r="B242">
        <v>3.56</v>
      </c>
      <c r="C242">
        <v>628800</v>
      </c>
      <c r="D242" t="str">
        <f>VLOOKUP(B242,$M$2:$O$128,2,FALSE)</f>
        <v>C3</v>
      </c>
      <c r="E242">
        <f t="shared" si="9"/>
        <v>1</v>
      </c>
      <c r="F242">
        <f>VLOOKUP(D242,Sheet1!$C$3:$D$130,2,FALSE)</f>
        <v>48</v>
      </c>
      <c r="G242">
        <f t="shared" si="11"/>
        <v>207.5</v>
      </c>
      <c r="H242" t="str">
        <f t="shared" si="10"/>
        <v>MyMIDI.addNote(track,channel,48,207.5,1,volume)</v>
      </c>
    </row>
    <row r="243" spans="1:8" x14ac:dyDescent="0.25">
      <c r="A243" s="1">
        <v>44371</v>
      </c>
      <c r="B243">
        <v>3.57</v>
      </c>
      <c r="C243">
        <v>593685</v>
      </c>
      <c r="D243" t="str">
        <f>VLOOKUP(B243,$M$2:$O$128,2,FALSE)</f>
        <v>C3</v>
      </c>
      <c r="E243">
        <f t="shared" si="9"/>
        <v>1</v>
      </c>
      <c r="F243">
        <f>VLOOKUP(D243,Sheet1!$C$3:$D$130,2,FALSE)</f>
        <v>48</v>
      </c>
      <c r="G243">
        <f t="shared" si="11"/>
        <v>208.5</v>
      </c>
      <c r="H243" t="str">
        <f t="shared" si="10"/>
        <v>MyMIDI.addNote(track,channel,48,208.5,1,volume)</v>
      </c>
    </row>
    <row r="244" spans="1:8" x14ac:dyDescent="0.25">
      <c r="A244" s="1">
        <v>44372</v>
      </c>
      <c r="B244">
        <v>3.75</v>
      </c>
      <c r="C244">
        <v>1136313</v>
      </c>
      <c r="D244" t="str">
        <f>VLOOKUP(B244,$M$2:$O$128,2,FALSE)</f>
        <v>E4</v>
      </c>
      <c r="E244">
        <f t="shared" si="9"/>
        <v>0.75</v>
      </c>
      <c r="F244">
        <f>VLOOKUP(D244,Sheet1!$C$3:$D$130,2,FALSE)</f>
        <v>64</v>
      </c>
      <c r="G244">
        <f t="shared" si="11"/>
        <v>209.25</v>
      </c>
      <c r="H244" t="str">
        <f t="shared" si="10"/>
        <v>MyMIDI.addNote(track,channel,64,209.25,0.75,volume)</v>
      </c>
    </row>
    <row r="245" spans="1:8" x14ac:dyDescent="0.25">
      <c r="A245" s="1">
        <v>44375</v>
      </c>
      <c r="B245">
        <v>3.63</v>
      </c>
      <c r="C245">
        <v>438521</v>
      </c>
      <c r="D245" t="str">
        <f>VLOOKUP(B245,$M$2:$O$128,2,FALSE)</f>
        <v>F3</v>
      </c>
      <c r="E245">
        <f t="shared" si="9"/>
        <v>1.25</v>
      </c>
      <c r="F245">
        <f>VLOOKUP(D245,Sheet1!$C$3:$D$130,2,FALSE)</f>
        <v>53</v>
      </c>
      <c r="G245">
        <f t="shared" si="11"/>
        <v>210.5</v>
      </c>
      <c r="H245" t="str">
        <f t="shared" si="10"/>
        <v>MyMIDI.addNote(track,channel,53,210.5,1.25,volume)</v>
      </c>
    </row>
    <row r="246" spans="1:8" x14ac:dyDescent="0.25">
      <c r="A246" s="1">
        <v>44376</v>
      </c>
      <c r="B246">
        <v>3.61</v>
      </c>
      <c r="C246">
        <v>443772</v>
      </c>
      <c r="D246" t="str">
        <f>VLOOKUP(B246,$M$2:$O$128,2,FALSE)</f>
        <v>E3</v>
      </c>
      <c r="E246">
        <f t="shared" si="9"/>
        <v>1.25</v>
      </c>
      <c r="F246">
        <f>VLOOKUP(D246,Sheet1!$C$3:$D$130,2,FALSE)</f>
        <v>52</v>
      </c>
      <c r="G246">
        <f t="shared" si="11"/>
        <v>211.75</v>
      </c>
      <c r="H246" t="str">
        <f t="shared" si="10"/>
        <v>MyMIDI.addNote(track,channel,52,211.75,1.25,volume)</v>
      </c>
    </row>
    <row r="247" spans="1:8" x14ac:dyDescent="0.25">
      <c r="A247" s="1">
        <v>44377</v>
      </c>
      <c r="B247">
        <v>3.58</v>
      </c>
      <c r="C247">
        <v>458869</v>
      </c>
      <c r="D247" t="str">
        <f>VLOOKUP(B247,$M$2:$O$128,2,FALSE)</f>
        <v>D3</v>
      </c>
      <c r="E247">
        <f t="shared" si="9"/>
        <v>1.25</v>
      </c>
      <c r="F247">
        <f>VLOOKUP(D247,Sheet1!$C$3:$D$130,2,FALSE)</f>
        <v>50</v>
      </c>
      <c r="G247">
        <f t="shared" si="11"/>
        <v>213</v>
      </c>
      <c r="H247" t="str">
        <f t="shared" si="10"/>
        <v>MyMIDI.addNote(track,channel,50,213,1.25,volume)</v>
      </c>
    </row>
    <row r="248" spans="1:8" x14ac:dyDescent="0.25">
      <c r="A248" s="1">
        <v>44378</v>
      </c>
      <c r="B248">
        <v>3.53</v>
      </c>
      <c r="C248">
        <v>606133</v>
      </c>
      <c r="D248" t="str">
        <f>VLOOKUP(B248,$M$2:$O$128,2,FALSE)</f>
        <v>A2</v>
      </c>
      <c r="E248">
        <f t="shared" si="9"/>
        <v>1</v>
      </c>
      <c r="F248">
        <f>VLOOKUP(D248,Sheet1!$C$3:$D$130,2,FALSE)</f>
        <v>45</v>
      </c>
      <c r="G248">
        <f t="shared" si="11"/>
        <v>214</v>
      </c>
      <c r="H248" t="str">
        <f t="shared" si="10"/>
        <v>MyMIDI.addNote(track,channel,45,214,1,volume)</v>
      </c>
    </row>
    <row r="249" spans="1:8" x14ac:dyDescent="0.25">
      <c r="A249" s="1">
        <v>44379</v>
      </c>
      <c r="B249">
        <v>3.57</v>
      </c>
      <c r="C249">
        <v>265297</v>
      </c>
      <c r="D249" t="str">
        <f>VLOOKUP(B249,$M$2:$O$128,2,FALSE)</f>
        <v>C3</v>
      </c>
      <c r="E249">
        <f t="shared" si="9"/>
        <v>1.25</v>
      </c>
      <c r="F249">
        <f>VLOOKUP(D249,Sheet1!$C$3:$D$130,2,FALSE)</f>
        <v>48</v>
      </c>
      <c r="G249">
        <f t="shared" si="11"/>
        <v>215.25</v>
      </c>
      <c r="H249" t="str">
        <f t="shared" si="10"/>
        <v>MyMIDI.addNote(track,channel,48,215.25,1.25,volume)</v>
      </c>
    </row>
    <row r="250" spans="1:8" x14ac:dyDescent="0.25">
      <c r="A250" s="1">
        <v>44382</v>
      </c>
      <c r="B250">
        <v>3.51</v>
      </c>
      <c r="C250">
        <v>626028</v>
      </c>
      <c r="D250" t="str">
        <f>VLOOKUP(B250,$M$2:$O$128,2,FALSE)</f>
        <v>G2</v>
      </c>
      <c r="E250">
        <f t="shared" si="9"/>
        <v>1</v>
      </c>
      <c r="F250">
        <f>VLOOKUP(D250,Sheet1!$C$3:$D$130,2,FALSE)</f>
        <v>43</v>
      </c>
      <c r="G250">
        <f t="shared" si="11"/>
        <v>216.25</v>
      </c>
      <c r="H250" t="str">
        <f t="shared" si="10"/>
        <v>MyMIDI.addNote(track,channel,43,216.25,1,volume)</v>
      </c>
    </row>
    <row r="251" spans="1:8" x14ac:dyDescent="0.25">
      <c r="A251" s="1">
        <v>44383</v>
      </c>
      <c r="B251">
        <v>3.47</v>
      </c>
      <c r="C251">
        <v>585589</v>
      </c>
      <c r="D251" t="str">
        <f>VLOOKUP(B251,$M$2:$O$128,2,FALSE)</f>
        <v>E2</v>
      </c>
      <c r="E251">
        <f t="shared" si="9"/>
        <v>1</v>
      </c>
      <c r="F251">
        <f>VLOOKUP(D251,Sheet1!$C$3:$D$130,2,FALSE)</f>
        <v>40</v>
      </c>
      <c r="G251">
        <f t="shared" si="11"/>
        <v>217.25</v>
      </c>
      <c r="H251" t="str">
        <f t="shared" si="10"/>
        <v>MyMIDI.addNote(track,channel,40,217.25,1,volume)</v>
      </c>
    </row>
    <row r="252" spans="1:8" x14ac:dyDescent="0.25">
      <c r="A252" s="1">
        <v>44384</v>
      </c>
      <c r="B252">
        <v>3.5</v>
      </c>
      <c r="C252">
        <v>359388</v>
      </c>
      <c r="D252" t="str">
        <f>VLOOKUP(B252,$M$2:$O$128,2,FALSE)</f>
        <v>G2</v>
      </c>
      <c r="E252">
        <f t="shared" si="9"/>
        <v>1.25</v>
      </c>
      <c r="F252">
        <f>VLOOKUP(D252,Sheet1!$C$3:$D$130,2,FALSE)</f>
        <v>43</v>
      </c>
      <c r="G252">
        <f t="shared" si="11"/>
        <v>218.5</v>
      </c>
      <c r="H252" t="str">
        <f t="shared" si="10"/>
        <v>MyMIDI.addNote(track,channel,43,218.5,1.25,volume)</v>
      </c>
    </row>
    <row r="253" spans="1:8" x14ac:dyDescent="0.25">
      <c r="A253" s="1">
        <v>44385</v>
      </c>
      <c r="B253">
        <v>3.45</v>
      </c>
      <c r="C253">
        <v>792626</v>
      </c>
      <c r="D253" t="str">
        <f>VLOOKUP(B253,$M$2:$O$128,2,FALSE)</f>
        <v>D2</v>
      </c>
      <c r="E253">
        <f t="shared" si="9"/>
        <v>1</v>
      </c>
      <c r="F253">
        <f>VLOOKUP(D253,Sheet1!$C$3:$D$130,2,FALSE)</f>
        <v>38</v>
      </c>
      <c r="G253">
        <f t="shared" si="11"/>
        <v>219.5</v>
      </c>
      <c r="H253" t="str">
        <f t="shared" si="10"/>
        <v>MyMIDI.addNote(track,channel,38,219.5,1,volume)</v>
      </c>
    </row>
    <row r="254" spans="1:8" x14ac:dyDescent="0.25">
      <c r="A254" s="1">
        <v>44386</v>
      </c>
      <c r="B254">
        <v>3.43</v>
      </c>
      <c r="C254">
        <v>553682</v>
      </c>
      <c r="D254" t="str">
        <f>VLOOKUP(B254,$M$2:$O$128,2,FALSE)</f>
        <v>C2</v>
      </c>
      <c r="E254">
        <f t="shared" si="9"/>
        <v>1.25</v>
      </c>
      <c r="F254">
        <f>VLOOKUP(D254,Sheet1!$C$3:$D$130,2,FALSE)</f>
        <v>36</v>
      </c>
      <c r="G254">
        <f t="shared" si="11"/>
        <v>220.75</v>
      </c>
      <c r="H254" t="str">
        <f t="shared" si="10"/>
        <v>MyMIDI.addNote(track,channel,36,220.75,1.25,volume)</v>
      </c>
    </row>
    <row r="255" spans="1:8" x14ac:dyDescent="0.25">
      <c r="A255" s="1">
        <v>44389</v>
      </c>
      <c r="B255">
        <v>3.4</v>
      </c>
      <c r="C255">
        <v>342391</v>
      </c>
      <c r="D255" t="str">
        <f>VLOOKUP(B255,$M$2:$O$128,2,FALSE)</f>
        <v>B1</v>
      </c>
      <c r="E255">
        <f t="shared" si="9"/>
        <v>1.25</v>
      </c>
      <c r="F255">
        <f>VLOOKUP(D255,Sheet1!$C$3:$D$130,2,FALSE)</f>
        <v>35</v>
      </c>
      <c r="G255">
        <f t="shared" si="11"/>
        <v>222</v>
      </c>
      <c r="H255" t="str">
        <f t="shared" si="10"/>
        <v>MyMIDI.addNote(track,channel,35,222,1.25,volume)</v>
      </c>
    </row>
    <row r="256" spans="1:8" x14ac:dyDescent="0.25">
      <c r="A256" s="1">
        <v>44390</v>
      </c>
      <c r="B256">
        <v>3.42</v>
      </c>
      <c r="C256">
        <v>495827</v>
      </c>
      <c r="D256" t="str">
        <f>VLOOKUP(B256,$M$2:$O$128,2,FALSE)</f>
        <v>C2</v>
      </c>
      <c r="E256">
        <f t="shared" si="9"/>
        <v>1.25</v>
      </c>
      <c r="F256">
        <f>VLOOKUP(D256,Sheet1!$C$3:$D$130,2,FALSE)</f>
        <v>36</v>
      </c>
      <c r="G256">
        <f t="shared" si="11"/>
        <v>223.25</v>
      </c>
      <c r="H256" t="str">
        <f t="shared" si="10"/>
        <v>MyMIDI.addNote(track,channel,36,223.25,1.25,volume)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7AF4-4270-465B-B9F2-A28796E0FCF5}">
  <dimension ref="A1:S256"/>
  <sheetViews>
    <sheetView zoomScaleNormal="100" workbookViewId="0">
      <selection activeCell="H13" sqref="H13"/>
    </sheetView>
  </sheetViews>
  <sheetFormatPr defaultRowHeight="15" x14ac:dyDescent="0.25"/>
  <cols>
    <col min="1" max="1" width="10.7109375" bestFit="1" customWidth="1"/>
    <col min="2" max="2" width="9.140625" style="9"/>
    <col min="7" max="7" width="10.7109375" customWidth="1"/>
    <col min="8" max="8" width="50.42578125" bestFit="1" customWidth="1"/>
    <col min="13" max="13" width="9.140625" style="9"/>
  </cols>
  <sheetData>
    <row r="1" spans="1:19" x14ac:dyDescent="0.25">
      <c r="A1" t="s">
        <v>0</v>
      </c>
      <c r="B1" s="9" t="s">
        <v>4</v>
      </c>
      <c r="C1" t="s">
        <v>6</v>
      </c>
      <c r="D1" t="s">
        <v>33</v>
      </c>
      <c r="E1" t="s">
        <v>167</v>
      </c>
      <c r="F1" t="s">
        <v>57</v>
      </c>
      <c r="G1" t="s">
        <v>168</v>
      </c>
      <c r="H1" t="s">
        <v>58</v>
      </c>
      <c r="K1" t="s">
        <v>33</v>
      </c>
      <c r="N1" s="5" t="s">
        <v>56</v>
      </c>
      <c r="O1" s="6" t="s">
        <v>34</v>
      </c>
      <c r="Q1" t="s">
        <v>159</v>
      </c>
    </row>
    <row r="2" spans="1:19" x14ac:dyDescent="0.25">
      <c r="A2" s="1">
        <v>44025</v>
      </c>
      <c r="B2">
        <v>3.64</v>
      </c>
      <c r="C2">
        <v>883247</v>
      </c>
      <c r="D2" t="str">
        <f>VLOOKUP(B2,$M$2:$O$128,2,FALSE)</f>
        <v>G3</v>
      </c>
      <c r="E2">
        <f>IF(C2&lt;=$R$7,0.5,IF(C2&lt;=$R$8,0.75,IF(C2&lt;=$R$9,1,1.25)))</f>
        <v>1</v>
      </c>
      <c r="F2">
        <f>VLOOKUP(D2,Sheet1!$C$3:$D$130,2,FALSE)</f>
        <v>55</v>
      </c>
      <c r="G2">
        <f>E2</f>
        <v>1</v>
      </c>
      <c r="H2" t="str">
        <f>"MyMIDI.addNote(track,channel,"&amp;F2&amp;","&amp;G2&amp;","&amp;E2&amp;",volume)"</f>
        <v>MyMIDI.addNote(track,channel,55,1,1,volume)</v>
      </c>
      <c r="K2" t="s">
        <v>20</v>
      </c>
      <c r="L2">
        <f>MIN(B2:B256)</f>
        <v>3.21</v>
      </c>
      <c r="M2">
        <v>3</v>
      </c>
      <c r="N2" s="3" t="s">
        <v>49</v>
      </c>
      <c r="O2" s="7">
        <v>0</v>
      </c>
      <c r="Q2" t="s">
        <v>20</v>
      </c>
      <c r="R2">
        <f>MIN(C2:C256)</f>
        <v>68881</v>
      </c>
      <c r="S2">
        <v>70</v>
      </c>
    </row>
    <row r="3" spans="1:19" x14ac:dyDescent="0.25">
      <c r="A3" s="1">
        <v>44026</v>
      </c>
      <c r="B3">
        <v>3.62</v>
      </c>
      <c r="C3">
        <v>1186689</v>
      </c>
      <c r="D3" t="str">
        <f>VLOOKUP(B3,$M$2:$O$128,2,FALSE)</f>
        <v>F3</v>
      </c>
      <c r="E3">
        <f>IF(C3&lt;=$R$7,0.5,IF(C3&lt;=$R$8,0.75,IF(C3&lt;=$R$9,1,1.25)))</f>
        <v>1.25</v>
      </c>
      <c r="F3">
        <f>VLOOKUP(D3,Sheet1!$C$3:$D$130,2,FALSE)</f>
        <v>53</v>
      </c>
      <c r="G3">
        <f>E3+G2</f>
        <v>2.25</v>
      </c>
      <c r="H3" t="str">
        <f t="shared" ref="H3:H66" si="0">"MyMIDI.addNote(track,channel,"&amp;F3&amp;","&amp;G3&amp;","&amp;E3&amp;",volume)"</f>
        <v>MyMIDI.addNote(track,channel,53,2.25,1.25,volume)</v>
      </c>
      <c r="K3" t="s">
        <v>21</v>
      </c>
      <c r="L3">
        <f>MAX(B2:B256)</f>
        <v>3.97</v>
      </c>
      <c r="M3">
        <v>3.01</v>
      </c>
      <c r="N3" s="3" t="s">
        <v>49</v>
      </c>
      <c r="O3" s="7">
        <v>1</v>
      </c>
      <c r="Q3" t="s">
        <v>21</v>
      </c>
      <c r="R3">
        <f>MAX(C2:C256)</f>
        <v>8554101</v>
      </c>
      <c r="S3">
        <v>128</v>
      </c>
    </row>
    <row r="4" spans="1:19" x14ac:dyDescent="0.25">
      <c r="A4" s="1">
        <v>44027</v>
      </c>
      <c r="B4">
        <v>3.75</v>
      </c>
      <c r="C4">
        <v>830717</v>
      </c>
      <c r="D4" t="str">
        <f>VLOOKUP(B4,$M$2:$O$128,2,FALSE)</f>
        <v>E4</v>
      </c>
      <c r="E4">
        <f>IF(C4&lt;=$R$7,0.5,IF(C4&lt;=$R$8,0.75,IF(C4&lt;=$R$9,1,1.25)))</f>
        <v>1</v>
      </c>
      <c r="F4">
        <f>VLOOKUP(D4,Sheet1!$C$3:$D$130,2,FALSE)</f>
        <v>64</v>
      </c>
      <c r="G4">
        <f t="shared" ref="G4:G67" si="1">E4+G3</f>
        <v>3.25</v>
      </c>
      <c r="H4" t="str">
        <f t="shared" si="0"/>
        <v>MyMIDI.addNote(track,channel,64,3.25,1,volume)</v>
      </c>
      <c r="K4" t="s">
        <v>22</v>
      </c>
      <c r="L4">
        <f>L3-L2</f>
        <v>0.76000000000000023</v>
      </c>
      <c r="M4">
        <v>3.02</v>
      </c>
      <c r="N4" s="3" t="s">
        <v>50</v>
      </c>
      <c r="O4" s="7">
        <v>2</v>
      </c>
      <c r="Q4" t="s">
        <v>22</v>
      </c>
      <c r="R4">
        <f>R3-R2</f>
        <v>8485220</v>
      </c>
    </row>
    <row r="5" spans="1:19" x14ac:dyDescent="0.25">
      <c r="A5" s="1">
        <v>44028</v>
      </c>
      <c r="B5">
        <v>3.74</v>
      </c>
      <c r="C5">
        <v>676004</v>
      </c>
      <c r="D5" t="str">
        <f>VLOOKUP(B5,$M$2:$O$128,2,FALSE)</f>
        <v>E4</v>
      </c>
      <c r="E5">
        <f>IF(C5&lt;=$R$7,0.5,IF(C5&lt;=$R$8,0.75,IF(C5&lt;=$R$9,1,1.25)))</f>
        <v>0.75</v>
      </c>
      <c r="F5">
        <f>VLOOKUP(D5,Sheet1!$C$3:$D$130,2,FALSE)</f>
        <v>64</v>
      </c>
      <c r="G5">
        <f t="shared" si="1"/>
        <v>4</v>
      </c>
      <c r="H5" t="str">
        <f t="shared" si="0"/>
        <v>MyMIDI.addNote(track,channel,64,4,0.75,volume)</v>
      </c>
      <c r="K5" t="s">
        <v>23</v>
      </c>
      <c r="L5">
        <f>L4/0.05</f>
        <v>15.200000000000005</v>
      </c>
      <c r="M5">
        <v>3.03</v>
      </c>
      <c r="N5" s="3" t="s">
        <v>50</v>
      </c>
      <c r="O5" s="7">
        <v>3</v>
      </c>
      <c r="Q5" t="s">
        <v>160</v>
      </c>
      <c r="R5">
        <f>STDEV(C2:C256)</f>
        <v>776618.6003921082</v>
      </c>
    </row>
    <row r="6" spans="1:19" x14ac:dyDescent="0.25">
      <c r="A6" s="1">
        <v>44029</v>
      </c>
      <c r="B6">
        <v>3.74</v>
      </c>
      <c r="C6">
        <v>764701</v>
      </c>
      <c r="D6" t="str">
        <f>VLOOKUP(B6,$M$2:$O$128,2,FALSE)</f>
        <v>E4</v>
      </c>
      <c r="E6">
        <f>IF(C6&lt;=$R$7,0.5,IF(C6&lt;=$R$8,0.75,IF(C6&lt;=$R$9,1,1.25)))</f>
        <v>0.75</v>
      </c>
      <c r="F6">
        <f>VLOOKUP(D6,Sheet1!$C$3:$D$130,2,FALSE)</f>
        <v>64</v>
      </c>
      <c r="G6">
        <f t="shared" si="1"/>
        <v>4.75</v>
      </c>
      <c r="H6" t="str">
        <f t="shared" si="0"/>
        <v>MyMIDI.addNote(track,channel,64,4.75,0.75,volume)</v>
      </c>
      <c r="M6">
        <v>3.04</v>
      </c>
      <c r="N6" s="3" t="s">
        <v>51</v>
      </c>
      <c r="O6" s="7">
        <v>4</v>
      </c>
      <c r="Q6" t="s">
        <v>163</v>
      </c>
      <c r="R6">
        <f>AVERAGE(C2:$C$256)</f>
        <v>979185.12156862742</v>
      </c>
    </row>
    <row r="7" spans="1:19" x14ac:dyDescent="0.25">
      <c r="A7" s="1">
        <v>44032</v>
      </c>
      <c r="B7">
        <v>3.69</v>
      </c>
      <c r="C7">
        <v>482425</v>
      </c>
      <c r="D7" t="str">
        <f>VLOOKUP(B7,$M$2:$O$128,2,FALSE)</f>
        <v>B3</v>
      </c>
      <c r="E7">
        <f>IF(C7&lt;=$R$7,0.5,IF(C7&lt;=$R$8,0.75,IF(C7&lt;=$R$9,1,1.25)))</f>
        <v>0.5</v>
      </c>
      <c r="F7">
        <f>VLOOKUP(D7,Sheet1!$C$3:$D$130,2,FALSE)</f>
        <v>59</v>
      </c>
      <c r="G7">
        <f t="shared" si="1"/>
        <v>5.25</v>
      </c>
      <c r="H7" t="str">
        <f t="shared" si="0"/>
        <v>MyMIDI.addNote(track,channel,59,5.25,0.5,volume)</v>
      </c>
      <c r="M7">
        <v>3.05</v>
      </c>
      <c r="N7" s="3" t="s">
        <v>51</v>
      </c>
      <c r="O7" s="7">
        <v>5</v>
      </c>
      <c r="Q7" t="s">
        <v>164</v>
      </c>
      <c r="R7">
        <f>_xlfn.QUARTILE.INC($C$2:$C$256,1)</f>
        <v>570100</v>
      </c>
      <c r="S7" s="10"/>
    </row>
    <row r="8" spans="1:19" x14ac:dyDescent="0.25">
      <c r="A8" s="1">
        <v>44033</v>
      </c>
      <c r="B8">
        <v>3.75</v>
      </c>
      <c r="C8">
        <v>818157</v>
      </c>
      <c r="D8" t="str">
        <f>VLOOKUP(B8,$M$2:$O$128,2,FALSE)</f>
        <v>E4</v>
      </c>
      <c r="E8">
        <f>IF(C8&lt;=$R$7,0.5,IF(C8&lt;=$R$8,0.75,IF(C8&lt;=$R$9,1,1.25)))</f>
        <v>1</v>
      </c>
      <c r="F8">
        <f>VLOOKUP(D8,Sheet1!$C$3:$D$130,2,FALSE)</f>
        <v>64</v>
      </c>
      <c r="G8">
        <f t="shared" si="1"/>
        <v>6.25</v>
      </c>
      <c r="H8" t="str">
        <f t="shared" si="0"/>
        <v>MyMIDI.addNote(track,channel,64,6.25,1,volume)</v>
      </c>
      <c r="M8">
        <v>3.06</v>
      </c>
      <c r="N8" s="3" t="s">
        <v>52</v>
      </c>
      <c r="O8" s="7">
        <v>6</v>
      </c>
      <c r="Q8" t="s">
        <v>166</v>
      </c>
      <c r="R8">
        <f>_xlfn.QUARTILE.INC($C$2:$C$256,2)</f>
        <v>814405</v>
      </c>
    </row>
    <row r="9" spans="1:19" x14ac:dyDescent="0.25">
      <c r="A9" s="1">
        <v>44034</v>
      </c>
      <c r="B9">
        <v>3.7</v>
      </c>
      <c r="C9">
        <v>686134</v>
      </c>
      <c r="D9" t="str">
        <f>VLOOKUP(B9,$M$2:$O$128,2,FALSE)</f>
        <v>C4</v>
      </c>
      <c r="E9">
        <f>IF(C9&lt;=$R$7,0.5,IF(C9&lt;=$R$8,0.75,IF(C9&lt;=$R$9,1,1.25)))</f>
        <v>0.75</v>
      </c>
      <c r="F9">
        <f>VLOOKUP(D9,Sheet1!$C$3:$D$130,2,FALSE)</f>
        <v>60</v>
      </c>
      <c r="G9">
        <f t="shared" si="1"/>
        <v>7</v>
      </c>
      <c r="H9" t="str">
        <f t="shared" si="0"/>
        <v>MyMIDI.addNote(track,channel,60,7,0.75,volume)</v>
      </c>
      <c r="M9">
        <v>3.07</v>
      </c>
      <c r="N9" s="3" t="s">
        <v>52</v>
      </c>
      <c r="O9" s="7">
        <v>7</v>
      </c>
      <c r="Q9" t="s">
        <v>165</v>
      </c>
      <c r="R9">
        <f>_xlfn.QUARTILE.INC($C$2:$C$256,3)</f>
        <v>1154017</v>
      </c>
      <c r="S9" s="10"/>
    </row>
    <row r="10" spans="1:19" x14ac:dyDescent="0.25">
      <c r="A10" s="1">
        <v>44035</v>
      </c>
      <c r="B10">
        <v>3.77</v>
      </c>
      <c r="C10">
        <v>461212</v>
      </c>
      <c r="D10" t="str">
        <f>VLOOKUP(B10,$M$2:$O$128,2,FALSE)</f>
        <v>F4</v>
      </c>
      <c r="E10">
        <f>IF(C10&lt;=$R$7,0.5,IF(C10&lt;=$R$8,0.75,IF(C10&lt;=$R$9,1,1.25)))</f>
        <v>0.5</v>
      </c>
      <c r="F10">
        <f>VLOOKUP(D10,Sheet1!$C$3:$D$130,2,FALSE)</f>
        <v>65</v>
      </c>
      <c r="G10">
        <f t="shared" si="1"/>
        <v>7.5</v>
      </c>
      <c r="H10" t="str">
        <f t="shared" si="0"/>
        <v>MyMIDI.addNote(track,channel,65,7.5,0.5,volume)</v>
      </c>
      <c r="M10">
        <v>3.08</v>
      </c>
      <c r="N10" s="3" t="s">
        <v>53</v>
      </c>
      <c r="O10" s="7">
        <v>8</v>
      </c>
    </row>
    <row r="11" spans="1:19" x14ac:dyDescent="0.25">
      <c r="A11" s="1">
        <v>44036</v>
      </c>
      <c r="B11">
        <v>3.75</v>
      </c>
      <c r="C11">
        <v>829400</v>
      </c>
      <c r="D11" t="str">
        <f>VLOOKUP(B11,$M$2:$O$128,2,FALSE)</f>
        <v>E4</v>
      </c>
      <c r="E11">
        <f>IF(C11&lt;=$R$7,0.5,IF(C11&lt;=$R$8,0.75,IF(C11&lt;=$R$9,1,1.25)))</f>
        <v>1</v>
      </c>
      <c r="F11">
        <f>VLOOKUP(D11,Sheet1!$C$3:$D$130,2,FALSE)</f>
        <v>64</v>
      </c>
      <c r="G11">
        <f t="shared" si="1"/>
        <v>8.5</v>
      </c>
      <c r="H11" t="str">
        <f t="shared" si="0"/>
        <v>MyMIDI.addNote(track,channel,64,8.5,1,volume)</v>
      </c>
      <c r="M11">
        <v>3.09</v>
      </c>
      <c r="N11" s="3" t="s">
        <v>53</v>
      </c>
      <c r="O11" s="7">
        <v>9</v>
      </c>
      <c r="R11" s="3"/>
    </row>
    <row r="12" spans="1:19" x14ac:dyDescent="0.25">
      <c r="A12" s="1">
        <v>44039</v>
      </c>
      <c r="B12">
        <v>3.7</v>
      </c>
      <c r="C12">
        <v>389655</v>
      </c>
      <c r="D12" t="str">
        <f>VLOOKUP(B12,$M$2:$O$128,2,FALSE)</f>
        <v>C4</v>
      </c>
      <c r="E12">
        <f>IF(C12&lt;=$R$7,0.5,IF(C12&lt;=$R$8,0.75,IF(C12&lt;=$R$9,1,1.25)))</f>
        <v>0.5</v>
      </c>
      <c r="F12">
        <f>VLOOKUP(D12,Sheet1!$C$3:$D$130,2,FALSE)</f>
        <v>60</v>
      </c>
      <c r="G12">
        <f t="shared" si="1"/>
        <v>9</v>
      </c>
      <c r="H12" t="str">
        <f t="shared" si="0"/>
        <v>MyMIDI.addNote(track,channel,60,9,0.5,volume)</v>
      </c>
      <c r="M12">
        <v>3.1</v>
      </c>
      <c r="N12" s="3" t="s">
        <v>54</v>
      </c>
      <c r="O12" s="7">
        <v>10</v>
      </c>
      <c r="R12" s="3"/>
    </row>
    <row r="13" spans="1:19" x14ac:dyDescent="0.25">
      <c r="A13" s="1">
        <v>44040</v>
      </c>
      <c r="B13">
        <v>3.7</v>
      </c>
      <c r="C13">
        <v>632991</v>
      </c>
      <c r="D13" t="str">
        <f>VLOOKUP(B13,$M$2:$O$128,2,FALSE)</f>
        <v>C4</v>
      </c>
      <c r="E13">
        <f>IF(C13&lt;=$R$7,0.5,IF(C13&lt;=$R$8,0.75,IF(C13&lt;=$R$9,1,1.25)))</f>
        <v>0.75</v>
      </c>
      <c r="F13">
        <f>VLOOKUP(D13,Sheet1!$C$3:$D$130,2,FALSE)</f>
        <v>60</v>
      </c>
      <c r="G13">
        <f t="shared" si="1"/>
        <v>9.75</v>
      </c>
      <c r="H13" t="str">
        <f t="shared" si="0"/>
        <v>MyMIDI.addNote(track,channel,60,9.75,0.75,volume)</v>
      </c>
      <c r="M13">
        <v>3.11</v>
      </c>
      <c r="N13" s="3" t="s">
        <v>54</v>
      </c>
      <c r="O13" s="7">
        <v>11</v>
      </c>
      <c r="R13" s="3"/>
    </row>
    <row r="14" spans="1:19" x14ac:dyDescent="0.25">
      <c r="A14" s="1">
        <v>44041</v>
      </c>
      <c r="B14">
        <v>3.67</v>
      </c>
      <c r="C14">
        <v>842392</v>
      </c>
      <c r="D14" t="str">
        <f>VLOOKUP(B14,$M$2:$O$128,2,FALSE)</f>
        <v>A3</v>
      </c>
      <c r="E14">
        <f>IF(C14&lt;=$R$7,0.5,IF(C14&lt;=$R$8,0.75,IF(C14&lt;=$R$9,1,1.25)))</f>
        <v>1</v>
      </c>
      <c r="F14">
        <f>VLOOKUP(D14,Sheet1!$C$3:$D$130,2,FALSE)</f>
        <v>57</v>
      </c>
      <c r="G14">
        <f t="shared" si="1"/>
        <v>10.75</v>
      </c>
      <c r="H14" t="str">
        <f t="shared" si="0"/>
        <v>MyMIDI.addNote(track,channel,57,10.75,1,volume)</v>
      </c>
      <c r="M14">
        <v>3.12</v>
      </c>
      <c r="N14" s="3" t="s">
        <v>55</v>
      </c>
      <c r="O14" s="7">
        <v>12</v>
      </c>
      <c r="R14" s="3"/>
    </row>
    <row r="15" spans="1:19" x14ac:dyDescent="0.25">
      <c r="A15" s="1">
        <v>44042</v>
      </c>
      <c r="B15">
        <v>3.72</v>
      </c>
      <c r="C15">
        <v>647511</v>
      </c>
      <c r="D15" t="str">
        <f>VLOOKUP(B15,$M$2:$O$128,2,FALSE)</f>
        <v>D4</v>
      </c>
      <c r="E15">
        <f>IF(C15&lt;=$R$7,0.5,IF(C15&lt;=$R$8,0.75,IF(C15&lt;=$R$9,1,1.25)))</f>
        <v>0.75</v>
      </c>
      <c r="F15">
        <f>VLOOKUP(D15,Sheet1!$C$3:$D$130,2,FALSE)</f>
        <v>62</v>
      </c>
      <c r="G15">
        <f t="shared" si="1"/>
        <v>11.5</v>
      </c>
      <c r="H15" t="str">
        <f t="shared" si="0"/>
        <v>MyMIDI.addNote(track,channel,62,11.5,0.75,volume)</v>
      </c>
      <c r="M15">
        <v>3.13</v>
      </c>
      <c r="N15" s="3" t="s">
        <v>55</v>
      </c>
      <c r="O15" s="7">
        <v>13</v>
      </c>
      <c r="R15" s="3"/>
    </row>
    <row r="16" spans="1:19" x14ac:dyDescent="0.25">
      <c r="A16" s="1">
        <v>44043</v>
      </c>
      <c r="B16">
        <v>3.61</v>
      </c>
      <c r="C16">
        <v>815167</v>
      </c>
      <c r="D16" t="str">
        <f>VLOOKUP(B16,$M$2:$O$128,2,FALSE)</f>
        <v>E3</v>
      </c>
      <c r="E16">
        <f>IF(C16&lt;=$R$7,0.5,IF(C16&lt;=$R$8,0.75,IF(C16&lt;=$R$9,1,1.25)))</f>
        <v>1</v>
      </c>
      <c r="F16">
        <f>VLOOKUP(D16,Sheet1!$C$3:$D$130,2,FALSE)</f>
        <v>52</v>
      </c>
      <c r="G16">
        <f t="shared" si="1"/>
        <v>12.5</v>
      </c>
      <c r="H16" t="str">
        <f t="shared" si="0"/>
        <v>MyMIDI.addNote(track,channel,52,12.5,1,volume)</v>
      </c>
      <c r="M16">
        <v>3.14</v>
      </c>
      <c r="N16" s="3" t="s">
        <v>9</v>
      </c>
      <c r="O16" s="7">
        <v>14</v>
      </c>
      <c r="R16" s="3"/>
    </row>
    <row r="17" spans="1:18" x14ac:dyDescent="0.25">
      <c r="A17" s="1">
        <v>44046</v>
      </c>
      <c r="B17">
        <v>3.54</v>
      </c>
      <c r="C17">
        <v>788617</v>
      </c>
      <c r="D17" t="str">
        <f>VLOOKUP(B17,$M$2:$O$128,2,FALSE)</f>
        <v>B2</v>
      </c>
      <c r="E17">
        <f>IF(C17&lt;=$R$7,0.5,IF(C17&lt;=$R$8,0.75,IF(C17&lt;=$R$9,1,1.25)))</f>
        <v>0.75</v>
      </c>
      <c r="F17">
        <f>VLOOKUP(D17,Sheet1!$C$3:$D$130,2,FALSE)</f>
        <v>47</v>
      </c>
      <c r="G17">
        <f t="shared" si="1"/>
        <v>13.25</v>
      </c>
      <c r="H17" t="str">
        <f t="shared" si="0"/>
        <v>MyMIDI.addNote(track,channel,47,13.25,0.75,volume)</v>
      </c>
      <c r="M17">
        <v>3.15</v>
      </c>
      <c r="N17" s="3" t="s">
        <v>9</v>
      </c>
      <c r="O17" s="7">
        <v>15</v>
      </c>
      <c r="R17" s="3"/>
    </row>
    <row r="18" spans="1:18" x14ac:dyDescent="0.25">
      <c r="A18" s="1">
        <v>44047</v>
      </c>
      <c r="B18">
        <v>3.61</v>
      </c>
      <c r="C18">
        <v>495521</v>
      </c>
      <c r="D18" t="str">
        <f>VLOOKUP(B18,$M$2:$O$128,2,FALSE)</f>
        <v>E3</v>
      </c>
      <c r="E18">
        <f>IF(C18&lt;=$R$7,0.5,IF(C18&lt;=$R$8,0.75,IF(C18&lt;=$R$9,1,1.25)))</f>
        <v>0.5</v>
      </c>
      <c r="F18">
        <f>VLOOKUP(D18,Sheet1!$C$3:$D$130,2,FALSE)</f>
        <v>52</v>
      </c>
      <c r="G18">
        <f t="shared" si="1"/>
        <v>13.75</v>
      </c>
      <c r="H18" t="str">
        <f t="shared" si="0"/>
        <v>MyMIDI.addNote(track,channel,52,13.75,0.5,volume)</v>
      </c>
      <c r="M18">
        <v>3.16</v>
      </c>
      <c r="N18" s="3" t="s">
        <v>10</v>
      </c>
      <c r="O18" s="7">
        <v>16</v>
      </c>
      <c r="R18" s="3"/>
    </row>
    <row r="19" spans="1:18" x14ac:dyDescent="0.25">
      <c r="A19" s="1">
        <v>44048</v>
      </c>
      <c r="B19">
        <v>3.6</v>
      </c>
      <c r="C19">
        <v>667736</v>
      </c>
      <c r="D19" t="str">
        <f>VLOOKUP(B19,$M$2:$O$128,2,FALSE)</f>
        <v>E3</v>
      </c>
      <c r="E19">
        <f>IF(C19&lt;=$R$7,0.5,IF(C19&lt;=$R$8,0.75,IF(C19&lt;=$R$9,1,1.25)))</f>
        <v>0.75</v>
      </c>
      <c r="F19">
        <f>VLOOKUP(D19,Sheet1!$C$3:$D$130,2,FALSE)</f>
        <v>52</v>
      </c>
      <c r="G19">
        <f t="shared" si="1"/>
        <v>14.5</v>
      </c>
      <c r="H19" t="str">
        <f t="shared" si="0"/>
        <v>MyMIDI.addNote(track,channel,52,14.5,0.75,volume)</v>
      </c>
      <c r="M19">
        <v>3.17</v>
      </c>
      <c r="N19" s="3" t="s">
        <v>10</v>
      </c>
      <c r="O19" s="7">
        <v>17</v>
      </c>
      <c r="R19" s="3"/>
    </row>
    <row r="20" spans="1:18" x14ac:dyDescent="0.25">
      <c r="A20" s="1">
        <v>44049</v>
      </c>
      <c r="B20">
        <v>3.6</v>
      </c>
      <c r="C20">
        <v>479503</v>
      </c>
      <c r="D20" t="str">
        <f>VLOOKUP(B20,$M$2:$O$128,2,FALSE)</f>
        <v>E3</v>
      </c>
      <c r="E20">
        <f>IF(C20&lt;=$R$7,0.5,IF(C20&lt;=$R$8,0.75,IF(C20&lt;=$R$9,1,1.25)))</f>
        <v>0.5</v>
      </c>
      <c r="F20">
        <f>VLOOKUP(D20,Sheet1!$C$3:$D$130,2,FALSE)</f>
        <v>52</v>
      </c>
      <c r="G20">
        <f t="shared" si="1"/>
        <v>15</v>
      </c>
      <c r="H20" t="str">
        <f t="shared" si="0"/>
        <v>MyMIDI.addNote(track,channel,52,15,0.5,volume)</v>
      </c>
      <c r="M20">
        <v>3.18</v>
      </c>
      <c r="N20" s="3" t="s">
        <v>11</v>
      </c>
      <c r="O20" s="7">
        <v>18</v>
      </c>
      <c r="R20" s="3"/>
    </row>
    <row r="21" spans="1:18" x14ac:dyDescent="0.25">
      <c r="A21" s="1">
        <v>44050</v>
      </c>
      <c r="B21">
        <v>3.6</v>
      </c>
      <c r="C21">
        <v>525065</v>
      </c>
      <c r="D21" t="str">
        <f>VLOOKUP(B21,$M$2:$O$128,2,FALSE)</f>
        <v>E3</v>
      </c>
      <c r="E21">
        <f>IF(C21&lt;=$R$7,0.5,IF(C21&lt;=$R$8,0.75,IF(C21&lt;=$R$9,1,1.25)))</f>
        <v>0.5</v>
      </c>
      <c r="F21">
        <f>VLOOKUP(D21,Sheet1!$C$3:$D$130,2,FALSE)</f>
        <v>52</v>
      </c>
      <c r="G21">
        <f t="shared" si="1"/>
        <v>15.5</v>
      </c>
      <c r="H21" t="str">
        <f t="shared" si="0"/>
        <v>MyMIDI.addNote(track,channel,52,15.5,0.5,volume)</v>
      </c>
      <c r="M21">
        <v>3.19</v>
      </c>
      <c r="N21" s="3" t="s">
        <v>11</v>
      </c>
      <c r="O21" s="7">
        <v>19</v>
      </c>
      <c r="R21" s="3"/>
    </row>
    <row r="22" spans="1:18" x14ac:dyDescent="0.25">
      <c r="A22" s="1">
        <v>44053</v>
      </c>
      <c r="B22">
        <v>3.68</v>
      </c>
      <c r="C22">
        <v>637823</v>
      </c>
      <c r="D22" t="str">
        <f>VLOOKUP(B22,$M$2:$O$128,2,FALSE)</f>
        <v>B3</v>
      </c>
      <c r="E22">
        <f>IF(C22&lt;=$R$7,0.5,IF(C22&lt;=$R$8,0.75,IF(C22&lt;=$R$9,1,1.25)))</f>
        <v>0.75</v>
      </c>
      <c r="F22">
        <f>VLOOKUP(D22,Sheet1!$C$3:$D$130,2,FALSE)</f>
        <v>59</v>
      </c>
      <c r="G22">
        <f t="shared" si="1"/>
        <v>16.25</v>
      </c>
      <c r="H22" t="str">
        <f t="shared" si="0"/>
        <v>MyMIDI.addNote(track,channel,59,16.25,0.75,volume)</v>
      </c>
      <c r="M22">
        <v>3.2</v>
      </c>
      <c r="N22" s="3" t="s">
        <v>16</v>
      </c>
      <c r="O22" s="7">
        <v>20</v>
      </c>
      <c r="R22" s="3"/>
    </row>
    <row r="23" spans="1:18" x14ac:dyDescent="0.25">
      <c r="A23" s="1">
        <v>44054</v>
      </c>
      <c r="B23">
        <v>3.74</v>
      </c>
      <c r="C23">
        <v>510169</v>
      </c>
      <c r="D23" t="str">
        <f>VLOOKUP(B23,$M$2:$O$128,2,FALSE)</f>
        <v>E4</v>
      </c>
      <c r="E23">
        <f>IF(C23&lt;=$R$7,0.5,IF(C23&lt;=$R$8,0.75,IF(C23&lt;=$R$9,1,1.25)))</f>
        <v>0.5</v>
      </c>
      <c r="F23">
        <f>VLOOKUP(D23,Sheet1!$C$3:$D$130,2,FALSE)</f>
        <v>64</v>
      </c>
      <c r="G23">
        <f t="shared" si="1"/>
        <v>16.75</v>
      </c>
      <c r="H23" t="str">
        <f t="shared" si="0"/>
        <v>MyMIDI.addNote(track,channel,64,16.75,0.5,volume)</v>
      </c>
      <c r="M23">
        <v>3.21</v>
      </c>
      <c r="N23" s="3" t="s">
        <v>16</v>
      </c>
      <c r="O23" s="7">
        <v>21</v>
      </c>
      <c r="R23" s="3"/>
    </row>
    <row r="24" spans="1:18" x14ac:dyDescent="0.25">
      <c r="A24" s="1">
        <v>44055</v>
      </c>
      <c r="B24">
        <v>3.74</v>
      </c>
      <c r="C24">
        <v>472966</v>
      </c>
      <c r="D24" t="str">
        <f>VLOOKUP(B24,$M$2:$O$128,2,FALSE)</f>
        <v>E4</v>
      </c>
      <c r="E24">
        <f>IF(C24&lt;=$R$7,0.5,IF(C24&lt;=$R$8,0.75,IF(C24&lt;=$R$9,1,1.25)))</f>
        <v>0.5</v>
      </c>
      <c r="F24">
        <f>VLOOKUP(D24,Sheet1!$C$3:$D$130,2,FALSE)</f>
        <v>64</v>
      </c>
      <c r="G24">
        <f t="shared" si="1"/>
        <v>17.25</v>
      </c>
      <c r="H24" t="str">
        <f t="shared" si="0"/>
        <v>MyMIDI.addNote(track,channel,64,17.25,0.5,volume)</v>
      </c>
      <c r="M24">
        <v>3.22</v>
      </c>
      <c r="N24" s="3" t="s">
        <v>17</v>
      </c>
      <c r="O24" s="7">
        <v>22</v>
      </c>
    </row>
    <row r="25" spans="1:18" x14ac:dyDescent="0.25">
      <c r="A25" s="1">
        <v>44056</v>
      </c>
      <c r="B25">
        <v>3.75</v>
      </c>
      <c r="C25">
        <v>540501</v>
      </c>
      <c r="D25" t="str">
        <f>VLOOKUP(B25,$M$2:$O$128,2,FALSE)</f>
        <v>E4</v>
      </c>
      <c r="E25">
        <f>IF(C25&lt;=$R$7,0.5,IF(C25&lt;=$R$8,0.75,IF(C25&lt;=$R$9,1,1.25)))</f>
        <v>0.5</v>
      </c>
      <c r="F25">
        <f>VLOOKUP(D25,Sheet1!$C$3:$D$130,2,FALSE)</f>
        <v>64</v>
      </c>
      <c r="G25">
        <f t="shared" si="1"/>
        <v>17.75</v>
      </c>
      <c r="H25" t="str">
        <f t="shared" si="0"/>
        <v>MyMIDI.addNote(track,channel,64,17.75,0.5,volume)</v>
      </c>
      <c r="M25">
        <v>3.23</v>
      </c>
      <c r="N25" s="3" t="s">
        <v>17</v>
      </c>
      <c r="O25" s="7">
        <v>23</v>
      </c>
    </row>
    <row r="26" spans="1:18" x14ac:dyDescent="0.25">
      <c r="A26" s="1">
        <v>44057</v>
      </c>
      <c r="B26">
        <v>3.68</v>
      </c>
      <c r="C26">
        <v>4664019</v>
      </c>
      <c r="D26" t="str">
        <f>VLOOKUP(B26,$M$2:$O$128,2,FALSE)</f>
        <v>B3</v>
      </c>
      <c r="E26">
        <f>IF(C26&lt;=$R$7,0.5,IF(C26&lt;=$R$8,0.75,IF(C26&lt;=$R$9,1,1.25)))</f>
        <v>1.25</v>
      </c>
      <c r="F26">
        <f>VLOOKUP(D26,Sheet1!$C$3:$D$130,2,FALSE)</f>
        <v>59</v>
      </c>
      <c r="G26">
        <f t="shared" si="1"/>
        <v>19</v>
      </c>
      <c r="H26" t="str">
        <f t="shared" si="0"/>
        <v>MyMIDI.addNote(track,channel,59,19,1.25,volume)</v>
      </c>
      <c r="M26">
        <v>3.24</v>
      </c>
      <c r="N26" s="3" t="s">
        <v>18</v>
      </c>
      <c r="O26" s="7">
        <v>24</v>
      </c>
    </row>
    <row r="27" spans="1:18" x14ac:dyDescent="0.25">
      <c r="A27" s="1">
        <v>44060</v>
      </c>
      <c r="B27">
        <v>3.59</v>
      </c>
      <c r="C27">
        <v>897149</v>
      </c>
      <c r="D27" t="str">
        <f>VLOOKUP(B27,$M$2:$O$128,2,FALSE)</f>
        <v>D3</v>
      </c>
      <c r="E27">
        <f>IF(C27&lt;=$R$7,0.5,IF(C27&lt;=$R$8,0.75,IF(C27&lt;=$R$9,1,1.25)))</f>
        <v>1</v>
      </c>
      <c r="F27">
        <f>VLOOKUP(D27,Sheet1!$C$3:$D$130,2,FALSE)</f>
        <v>50</v>
      </c>
      <c r="G27">
        <f t="shared" si="1"/>
        <v>20</v>
      </c>
      <c r="H27" t="str">
        <f t="shared" si="0"/>
        <v>MyMIDI.addNote(track,channel,50,20,1,volume)</v>
      </c>
      <c r="M27">
        <v>3.25</v>
      </c>
      <c r="N27" s="3" t="s">
        <v>18</v>
      </c>
      <c r="O27" s="7">
        <v>25</v>
      </c>
    </row>
    <row r="28" spans="1:18" x14ac:dyDescent="0.25">
      <c r="A28" s="1">
        <v>44061</v>
      </c>
      <c r="B28">
        <v>3.67</v>
      </c>
      <c r="C28">
        <v>1031403</v>
      </c>
      <c r="D28" t="str">
        <f>VLOOKUP(B28,$M$2:$O$128,2,FALSE)</f>
        <v>A3</v>
      </c>
      <c r="E28">
        <f>IF(C28&lt;=$R$7,0.5,IF(C28&lt;=$R$8,0.75,IF(C28&lt;=$R$9,1,1.25)))</f>
        <v>1</v>
      </c>
      <c r="F28">
        <f>VLOOKUP(D28,Sheet1!$C$3:$D$130,2,FALSE)</f>
        <v>57</v>
      </c>
      <c r="G28">
        <f t="shared" si="1"/>
        <v>21</v>
      </c>
      <c r="H28" t="str">
        <f t="shared" si="0"/>
        <v>MyMIDI.addNote(track,channel,57,21,1,volume)</v>
      </c>
      <c r="M28">
        <v>3.26</v>
      </c>
      <c r="N28" s="3" t="s">
        <v>19</v>
      </c>
      <c r="O28" s="7">
        <v>26</v>
      </c>
    </row>
    <row r="29" spans="1:18" x14ac:dyDescent="0.25">
      <c r="A29" s="1">
        <v>44062</v>
      </c>
      <c r="B29">
        <v>3.66</v>
      </c>
      <c r="C29">
        <v>3579560</v>
      </c>
      <c r="D29" t="str">
        <f>VLOOKUP(B29,$M$2:$O$128,2,FALSE)</f>
        <v>A3</v>
      </c>
      <c r="E29">
        <f>IF(C29&lt;=$R$7,0.5,IF(C29&lt;=$R$8,0.75,IF(C29&lt;=$R$9,1,1.25)))</f>
        <v>1.25</v>
      </c>
      <c r="F29">
        <f>VLOOKUP(D29,Sheet1!$C$3:$D$130,2,FALSE)</f>
        <v>57</v>
      </c>
      <c r="G29">
        <f t="shared" si="1"/>
        <v>22.25</v>
      </c>
      <c r="H29" t="str">
        <f t="shared" si="0"/>
        <v>MyMIDI.addNote(track,channel,57,22.25,1.25,volume)</v>
      </c>
      <c r="M29">
        <v>3.27</v>
      </c>
      <c r="N29" s="3" t="s">
        <v>19</v>
      </c>
      <c r="O29" s="7">
        <v>27</v>
      </c>
    </row>
    <row r="30" spans="1:18" x14ac:dyDescent="0.25">
      <c r="A30" s="1">
        <v>44063</v>
      </c>
      <c r="B30">
        <v>3.66</v>
      </c>
      <c r="C30">
        <v>2323102</v>
      </c>
      <c r="D30" t="str">
        <f>VLOOKUP(B30,$M$2:$O$128,2,FALSE)</f>
        <v>A3</v>
      </c>
      <c r="E30">
        <f>IF(C30&lt;=$R$7,0.5,IF(C30&lt;=$R$8,0.75,IF(C30&lt;=$R$9,1,1.25)))</f>
        <v>1.25</v>
      </c>
      <c r="F30">
        <f>VLOOKUP(D30,Sheet1!$C$3:$D$130,2,FALSE)</f>
        <v>57</v>
      </c>
      <c r="G30">
        <f t="shared" si="1"/>
        <v>23.5</v>
      </c>
      <c r="H30" t="str">
        <f t="shared" si="0"/>
        <v>MyMIDI.addNote(track,channel,57,23.5,1.25,volume)</v>
      </c>
      <c r="M30">
        <v>3.28</v>
      </c>
      <c r="N30" s="3" t="s">
        <v>7</v>
      </c>
      <c r="O30" s="7">
        <v>28</v>
      </c>
    </row>
    <row r="31" spans="1:18" x14ac:dyDescent="0.25">
      <c r="A31" s="1">
        <v>44064</v>
      </c>
      <c r="B31">
        <v>3.85</v>
      </c>
      <c r="C31">
        <v>1482228</v>
      </c>
      <c r="D31" t="str">
        <f>VLOOKUP(B31,$M$2:$O$128,2,FALSE)</f>
        <v>C5</v>
      </c>
      <c r="E31">
        <f>IF(C31&lt;=$R$7,0.5,IF(C31&lt;=$R$8,0.75,IF(C31&lt;=$R$9,1,1.25)))</f>
        <v>1.25</v>
      </c>
      <c r="F31">
        <f>VLOOKUP(D31,Sheet1!$C$3:$D$130,2,FALSE)</f>
        <v>72</v>
      </c>
      <c r="G31">
        <f t="shared" si="1"/>
        <v>24.75</v>
      </c>
      <c r="H31" t="str">
        <f t="shared" si="0"/>
        <v>MyMIDI.addNote(track,channel,72,24.75,1.25,volume)</v>
      </c>
      <c r="M31">
        <v>3.29</v>
      </c>
      <c r="N31" s="3" t="s">
        <v>7</v>
      </c>
      <c r="O31" s="7">
        <v>29</v>
      </c>
    </row>
    <row r="32" spans="1:18" x14ac:dyDescent="0.25">
      <c r="A32" s="1">
        <v>44067</v>
      </c>
      <c r="B32">
        <v>3.73</v>
      </c>
      <c r="C32">
        <v>1354550</v>
      </c>
      <c r="D32" t="str">
        <f>VLOOKUP(B32,$M$2:$O$128,2,FALSE)</f>
        <v>D4</v>
      </c>
      <c r="E32">
        <f>IF(C32&lt;=$R$7,0.5,IF(C32&lt;=$R$8,0.75,IF(C32&lt;=$R$9,1,1.25)))</f>
        <v>1.25</v>
      </c>
      <c r="F32">
        <f>VLOOKUP(D32,Sheet1!$C$3:$D$130,2,FALSE)</f>
        <v>62</v>
      </c>
      <c r="G32">
        <f t="shared" si="1"/>
        <v>26</v>
      </c>
      <c r="H32" t="str">
        <f t="shared" si="0"/>
        <v>MyMIDI.addNote(track,channel,62,26,1.25,volume)</v>
      </c>
      <c r="M32">
        <v>3.3</v>
      </c>
      <c r="N32" s="3" t="s">
        <v>12</v>
      </c>
      <c r="O32" s="7">
        <v>30</v>
      </c>
    </row>
    <row r="33" spans="1:15" x14ac:dyDescent="0.25">
      <c r="A33" s="1">
        <v>44068</v>
      </c>
      <c r="B33">
        <v>3.75</v>
      </c>
      <c r="C33">
        <v>2054634</v>
      </c>
      <c r="D33" t="str">
        <f>VLOOKUP(B33,$M$2:$O$128,2,FALSE)</f>
        <v>E4</v>
      </c>
      <c r="E33">
        <f>IF(C33&lt;=$R$7,0.5,IF(C33&lt;=$R$8,0.75,IF(C33&lt;=$R$9,1,1.25)))</f>
        <v>1.25</v>
      </c>
      <c r="F33">
        <f>VLOOKUP(D33,Sheet1!$C$3:$D$130,2,FALSE)</f>
        <v>64</v>
      </c>
      <c r="G33">
        <f t="shared" si="1"/>
        <v>27.25</v>
      </c>
      <c r="H33" t="str">
        <f t="shared" si="0"/>
        <v>MyMIDI.addNote(track,channel,64,27.25,1.25,volume)</v>
      </c>
      <c r="M33">
        <v>3.31</v>
      </c>
      <c r="N33" s="3" t="s">
        <v>12</v>
      </c>
      <c r="O33" s="7">
        <v>31</v>
      </c>
    </row>
    <row r="34" spans="1:15" x14ac:dyDescent="0.25">
      <c r="A34" s="1">
        <v>44069</v>
      </c>
      <c r="B34">
        <v>3.73</v>
      </c>
      <c r="C34">
        <v>1981007</v>
      </c>
      <c r="D34" t="str">
        <f>VLOOKUP(B34,$M$2:$O$128,2,FALSE)</f>
        <v>D4</v>
      </c>
      <c r="E34">
        <f>IF(C34&lt;=$R$7,0.5,IF(C34&lt;=$R$8,0.75,IF(C34&lt;=$R$9,1,1.25)))</f>
        <v>1.25</v>
      </c>
      <c r="F34">
        <f>VLOOKUP(D34,Sheet1!$C$3:$D$130,2,FALSE)</f>
        <v>62</v>
      </c>
      <c r="G34">
        <f t="shared" si="1"/>
        <v>28.5</v>
      </c>
      <c r="H34" t="str">
        <f t="shared" si="0"/>
        <v>MyMIDI.addNote(track,channel,62,28.5,1.25,volume)</v>
      </c>
      <c r="M34">
        <v>3.32</v>
      </c>
      <c r="N34" s="3" t="s">
        <v>13</v>
      </c>
      <c r="O34" s="7">
        <v>32</v>
      </c>
    </row>
    <row r="35" spans="1:15" x14ac:dyDescent="0.25">
      <c r="A35" s="1">
        <v>44070</v>
      </c>
      <c r="B35">
        <v>3.65</v>
      </c>
      <c r="C35">
        <v>934542</v>
      </c>
      <c r="D35" t="str">
        <f>VLOOKUP(B35,$M$2:$O$128,2,FALSE)</f>
        <v>G3</v>
      </c>
      <c r="E35">
        <f>IF(C35&lt;=$R$7,0.5,IF(C35&lt;=$R$8,0.75,IF(C35&lt;=$R$9,1,1.25)))</f>
        <v>1</v>
      </c>
      <c r="F35">
        <f>VLOOKUP(D35,Sheet1!$C$3:$D$130,2,FALSE)</f>
        <v>55</v>
      </c>
      <c r="G35">
        <f t="shared" si="1"/>
        <v>29.5</v>
      </c>
      <c r="H35" t="str">
        <f t="shared" si="0"/>
        <v>MyMIDI.addNote(track,channel,55,29.5,1,volume)</v>
      </c>
      <c r="M35">
        <v>3.33</v>
      </c>
      <c r="N35" s="3" t="s">
        <v>13</v>
      </c>
      <c r="O35" s="7">
        <v>33</v>
      </c>
    </row>
    <row r="36" spans="1:15" x14ac:dyDescent="0.25">
      <c r="A36" s="1">
        <v>44071</v>
      </c>
      <c r="B36">
        <v>3.67</v>
      </c>
      <c r="C36">
        <v>922374</v>
      </c>
      <c r="D36" t="str">
        <f>VLOOKUP(B36,$M$2:$O$128,2,FALSE)</f>
        <v>A3</v>
      </c>
      <c r="E36">
        <f>IF(C36&lt;=$R$7,0.5,IF(C36&lt;=$R$8,0.75,IF(C36&lt;=$R$9,1,1.25)))</f>
        <v>1</v>
      </c>
      <c r="F36">
        <f>VLOOKUP(D36,Sheet1!$C$3:$D$130,2,FALSE)</f>
        <v>57</v>
      </c>
      <c r="G36">
        <f t="shared" si="1"/>
        <v>30.5</v>
      </c>
      <c r="H36" t="str">
        <f t="shared" si="0"/>
        <v>MyMIDI.addNote(track,channel,57,30.5,1,volume)</v>
      </c>
      <c r="M36">
        <v>3.34</v>
      </c>
      <c r="N36" s="3" t="s">
        <v>24</v>
      </c>
      <c r="O36" s="7">
        <v>34</v>
      </c>
    </row>
    <row r="37" spans="1:15" x14ac:dyDescent="0.25">
      <c r="A37" s="1">
        <v>44074</v>
      </c>
      <c r="B37">
        <v>3.65</v>
      </c>
      <c r="C37">
        <v>643851</v>
      </c>
      <c r="D37" t="str">
        <f>VLOOKUP(B37,$M$2:$O$128,2,FALSE)</f>
        <v>G3</v>
      </c>
      <c r="E37">
        <f>IF(C37&lt;=$R$7,0.5,IF(C37&lt;=$R$8,0.75,IF(C37&lt;=$R$9,1,1.25)))</f>
        <v>0.75</v>
      </c>
      <c r="F37">
        <f>VLOOKUP(D37,Sheet1!$C$3:$D$130,2,FALSE)</f>
        <v>55</v>
      </c>
      <c r="G37">
        <f t="shared" si="1"/>
        <v>31.25</v>
      </c>
      <c r="H37" t="str">
        <f t="shared" si="0"/>
        <v>MyMIDI.addNote(track,channel,55,31.25,0.75,volume)</v>
      </c>
      <c r="M37">
        <v>3.35</v>
      </c>
      <c r="N37" s="3" t="s">
        <v>24</v>
      </c>
      <c r="O37" s="7">
        <v>35</v>
      </c>
    </row>
    <row r="38" spans="1:15" x14ac:dyDescent="0.25">
      <c r="A38" s="1">
        <v>44075</v>
      </c>
      <c r="B38">
        <v>3.67</v>
      </c>
      <c r="C38">
        <v>1925669</v>
      </c>
      <c r="D38" t="str">
        <f>VLOOKUP(B38,$M$2:$O$128,2,FALSE)</f>
        <v>A3</v>
      </c>
      <c r="E38">
        <f>IF(C38&lt;=$R$7,0.5,IF(C38&lt;=$R$8,0.75,IF(C38&lt;=$R$9,1,1.25)))</f>
        <v>1.25</v>
      </c>
      <c r="F38">
        <f>VLOOKUP(D38,Sheet1!$C$3:$D$130,2,FALSE)</f>
        <v>57</v>
      </c>
      <c r="G38">
        <f t="shared" si="1"/>
        <v>32.5</v>
      </c>
      <c r="H38" t="str">
        <f t="shared" si="0"/>
        <v>MyMIDI.addNote(track,channel,57,32.5,1.25,volume)</v>
      </c>
      <c r="M38">
        <v>3.36</v>
      </c>
      <c r="N38" s="3" t="s">
        <v>25</v>
      </c>
      <c r="O38" s="7">
        <v>36</v>
      </c>
    </row>
    <row r="39" spans="1:15" x14ac:dyDescent="0.25">
      <c r="A39" s="1">
        <v>44076</v>
      </c>
      <c r="B39">
        <v>3.72</v>
      </c>
      <c r="C39">
        <v>1165318</v>
      </c>
      <c r="D39" t="str">
        <f>VLOOKUP(B39,$M$2:$O$128,2,FALSE)</f>
        <v>D4</v>
      </c>
      <c r="E39">
        <f>IF(C39&lt;=$R$7,0.5,IF(C39&lt;=$R$8,0.75,IF(C39&lt;=$R$9,1,1.25)))</f>
        <v>1.25</v>
      </c>
      <c r="F39">
        <f>VLOOKUP(D39,Sheet1!$C$3:$D$130,2,FALSE)</f>
        <v>62</v>
      </c>
      <c r="G39">
        <f t="shared" si="1"/>
        <v>33.75</v>
      </c>
      <c r="H39" t="str">
        <f t="shared" si="0"/>
        <v>MyMIDI.addNote(track,channel,62,33.75,1.25,volume)</v>
      </c>
      <c r="M39">
        <v>3.37</v>
      </c>
      <c r="N39" s="3" t="s">
        <v>25</v>
      </c>
      <c r="O39" s="7">
        <v>37</v>
      </c>
    </row>
    <row r="40" spans="1:15" x14ac:dyDescent="0.25">
      <c r="A40" s="1">
        <v>44077</v>
      </c>
      <c r="B40">
        <v>3.71</v>
      </c>
      <c r="C40">
        <v>758852</v>
      </c>
      <c r="D40" t="str">
        <f>VLOOKUP(B40,$M$2:$O$128,2,FALSE)</f>
        <v>C4</v>
      </c>
      <c r="E40">
        <f>IF(C40&lt;=$R$7,0.5,IF(C40&lt;=$R$8,0.75,IF(C40&lt;=$R$9,1,1.25)))</f>
        <v>0.75</v>
      </c>
      <c r="F40">
        <f>VLOOKUP(D40,Sheet1!$C$3:$D$130,2,FALSE)</f>
        <v>60</v>
      </c>
      <c r="G40">
        <f t="shared" si="1"/>
        <v>34.5</v>
      </c>
      <c r="H40" t="str">
        <f t="shared" si="0"/>
        <v>MyMIDI.addNote(track,channel,60,34.5,0.75,volume)</v>
      </c>
      <c r="M40">
        <v>3.38</v>
      </c>
      <c r="N40" s="3" t="s">
        <v>26</v>
      </c>
      <c r="O40" s="7">
        <v>38</v>
      </c>
    </row>
    <row r="41" spans="1:15" x14ac:dyDescent="0.25">
      <c r="A41" s="1">
        <v>44078</v>
      </c>
      <c r="B41">
        <v>3.64</v>
      </c>
      <c r="C41">
        <v>1084039</v>
      </c>
      <c r="D41" t="str">
        <f>VLOOKUP(B41,$M$2:$O$128,2,FALSE)</f>
        <v>G3</v>
      </c>
      <c r="E41">
        <f>IF(C41&lt;=$R$7,0.5,IF(C41&lt;=$R$8,0.75,IF(C41&lt;=$R$9,1,1.25)))</f>
        <v>1</v>
      </c>
      <c r="F41">
        <f>VLOOKUP(D41,Sheet1!$C$3:$D$130,2,FALSE)</f>
        <v>55</v>
      </c>
      <c r="G41">
        <f t="shared" si="1"/>
        <v>35.5</v>
      </c>
      <c r="H41" t="str">
        <f t="shared" si="0"/>
        <v>MyMIDI.addNote(track,channel,55,35.5,1,volume)</v>
      </c>
      <c r="M41">
        <v>3.39</v>
      </c>
      <c r="N41" s="3" t="s">
        <v>26</v>
      </c>
      <c r="O41" s="7">
        <v>39</v>
      </c>
    </row>
    <row r="42" spans="1:15" x14ac:dyDescent="0.25">
      <c r="A42" s="1">
        <v>44081</v>
      </c>
      <c r="B42">
        <v>3.59</v>
      </c>
      <c r="C42">
        <v>1158827</v>
      </c>
      <c r="D42" t="str">
        <f>VLOOKUP(B42,$M$2:$O$128,2,FALSE)</f>
        <v>D3</v>
      </c>
      <c r="E42">
        <f>IF(C42&lt;=$R$7,0.5,IF(C42&lt;=$R$8,0.75,IF(C42&lt;=$R$9,1,1.25)))</f>
        <v>1.25</v>
      </c>
      <c r="F42">
        <f>VLOOKUP(D42,Sheet1!$C$3:$D$130,2,FALSE)</f>
        <v>50</v>
      </c>
      <c r="G42">
        <f t="shared" si="1"/>
        <v>36.75</v>
      </c>
      <c r="H42" t="str">
        <f t="shared" si="0"/>
        <v>MyMIDI.addNote(track,channel,50,36.75,1.25,volume)</v>
      </c>
      <c r="M42">
        <v>3.4</v>
      </c>
      <c r="N42" s="3" t="s">
        <v>27</v>
      </c>
      <c r="O42" s="7">
        <v>40</v>
      </c>
    </row>
    <row r="43" spans="1:15" x14ac:dyDescent="0.25">
      <c r="A43" s="1">
        <v>44082</v>
      </c>
      <c r="B43">
        <v>3.65</v>
      </c>
      <c r="C43">
        <v>496420</v>
      </c>
      <c r="D43" t="str">
        <f>VLOOKUP(B43,$M$2:$O$128,2,FALSE)</f>
        <v>G3</v>
      </c>
      <c r="E43">
        <f>IF(C43&lt;=$R$7,0.5,IF(C43&lt;=$R$8,0.75,IF(C43&lt;=$R$9,1,1.25)))</f>
        <v>0.5</v>
      </c>
      <c r="F43">
        <f>VLOOKUP(D43,Sheet1!$C$3:$D$130,2,FALSE)</f>
        <v>55</v>
      </c>
      <c r="G43">
        <f t="shared" si="1"/>
        <v>37.25</v>
      </c>
      <c r="H43" t="str">
        <f t="shared" si="0"/>
        <v>MyMIDI.addNote(track,channel,55,37.25,0.5,volume)</v>
      </c>
      <c r="M43">
        <v>3.41</v>
      </c>
      <c r="N43" s="3" t="s">
        <v>27</v>
      </c>
      <c r="O43" s="7">
        <v>41</v>
      </c>
    </row>
    <row r="44" spans="1:15" x14ac:dyDescent="0.25">
      <c r="A44" s="1">
        <v>44083</v>
      </c>
      <c r="B44">
        <v>3.56</v>
      </c>
      <c r="C44">
        <v>1234029</v>
      </c>
      <c r="D44" t="str">
        <f>VLOOKUP(B44,$M$2:$O$128,2,FALSE)</f>
        <v>C3</v>
      </c>
      <c r="E44">
        <f>IF(C44&lt;=$R$7,0.5,IF(C44&lt;=$R$8,0.75,IF(C44&lt;=$R$9,1,1.25)))</f>
        <v>1.25</v>
      </c>
      <c r="F44">
        <f>VLOOKUP(D44,Sheet1!$C$3:$D$130,2,FALSE)</f>
        <v>48</v>
      </c>
      <c r="G44">
        <f t="shared" si="1"/>
        <v>38.5</v>
      </c>
      <c r="H44" t="str">
        <f t="shared" si="0"/>
        <v>MyMIDI.addNote(track,channel,48,38.5,1.25,volume)</v>
      </c>
      <c r="M44">
        <v>3.42</v>
      </c>
      <c r="N44" s="3" t="s">
        <v>8</v>
      </c>
      <c r="O44" s="7">
        <v>42</v>
      </c>
    </row>
    <row r="45" spans="1:15" x14ac:dyDescent="0.25">
      <c r="A45" s="1">
        <v>44084</v>
      </c>
      <c r="B45">
        <v>3.55</v>
      </c>
      <c r="C45">
        <v>1461868</v>
      </c>
      <c r="D45" t="str">
        <f>VLOOKUP(B45,$M$2:$O$128,2,FALSE)</f>
        <v>B2</v>
      </c>
      <c r="E45">
        <f>IF(C45&lt;=$R$7,0.5,IF(C45&lt;=$R$8,0.75,IF(C45&lt;=$R$9,1,1.25)))</f>
        <v>1.25</v>
      </c>
      <c r="F45">
        <f>VLOOKUP(D45,Sheet1!$C$3:$D$130,2,FALSE)</f>
        <v>47</v>
      </c>
      <c r="G45">
        <f t="shared" si="1"/>
        <v>39.75</v>
      </c>
      <c r="H45" t="str">
        <f t="shared" si="0"/>
        <v>MyMIDI.addNote(track,channel,47,39.75,1.25,volume)</v>
      </c>
      <c r="M45">
        <v>3.43</v>
      </c>
      <c r="N45" s="3" t="s">
        <v>8</v>
      </c>
      <c r="O45" s="7">
        <v>43</v>
      </c>
    </row>
    <row r="46" spans="1:15" x14ac:dyDescent="0.25">
      <c r="A46" s="1">
        <v>44085</v>
      </c>
      <c r="B46">
        <v>3.57</v>
      </c>
      <c r="C46">
        <v>994832</v>
      </c>
      <c r="D46" t="str">
        <f>VLOOKUP(B46,$M$2:$O$128,2,FALSE)</f>
        <v>C3</v>
      </c>
      <c r="E46">
        <f>IF(C46&lt;=$R$7,0.5,IF(C46&lt;=$R$8,0.75,IF(C46&lt;=$R$9,1,1.25)))</f>
        <v>1</v>
      </c>
      <c r="F46">
        <f>VLOOKUP(D46,Sheet1!$C$3:$D$130,2,FALSE)</f>
        <v>48</v>
      </c>
      <c r="G46">
        <f t="shared" si="1"/>
        <v>40.75</v>
      </c>
      <c r="H46" t="str">
        <f t="shared" si="0"/>
        <v>MyMIDI.addNote(track,channel,48,40.75,1,volume)</v>
      </c>
      <c r="M46">
        <v>3.44</v>
      </c>
      <c r="N46" s="3" t="s">
        <v>14</v>
      </c>
      <c r="O46" s="7">
        <v>44</v>
      </c>
    </row>
    <row r="47" spans="1:15" x14ac:dyDescent="0.25">
      <c r="A47" s="1">
        <v>44088</v>
      </c>
      <c r="B47">
        <v>3.51</v>
      </c>
      <c r="C47">
        <v>910706</v>
      </c>
      <c r="D47" t="str">
        <f>VLOOKUP(B47,$M$2:$O$128,2,FALSE)</f>
        <v>G2</v>
      </c>
      <c r="E47">
        <f>IF(C47&lt;=$R$7,0.5,IF(C47&lt;=$R$8,0.75,IF(C47&lt;=$R$9,1,1.25)))</f>
        <v>1</v>
      </c>
      <c r="F47">
        <f>VLOOKUP(D47,Sheet1!$C$3:$D$130,2,FALSE)</f>
        <v>43</v>
      </c>
      <c r="G47">
        <f t="shared" si="1"/>
        <v>41.75</v>
      </c>
      <c r="H47" t="str">
        <f t="shared" si="0"/>
        <v>MyMIDI.addNote(track,channel,43,41.75,1,volume)</v>
      </c>
      <c r="M47">
        <v>3.45</v>
      </c>
      <c r="N47" s="3" t="s">
        <v>14</v>
      </c>
      <c r="O47" s="7">
        <v>45</v>
      </c>
    </row>
    <row r="48" spans="1:15" x14ac:dyDescent="0.25">
      <c r="A48" s="1">
        <v>44089</v>
      </c>
      <c r="B48">
        <v>3.55</v>
      </c>
      <c r="C48">
        <v>1032100</v>
      </c>
      <c r="D48" t="str">
        <f>VLOOKUP(B48,$M$2:$O$128,2,FALSE)</f>
        <v>B2</v>
      </c>
      <c r="E48">
        <f>IF(C48&lt;=$R$7,0.5,IF(C48&lt;=$R$8,0.75,IF(C48&lt;=$R$9,1,1.25)))</f>
        <v>1</v>
      </c>
      <c r="F48">
        <f>VLOOKUP(D48,Sheet1!$C$3:$D$130,2,FALSE)</f>
        <v>47</v>
      </c>
      <c r="G48">
        <f t="shared" si="1"/>
        <v>42.75</v>
      </c>
      <c r="H48" t="str">
        <f t="shared" si="0"/>
        <v>MyMIDI.addNote(track,channel,47,42.75,1,volume)</v>
      </c>
      <c r="M48">
        <v>3.46</v>
      </c>
      <c r="N48" s="3" t="s">
        <v>15</v>
      </c>
      <c r="O48" s="7">
        <v>46</v>
      </c>
    </row>
    <row r="49" spans="1:15" x14ac:dyDescent="0.25">
      <c r="A49" s="1">
        <v>44090</v>
      </c>
      <c r="B49">
        <v>3.56</v>
      </c>
      <c r="C49">
        <v>1288474</v>
      </c>
      <c r="D49" t="str">
        <f>VLOOKUP(B49,$M$2:$O$128,2,FALSE)</f>
        <v>C3</v>
      </c>
      <c r="E49">
        <f>IF(C49&lt;=$R$7,0.5,IF(C49&lt;=$R$8,0.75,IF(C49&lt;=$R$9,1,1.25)))</f>
        <v>1.25</v>
      </c>
      <c r="F49">
        <f>VLOOKUP(D49,Sheet1!$C$3:$D$130,2,FALSE)</f>
        <v>48</v>
      </c>
      <c r="G49">
        <f t="shared" si="1"/>
        <v>44</v>
      </c>
      <c r="H49" t="str">
        <f t="shared" si="0"/>
        <v>MyMIDI.addNote(track,channel,48,44,1.25,volume)</v>
      </c>
      <c r="M49">
        <v>3.47</v>
      </c>
      <c r="N49" s="3" t="s">
        <v>15</v>
      </c>
      <c r="O49" s="7">
        <v>47</v>
      </c>
    </row>
    <row r="50" spans="1:15" x14ac:dyDescent="0.25">
      <c r="A50" s="1">
        <v>44091</v>
      </c>
      <c r="B50">
        <v>3.56</v>
      </c>
      <c r="C50">
        <v>1161906</v>
      </c>
      <c r="D50" t="str">
        <f>VLOOKUP(B50,$M$2:$O$128,2,FALSE)</f>
        <v>C3</v>
      </c>
      <c r="E50">
        <f>IF(C50&lt;=$R$7,0.5,IF(C50&lt;=$R$8,0.75,IF(C50&lt;=$R$9,1,1.25)))</f>
        <v>1.25</v>
      </c>
      <c r="F50">
        <f>VLOOKUP(D50,Sheet1!$C$3:$D$130,2,FALSE)</f>
        <v>48</v>
      </c>
      <c r="G50">
        <f t="shared" si="1"/>
        <v>45.25</v>
      </c>
      <c r="H50" t="str">
        <f t="shared" si="0"/>
        <v>MyMIDI.addNote(track,channel,48,45.25,1.25,volume)</v>
      </c>
      <c r="M50">
        <v>3.48</v>
      </c>
      <c r="N50" s="3" t="s">
        <v>28</v>
      </c>
      <c r="O50" s="7">
        <v>48</v>
      </c>
    </row>
    <row r="51" spans="1:15" x14ac:dyDescent="0.25">
      <c r="A51" s="1">
        <v>44092</v>
      </c>
      <c r="B51">
        <v>3.6</v>
      </c>
      <c r="C51">
        <v>1156230</v>
      </c>
      <c r="D51" t="str">
        <f>VLOOKUP(B51,$M$2:$O$128,2,FALSE)</f>
        <v>E3</v>
      </c>
      <c r="E51">
        <f>IF(C51&lt;=$R$7,0.5,IF(C51&lt;=$R$8,0.75,IF(C51&lt;=$R$9,1,1.25)))</f>
        <v>1.25</v>
      </c>
      <c r="F51">
        <f>VLOOKUP(D51,Sheet1!$C$3:$D$130,2,FALSE)</f>
        <v>52</v>
      </c>
      <c r="G51">
        <f t="shared" si="1"/>
        <v>46.5</v>
      </c>
      <c r="H51" t="str">
        <f t="shared" si="0"/>
        <v>MyMIDI.addNote(track,channel,52,46.5,1.25,volume)</v>
      </c>
      <c r="M51">
        <v>3.49</v>
      </c>
      <c r="N51" s="3" t="s">
        <v>28</v>
      </c>
      <c r="O51" s="7">
        <v>49</v>
      </c>
    </row>
    <row r="52" spans="1:15" x14ac:dyDescent="0.25">
      <c r="A52" s="1">
        <v>44095</v>
      </c>
      <c r="B52">
        <v>3.61</v>
      </c>
      <c r="C52">
        <v>830580</v>
      </c>
      <c r="D52" t="str">
        <f>VLOOKUP(B52,$M$2:$O$128,2,FALSE)</f>
        <v>E3</v>
      </c>
      <c r="E52">
        <f>IF(C52&lt;=$R$7,0.5,IF(C52&lt;=$R$8,0.75,IF(C52&lt;=$R$9,1,1.25)))</f>
        <v>1</v>
      </c>
      <c r="F52">
        <f>VLOOKUP(D52,Sheet1!$C$3:$D$130,2,FALSE)</f>
        <v>52</v>
      </c>
      <c r="G52">
        <f t="shared" si="1"/>
        <v>47.5</v>
      </c>
      <c r="H52" t="str">
        <f t="shared" si="0"/>
        <v>MyMIDI.addNote(track,channel,52,47.5,1,volume)</v>
      </c>
      <c r="M52">
        <v>3.5</v>
      </c>
      <c r="N52" s="3" t="s">
        <v>29</v>
      </c>
      <c r="O52" s="7">
        <v>50</v>
      </c>
    </row>
    <row r="53" spans="1:15" x14ac:dyDescent="0.25">
      <c r="A53" s="1">
        <v>44096</v>
      </c>
      <c r="B53">
        <v>3.57</v>
      </c>
      <c r="C53">
        <v>1573287</v>
      </c>
      <c r="D53" t="str">
        <f>VLOOKUP(B53,$M$2:$O$128,2,FALSE)</f>
        <v>C3</v>
      </c>
      <c r="E53">
        <f>IF(C53&lt;=$R$7,0.5,IF(C53&lt;=$R$8,0.75,IF(C53&lt;=$R$9,1,1.25)))</f>
        <v>1.25</v>
      </c>
      <c r="F53">
        <f>VLOOKUP(D53,Sheet1!$C$3:$D$130,2,FALSE)</f>
        <v>48</v>
      </c>
      <c r="G53">
        <f t="shared" si="1"/>
        <v>48.75</v>
      </c>
      <c r="H53" t="str">
        <f t="shared" si="0"/>
        <v>MyMIDI.addNote(track,channel,48,48.75,1.25,volume)</v>
      </c>
      <c r="M53">
        <v>3.51</v>
      </c>
      <c r="N53" s="3" t="s">
        <v>29</v>
      </c>
      <c r="O53" s="7">
        <v>51</v>
      </c>
    </row>
    <row r="54" spans="1:15" x14ac:dyDescent="0.25">
      <c r="A54" s="1">
        <v>44097</v>
      </c>
      <c r="B54">
        <v>3.65</v>
      </c>
      <c r="C54">
        <v>1788042</v>
      </c>
      <c r="D54" t="str">
        <f>VLOOKUP(B54,$M$2:$O$128,2,FALSE)</f>
        <v>G3</v>
      </c>
      <c r="E54">
        <f>IF(C54&lt;=$R$7,0.5,IF(C54&lt;=$R$8,0.75,IF(C54&lt;=$R$9,1,1.25)))</f>
        <v>1.25</v>
      </c>
      <c r="F54">
        <f>VLOOKUP(D54,Sheet1!$C$3:$D$130,2,FALSE)</f>
        <v>55</v>
      </c>
      <c r="G54">
        <f t="shared" si="1"/>
        <v>50</v>
      </c>
      <c r="H54" t="str">
        <f t="shared" si="0"/>
        <v>MyMIDI.addNote(track,channel,55,50,1.25,volume)</v>
      </c>
      <c r="M54">
        <v>3.52</v>
      </c>
      <c r="N54" s="3" t="s">
        <v>30</v>
      </c>
      <c r="O54" s="7">
        <v>52</v>
      </c>
    </row>
    <row r="55" spans="1:15" x14ac:dyDescent="0.25">
      <c r="A55" s="1">
        <v>44098</v>
      </c>
      <c r="B55">
        <v>3.64</v>
      </c>
      <c r="C55">
        <v>1316995</v>
      </c>
      <c r="D55" t="str">
        <f>VLOOKUP(B55,$M$2:$O$128,2,FALSE)</f>
        <v>G3</v>
      </c>
      <c r="E55">
        <f>IF(C55&lt;=$R$7,0.5,IF(C55&lt;=$R$8,0.75,IF(C55&lt;=$R$9,1,1.25)))</f>
        <v>1.25</v>
      </c>
      <c r="F55">
        <f>VLOOKUP(D55,Sheet1!$C$3:$D$130,2,FALSE)</f>
        <v>55</v>
      </c>
      <c r="G55">
        <f t="shared" si="1"/>
        <v>51.25</v>
      </c>
      <c r="H55" t="str">
        <f t="shared" si="0"/>
        <v>MyMIDI.addNote(track,channel,55,51.25,1.25,volume)</v>
      </c>
      <c r="M55">
        <v>3.53</v>
      </c>
      <c r="N55" s="3" t="s">
        <v>30</v>
      </c>
      <c r="O55" s="7">
        <v>53</v>
      </c>
    </row>
    <row r="56" spans="1:15" x14ac:dyDescent="0.25">
      <c r="A56" s="1">
        <v>44099</v>
      </c>
      <c r="B56">
        <v>3.53</v>
      </c>
      <c r="C56">
        <v>1181611</v>
      </c>
      <c r="D56" t="str">
        <f>VLOOKUP(B56,$M$2:$O$128,2,FALSE)</f>
        <v>A2</v>
      </c>
      <c r="E56">
        <f>IF(C56&lt;=$R$7,0.5,IF(C56&lt;=$R$8,0.75,IF(C56&lt;=$R$9,1,1.25)))</f>
        <v>1.25</v>
      </c>
      <c r="F56">
        <f>VLOOKUP(D56,Sheet1!$C$3:$D$130,2,FALSE)</f>
        <v>45</v>
      </c>
      <c r="G56">
        <f t="shared" si="1"/>
        <v>52.5</v>
      </c>
      <c r="H56" t="str">
        <f t="shared" si="0"/>
        <v>MyMIDI.addNote(track,channel,45,52.5,1.25,volume)</v>
      </c>
      <c r="M56">
        <v>3.54</v>
      </c>
      <c r="N56" s="3" t="s">
        <v>31</v>
      </c>
      <c r="O56" s="7">
        <v>54</v>
      </c>
    </row>
    <row r="57" spans="1:15" x14ac:dyDescent="0.25">
      <c r="A57" s="1">
        <v>44102</v>
      </c>
      <c r="B57">
        <v>3.55</v>
      </c>
      <c r="C57">
        <v>471638</v>
      </c>
      <c r="D57" t="str">
        <f>VLOOKUP(B57,$M$2:$O$128,2,FALSE)</f>
        <v>B2</v>
      </c>
      <c r="E57">
        <f>IF(C57&lt;=$R$7,0.5,IF(C57&lt;=$R$8,0.75,IF(C57&lt;=$R$9,1,1.25)))</f>
        <v>0.5</v>
      </c>
      <c r="F57">
        <f>VLOOKUP(D57,Sheet1!$C$3:$D$130,2,FALSE)</f>
        <v>47</v>
      </c>
      <c r="G57">
        <f t="shared" si="1"/>
        <v>53</v>
      </c>
      <c r="H57" t="str">
        <f t="shared" si="0"/>
        <v>MyMIDI.addNote(track,channel,47,53,0.5,volume)</v>
      </c>
      <c r="M57">
        <v>3.55</v>
      </c>
      <c r="N57" s="3" t="s">
        <v>31</v>
      </c>
      <c r="O57" s="7">
        <v>55</v>
      </c>
    </row>
    <row r="58" spans="1:15" x14ac:dyDescent="0.25">
      <c r="A58" s="1">
        <v>44103</v>
      </c>
      <c r="B58">
        <v>3.56</v>
      </c>
      <c r="C58">
        <v>302871</v>
      </c>
      <c r="D58" t="str">
        <f>VLOOKUP(B58,$M$2:$O$128,2,FALSE)</f>
        <v>C3</v>
      </c>
      <c r="E58">
        <f>IF(C58&lt;=$R$7,0.5,IF(C58&lt;=$R$8,0.75,IF(C58&lt;=$R$9,1,1.25)))</f>
        <v>0.5</v>
      </c>
      <c r="F58">
        <f>VLOOKUP(D58,Sheet1!$C$3:$D$130,2,FALSE)</f>
        <v>48</v>
      </c>
      <c r="G58">
        <f t="shared" si="1"/>
        <v>53.5</v>
      </c>
      <c r="H58" t="str">
        <f t="shared" si="0"/>
        <v>MyMIDI.addNote(track,channel,48,53.5,0.5,volume)</v>
      </c>
      <c r="M58">
        <v>3.56</v>
      </c>
      <c r="N58" s="3" t="s">
        <v>79</v>
      </c>
      <c r="O58" s="7">
        <v>56</v>
      </c>
    </row>
    <row r="59" spans="1:15" x14ac:dyDescent="0.25">
      <c r="A59" s="1">
        <v>44104</v>
      </c>
      <c r="B59">
        <v>3.47</v>
      </c>
      <c r="C59">
        <v>895326</v>
      </c>
      <c r="D59" t="str">
        <f>VLOOKUP(B59,$M$2:$O$128,2,FALSE)</f>
        <v>E2</v>
      </c>
      <c r="E59">
        <f>IF(C59&lt;=$R$7,0.5,IF(C59&lt;=$R$8,0.75,IF(C59&lt;=$R$9,1,1.25)))</f>
        <v>1</v>
      </c>
      <c r="F59">
        <f>VLOOKUP(D59,Sheet1!$C$3:$D$130,2,FALSE)</f>
        <v>40</v>
      </c>
      <c r="G59">
        <f t="shared" si="1"/>
        <v>54.5</v>
      </c>
      <c r="H59" t="str">
        <f t="shared" si="0"/>
        <v>MyMIDI.addNote(track,channel,40,54.5,1,volume)</v>
      </c>
      <c r="M59">
        <v>3.57</v>
      </c>
      <c r="N59" s="3" t="s">
        <v>79</v>
      </c>
      <c r="O59" s="7">
        <v>57</v>
      </c>
    </row>
    <row r="60" spans="1:15" x14ac:dyDescent="0.25">
      <c r="A60" s="1">
        <v>44105</v>
      </c>
      <c r="B60">
        <v>3.48</v>
      </c>
      <c r="C60">
        <v>521781</v>
      </c>
      <c r="D60" t="str">
        <f>VLOOKUP(B60,$M$2:$O$128,2,FALSE)</f>
        <v>F2</v>
      </c>
      <c r="E60">
        <f>IF(C60&lt;=$R$7,0.5,IF(C60&lt;=$R$8,0.75,IF(C60&lt;=$R$9,1,1.25)))</f>
        <v>0.5</v>
      </c>
      <c r="F60">
        <f>VLOOKUP(D60,Sheet1!$C$3:$D$130,2,FALSE)</f>
        <v>41</v>
      </c>
      <c r="G60">
        <f t="shared" si="1"/>
        <v>55</v>
      </c>
      <c r="H60" t="str">
        <f t="shared" si="0"/>
        <v>MyMIDI.addNote(track,channel,41,55,0.5,volume)</v>
      </c>
      <c r="M60">
        <v>3.58</v>
      </c>
      <c r="N60" s="3" t="s">
        <v>81</v>
      </c>
      <c r="O60" s="7">
        <v>58</v>
      </c>
    </row>
    <row r="61" spans="1:15" x14ac:dyDescent="0.25">
      <c r="A61" s="1">
        <v>44106</v>
      </c>
      <c r="B61">
        <v>3.45</v>
      </c>
      <c r="C61">
        <v>755174</v>
      </c>
      <c r="D61" t="str">
        <f>VLOOKUP(B61,$M$2:$O$128,2,FALSE)</f>
        <v>D2</v>
      </c>
      <c r="E61">
        <f>IF(C61&lt;=$R$7,0.5,IF(C61&lt;=$R$8,0.75,IF(C61&lt;=$R$9,1,1.25)))</f>
        <v>0.75</v>
      </c>
      <c r="F61">
        <f>VLOOKUP(D61,Sheet1!$C$3:$D$130,2,FALSE)</f>
        <v>38</v>
      </c>
      <c r="G61">
        <f t="shared" si="1"/>
        <v>55.75</v>
      </c>
      <c r="H61" t="str">
        <f t="shared" si="0"/>
        <v>MyMIDI.addNote(track,channel,38,55.75,0.75,volume)</v>
      </c>
      <c r="M61">
        <v>3.59</v>
      </c>
      <c r="N61" s="3" t="s">
        <v>81</v>
      </c>
      <c r="O61" s="7">
        <v>59</v>
      </c>
    </row>
    <row r="62" spans="1:15" x14ac:dyDescent="0.25">
      <c r="A62" s="1">
        <v>44109</v>
      </c>
      <c r="B62">
        <v>3.56</v>
      </c>
      <c r="C62">
        <v>437680</v>
      </c>
      <c r="D62" t="str">
        <f>VLOOKUP(B62,$M$2:$O$128,2,FALSE)</f>
        <v>C3</v>
      </c>
      <c r="E62">
        <f>IF(C62&lt;=$R$7,0.5,IF(C62&lt;=$R$8,0.75,IF(C62&lt;=$R$9,1,1.25)))</f>
        <v>0.5</v>
      </c>
      <c r="F62">
        <f>VLOOKUP(D62,Sheet1!$C$3:$D$130,2,FALSE)</f>
        <v>48</v>
      </c>
      <c r="G62">
        <f t="shared" si="1"/>
        <v>56.25</v>
      </c>
      <c r="H62" t="str">
        <f t="shared" si="0"/>
        <v>MyMIDI.addNote(track,channel,48,56.25,0.5,volume)</v>
      </c>
      <c r="M62">
        <v>3.6</v>
      </c>
      <c r="N62" s="3" t="s">
        <v>83</v>
      </c>
      <c r="O62" s="6">
        <v>60</v>
      </c>
    </row>
    <row r="63" spans="1:15" x14ac:dyDescent="0.25">
      <c r="A63" s="1">
        <v>44110</v>
      </c>
      <c r="B63">
        <v>3.54</v>
      </c>
      <c r="C63">
        <v>629418</v>
      </c>
      <c r="D63" t="str">
        <f>VLOOKUP(B63,$M$2:$O$128,2,FALSE)</f>
        <v>B2</v>
      </c>
      <c r="E63">
        <f>IF(C63&lt;=$R$7,0.5,IF(C63&lt;=$R$8,0.75,IF(C63&lt;=$R$9,1,1.25)))</f>
        <v>0.75</v>
      </c>
      <c r="F63">
        <f>VLOOKUP(D63,Sheet1!$C$3:$D$130,2,FALSE)</f>
        <v>47</v>
      </c>
      <c r="G63">
        <f t="shared" si="1"/>
        <v>57</v>
      </c>
      <c r="H63" t="str">
        <f t="shared" si="0"/>
        <v>MyMIDI.addNote(track,channel,47,57,0.75,volume)</v>
      </c>
      <c r="M63">
        <v>3.61</v>
      </c>
      <c r="N63" s="3" t="s">
        <v>83</v>
      </c>
      <c r="O63" s="7">
        <v>61</v>
      </c>
    </row>
    <row r="64" spans="1:15" x14ac:dyDescent="0.25">
      <c r="A64" s="1">
        <v>44111</v>
      </c>
      <c r="B64">
        <v>3.62</v>
      </c>
      <c r="C64">
        <v>980254</v>
      </c>
      <c r="D64" t="str">
        <f>VLOOKUP(B64,$M$2:$O$128,2,FALSE)</f>
        <v>F3</v>
      </c>
      <c r="E64">
        <f>IF(C64&lt;=$R$7,0.5,IF(C64&lt;=$R$8,0.75,IF(C64&lt;=$R$9,1,1.25)))</f>
        <v>1</v>
      </c>
      <c r="F64">
        <f>VLOOKUP(D64,Sheet1!$C$3:$D$130,2,FALSE)</f>
        <v>53</v>
      </c>
      <c r="G64">
        <f t="shared" si="1"/>
        <v>58</v>
      </c>
      <c r="H64" t="str">
        <f t="shared" si="0"/>
        <v>MyMIDI.addNote(track,channel,53,58,1,volume)</v>
      </c>
      <c r="M64">
        <v>3.62</v>
      </c>
      <c r="N64" s="3" t="s">
        <v>84</v>
      </c>
      <c r="O64" s="7">
        <v>62</v>
      </c>
    </row>
    <row r="65" spans="1:15" x14ac:dyDescent="0.25">
      <c r="A65" s="1">
        <v>44112</v>
      </c>
      <c r="B65">
        <v>3.61</v>
      </c>
      <c r="C65">
        <v>566994</v>
      </c>
      <c r="D65" t="str">
        <f>VLOOKUP(B65,$M$2:$O$128,2,FALSE)</f>
        <v>E3</v>
      </c>
      <c r="E65">
        <f>IF(C65&lt;=$R$7,0.5,IF(C65&lt;=$R$8,0.75,IF(C65&lt;=$R$9,1,1.25)))</f>
        <v>0.5</v>
      </c>
      <c r="F65">
        <f>VLOOKUP(D65,Sheet1!$C$3:$D$130,2,FALSE)</f>
        <v>52</v>
      </c>
      <c r="G65">
        <f t="shared" si="1"/>
        <v>58.5</v>
      </c>
      <c r="H65" t="str">
        <f t="shared" si="0"/>
        <v>MyMIDI.addNote(track,channel,52,58.5,0.5,volume)</v>
      </c>
      <c r="M65">
        <v>3.63</v>
      </c>
      <c r="N65" s="3" t="s">
        <v>84</v>
      </c>
      <c r="O65" s="7">
        <v>63</v>
      </c>
    </row>
    <row r="66" spans="1:15" x14ac:dyDescent="0.25">
      <c r="A66" s="1">
        <v>44113</v>
      </c>
      <c r="B66">
        <v>3.65</v>
      </c>
      <c r="C66">
        <v>853924</v>
      </c>
      <c r="D66" t="str">
        <f>VLOOKUP(B66,$M$2:$O$128,2,FALSE)</f>
        <v>G3</v>
      </c>
      <c r="E66">
        <f>IF(C66&lt;=$R$7,0.5,IF(C66&lt;=$R$8,0.75,IF(C66&lt;=$R$9,1,1.25)))</f>
        <v>1</v>
      </c>
      <c r="F66">
        <f>VLOOKUP(D66,Sheet1!$C$3:$D$130,2,FALSE)</f>
        <v>55</v>
      </c>
      <c r="G66">
        <f t="shared" si="1"/>
        <v>59.5</v>
      </c>
      <c r="H66" t="str">
        <f t="shared" si="0"/>
        <v>MyMIDI.addNote(track,channel,55,59.5,1,volume)</v>
      </c>
      <c r="M66">
        <v>3.64</v>
      </c>
      <c r="N66" s="3" t="s">
        <v>86</v>
      </c>
      <c r="O66" s="7">
        <v>64</v>
      </c>
    </row>
    <row r="67" spans="1:15" x14ac:dyDescent="0.25">
      <c r="A67" s="1">
        <v>44116</v>
      </c>
      <c r="B67">
        <v>3.72</v>
      </c>
      <c r="C67">
        <v>1060984</v>
      </c>
      <c r="D67" t="str">
        <f>VLOOKUP(B67,$M$2:$O$128,2,FALSE)</f>
        <v>D4</v>
      </c>
      <c r="E67">
        <f>IF(C67&lt;=$R$7,0.5,IF(C67&lt;=$R$8,0.75,IF(C67&lt;=$R$9,1,1.25)))</f>
        <v>1</v>
      </c>
      <c r="F67">
        <f>VLOOKUP(D67,Sheet1!$C$3:$D$130,2,FALSE)</f>
        <v>62</v>
      </c>
      <c r="G67">
        <f t="shared" si="1"/>
        <v>60.5</v>
      </c>
      <c r="H67" t="str">
        <f t="shared" ref="H67:H130" si="2">"MyMIDI.addNote(track,channel,"&amp;F67&amp;","&amp;G67&amp;","&amp;E67&amp;",volume)"</f>
        <v>MyMIDI.addNote(track,channel,62,60.5,1,volume)</v>
      </c>
      <c r="M67">
        <v>3.65</v>
      </c>
      <c r="N67" s="3" t="s">
        <v>86</v>
      </c>
      <c r="O67" s="7">
        <v>65</v>
      </c>
    </row>
    <row r="68" spans="1:15" x14ac:dyDescent="0.25">
      <c r="A68" s="1">
        <v>44117</v>
      </c>
      <c r="B68">
        <v>3.74</v>
      </c>
      <c r="C68">
        <v>573206</v>
      </c>
      <c r="D68" t="str">
        <f>VLOOKUP(B68,$M$2:$O$128,2,FALSE)</f>
        <v>E4</v>
      </c>
      <c r="E68">
        <f>IF(C68&lt;=$R$7,0.5,IF(C68&lt;=$R$8,0.75,IF(C68&lt;=$R$9,1,1.25)))</f>
        <v>0.75</v>
      </c>
      <c r="F68">
        <f>VLOOKUP(D68,Sheet1!$C$3:$D$130,2,FALSE)</f>
        <v>64</v>
      </c>
      <c r="G68">
        <f t="shared" ref="G68:G131" si="3">E68+G67</f>
        <v>61.25</v>
      </c>
      <c r="H68" t="str">
        <f t="shared" si="2"/>
        <v>MyMIDI.addNote(track,channel,64,61.25,0.75,volume)</v>
      </c>
      <c r="M68">
        <v>3.66</v>
      </c>
      <c r="N68" s="3" t="s">
        <v>88</v>
      </c>
      <c r="O68" s="7">
        <v>66</v>
      </c>
    </row>
    <row r="69" spans="1:15" x14ac:dyDescent="0.25">
      <c r="A69" s="1">
        <v>44118</v>
      </c>
      <c r="B69">
        <v>3.71</v>
      </c>
      <c r="C69">
        <v>1042780</v>
      </c>
      <c r="D69" t="str">
        <f>VLOOKUP(B69,$M$2:$O$128,2,FALSE)</f>
        <v>C4</v>
      </c>
      <c r="E69">
        <f>IF(C69&lt;=$R$7,0.5,IF(C69&lt;=$R$8,0.75,IF(C69&lt;=$R$9,1,1.25)))</f>
        <v>1</v>
      </c>
      <c r="F69">
        <f>VLOOKUP(D69,Sheet1!$C$3:$D$130,2,FALSE)</f>
        <v>60</v>
      </c>
      <c r="G69">
        <f t="shared" si="3"/>
        <v>62.25</v>
      </c>
      <c r="H69" t="str">
        <f t="shared" si="2"/>
        <v>MyMIDI.addNote(track,channel,60,62.25,1,volume)</v>
      </c>
      <c r="M69">
        <v>3.67</v>
      </c>
      <c r="N69" s="3" t="s">
        <v>88</v>
      </c>
      <c r="O69" s="7">
        <v>67</v>
      </c>
    </row>
    <row r="70" spans="1:15" x14ac:dyDescent="0.25">
      <c r="A70" s="1">
        <v>44119</v>
      </c>
      <c r="B70">
        <v>3.7</v>
      </c>
      <c r="C70">
        <v>1710949</v>
      </c>
      <c r="D70" t="str">
        <f>VLOOKUP(B70,$M$2:$O$128,2,FALSE)</f>
        <v>C4</v>
      </c>
      <c r="E70">
        <f>IF(C70&lt;=$R$7,0.5,IF(C70&lt;=$R$8,0.75,IF(C70&lt;=$R$9,1,1.25)))</f>
        <v>1.25</v>
      </c>
      <c r="F70">
        <f>VLOOKUP(D70,Sheet1!$C$3:$D$130,2,FALSE)</f>
        <v>60</v>
      </c>
      <c r="G70">
        <f t="shared" si="3"/>
        <v>63.5</v>
      </c>
      <c r="H70" t="str">
        <f t="shared" si="2"/>
        <v>MyMIDI.addNote(track,channel,60,63.5,1.25,volume)</v>
      </c>
      <c r="M70">
        <v>3.68</v>
      </c>
      <c r="N70" s="3" t="s">
        <v>90</v>
      </c>
      <c r="O70" s="7">
        <v>68</v>
      </c>
    </row>
    <row r="71" spans="1:15" x14ac:dyDescent="0.25">
      <c r="A71" s="1">
        <v>44120</v>
      </c>
      <c r="B71">
        <v>3.72</v>
      </c>
      <c r="C71">
        <v>716111</v>
      </c>
      <c r="D71" t="str">
        <f>VLOOKUP(B71,$M$2:$O$128,2,FALSE)</f>
        <v>D4</v>
      </c>
      <c r="E71">
        <f>IF(C71&lt;=$R$7,0.5,IF(C71&lt;=$R$8,0.75,IF(C71&lt;=$R$9,1,1.25)))</f>
        <v>0.75</v>
      </c>
      <c r="F71">
        <f>VLOOKUP(D71,Sheet1!$C$3:$D$130,2,FALSE)</f>
        <v>62</v>
      </c>
      <c r="G71">
        <f t="shared" si="3"/>
        <v>64.25</v>
      </c>
      <c r="H71" t="str">
        <f t="shared" si="2"/>
        <v>MyMIDI.addNote(track,channel,62,64.25,0.75,volume)</v>
      </c>
      <c r="M71">
        <v>3.69</v>
      </c>
      <c r="N71" s="3" t="s">
        <v>90</v>
      </c>
      <c r="O71" s="7">
        <v>69</v>
      </c>
    </row>
    <row r="72" spans="1:15" x14ac:dyDescent="0.25">
      <c r="A72" s="1">
        <v>44123</v>
      </c>
      <c r="B72">
        <v>3.71</v>
      </c>
      <c r="C72">
        <v>585417</v>
      </c>
      <c r="D72" t="str">
        <f>VLOOKUP(B72,$M$2:$O$128,2,FALSE)</f>
        <v>C4</v>
      </c>
      <c r="E72">
        <f>IF(C72&lt;=$R$7,0.5,IF(C72&lt;=$R$8,0.75,IF(C72&lt;=$R$9,1,1.25)))</f>
        <v>0.75</v>
      </c>
      <c r="F72">
        <f>VLOOKUP(D72,Sheet1!$C$3:$D$130,2,FALSE)</f>
        <v>60</v>
      </c>
      <c r="G72">
        <f t="shared" si="3"/>
        <v>65</v>
      </c>
      <c r="H72" t="str">
        <f t="shared" si="2"/>
        <v>MyMIDI.addNote(track,channel,60,65,0.75,volume)</v>
      </c>
      <c r="M72">
        <v>3.7</v>
      </c>
      <c r="N72" s="3" t="s">
        <v>91</v>
      </c>
      <c r="O72" s="7">
        <v>70</v>
      </c>
    </row>
    <row r="73" spans="1:15" x14ac:dyDescent="0.25">
      <c r="A73" s="1">
        <v>44124</v>
      </c>
      <c r="B73">
        <v>3.68</v>
      </c>
      <c r="C73">
        <v>610478</v>
      </c>
      <c r="D73" t="str">
        <f>VLOOKUP(B73,$M$2:$O$128,2,FALSE)</f>
        <v>B3</v>
      </c>
      <c r="E73">
        <f>IF(C73&lt;=$R$7,0.5,IF(C73&lt;=$R$8,0.75,IF(C73&lt;=$R$9,1,1.25)))</f>
        <v>0.75</v>
      </c>
      <c r="F73">
        <f>VLOOKUP(D73,Sheet1!$C$3:$D$130,2,FALSE)</f>
        <v>59</v>
      </c>
      <c r="G73">
        <f t="shared" si="3"/>
        <v>65.75</v>
      </c>
      <c r="H73" t="str">
        <f t="shared" si="2"/>
        <v>MyMIDI.addNote(track,channel,59,65.75,0.75,volume)</v>
      </c>
      <c r="M73">
        <v>3.71</v>
      </c>
      <c r="N73" s="3" t="s">
        <v>91</v>
      </c>
      <c r="O73" s="7">
        <v>71</v>
      </c>
    </row>
    <row r="74" spans="1:15" x14ac:dyDescent="0.25">
      <c r="A74" s="1">
        <v>44125</v>
      </c>
      <c r="B74">
        <v>3.71</v>
      </c>
      <c r="C74">
        <v>451887</v>
      </c>
      <c r="D74" t="str">
        <f>VLOOKUP(B74,$M$2:$O$128,2,FALSE)</f>
        <v>C4</v>
      </c>
      <c r="E74">
        <f>IF(C74&lt;=$R$7,0.5,IF(C74&lt;=$R$8,0.75,IF(C74&lt;=$R$9,1,1.25)))</f>
        <v>0.5</v>
      </c>
      <c r="F74">
        <f>VLOOKUP(D74,Sheet1!$C$3:$D$130,2,FALSE)</f>
        <v>60</v>
      </c>
      <c r="G74">
        <f t="shared" si="3"/>
        <v>66.25</v>
      </c>
      <c r="H74" t="str">
        <f t="shared" si="2"/>
        <v>MyMIDI.addNote(track,channel,60,66.25,0.5,volume)</v>
      </c>
      <c r="M74">
        <v>3.72</v>
      </c>
      <c r="N74" s="3" t="s">
        <v>93</v>
      </c>
      <c r="O74" s="7">
        <v>72</v>
      </c>
    </row>
    <row r="75" spans="1:15" x14ac:dyDescent="0.25">
      <c r="A75" s="1">
        <v>44126</v>
      </c>
      <c r="B75">
        <v>3.72</v>
      </c>
      <c r="C75">
        <v>597791</v>
      </c>
      <c r="D75" t="str">
        <f>VLOOKUP(B75,$M$2:$O$128,2,FALSE)</f>
        <v>D4</v>
      </c>
      <c r="E75">
        <f>IF(C75&lt;=$R$7,0.5,IF(C75&lt;=$R$8,0.75,IF(C75&lt;=$R$9,1,1.25)))</f>
        <v>0.75</v>
      </c>
      <c r="F75">
        <f>VLOOKUP(D75,Sheet1!$C$3:$D$130,2,FALSE)</f>
        <v>62</v>
      </c>
      <c r="G75">
        <f t="shared" si="3"/>
        <v>67</v>
      </c>
      <c r="H75" t="str">
        <f t="shared" si="2"/>
        <v>MyMIDI.addNote(track,channel,62,67,0.75,volume)</v>
      </c>
      <c r="M75">
        <v>3.73</v>
      </c>
      <c r="N75" s="3" t="s">
        <v>93</v>
      </c>
      <c r="O75" s="7">
        <v>73</v>
      </c>
    </row>
    <row r="76" spans="1:15" x14ac:dyDescent="0.25">
      <c r="A76" s="1">
        <v>44127</v>
      </c>
      <c r="B76">
        <v>3.74</v>
      </c>
      <c r="C76">
        <v>1430323</v>
      </c>
      <c r="D76" t="str">
        <f>VLOOKUP(B76,$M$2:$O$128,2,FALSE)</f>
        <v>E4</v>
      </c>
      <c r="E76">
        <f>IF(C76&lt;=$R$7,0.5,IF(C76&lt;=$R$8,0.75,IF(C76&lt;=$R$9,1,1.25)))</f>
        <v>1.25</v>
      </c>
      <c r="F76">
        <f>VLOOKUP(D76,Sheet1!$C$3:$D$130,2,FALSE)</f>
        <v>64</v>
      </c>
      <c r="G76">
        <f t="shared" si="3"/>
        <v>68.25</v>
      </c>
      <c r="H76" t="str">
        <f t="shared" si="2"/>
        <v>MyMIDI.addNote(track,channel,64,68.25,1.25,volume)</v>
      </c>
      <c r="M76">
        <v>3.74</v>
      </c>
      <c r="N76" s="3" t="s">
        <v>95</v>
      </c>
      <c r="O76" s="7">
        <v>74</v>
      </c>
    </row>
    <row r="77" spans="1:15" x14ac:dyDescent="0.25">
      <c r="A77" s="1">
        <v>44130</v>
      </c>
      <c r="B77">
        <v>3.79</v>
      </c>
      <c r="C77">
        <v>933980</v>
      </c>
      <c r="D77" t="str">
        <f>VLOOKUP(B77,$M$2:$O$128,2,FALSE)</f>
        <v>G4</v>
      </c>
      <c r="E77">
        <f>IF(C77&lt;=$R$7,0.5,IF(C77&lt;=$R$8,0.75,IF(C77&lt;=$R$9,1,1.25)))</f>
        <v>1</v>
      </c>
      <c r="F77">
        <f>VLOOKUP(D77,Sheet1!$C$3:$D$130,2,FALSE)</f>
        <v>67</v>
      </c>
      <c r="G77">
        <f t="shared" si="3"/>
        <v>69.25</v>
      </c>
      <c r="H77" t="str">
        <f t="shared" si="2"/>
        <v>MyMIDI.addNote(track,channel,67,69.25,1,volume)</v>
      </c>
      <c r="M77">
        <v>3.75</v>
      </c>
      <c r="N77" s="3" t="s">
        <v>95</v>
      </c>
      <c r="O77" s="7">
        <v>75</v>
      </c>
    </row>
    <row r="78" spans="1:15" x14ac:dyDescent="0.25">
      <c r="A78" s="1">
        <v>44131</v>
      </c>
      <c r="B78">
        <v>3.76</v>
      </c>
      <c r="C78">
        <v>1064965</v>
      </c>
      <c r="D78" t="str">
        <f>VLOOKUP(B78,$M$2:$O$128,2,FALSE)</f>
        <v>F4</v>
      </c>
      <c r="E78">
        <f>IF(C78&lt;=$R$7,0.5,IF(C78&lt;=$R$8,0.75,IF(C78&lt;=$R$9,1,1.25)))</f>
        <v>1</v>
      </c>
      <c r="F78">
        <f>VLOOKUP(D78,Sheet1!$C$3:$D$130,2,FALSE)</f>
        <v>65</v>
      </c>
      <c r="G78">
        <f t="shared" si="3"/>
        <v>70.25</v>
      </c>
      <c r="H78" t="str">
        <f t="shared" si="2"/>
        <v>MyMIDI.addNote(track,channel,65,70.25,1,volume)</v>
      </c>
      <c r="M78">
        <v>3.76</v>
      </c>
      <c r="N78" s="3" t="s">
        <v>96</v>
      </c>
      <c r="O78" s="7">
        <v>76</v>
      </c>
    </row>
    <row r="79" spans="1:15" x14ac:dyDescent="0.25">
      <c r="A79" s="1">
        <v>44132</v>
      </c>
      <c r="B79">
        <v>3.72</v>
      </c>
      <c r="C79">
        <v>670631</v>
      </c>
      <c r="D79" t="str">
        <f>VLOOKUP(B79,$M$2:$O$128,2,FALSE)</f>
        <v>D4</v>
      </c>
      <c r="E79">
        <f>IF(C79&lt;=$R$7,0.5,IF(C79&lt;=$R$8,0.75,IF(C79&lt;=$R$9,1,1.25)))</f>
        <v>0.75</v>
      </c>
      <c r="F79">
        <f>VLOOKUP(D79,Sheet1!$C$3:$D$130,2,FALSE)</f>
        <v>62</v>
      </c>
      <c r="G79">
        <f t="shared" si="3"/>
        <v>71</v>
      </c>
      <c r="H79" t="str">
        <f t="shared" si="2"/>
        <v>MyMIDI.addNote(track,channel,62,71,0.75,volume)</v>
      </c>
      <c r="M79">
        <v>3.77</v>
      </c>
      <c r="N79" s="3" t="s">
        <v>96</v>
      </c>
      <c r="O79" s="7">
        <v>77</v>
      </c>
    </row>
    <row r="80" spans="1:15" x14ac:dyDescent="0.25">
      <c r="A80" s="1">
        <v>44133</v>
      </c>
      <c r="B80">
        <v>3.63</v>
      </c>
      <c r="C80">
        <v>2062610</v>
      </c>
      <c r="D80" t="str">
        <f>VLOOKUP(B80,$M$2:$O$128,2,FALSE)</f>
        <v>F3</v>
      </c>
      <c r="E80">
        <f>IF(C80&lt;=$R$7,0.5,IF(C80&lt;=$R$8,0.75,IF(C80&lt;=$R$9,1,1.25)))</f>
        <v>1.25</v>
      </c>
      <c r="F80">
        <f>VLOOKUP(D80,Sheet1!$C$3:$D$130,2,FALSE)</f>
        <v>53</v>
      </c>
      <c r="G80">
        <f t="shared" si="3"/>
        <v>72.25</v>
      </c>
      <c r="H80" t="str">
        <f t="shared" si="2"/>
        <v>MyMIDI.addNote(track,channel,53,72.25,1.25,volume)</v>
      </c>
      <c r="M80">
        <v>3.78</v>
      </c>
      <c r="N80" s="3" t="s">
        <v>98</v>
      </c>
      <c r="O80" s="7">
        <v>78</v>
      </c>
    </row>
    <row r="81" spans="1:15" x14ac:dyDescent="0.25">
      <c r="A81" s="1">
        <v>44134</v>
      </c>
      <c r="B81">
        <v>3.54</v>
      </c>
      <c r="C81">
        <v>2670947</v>
      </c>
      <c r="D81" t="str">
        <f>VLOOKUP(B81,$M$2:$O$128,2,FALSE)</f>
        <v>B2</v>
      </c>
      <c r="E81">
        <f>IF(C81&lt;=$R$7,0.5,IF(C81&lt;=$R$8,0.75,IF(C81&lt;=$R$9,1,1.25)))</f>
        <v>1.25</v>
      </c>
      <c r="F81">
        <f>VLOOKUP(D81,Sheet1!$C$3:$D$130,2,FALSE)</f>
        <v>47</v>
      </c>
      <c r="G81">
        <f t="shared" si="3"/>
        <v>73.5</v>
      </c>
      <c r="H81" t="str">
        <f t="shared" si="2"/>
        <v>MyMIDI.addNote(track,channel,47,73.5,1.25,volume)</v>
      </c>
      <c r="M81">
        <v>3.79</v>
      </c>
      <c r="N81" s="3" t="s">
        <v>98</v>
      </c>
      <c r="O81" s="7">
        <v>79</v>
      </c>
    </row>
    <row r="82" spans="1:15" x14ac:dyDescent="0.25">
      <c r="A82" s="1">
        <v>44137</v>
      </c>
      <c r="B82">
        <v>3.53</v>
      </c>
      <c r="C82">
        <v>636354</v>
      </c>
      <c r="D82" t="str">
        <f>VLOOKUP(B82,$M$2:$O$128,2,FALSE)</f>
        <v>A2</v>
      </c>
      <c r="E82">
        <f>IF(C82&lt;=$R$7,0.5,IF(C82&lt;=$R$8,0.75,IF(C82&lt;=$R$9,1,1.25)))</f>
        <v>0.75</v>
      </c>
      <c r="F82">
        <f>VLOOKUP(D82,Sheet1!$C$3:$D$130,2,FALSE)</f>
        <v>45</v>
      </c>
      <c r="G82">
        <f t="shared" si="3"/>
        <v>74.25</v>
      </c>
      <c r="H82" t="str">
        <f t="shared" si="2"/>
        <v>MyMIDI.addNote(track,channel,45,74.25,0.75,volume)</v>
      </c>
      <c r="M82">
        <v>3.8</v>
      </c>
      <c r="N82" s="3" t="s">
        <v>100</v>
      </c>
      <c r="O82" s="7">
        <v>80</v>
      </c>
    </row>
    <row r="83" spans="1:15" x14ac:dyDescent="0.25">
      <c r="A83" s="1">
        <v>44138</v>
      </c>
      <c r="B83">
        <v>3.51</v>
      </c>
      <c r="C83">
        <v>1006554</v>
      </c>
      <c r="D83" t="str">
        <f>VLOOKUP(B83,$M$2:$O$128,2,FALSE)</f>
        <v>G2</v>
      </c>
      <c r="E83">
        <f>IF(C83&lt;=$R$7,0.5,IF(C83&lt;=$R$8,0.75,IF(C83&lt;=$R$9,1,1.25)))</f>
        <v>1</v>
      </c>
      <c r="F83">
        <f>VLOOKUP(D83,Sheet1!$C$3:$D$130,2,FALSE)</f>
        <v>43</v>
      </c>
      <c r="G83">
        <f t="shared" si="3"/>
        <v>75.25</v>
      </c>
      <c r="H83" t="str">
        <f t="shared" si="2"/>
        <v>MyMIDI.addNote(track,channel,43,75.25,1,volume)</v>
      </c>
      <c r="M83">
        <v>3.81</v>
      </c>
      <c r="N83" s="3" t="s">
        <v>100</v>
      </c>
      <c r="O83" s="7">
        <v>81</v>
      </c>
    </row>
    <row r="84" spans="1:15" x14ac:dyDescent="0.25">
      <c r="A84" s="1">
        <v>44139</v>
      </c>
      <c r="B84">
        <v>3.5</v>
      </c>
      <c r="C84">
        <v>814405</v>
      </c>
      <c r="D84" t="str">
        <f>VLOOKUP(B84,$M$2:$O$128,2,FALSE)</f>
        <v>G2</v>
      </c>
      <c r="E84">
        <f>IF(C84&lt;=$R$7,0.5,IF(C84&lt;=$R$8,0.75,IF(C84&lt;=$R$9,1,1.25)))</f>
        <v>0.75</v>
      </c>
      <c r="F84">
        <f>VLOOKUP(D84,Sheet1!$C$3:$D$130,2,FALSE)</f>
        <v>43</v>
      </c>
      <c r="G84">
        <f t="shared" si="3"/>
        <v>76</v>
      </c>
      <c r="H84" t="str">
        <f t="shared" si="2"/>
        <v>MyMIDI.addNote(track,channel,43,76,0.75,volume)</v>
      </c>
      <c r="M84">
        <v>3.82</v>
      </c>
      <c r="N84" s="3" t="s">
        <v>102</v>
      </c>
      <c r="O84" s="7">
        <v>82</v>
      </c>
    </row>
    <row r="85" spans="1:15" x14ac:dyDescent="0.25">
      <c r="A85" s="1">
        <v>44140</v>
      </c>
      <c r="B85">
        <v>3.55</v>
      </c>
      <c r="C85">
        <v>872880</v>
      </c>
      <c r="D85" t="str">
        <f>VLOOKUP(B85,$M$2:$O$128,2,FALSE)</f>
        <v>B2</v>
      </c>
      <c r="E85">
        <f>IF(C85&lt;=$R$7,0.5,IF(C85&lt;=$R$8,0.75,IF(C85&lt;=$R$9,1,1.25)))</f>
        <v>1</v>
      </c>
      <c r="F85">
        <f>VLOOKUP(D85,Sheet1!$C$3:$D$130,2,FALSE)</f>
        <v>47</v>
      </c>
      <c r="G85">
        <f t="shared" si="3"/>
        <v>77</v>
      </c>
      <c r="H85" t="str">
        <f t="shared" si="2"/>
        <v>MyMIDI.addNote(track,channel,47,77,1,volume)</v>
      </c>
      <c r="M85">
        <v>3.83</v>
      </c>
      <c r="N85" s="3" t="s">
        <v>102</v>
      </c>
      <c r="O85" s="7">
        <v>83</v>
      </c>
    </row>
    <row r="86" spans="1:15" x14ac:dyDescent="0.25">
      <c r="A86" s="1">
        <v>44141</v>
      </c>
      <c r="B86">
        <v>3.55</v>
      </c>
      <c r="C86">
        <v>900453</v>
      </c>
      <c r="D86" t="str">
        <f>VLOOKUP(B86,$M$2:$O$128,2,FALSE)</f>
        <v>B2</v>
      </c>
      <c r="E86">
        <f>IF(C86&lt;=$R$7,0.5,IF(C86&lt;=$R$8,0.75,IF(C86&lt;=$R$9,1,1.25)))</f>
        <v>1</v>
      </c>
      <c r="F86">
        <f>VLOOKUP(D86,Sheet1!$C$3:$D$130,2,FALSE)</f>
        <v>47</v>
      </c>
      <c r="G86">
        <f t="shared" si="3"/>
        <v>78</v>
      </c>
      <c r="H86" t="str">
        <f t="shared" si="2"/>
        <v>MyMIDI.addNote(track,channel,47,78,1,volume)</v>
      </c>
      <c r="M86">
        <v>3.84</v>
      </c>
      <c r="N86" s="3" t="s">
        <v>103</v>
      </c>
      <c r="O86" s="7">
        <v>84</v>
      </c>
    </row>
    <row r="87" spans="1:15" x14ac:dyDescent="0.25">
      <c r="A87" s="1">
        <v>44144</v>
      </c>
      <c r="B87">
        <v>3.55</v>
      </c>
      <c r="C87">
        <v>908450</v>
      </c>
      <c r="D87" t="str">
        <f>VLOOKUP(B87,$M$2:$O$128,2,FALSE)</f>
        <v>B2</v>
      </c>
      <c r="E87">
        <f>IF(C87&lt;=$R$7,0.5,IF(C87&lt;=$R$8,0.75,IF(C87&lt;=$R$9,1,1.25)))</f>
        <v>1</v>
      </c>
      <c r="F87">
        <f>VLOOKUP(D87,Sheet1!$C$3:$D$130,2,FALSE)</f>
        <v>47</v>
      </c>
      <c r="G87">
        <f t="shared" si="3"/>
        <v>79</v>
      </c>
      <c r="H87" t="str">
        <f t="shared" si="2"/>
        <v>MyMIDI.addNote(track,channel,47,79,1,volume)</v>
      </c>
      <c r="M87">
        <v>3.85</v>
      </c>
      <c r="N87" s="3" t="s">
        <v>103</v>
      </c>
      <c r="O87" s="7">
        <v>85</v>
      </c>
    </row>
    <row r="88" spans="1:15" x14ac:dyDescent="0.25">
      <c r="A88" s="1">
        <v>44145</v>
      </c>
      <c r="B88">
        <v>3.74</v>
      </c>
      <c r="C88">
        <v>1079377</v>
      </c>
      <c r="D88" t="str">
        <f>VLOOKUP(B88,$M$2:$O$128,2,FALSE)</f>
        <v>E4</v>
      </c>
      <c r="E88">
        <f>IF(C88&lt;=$R$7,0.5,IF(C88&lt;=$R$8,0.75,IF(C88&lt;=$R$9,1,1.25)))</f>
        <v>1</v>
      </c>
      <c r="F88">
        <f>VLOOKUP(D88,Sheet1!$C$3:$D$130,2,FALSE)</f>
        <v>64</v>
      </c>
      <c r="G88">
        <f t="shared" si="3"/>
        <v>80</v>
      </c>
      <c r="H88" t="str">
        <f t="shared" si="2"/>
        <v>MyMIDI.addNote(track,channel,64,80,1,volume)</v>
      </c>
      <c r="M88">
        <v>3.86</v>
      </c>
      <c r="N88" s="3" t="s">
        <v>105</v>
      </c>
      <c r="O88" s="7">
        <v>86</v>
      </c>
    </row>
    <row r="89" spans="1:15" x14ac:dyDescent="0.25">
      <c r="A89" s="1">
        <v>44146</v>
      </c>
      <c r="B89">
        <v>3.72</v>
      </c>
      <c r="C89">
        <v>985751</v>
      </c>
      <c r="D89" t="str">
        <f>VLOOKUP(B89,$M$2:$O$128,2,FALSE)</f>
        <v>D4</v>
      </c>
      <c r="E89">
        <f>IF(C89&lt;=$R$7,0.5,IF(C89&lt;=$R$8,0.75,IF(C89&lt;=$R$9,1,1.25)))</f>
        <v>1</v>
      </c>
      <c r="F89">
        <f>VLOOKUP(D89,Sheet1!$C$3:$D$130,2,FALSE)</f>
        <v>62</v>
      </c>
      <c r="G89">
        <f t="shared" si="3"/>
        <v>81</v>
      </c>
      <c r="H89" t="str">
        <f t="shared" si="2"/>
        <v>MyMIDI.addNote(track,channel,62,81,1,volume)</v>
      </c>
      <c r="M89">
        <v>3.87</v>
      </c>
      <c r="N89" s="3" t="s">
        <v>105</v>
      </c>
      <c r="O89" s="7">
        <v>87</v>
      </c>
    </row>
    <row r="90" spans="1:15" x14ac:dyDescent="0.25">
      <c r="A90" s="1">
        <v>44147</v>
      </c>
      <c r="B90">
        <v>3.67</v>
      </c>
      <c r="C90">
        <v>796138</v>
      </c>
      <c r="D90" t="str">
        <f>VLOOKUP(B90,$M$2:$O$128,2,FALSE)</f>
        <v>A3</v>
      </c>
      <c r="E90">
        <f>IF(C90&lt;=$R$7,0.5,IF(C90&lt;=$R$8,0.75,IF(C90&lt;=$R$9,1,1.25)))</f>
        <v>0.75</v>
      </c>
      <c r="F90">
        <f>VLOOKUP(D90,Sheet1!$C$3:$D$130,2,FALSE)</f>
        <v>57</v>
      </c>
      <c r="G90">
        <f t="shared" si="3"/>
        <v>81.75</v>
      </c>
      <c r="H90" t="str">
        <f t="shared" si="2"/>
        <v>MyMIDI.addNote(track,channel,57,81.75,0.75,volume)</v>
      </c>
      <c r="M90">
        <v>3.88</v>
      </c>
      <c r="N90" s="3" t="s">
        <v>107</v>
      </c>
      <c r="O90" s="7">
        <v>88</v>
      </c>
    </row>
    <row r="91" spans="1:15" x14ac:dyDescent="0.25">
      <c r="A91" s="1">
        <v>44148</v>
      </c>
      <c r="B91">
        <v>3.62</v>
      </c>
      <c r="C91">
        <v>1060287</v>
      </c>
      <c r="D91" t="str">
        <f>VLOOKUP(B91,$M$2:$O$128,2,FALSE)</f>
        <v>F3</v>
      </c>
      <c r="E91">
        <f>IF(C91&lt;=$R$7,0.5,IF(C91&lt;=$R$8,0.75,IF(C91&lt;=$R$9,1,1.25)))</f>
        <v>1</v>
      </c>
      <c r="F91">
        <f>VLOOKUP(D91,Sheet1!$C$3:$D$130,2,FALSE)</f>
        <v>53</v>
      </c>
      <c r="G91">
        <f t="shared" si="3"/>
        <v>82.75</v>
      </c>
      <c r="H91" t="str">
        <f t="shared" si="2"/>
        <v>MyMIDI.addNote(track,channel,53,82.75,1,volume)</v>
      </c>
      <c r="M91">
        <v>3.89</v>
      </c>
      <c r="N91" s="3" t="s">
        <v>107</v>
      </c>
      <c r="O91" s="7">
        <v>89</v>
      </c>
    </row>
    <row r="92" spans="1:15" x14ac:dyDescent="0.25">
      <c r="A92" s="1">
        <v>44151</v>
      </c>
      <c r="B92">
        <v>3.69</v>
      </c>
      <c r="C92">
        <v>68881</v>
      </c>
      <c r="D92" t="str">
        <f>VLOOKUP(B92,$M$2:$O$128,2,FALSE)</f>
        <v>B3</v>
      </c>
      <c r="E92">
        <f>IF(C92&lt;=$R$7,0.5,IF(C92&lt;=$R$8,0.75,IF(C92&lt;=$R$9,1,1.25)))</f>
        <v>0.5</v>
      </c>
      <c r="F92">
        <f>VLOOKUP(D92,Sheet1!$C$3:$D$130,2,FALSE)</f>
        <v>59</v>
      </c>
      <c r="G92">
        <f t="shared" si="3"/>
        <v>83.25</v>
      </c>
      <c r="H92" t="str">
        <f t="shared" si="2"/>
        <v>MyMIDI.addNote(track,channel,59,83.25,0.5,volume)</v>
      </c>
      <c r="M92">
        <v>3.9</v>
      </c>
      <c r="N92" s="3" t="s">
        <v>108</v>
      </c>
      <c r="O92" s="7">
        <v>90</v>
      </c>
    </row>
    <row r="93" spans="1:15" x14ac:dyDescent="0.25">
      <c r="A93" s="1">
        <v>44152</v>
      </c>
      <c r="B93">
        <v>3.78</v>
      </c>
      <c r="C93">
        <v>2069475</v>
      </c>
      <c r="D93" t="str">
        <f>VLOOKUP(B93,$M$2:$O$128,2,FALSE)</f>
        <v>G4</v>
      </c>
      <c r="E93">
        <f>IF(C93&lt;=$R$7,0.5,IF(C93&lt;=$R$8,0.75,IF(C93&lt;=$R$9,1,1.25)))</f>
        <v>1.25</v>
      </c>
      <c r="F93">
        <f>VLOOKUP(D93,Sheet1!$C$3:$D$130,2,FALSE)</f>
        <v>67</v>
      </c>
      <c r="G93">
        <f t="shared" si="3"/>
        <v>84.5</v>
      </c>
      <c r="H93" t="str">
        <f t="shared" si="2"/>
        <v>MyMIDI.addNote(track,channel,67,84.5,1.25,volume)</v>
      </c>
      <c r="M93">
        <v>3.91</v>
      </c>
      <c r="N93" s="3" t="s">
        <v>108</v>
      </c>
      <c r="O93" s="7">
        <v>91</v>
      </c>
    </row>
    <row r="94" spans="1:15" x14ac:dyDescent="0.25">
      <c r="A94" s="1">
        <v>44153</v>
      </c>
      <c r="B94">
        <v>3.68</v>
      </c>
      <c r="C94">
        <v>977526</v>
      </c>
      <c r="D94" t="str">
        <f>VLOOKUP(B94,$M$2:$O$128,2,FALSE)</f>
        <v>B3</v>
      </c>
      <c r="E94">
        <f>IF(C94&lt;=$R$7,0.5,IF(C94&lt;=$R$8,0.75,IF(C94&lt;=$R$9,1,1.25)))</f>
        <v>1</v>
      </c>
      <c r="F94">
        <f>VLOOKUP(D94,Sheet1!$C$3:$D$130,2,FALSE)</f>
        <v>59</v>
      </c>
      <c r="G94">
        <f t="shared" si="3"/>
        <v>85.5</v>
      </c>
      <c r="H94" t="str">
        <f t="shared" si="2"/>
        <v>MyMIDI.addNote(track,channel,59,85.5,1,volume)</v>
      </c>
      <c r="M94">
        <v>3.92</v>
      </c>
      <c r="N94" s="3" t="s">
        <v>110</v>
      </c>
      <c r="O94" s="7">
        <v>92</v>
      </c>
    </row>
    <row r="95" spans="1:15" x14ac:dyDescent="0.25">
      <c r="A95" s="1">
        <v>44154</v>
      </c>
      <c r="B95">
        <v>3.66</v>
      </c>
      <c r="C95">
        <v>755325</v>
      </c>
      <c r="D95" t="str">
        <f>VLOOKUP(B95,$M$2:$O$128,2,FALSE)</f>
        <v>A3</v>
      </c>
      <c r="E95">
        <f>IF(C95&lt;=$R$7,0.5,IF(C95&lt;=$R$8,0.75,IF(C95&lt;=$R$9,1,1.25)))</f>
        <v>0.75</v>
      </c>
      <c r="F95">
        <f>VLOOKUP(D95,Sheet1!$C$3:$D$130,2,FALSE)</f>
        <v>57</v>
      </c>
      <c r="G95">
        <f t="shared" si="3"/>
        <v>86.25</v>
      </c>
      <c r="H95" t="str">
        <f t="shared" si="2"/>
        <v>MyMIDI.addNote(track,channel,57,86.25,0.75,volume)</v>
      </c>
      <c r="M95">
        <v>3.93</v>
      </c>
      <c r="N95" s="3" t="s">
        <v>110</v>
      </c>
      <c r="O95" s="7">
        <v>93</v>
      </c>
    </row>
    <row r="96" spans="1:15" x14ac:dyDescent="0.25">
      <c r="A96" s="1">
        <v>44155</v>
      </c>
      <c r="B96">
        <v>3.64</v>
      </c>
      <c r="C96">
        <v>673346</v>
      </c>
      <c r="D96" t="str">
        <f>VLOOKUP(B96,$M$2:$O$128,2,FALSE)</f>
        <v>G3</v>
      </c>
      <c r="E96">
        <f>IF(C96&lt;=$R$7,0.5,IF(C96&lt;=$R$8,0.75,IF(C96&lt;=$R$9,1,1.25)))</f>
        <v>0.75</v>
      </c>
      <c r="F96">
        <f>VLOOKUP(D96,Sheet1!$C$3:$D$130,2,FALSE)</f>
        <v>55</v>
      </c>
      <c r="G96">
        <f t="shared" si="3"/>
        <v>87</v>
      </c>
      <c r="H96" t="str">
        <f t="shared" si="2"/>
        <v>MyMIDI.addNote(track,channel,55,87,0.75,volume)</v>
      </c>
      <c r="M96">
        <v>3.94</v>
      </c>
      <c r="N96" s="3" t="s">
        <v>112</v>
      </c>
      <c r="O96" s="7">
        <v>94</v>
      </c>
    </row>
    <row r="97" spans="1:15" x14ac:dyDescent="0.25">
      <c r="A97" s="1">
        <v>44158</v>
      </c>
      <c r="B97">
        <v>3.66</v>
      </c>
      <c r="C97">
        <v>743410</v>
      </c>
      <c r="D97" t="str">
        <f>VLOOKUP(B97,$M$2:$O$128,2,FALSE)</f>
        <v>A3</v>
      </c>
      <c r="E97">
        <f>IF(C97&lt;=$R$7,0.5,IF(C97&lt;=$R$8,0.75,IF(C97&lt;=$R$9,1,1.25)))</f>
        <v>0.75</v>
      </c>
      <c r="F97">
        <f>VLOOKUP(D97,Sheet1!$C$3:$D$130,2,FALSE)</f>
        <v>57</v>
      </c>
      <c r="G97">
        <f t="shared" si="3"/>
        <v>87.75</v>
      </c>
      <c r="H97" t="str">
        <f t="shared" si="2"/>
        <v>MyMIDI.addNote(track,channel,57,87.75,0.75,volume)</v>
      </c>
      <c r="M97">
        <v>3.95</v>
      </c>
      <c r="N97" s="3" t="s">
        <v>112</v>
      </c>
      <c r="O97" s="7">
        <v>95</v>
      </c>
    </row>
    <row r="98" spans="1:15" x14ac:dyDescent="0.25">
      <c r="A98" s="1">
        <v>44159</v>
      </c>
      <c r="B98">
        <v>3.7</v>
      </c>
      <c r="C98">
        <v>729363</v>
      </c>
      <c r="D98" t="str">
        <f>VLOOKUP(B98,$M$2:$O$128,2,FALSE)</f>
        <v>C4</v>
      </c>
      <c r="E98">
        <f>IF(C98&lt;=$R$7,0.5,IF(C98&lt;=$R$8,0.75,IF(C98&lt;=$R$9,1,1.25)))</f>
        <v>0.75</v>
      </c>
      <c r="F98">
        <f>VLOOKUP(D98,Sheet1!$C$3:$D$130,2,FALSE)</f>
        <v>60</v>
      </c>
      <c r="G98">
        <f t="shared" si="3"/>
        <v>88.5</v>
      </c>
      <c r="H98" t="str">
        <f t="shared" si="2"/>
        <v>MyMIDI.addNote(track,channel,60,88.5,0.75,volume)</v>
      </c>
      <c r="M98">
        <v>3.96</v>
      </c>
      <c r="N98" s="3" t="s">
        <v>114</v>
      </c>
      <c r="O98" s="7">
        <v>96</v>
      </c>
    </row>
    <row r="99" spans="1:15" x14ac:dyDescent="0.25">
      <c r="A99" s="1">
        <v>44160</v>
      </c>
      <c r="B99">
        <v>3.63</v>
      </c>
      <c r="C99">
        <v>1336735</v>
      </c>
      <c r="D99" t="str">
        <f>VLOOKUP(B99,$M$2:$O$128,2,FALSE)</f>
        <v>F3</v>
      </c>
      <c r="E99">
        <f>IF(C99&lt;=$R$7,0.5,IF(C99&lt;=$R$8,0.75,IF(C99&lt;=$R$9,1,1.25)))</f>
        <v>1.25</v>
      </c>
      <c r="F99">
        <f>VLOOKUP(D99,Sheet1!$C$3:$D$130,2,FALSE)</f>
        <v>53</v>
      </c>
      <c r="G99">
        <f t="shared" si="3"/>
        <v>89.75</v>
      </c>
      <c r="H99" t="str">
        <f t="shared" si="2"/>
        <v>MyMIDI.addNote(track,channel,53,89.75,1.25,volume)</v>
      </c>
      <c r="M99">
        <v>3.97</v>
      </c>
      <c r="N99" s="3" t="s">
        <v>114</v>
      </c>
      <c r="O99" s="7">
        <v>97</v>
      </c>
    </row>
    <row r="100" spans="1:15" x14ac:dyDescent="0.25">
      <c r="A100" s="1">
        <v>44161</v>
      </c>
      <c r="B100">
        <v>3.65</v>
      </c>
      <c r="C100">
        <v>525147</v>
      </c>
      <c r="D100" t="str">
        <f>VLOOKUP(B100,$M$2:$O$128,2,FALSE)</f>
        <v>G3</v>
      </c>
      <c r="E100">
        <f>IF(C100&lt;=$R$7,0.5,IF(C100&lt;=$R$8,0.75,IF(C100&lt;=$R$9,1,1.25)))</f>
        <v>0.5</v>
      </c>
      <c r="F100">
        <f>VLOOKUP(D100,Sheet1!$C$3:$D$130,2,FALSE)</f>
        <v>55</v>
      </c>
      <c r="G100">
        <f t="shared" si="3"/>
        <v>90.25</v>
      </c>
      <c r="H100" t="str">
        <f t="shared" si="2"/>
        <v>MyMIDI.addNote(track,channel,55,90.25,0.5,volume)</v>
      </c>
      <c r="M100">
        <v>3.98</v>
      </c>
      <c r="N100" s="3" t="s">
        <v>115</v>
      </c>
      <c r="O100" s="7">
        <v>98</v>
      </c>
    </row>
    <row r="101" spans="1:15" x14ac:dyDescent="0.25">
      <c r="A101" s="1">
        <v>44162</v>
      </c>
      <c r="B101">
        <v>3.66</v>
      </c>
      <c r="C101">
        <v>640760</v>
      </c>
      <c r="D101" t="str">
        <f>VLOOKUP(B101,$M$2:$O$128,2,FALSE)</f>
        <v>A3</v>
      </c>
      <c r="E101">
        <f>IF(C101&lt;=$R$7,0.5,IF(C101&lt;=$R$8,0.75,IF(C101&lt;=$R$9,1,1.25)))</f>
        <v>0.75</v>
      </c>
      <c r="F101">
        <f>VLOOKUP(D101,Sheet1!$C$3:$D$130,2,FALSE)</f>
        <v>57</v>
      </c>
      <c r="G101">
        <f t="shared" si="3"/>
        <v>91</v>
      </c>
      <c r="H101" t="str">
        <f t="shared" si="2"/>
        <v>MyMIDI.addNote(track,channel,57,91,0.75,volume)</v>
      </c>
      <c r="M101">
        <v>3.99</v>
      </c>
      <c r="N101" s="3" t="s">
        <v>115</v>
      </c>
      <c r="O101" s="7">
        <v>99</v>
      </c>
    </row>
    <row r="102" spans="1:15" x14ac:dyDescent="0.25">
      <c r="A102" s="1">
        <v>44165</v>
      </c>
      <c r="B102">
        <v>3.63</v>
      </c>
      <c r="C102">
        <v>1410385</v>
      </c>
      <c r="D102" t="str">
        <f>VLOOKUP(B102,$M$2:$O$128,2,FALSE)</f>
        <v>F3</v>
      </c>
      <c r="E102">
        <f>IF(C102&lt;=$R$7,0.5,IF(C102&lt;=$R$8,0.75,IF(C102&lt;=$R$9,1,1.25)))</f>
        <v>1.25</v>
      </c>
      <c r="F102">
        <f>VLOOKUP(D102,Sheet1!$C$3:$D$130,2,FALSE)</f>
        <v>53</v>
      </c>
      <c r="G102">
        <f t="shared" si="3"/>
        <v>92.25</v>
      </c>
      <c r="H102" t="str">
        <f t="shared" si="2"/>
        <v>MyMIDI.addNote(track,channel,53,92.25,1.25,volume)</v>
      </c>
      <c r="M102">
        <v>4</v>
      </c>
      <c r="N102" s="3" t="s">
        <v>117</v>
      </c>
      <c r="O102" s="7">
        <v>100</v>
      </c>
    </row>
    <row r="103" spans="1:15" x14ac:dyDescent="0.25">
      <c r="A103" s="1">
        <v>44166</v>
      </c>
      <c r="B103">
        <v>3.64</v>
      </c>
      <c r="C103">
        <v>1130972</v>
      </c>
      <c r="D103" t="str">
        <f>VLOOKUP(B103,$M$2:$O$128,2,FALSE)</f>
        <v>G3</v>
      </c>
      <c r="E103">
        <f>IF(C103&lt;=$R$7,0.5,IF(C103&lt;=$R$8,0.75,IF(C103&lt;=$R$9,1,1.25)))</f>
        <v>1</v>
      </c>
      <c r="F103">
        <f>VLOOKUP(D103,Sheet1!$C$3:$D$130,2,FALSE)</f>
        <v>55</v>
      </c>
      <c r="G103">
        <f t="shared" si="3"/>
        <v>93.25</v>
      </c>
      <c r="H103" t="str">
        <f t="shared" si="2"/>
        <v>MyMIDI.addNote(track,channel,55,93.25,1,volume)</v>
      </c>
      <c r="M103">
        <v>4.01</v>
      </c>
      <c r="N103" s="3" t="s">
        <v>117</v>
      </c>
      <c r="O103" s="7">
        <v>101</v>
      </c>
    </row>
    <row r="104" spans="1:15" x14ac:dyDescent="0.25">
      <c r="A104" s="1">
        <v>44167</v>
      </c>
      <c r="B104">
        <v>3.56</v>
      </c>
      <c r="C104">
        <v>1471859</v>
      </c>
      <c r="D104" t="str">
        <f>VLOOKUP(B104,$M$2:$O$128,2,FALSE)</f>
        <v>C3</v>
      </c>
      <c r="E104">
        <f>IF(C104&lt;=$R$7,0.5,IF(C104&lt;=$R$8,0.75,IF(C104&lt;=$R$9,1,1.25)))</f>
        <v>1.25</v>
      </c>
      <c r="F104">
        <f>VLOOKUP(D104,Sheet1!$C$3:$D$130,2,FALSE)</f>
        <v>48</v>
      </c>
      <c r="G104">
        <f t="shared" si="3"/>
        <v>94.5</v>
      </c>
      <c r="H104" t="str">
        <f t="shared" si="2"/>
        <v>MyMIDI.addNote(track,channel,48,94.5,1.25,volume)</v>
      </c>
      <c r="M104">
        <v>4.0199999999999996</v>
      </c>
      <c r="N104" s="3" t="s">
        <v>119</v>
      </c>
      <c r="O104" s="7">
        <v>102</v>
      </c>
    </row>
    <row r="105" spans="1:15" x14ac:dyDescent="0.25">
      <c r="A105" s="1">
        <v>44168</v>
      </c>
      <c r="B105">
        <v>3.52</v>
      </c>
      <c r="C105">
        <v>1312513</v>
      </c>
      <c r="D105" t="str">
        <f>VLOOKUP(B105,$M$2:$O$128,2,FALSE)</f>
        <v>A2</v>
      </c>
      <c r="E105">
        <f>IF(C105&lt;=$R$7,0.5,IF(C105&lt;=$R$8,0.75,IF(C105&lt;=$R$9,1,1.25)))</f>
        <v>1.25</v>
      </c>
      <c r="F105">
        <f>VLOOKUP(D105,Sheet1!$C$3:$D$130,2,FALSE)</f>
        <v>45</v>
      </c>
      <c r="G105">
        <f t="shared" si="3"/>
        <v>95.75</v>
      </c>
      <c r="H105" t="str">
        <f t="shared" si="2"/>
        <v>MyMIDI.addNote(track,channel,45,95.75,1.25,volume)</v>
      </c>
      <c r="M105">
        <v>4.03</v>
      </c>
      <c r="N105" s="3" t="s">
        <v>119</v>
      </c>
      <c r="O105" s="7">
        <v>103</v>
      </c>
    </row>
    <row r="106" spans="1:15" x14ac:dyDescent="0.25">
      <c r="A106" s="1">
        <v>44169</v>
      </c>
      <c r="B106">
        <v>3.51</v>
      </c>
      <c r="C106">
        <v>2571723</v>
      </c>
      <c r="D106" t="str">
        <f>VLOOKUP(B106,$M$2:$O$128,2,FALSE)</f>
        <v>G2</v>
      </c>
      <c r="E106">
        <f>IF(C106&lt;=$R$7,0.5,IF(C106&lt;=$R$8,0.75,IF(C106&lt;=$R$9,1,1.25)))</f>
        <v>1.25</v>
      </c>
      <c r="F106">
        <f>VLOOKUP(D106,Sheet1!$C$3:$D$130,2,FALSE)</f>
        <v>43</v>
      </c>
      <c r="G106">
        <f t="shared" si="3"/>
        <v>97</v>
      </c>
      <c r="H106" t="str">
        <f t="shared" si="2"/>
        <v>MyMIDI.addNote(track,channel,43,97,1.25,volume)</v>
      </c>
      <c r="M106">
        <v>4.04</v>
      </c>
      <c r="N106" s="3" t="s">
        <v>120</v>
      </c>
      <c r="O106" s="7">
        <v>104</v>
      </c>
    </row>
    <row r="107" spans="1:15" x14ac:dyDescent="0.25">
      <c r="A107" s="1">
        <v>44172</v>
      </c>
      <c r="B107">
        <v>3.53</v>
      </c>
      <c r="C107">
        <v>1243635</v>
      </c>
      <c r="D107" t="str">
        <f>VLOOKUP(B107,$M$2:$O$128,2,FALSE)</f>
        <v>A2</v>
      </c>
      <c r="E107">
        <f>IF(C107&lt;=$R$7,0.5,IF(C107&lt;=$R$8,0.75,IF(C107&lt;=$R$9,1,1.25)))</f>
        <v>1.25</v>
      </c>
      <c r="F107">
        <f>VLOOKUP(D107,Sheet1!$C$3:$D$130,2,FALSE)</f>
        <v>45</v>
      </c>
      <c r="G107">
        <f t="shared" si="3"/>
        <v>98.25</v>
      </c>
      <c r="H107" t="str">
        <f t="shared" si="2"/>
        <v>MyMIDI.addNote(track,channel,45,98.25,1.25,volume)</v>
      </c>
      <c r="M107">
        <v>4.05</v>
      </c>
      <c r="N107" s="3" t="s">
        <v>120</v>
      </c>
      <c r="O107" s="7">
        <v>105</v>
      </c>
    </row>
    <row r="108" spans="1:15" x14ac:dyDescent="0.25">
      <c r="A108" s="1">
        <v>44173</v>
      </c>
      <c r="B108">
        <v>3.5</v>
      </c>
      <c r="C108">
        <v>1200036</v>
      </c>
      <c r="D108" t="str">
        <f>VLOOKUP(B108,$M$2:$O$128,2,FALSE)</f>
        <v>G2</v>
      </c>
      <c r="E108">
        <f>IF(C108&lt;=$R$7,0.5,IF(C108&lt;=$R$8,0.75,IF(C108&lt;=$R$9,1,1.25)))</f>
        <v>1.25</v>
      </c>
      <c r="F108">
        <f>VLOOKUP(D108,Sheet1!$C$3:$D$130,2,FALSE)</f>
        <v>43</v>
      </c>
      <c r="G108">
        <f t="shared" si="3"/>
        <v>99.5</v>
      </c>
      <c r="H108" t="str">
        <f t="shared" si="2"/>
        <v>MyMIDI.addNote(track,channel,43,99.5,1.25,volume)</v>
      </c>
      <c r="M108">
        <v>4.0599999999999996</v>
      </c>
      <c r="N108" s="3" t="s">
        <v>122</v>
      </c>
      <c r="O108" s="7">
        <v>106</v>
      </c>
    </row>
    <row r="109" spans="1:15" x14ac:dyDescent="0.25">
      <c r="A109" s="1">
        <v>44174</v>
      </c>
      <c r="B109">
        <v>3.52</v>
      </c>
      <c r="C109">
        <v>1245284</v>
      </c>
      <c r="D109" t="str">
        <f>VLOOKUP(B109,$M$2:$O$128,2,FALSE)</f>
        <v>A2</v>
      </c>
      <c r="E109">
        <f>IF(C109&lt;=$R$7,0.5,IF(C109&lt;=$R$8,0.75,IF(C109&lt;=$R$9,1,1.25)))</f>
        <v>1.25</v>
      </c>
      <c r="F109">
        <f>VLOOKUP(D109,Sheet1!$C$3:$D$130,2,FALSE)</f>
        <v>45</v>
      </c>
      <c r="G109">
        <f t="shared" si="3"/>
        <v>100.75</v>
      </c>
      <c r="H109" t="str">
        <f t="shared" si="2"/>
        <v>MyMIDI.addNote(track,channel,45,100.75,1.25,volume)</v>
      </c>
      <c r="M109">
        <v>4.07</v>
      </c>
      <c r="N109" s="3" t="s">
        <v>122</v>
      </c>
      <c r="O109" s="7">
        <v>107</v>
      </c>
    </row>
    <row r="110" spans="1:15" x14ac:dyDescent="0.25">
      <c r="A110" s="1">
        <v>44175</v>
      </c>
      <c r="B110">
        <v>3.51</v>
      </c>
      <c r="C110">
        <v>864822</v>
      </c>
      <c r="D110" t="str">
        <f>VLOOKUP(B110,$M$2:$O$128,2,FALSE)</f>
        <v>G2</v>
      </c>
      <c r="E110">
        <f>IF(C110&lt;=$R$7,0.5,IF(C110&lt;=$R$8,0.75,IF(C110&lt;=$R$9,1,1.25)))</f>
        <v>1</v>
      </c>
      <c r="F110">
        <f>VLOOKUP(D110,Sheet1!$C$3:$D$130,2,FALSE)</f>
        <v>43</v>
      </c>
      <c r="G110">
        <f t="shared" si="3"/>
        <v>101.75</v>
      </c>
      <c r="H110" t="str">
        <f t="shared" si="2"/>
        <v>MyMIDI.addNote(track,channel,43,101.75,1,volume)</v>
      </c>
      <c r="M110"/>
      <c r="N110" s="3"/>
      <c r="O110" s="7"/>
    </row>
    <row r="111" spans="1:15" x14ac:dyDescent="0.25">
      <c r="A111" s="1">
        <v>44176</v>
      </c>
      <c r="B111">
        <v>3.45</v>
      </c>
      <c r="C111">
        <v>1604996</v>
      </c>
      <c r="D111" t="str">
        <f>VLOOKUP(B111,$M$2:$O$128,2,FALSE)</f>
        <v>D2</v>
      </c>
      <c r="E111">
        <f>IF(C111&lt;=$R$7,0.5,IF(C111&lt;=$R$8,0.75,IF(C111&lt;=$R$9,1,1.25)))</f>
        <v>1.25</v>
      </c>
      <c r="F111">
        <f>VLOOKUP(D111,Sheet1!$C$3:$D$130,2,FALSE)</f>
        <v>38</v>
      </c>
      <c r="G111">
        <f t="shared" si="3"/>
        <v>103</v>
      </c>
      <c r="H111" t="str">
        <f t="shared" si="2"/>
        <v>MyMIDI.addNote(track,channel,38,103,1.25,volume)</v>
      </c>
      <c r="M111"/>
      <c r="N111" s="3"/>
      <c r="O111" s="7"/>
    </row>
    <row r="112" spans="1:15" x14ac:dyDescent="0.25">
      <c r="A112" s="1">
        <v>44179</v>
      </c>
      <c r="B112">
        <v>3.65</v>
      </c>
      <c r="C112">
        <v>3369043</v>
      </c>
      <c r="D112" t="str">
        <f>VLOOKUP(B112,$M$2:$O$128,2,FALSE)</f>
        <v>G3</v>
      </c>
      <c r="E112">
        <f>IF(C112&lt;=$R$7,0.5,IF(C112&lt;=$R$8,0.75,IF(C112&lt;=$R$9,1,1.25)))</f>
        <v>1.25</v>
      </c>
      <c r="F112">
        <f>VLOOKUP(D112,Sheet1!$C$3:$D$130,2,FALSE)</f>
        <v>55</v>
      </c>
      <c r="G112">
        <f t="shared" si="3"/>
        <v>104.25</v>
      </c>
      <c r="H112" t="str">
        <f t="shared" si="2"/>
        <v>MyMIDI.addNote(track,channel,55,104.25,1.25,volume)</v>
      </c>
      <c r="M112"/>
      <c r="N112" s="3"/>
      <c r="O112" s="7"/>
    </row>
    <row r="113" spans="1:15" x14ac:dyDescent="0.25">
      <c r="A113" s="1">
        <v>44180</v>
      </c>
      <c r="B113">
        <v>3.65</v>
      </c>
      <c r="C113">
        <v>1343614</v>
      </c>
      <c r="D113" t="str">
        <f>VLOOKUP(B113,$M$2:$O$128,2,FALSE)</f>
        <v>G3</v>
      </c>
      <c r="E113">
        <f>IF(C113&lt;=$R$7,0.5,IF(C113&lt;=$R$8,0.75,IF(C113&lt;=$R$9,1,1.25)))</f>
        <v>1.25</v>
      </c>
      <c r="F113">
        <f>VLOOKUP(D113,Sheet1!$C$3:$D$130,2,FALSE)</f>
        <v>55</v>
      </c>
      <c r="G113">
        <f t="shared" si="3"/>
        <v>105.5</v>
      </c>
      <c r="H113" t="str">
        <f t="shared" si="2"/>
        <v>MyMIDI.addNote(track,channel,55,105.5,1.25,volume)</v>
      </c>
      <c r="M113"/>
      <c r="N113" s="3"/>
      <c r="O113" s="7"/>
    </row>
    <row r="114" spans="1:15" x14ac:dyDescent="0.25">
      <c r="A114" s="1">
        <v>44181</v>
      </c>
      <c r="B114">
        <v>3.52</v>
      </c>
      <c r="C114">
        <v>3548040</v>
      </c>
      <c r="D114" t="str">
        <f>VLOOKUP(B114,$M$2:$O$128,2,FALSE)</f>
        <v>A2</v>
      </c>
      <c r="E114">
        <f>IF(C114&lt;=$R$7,0.5,IF(C114&lt;=$R$8,0.75,IF(C114&lt;=$R$9,1,1.25)))</f>
        <v>1.25</v>
      </c>
      <c r="F114">
        <f>VLOOKUP(D114,Sheet1!$C$3:$D$130,2,FALSE)</f>
        <v>45</v>
      </c>
      <c r="G114">
        <f t="shared" si="3"/>
        <v>106.75</v>
      </c>
      <c r="H114" t="str">
        <f t="shared" si="2"/>
        <v>MyMIDI.addNote(track,channel,45,106.75,1.25,volume)</v>
      </c>
      <c r="M114"/>
      <c r="N114" s="3"/>
      <c r="O114" s="7"/>
    </row>
    <row r="115" spans="1:15" x14ac:dyDescent="0.25">
      <c r="A115" s="1">
        <v>44182</v>
      </c>
      <c r="B115">
        <v>3.51</v>
      </c>
      <c r="C115">
        <v>1039234</v>
      </c>
      <c r="D115" t="str">
        <f>VLOOKUP(B115,$M$2:$O$128,2,FALSE)</f>
        <v>G2</v>
      </c>
      <c r="E115">
        <f>IF(C115&lt;=$R$7,0.5,IF(C115&lt;=$R$8,0.75,IF(C115&lt;=$R$9,1,1.25)))</f>
        <v>1</v>
      </c>
      <c r="F115">
        <f>VLOOKUP(D115,Sheet1!$C$3:$D$130,2,FALSE)</f>
        <v>43</v>
      </c>
      <c r="G115">
        <f t="shared" si="3"/>
        <v>107.75</v>
      </c>
      <c r="H115" t="str">
        <f t="shared" si="2"/>
        <v>MyMIDI.addNote(track,channel,43,107.75,1,volume)</v>
      </c>
      <c r="M115"/>
      <c r="N115" s="3"/>
      <c r="O115" s="7"/>
    </row>
    <row r="116" spans="1:15" x14ac:dyDescent="0.25">
      <c r="A116" s="1">
        <v>44183</v>
      </c>
      <c r="B116">
        <v>3.43</v>
      </c>
      <c r="C116">
        <v>2084837</v>
      </c>
      <c r="D116" t="str">
        <f>VLOOKUP(B116,$M$2:$O$128,2,FALSE)</f>
        <v>C2</v>
      </c>
      <c r="E116">
        <f>IF(C116&lt;=$R$7,0.5,IF(C116&lt;=$R$8,0.75,IF(C116&lt;=$R$9,1,1.25)))</f>
        <v>1.25</v>
      </c>
      <c r="F116">
        <f>VLOOKUP(D116,Sheet1!$C$3:$D$130,2,FALSE)</f>
        <v>36</v>
      </c>
      <c r="G116">
        <f t="shared" si="3"/>
        <v>109</v>
      </c>
      <c r="H116" t="str">
        <f t="shared" si="2"/>
        <v>MyMIDI.addNote(track,channel,36,109,1.25,volume)</v>
      </c>
      <c r="M116"/>
      <c r="N116" s="3"/>
      <c r="O116" s="7"/>
    </row>
    <row r="117" spans="1:15" x14ac:dyDescent="0.25">
      <c r="A117" s="1">
        <v>44186</v>
      </c>
      <c r="B117">
        <v>3.35</v>
      </c>
      <c r="C117">
        <v>1771006</v>
      </c>
      <c r="D117" t="str">
        <f>VLOOKUP(B117,$M$2:$O$128,2,FALSE)</f>
        <v>F1</v>
      </c>
      <c r="E117">
        <f>IF(C117&lt;=$R$7,0.5,IF(C117&lt;=$R$8,0.75,IF(C117&lt;=$R$9,1,1.25)))</f>
        <v>1.25</v>
      </c>
      <c r="F117">
        <f>VLOOKUP(D117,Sheet1!$C$3:$D$130,2,FALSE)</f>
        <v>29</v>
      </c>
      <c r="G117">
        <f t="shared" si="3"/>
        <v>110.25</v>
      </c>
      <c r="H117" t="str">
        <f t="shared" si="2"/>
        <v>MyMIDI.addNote(track,channel,29,110.25,1.25,volume)</v>
      </c>
      <c r="M117"/>
      <c r="N117" s="3"/>
      <c r="O117" s="7"/>
    </row>
    <row r="118" spans="1:15" x14ac:dyDescent="0.25">
      <c r="A118" s="1">
        <v>44187</v>
      </c>
      <c r="B118">
        <v>3.31</v>
      </c>
      <c r="C118">
        <v>897539</v>
      </c>
      <c r="D118" t="str">
        <f>VLOOKUP(B118,$M$2:$O$128,2,FALSE)</f>
        <v>D1</v>
      </c>
      <c r="E118">
        <f>IF(C118&lt;=$R$7,0.5,IF(C118&lt;=$R$8,0.75,IF(C118&lt;=$R$9,1,1.25)))</f>
        <v>1</v>
      </c>
      <c r="F118">
        <f>VLOOKUP(D118,Sheet1!$C$3:$D$130,2,FALSE)</f>
        <v>26</v>
      </c>
      <c r="G118">
        <f t="shared" si="3"/>
        <v>111.25</v>
      </c>
      <c r="H118" t="str">
        <f t="shared" si="2"/>
        <v>MyMIDI.addNote(track,channel,26,111.25,1,volume)</v>
      </c>
      <c r="M118"/>
      <c r="N118" s="3"/>
      <c r="O118" s="7"/>
    </row>
    <row r="119" spans="1:15" x14ac:dyDescent="0.25">
      <c r="A119" s="1">
        <v>44188</v>
      </c>
      <c r="B119">
        <v>3.34</v>
      </c>
      <c r="C119">
        <v>1019738</v>
      </c>
      <c r="D119" t="str">
        <f>VLOOKUP(B119,$M$2:$O$128,2,FALSE)</f>
        <v>F1</v>
      </c>
      <c r="E119">
        <f>IF(C119&lt;=$R$7,0.5,IF(C119&lt;=$R$8,0.75,IF(C119&lt;=$R$9,1,1.25)))</f>
        <v>1</v>
      </c>
      <c r="F119">
        <f>VLOOKUP(D119,Sheet1!$C$3:$D$130,2,FALSE)</f>
        <v>29</v>
      </c>
      <c r="G119">
        <f t="shared" si="3"/>
        <v>112.25</v>
      </c>
      <c r="H119" t="str">
        <f t="shared" si="2"/>
        <v>MyMIDI.addNote(track,channel,29,112.25,1,volume)</v>
      </c>
      <c r="M119"/>
      <c r="N119" s="3"/>
      <c r="O119" s="7"/>
    </row>
    <row r="120" spans="1:15" x14ac:dyDescent="0.25">
      <c r="A120" s="1">
        <v>44189</v>
      </c>
      <c r="B120">
        <v>3.35</v>
      </c>
      <c r="C120">
        <v>360976</v>
      </c>
      <c r="D120" t="str">
        <f>VLOOKUP(B120,$M$2:$O$128,2,FALSE)</f>
        <v>F1</v>
      </c>
      <c r="E120">
        <f>IF(C120&lt;=$R$7,0.5,IF(C120&lt;=$R$8,0.75,IF(C120&lt;=$R$9,1,1.25)))</f>
        <v>0.5</v>
      </c>
      <c r="F120">
        <f>VLOOKUP(D120,Sheet1!$C$3:$D$130,2,FALSE)</f>
        <v>29</v>
      </c>
      <c r="G120">
        <f t="shared" si="3"/>
        <v>112.75</v>
      </c>
      <c r="H120" t="str">
        <f t="shared" si="2"/>
        <v>MyMIDI.addNote(track,channel,29,112.75,0.5,volume)</v>
      </c>
      <c r="M120"/>
      <c r="N120" s="3"/>
      <c r="O120" s="7"/>
    </row>
    <row r="121" spans="1:15" x14ac:dyDescent="0.25">
      <c r="A121" s="1">
        <v>44194</v>
      </c>
      <c r="B121">
        <v>3.4</v>
      </c>
      <c r="C121">
        <v>634414</v>
      </c>
      <c r="D121" t="str">
        <f>VLOOKUP(B121,$M$2:$O$128,2,FALSE)</f>
        <v>B1</v>
      </c>
      <c r="E121">
        <f>IF(C121&lt;=$R$7,0.5,IF(C121&lt;=$R$8,0.75,IF(C121&lt;=$R$9,1,1.25)))</f>
        <v>0.75</v>
      </c>
      <c r="F121">
        <f>VLOOKUP(D121,Sheet1!$C$3:$D$130,2,FALSE)</f>
        <v>35</v>
      </c>
      <c r="G121">
        <f t="shared" si="3"/>
        <v>113.5</v>
      </c>
      <c r="H121" t="str">
        <f t="shared" si="2"/>
        <v>MyMIDI.addNote(track,channel,35,113.5,0.75,volume)</v>
      </c>
      <c r="M121"/>
      <c r="N121" s="3"/>
      <c r="O121" s="7"/>
    </row>
    <row r="122" spans="1:15" x14ac:dyDescent="0.25">
      <c r="A122" s="1">
        <v>44195</v>
      </c>
      <c r="B122">
        <v>3.41</v>
      </c>
      <c r="C122">
        <v>895450</v>
      </c>
      <c r="D122" t="str">
        <f>VLOOKUP(B122,$M$2:$O$128,2,FALSE)</f>
        <v>B1</v>
      </c>
      <c r="E122">
        <f>IF(C122&lt;=$R$7,0.5,IF(C122&lt;=$R$8,0.75,IF(C122&lt;=$R$9,1,1.25)))</f>
        <v>1</v>
      </c>
      <c r="F122">
        <f>VLOOKUP(D122,Sheet1!$C$3:$D$130,2,FALSE)</f>
        <v>35</v>
      </c>
      <c r="G122">
        <f t="shared" si="3"/>
        <v>114.5</v>
      </c>
      <c r="H122" t="str">
        <f t="shared" si="2"/>
        <v>MyMIDI.addNote(track,channel,35,114.5,1,volume)</v>
      </c>
      <c r="M122"/>
      <c r="N122" s="3"/>
      <c r="O122" s="7"/>
    </row>
    <row r="123" spans="1:15" x14ac:dyDescent="0.25">
      <c r="A123" s="1">
        <v>44196</v>
      </c>
      <c r="B123">
        <v>3.36</v>
      </c>
      <c r="C123">
        <v>596189</v>
      </c>
      <c r="D123" t="str">
        <f>VLOOKUP(B123,$M$2:$O$128,2,FALSE)</f>
        <v>G1</v>
      </c>
      <c r="E123">
        <f>IF(C123&lt;=$R$7,0.5,IF(C123&lt;=$R$8,0.75,IF(C123&lt;=$R$9,1,1.25)))</f>
        <v>0.75</v>
      </c>
      <c r="F123">
        <f>VLOOKUP(D123,Sheet1!$C$3:$D$130,2,FALSE)</f>
        <v>31</v>
      </c>
      <c r="G123">
        <f t="shared" si="3"/>
        <v>115.25</v>
      </c>
      <c r="H123" t="str">
        <f t="shared" si="2"/>
        <v>MyMIDI.addNote(track,channel,31,115.25,0.75,volume)</v>
      </c>
      <c r="M123"/>
      <c r="N123" s="3"/>
      <c r="O123" s="7"/>
    </row>
    <row r="124" spans="1:15" x14ac:dyDescent="0.25">
      <c r="A124" s="1">
        <v>44200</v>
      </c>
      <c r="B124">
        <v>3.38</v>
      </c>
      <c r="C124">
        <v>553096</v>
      </c>
      <c r="D124" t="str">
        <f>VLOOKUP(B124,$M$2:$O$128,2,FALSE)</f>
        <v>A1</v>
      </c>
      <c r="E124">
        <f>IF(C124&lt;=$R$7,0.5,IF(C124&lt;=$R$8,0.75,IF(C124&lt;=$R$9,1,1.25)))</f>
        <v>0.5</v>
      </c>
      <c r="F124">
        <f>VLOOKUP(D124,Sheet1!$C$3:$D$130,2,FALSE)</f>
        <v>33</v>
      </c>
      <c r="G124">
        <f t="shared" si="3"/>
        <v>115.75</v>
      </c>
      <c r="H124" t="str">
        <f t="shared" si="2"/>
        <v>MyMIDI.addNote(track,channel,33,115.75,0.5,volume)</v>
      </c>
      <c r="M124"/>
      <c r="N124" s="3"/>
      <c r="O124" s="7"/>
    </row>
    <row r="125" spans="1:15" x14ac:dyDescent="0.25">
      <c r="A125" s="1">
        <v>44201</v>
      </c>
      <c r="B125">
        <v>3.39</v>
      </c>
      <c r="C125">
        <v>588962</v>
      </c>
      <c r="D125" t="str">
        <f>VLOOKUP(B125,$M$2:$O$128,2,FALSE)</f>
        <v>A1</v>
      </c>
      <c r="E125">
        <f>IF(C125&lt;=$R$7,0.5,IF(C125&lt;=$R$8,0.75,IF(C125&lt;=$R$9,1,1.25)))</f>
        <v>0.75</v>
      </c>
      <c r="F125">
        <f>VLOOKUP(D125,Sheet1!$C$3:$D$130,2,FALSE)</f>
        <v>33</v>
      </c>
      <c r="G125">
        <f t="shared" si="3"/>
        <v>116.5</v>
      </c>
      <c r="H125" t="str">
        <f t="shared" si="2"/>
        <v>MyMIDI.addNote(track,channel,33,116.5,0.75,volume)</v>
      </c>
      <c r="M125"/>
      <c r="N125" s="3"/>
      <c r="O125" s="7"/>
    </row>
    <row r="126" spans="1:15" x14ac:dyDescent="0.25">
      <c r="A126" s="1">
        <v>44202</v>
      </c>
      <c r="B126">
        <v>3.37</v>
      </c>
      <c r="C126">
        <v>709799</v>
      </c>
      <c r="D126" t="str">
        <f>VLOOKUP(B126,$M$2:$O$128,2,FALSE)</f>
        <v>G1</v>
      </c>
      <c r="E126">
        <f>IF(C126&lt;=$R$7,0.5,IF(C126&lt;=$R$8,0.75,IF(C126&lt;=$R$9,1,1.25)))</f>
        <v>0.75</v>
      </c>
      <c r="F126">
        <f>VLOOKUP(D126,Sheet1!$C$3:$D$130,2,FALSE)</f>
        <v>31</v>
      </c>
      <c r="G126">
        <f t="shared" si="3"/>
        <v>117.25</v>
      </c>
      <c r="H126" t="str">
        <f t="shared" si="2"/>
        <v>MyMIDI.addNote(track,channel,31,117.25,0.75,volume)</v>
      </c>
      <c r="M126"/>
      <c r="N126" s="3"/>
      <c r="O126" s="7"/>
    </row>
    <row r="127" spans="1:15" x14ac:dyDescent="0.25">
      <c r="A127" s="1">
        <v>44203</v>
      </c>
      <c r="B127">
        <v>3.41</v>
      </c>
      <c r="C127">
        <v>682822</v>
      </c>
      <c r="D127" t="str">
        <f>VLOOKUP(B127,$M$2:$O$128,2,FALSE)</f>
        <v>B1</v>
      </c>
      <c r="E127">
        <f>IF(C127&lt;=$R$7,0.5,IF(C127&lt;=$R$8,0.75,IF(C127&lt;=$R$9,1,1.25)))</f>
        <v>0.75</v>
      </c>
      <c r="F127">
        <f>VLOOKUP(D127,Sheet1!$C$3:$D$130,2,FALSE)</f>
        <v>35</v>
      </c>
      <c r="G127">
        <f t="shared" si="3"/>
        <v>118</v>
      </c>
      <c r="H127" t="str">
        <f t="shared" si="2"/>
        <v>MyMIDI.addNote(track,channel,35,118,0.75,volume)</v>
      </c>
      <c r="M127"/>
      <c r="N127" s="3"/>
      <c r="O127" s="7"/>
    </row>
    <row r="128" spans="1:15" x14ac:dyDescent="0.25">
      <c r="A128" s="1">
        <v>44204</v>
      </c>
      <c r="B128">
        <v>3.43</v>
      </c>
      <c r="C128">
        <v>531949</v>
      </c>
      <c r="D128" t="str">
        <f>VLOOKUP(B128,$M$2:$O$128,2,FALSE)</f>
        <v>C2</v>
      </c>
      <c r="E128">
        <f>IF(C128&lt;=$R$7,0.5,IF(C128&lt;=$R$8,0.75,IF(C128&lt;=$R$9,1,1.25)))</f>
        <v>0.5</v>
      </c>
      <c r="F128">
        <f>VLOOKUP(D128,Sheet1!$C$3:$D$130,2,FALSE)</f>
        <v>36</v>
      </c>
      <c r="G128">
        <f t="shared" si="3"/>
        <v>118.5</v>
      </c>
      <c r="H128" t="str">
        <f t="shared" si="2"/>
        <v>MyMIDI.addNote(track,channel,36,118.5,0.5,volume)</v>
      </c>
      <c r="M128"/>
      <c r="N128" s="3"/>
      <c r="O128" s="7"/>
    </row>
    <row r="129" spans="1:15" x14ac:dyDescent="0.25">
      <c r="A129" s="1">
        <v>44207</v>
      </c>
      <c r="B129">
        <v>3.41</v>
      </c>
      <c r="C129">
        <v>536013</v>
      </c>
      <c r="D129" t="str">
        <f>VLOOKUP(B129,$M$2:$O$128,2,FALSE)</f>
        <v>B1</v>
      </c>
      <c r="E129">
        <f>IF(C129&lt;=$R$7,0.5,IF(C129&lt;=$R$8,0.75,IF(C129&lt;=$R$9,1,1.25)))</f>
        <v>0.5</v>
      </c>
      <c r="F129">
        <f>VLOOKUP(D129,Sheet1!$C$3:$D$130,2,FALSE)</f>
        <v>35</v>
      </c>
      <c r="G129">
        <f t="shared" si="3"/>
        <v>119</v>
      </c>
      <c r="H129" t="str">
        <f t="shared" si="2"/>
        <v>MyMIDI.addNote(track,channel,35,119,0.5,volume)</v>
      </c>
      <c r="M129"/>
      <c r="N129" s="3"/>
      <c r="O129" s="7"/>
    </row>
    <row r="130" spans="1:15" x14ac:dyDescent="0.25">
      <c r="A130" s="1">
        <v>44208</v>
      </c>
      <c r="B130">
        <v>3.39</v>
      </c>
      <c r="C130">
        <v>598083</v>
      </c>
      <c r="D130" t="str">
        <f>VLOOKUP(B130,$M$2:$O$128,2,FALSE)</f>
        <v>A1</v>
      </c>
      <c r="E130">
        <f>IF(C130&lt;=$R$7,0.5,IF(C130&lt;=$R$8,0.75,IF(C130&lt;=$R$9,1,1.25)))</f>
        <v>0.75</v>
      </c>
      <c r="F130">
        <f>VLOOKUP(D130,Sheet1!$C$3:$D$130,2,FALSE)</f>
        <v>33</v>
      </c>
      <c r="G130">
        <f t="shared" si="3"/>
        <v>119.75</v>
      </c>
      <c r="H130" t="str">
        <f t="shared" si="2"/>
        <v>MyMIDI.addNote(track,channel,33,119.75,0.75,volume)</v>
      </c>
      <c r="N130" s="3"/>
    </row>
    <row r="131" spans="1:15" x14ac:dyDescent="0.25">
      <c r="A131" s="1">
        <v>44209</v>
      </c>
      <c r="B131">
        <v>3.37</v>
      </c>
      <c r="C131">
        <v>557326</v>
      </c>
      <c r="D131" t="str">
        <f>VLOOKUP(B131,$M$2:$O$128,2,FALSE)</f>
        <v>G1</v>
      </c>
      <c r="E131">
        <f>IF(C131&lt;=$R$7,0.5,IF(C131&lt;=$R$8,0.75,IF(C131&lt;=$R$9,1,1.25)))</f>
        <v>0.5</v>
      </c>
      <c r="F131">
        <f>VLOOKUP(D131,Sheet1!$C$3:$D$130,2,FALSE)</f>
        <v>31</v>
      </c>
      <c r="G131">
        <f t="shared" si="3"/>
        <v>120.25</v>
      </c>
      <c r="H131" t="str">
        <f t="shared" ref="H131:H194" si="4">"MyMIDI.addNote(track,channel,"&amp;F131&amp;","&amp;G131&amp;","&amp;E131&amp;",volume)"</f>
        <v>MyMIDI.addNote(track,channel,31,120.25,0.5,volume)</v>
      </c>
      <c r="N131" s="3"/>
    </row>
    <row r="132" spans="1:15" x14ac:dyDescent="0.25">
      <c r="A132" s="1">
        <v>44210</v>
      </c>
      <c r="B132">
        <v>3.38</v>
      </c>
      <c r="C132">
        <v>408273</v>
      </c>
      <c r="D132" t="str">
        <f>VLOOKUP(B132,$M$2:$O$128,2,FALSE)</f>
        <v>A1</v>
      </c>
      <c r="E132">
        <f>IF(C132&lt;=$R$7,0.5,IF(C132&lt;=$R$8,0.75,IF(C132&lt;=$R$9,1,1.25)))</f>
        <v>0.5</v>
      </c>
      <c r="F132">
        <f>VLOOKUP(D132,Sheet1!$C$3:$D$130,2,FALSE)</f>
        <v>33</v>
      </c>
      <c r="G132">
        <f t="shared" ref="G132:G195" si="5">E132+G131</f>
        <v>120.75</v>
      </c>
      <c r="H132" t="str">
        <f t="shared" si="4"/>
        <v>MyMIDI.addNote(track,channel,33,120.75,0.5,volume)</v>
      </c>
      <c r="N132" s="3"/>
    </row>
    <row r="133" spans="1:15" x14ac:dyDescent="0.25">
      <c r="A133" s="1">
        <v>44211</v>
      </c>
      <c r="B133">
        <v>3.35</v>
      </c>
      <c r="C133">
        <v>910284</v>
      </c>
      <c r="D133" t="str">
        <f>VLOOKUP(B133,$M$2:$O$128,2,FALSE)</f>
        <v>F1</v>
      </c>
      <c r="E133">
        <f>IF(C133&lt;=$R$7,0.5,IF(C133&lt;=$R$8,0.75,IF(C133&lt;=$R$9,1,1.25)))</f>
        <v>1</v>
      </c>
      <c r="F133">
        <f>VLOOKUP(D133,Sheet1!$C$3:$D$130,2,FALSE)</f>
        <v>29</v>
      </c>
      <c r="G133">
        <f t="shared" si="5"/>
        <v>121.75</v>
      </c>
      <c r="H133" t="str">
        <f t="shared" si="4"/>
        <v>MyMIDI.addNote(track,channel,29,121.75,1,volume)</v>
      </c>
      <c r="N133" s="3"/>
    </row>
    <row r="134" spans="1:15" x14ac:dyDescent="0.25">
      <c r="A134" s="1">
        <v>44214</v>
      </c>
      <c r="B134">
        <v>3.32</v>
      </c>
      <c r="C134">
        <v>518956</v>
      </c>
      <c r="D134" t="str">
        <f>VLOOKUP(B134,$M$2:$O$128,2,FALSE)</f>
        <v>E1</v>
      </c>
      <c r="E134">
        <f>IF(C134&lt;=$R$7,0.5,IF(C134&lt;=$R$8,0.75,IF(C134&lt;=$R$9,1,1.25)))</f>
        <v>0.5</v>
      </c>
      <c r="F134">
        <f>VLOOKUP(D134,Sheet1!$C$3:$D$130,2,FALSE)</f>
        <v>28</v>
      </c>
      <c r="G134">
        <f t="shared" si="5"/>
        <v>122.25</v>
      </c>
      <c r="H134" t="str">
        <f t="shared" si="4"/>
        <v>MyMIDI.addNote(track,channel,28,122.25,0.5,volume)</v>
      </c>
      <c r="N134" s="3"/>
    </row>
    <row r="135" spans="1:15" x14ac:dyDescent="0.25">
      <c r="A135" s="1">
        <v>44215</v>
      </c>
      <c r="B135">
        <v>3.38</v>
      </c>
      <c r="C135">
        <v>933758</v>
      </c>
      <c r="D135" t="str">
        <f>VLOOKUP(B135,$M$2:$O$128,2,FALSE)</f>
        <v>A1</v>
      </c>
      <c r="E135">
        <f>IF(C135&lt;=$R$7,0.5,IF(C135&lt;=$R$8,0.75,IF(C135&lt;=$R$9,1,1.25)))</f>
        <v>1</v>
      </c>
      <c r="F135">
        <f>VLOOKUP(D135,Sheet1!$C$3:$D$130,2,FALSE)</f>
        <v>33</v>
      </c>
      <c r="G135">
        <f t="shared" si="5"/>
        <v>123.25</v>
      </c>
      <c r="H135" t="str">
        <f t="shared" si="4"/>
        <v>MyMIDI.addNote(track,channel,33,123.25,1,volume)</v>
      </c>
    </row>
    <row r="136" spans="1:15" x14ac:dyDescent="0.25">
      <c r="A136" s="1">
        <v>44216</v>
      </c>
      <c r="B136">
        <v>3.42</v>
      </c>
      <c r="C136">
        <v>684094</v>
      </c>
      <c r="D136" t="str">
        <f>VLOOKUP(B136,$M$2:$O$128,2,FALSE)</f>
        <v>C2</v>
      </c>
      <c r="E136">
        <f>IF(C136&lt;=$R$7,0.5,IF(C136&lt;=$R$8,0.75,IF(C136&lt;=$R$9,1,1.25)))</f>
        <v>0.75</v>
      </c>
      <c r="F136">
        <f>VLOOKUP(D136,Sheet1!$C$3:$D$130,2,FALSE)</f>
        <v>36</v>
      </c>
      <c r="G136">
        <f t="shared" si="5"/>
        <v>124</v>
      </c>
      <c r="H136" t="str">
        <f t="shared" si="4"/>
        <v>MyMIDI.addNote(track,channel,36,124,0.75,volume)</v>
      </c>
    </row>
    <row r="137" spans="1:15" x14ac:dyDescent="0.25">
      <c r="A137" s="1">
        <v>44217</v>
      </c>
      <c r="B137">
        <v>3.37</v>
      </c>
      <c r="C137">
        <v>910794</v>
      </c>
      <c r="D137" t="str">
        <f>VLOOKUP(B137,$M$2:$O$128,2,FALSE)</f>
        <v>G1</v>
      </c>
      <c r="E137">
        <f>IF(C137&lt;=$R$7,0.5,IF(C137&lt;=$R$8,0.75,IF(C137&lt;=$R$9,1,1.25)))</f>
        <v>1</v>
      </c>
      <c r="F137">
        <f>VLOOKUP(D137,Sheet1!$C$3:$D$130,2,FALSE)</f>
        <v>31</v>
      </c>
      <c r="G137">
        <f t="shared" si="5"/>
        <v>125</v>
      </c>
      <c r="H137" t="str">
        <f t="shared" si="4"/>
        <v>MyMIDI.addNote(track,channel,31,125,1,volume)</v>
      </c>
    </row>
    <row r="138" spans="1:15" x14ac:dyDescent="0.25">
      <c r="A138" s="1">
        <v>44218</v>
      </c>
      <c r="B138">
        <v>3.35</v>
      </c>
      <c r="C138">
        <v>678934</v>
      </c>
      <c r="D138" t="str">
        <f>VLOOKUP(B138,$M$2:$O$128,2,FALSE)</f>
        <v>F1</v>
      </c>
      <c r="E138">
        <f>IF(C138&lt;=$R$7,0.5,IF(C138&lt;=$R$8,0.75,IF(C138&lt;=$R$9,1,1.25)))</f>
        <v>0.75</v>
      </c>
      <c r="F138">
        <f>VLOOKUP(D138,Sheet1!$C$3:$D$130,2,FALSE)</f>
        <v>29</v>
      </c>
      <c r="G138">
        <f t="shared" si="5"/>
        <v>125.75</v>
      </c>
      <c r="H138" t="str">
        <f t="shared" si="4"/>
        <v>MyMIDI.addNote(track,channel,29,125.75,0.75,volume)</v>
      </c>
    </row>
    <row r="139" spans="1:15" x14ac:dyDescent="0.25">
      <c r="A139" s="1">
        <v>44221</v>
      </c>
      <c r="B139">
        <v>3.38</v>
      </c>
      <c r="C139">
        <v>720172</v>
      </c>
      <c r="D139" t="str">
        <f>VLOOKUP(B139,$M$2:$O$128,2,FALSE)</f>
        <v>A1</v>
      </c>
      <c r="E139">
        <f>IF(C139&lt;=$R$7,0.5,IF(C139&lt;=$R$8,0.75,IF(C139&lt;=$R$9,1,1.25)))</f>
        <v>0.75</v>
      </c>
      <c r="F139">
        <f>VLOOKUP(D139,Sheet1!$C$3:$D$130,2,FALSE)</f>
        <v>33</v>
      </c>
      <c r="G139">
        <f t="shared" si="5"/>
        <v>126.5</v>
      </c>
      <c r="H139" t="str">
        <f t="shared" si="4"/>
        <v>MyMIDI.addNote(track,channel,33,126.5,0.75,volume)</v>
      </c>
    </row>
    <row r="140" spans="1:15" x14ac:dyDescent="0.25">
      <c r="A140" s="1">
        <v>44223</v>
      </c>
      <c r="B140">
        <v>3.38</v>
      </c>
      <c r="C140">
        <v>1080561</v>
      </c>
      <c r="D140" t="str">
        <f>VLOOKUP(B140,$M$2:$O$128,2,FALSE)</f>
        <v>A1</v>
      </c>
      <c r="E140">
        <f>IF(C140&lt;=$R$7,0.5,IF(C140&lt;=$R$8,0.75,IF(C140&lt;=$R$9,1,1.25)))</f>
        <v>1</v>
      </c>
      <c r="F140">
        <f>VLOOKUP(D140,Sheet1!$C$3:$D$130,2,FALSE)</f>
        <v>33</v>
      </c>
      <c r="G140">
        <f t="shared" si="5"/>
        <v>127.5</v>
      </c>
      <c r="H140" t="str">
        <f t="shared" si="4"/>
        <v>MyMIDI.addNote(track,channel,33,127.5,1,volume)</v>
      </c>
    </row>
    <row r="141" spans="1:15" x14ac:dyDescent="0.25">
      <c r="A141" s="1">
        <v>44224</v>
      </c>
      <c r="B141">
        <v>3.48</v>
      </c>
      <c r="C141">
        <v>2695851</v>
      </c>
      <c r="D141" t="str">
        <f>VLOOKUP(B141,$M$2:$O$128,2,FALSE)</f>
        <v>F2</v>
      </c>
      <c r="E141">
        <f>IF(C141&lt;=$R$7,0.5,IF(C141&lt;=$R$8,0.75,IF(C141&lt;=$R$9,1,1.25)))</f>
        <v>1.25</v>
      </c>
      <c r="F141">
        <f>VLOOKUP(D141,Sheet1!$C$3:$D$130,2,FALSE)</f>
        <v>41</v>
      </c>
      <c r="G141">
        <f t="shared" si="5"/>
        <v>128.75</v>
      </c>
      <c r="H141" t="str">
        <f t="shared" si="4"/>
        <v>MyMIDI.addNote(track,channel,41,128.75,1.25,volume)</v>
      </c>
    </row>
    <row r="142" spans="1:15" x14ac:dyDescent="0.25">
      <c r="A142" s="1">
        <v>44225</v>
      </c>
      <c r="B142">
        <v>3.48</v>
      </c>
      <c r="C142">
        <v>1145699</v>
      </c>
      <c r="D142" t="str">
        <f>VLOOKUP(B142,$M$2:$O$128,2,FALSE)</f>
        <v>F2</v>
      </c>
      <c r="E142">
        <f>IF(C142&lt;=$R$7,0.5,IF(C142&lt;=$R$8,0.75,IF(C142&lt;=$R$9,1,1.25)))</f>
        <v>1</v>
      </c>
      <c r="F142">
        <f>VLOOKUP(D142,Sheet1!$C$3:$D$130,2,FALSE)</f>
        <v>41</v>
      </c>
      <c r="G142">
        <f t="shared" si="5"/>
        <v>129.75</v>
      </c>
      <c r="H142" t="str">
        <f t="shared" si="4"/>
        <v>MyMIDI.addNote(track,channel,41,129.75,1,volume)</v>
      </c>
    </row>
    <row r="143" spans="1:15" x14ac:dyDescent="0.25">
      <c r="A143" s="1">
        <v>44228</v>
      </c>
      <c r="B143">
        <v>3.42</v>
      </c>
      <c r="C143">
        <v>954228</v>
      </c>
      <c r="D143" t="str">
        <f>VLOOKUP(B143,$M$2:$O$128,2,FALSE)</f>
        <v>C2</v>
      </c>
      <c r="E143">
        <f>IF(C143&lt;=$R$7,0.5,IF(C143&lt;=$R$8,0.75,IF(C143&lt;=$R$9,1,1.25)))</f>
        <v>1</v>
      </c>
      <c r="F143">
        <f>VLOOKUP(D143,Sheet1!$C$3:$D$130,2,FALSE)</f>
        <v>36</v>
      </c>
      <c r="G143">
        <f t="shared" si="5"/>
        <v>130.75</v>
      </c>
      <c r="H143" t="str">
        <f t="shared" si="4"/>
        <v>MyMIDI.addNote(track,channel,36,130.75,1,volume)</v>
      </c>
    </row>
    <row r="144" spans="1:15" x14ac:dyDescent="0.25">
      <c r="A144" s="1">
        <v>44229</v>
      </c>
      <c r="B144">
        <v>3.35</v>
      </c>
      <c r="C144">
        <v>1713077</v>
      </c>
      <c r="D144" t="str">
        <f>VLOOKUP(B144,$M$2:$O$128,2,FALSE)</f>
        <v>F1</v>
      </c>
      <c r="E144">
        <f>IF(C144&lt;=$R$7,0.5,IF(C144&lt;=$R$8,0.75,IF(C144&lt;=$R$9,1,1.25)))</f>
        <v>1.25</v>
      </c>
      <c r="F144">
        <f>VLOOKUP(D144,Sheet1!$C$3:$D$130,2,FALSE)</f>
        <v>29</v>
      </c>
      <c r="G144">
        <f t="shared" si="5"/>
        <v>132</v>
      </c>
      <c r="H144" t="str">
        <f t="shared" si="4"/>
        <v>MyMIDI.addNote(track,channel,29,132,1.25,volume)</v>
      </c>
    </row>
    <row r="145" spans="1:8" x14ac:dyDescent="0.25">
      <c r="A145" s="1">
        <v>44230</v>
      </c>
      <c r="B145">
        <v>3.4</v>
      </c>
      <c r="C145">
        <v>860630</v>
      </c>
      <c r="D145" t="str">
        <f>VLOOKUP(B145,$M$2:$O$128,2,FALSE)</f>
        <v>B1</v>
      </c>
      <c r="E145">
        <f>IF(C145&lt;=$R$7,0.5,IF(C145&lt;=$R$8,0.75,IF(C145&lt;=$R$9,1,1.25)))</f>
        <v>1</v>
      </c>
      <c r="F145">
        <f>VLOOKUP(D145,Sheet1!$C$3:$D$130,2,FALSE)</f>
        <v>35</v>
      </c>
      <c r="G145">
        <f t="shared" si="5"/>
        <v>133</v>
      </c>
      <c r="H145" t="str">
        <f t="shared" si="4"/>
        <v>MyMIDI.addNote(track,channel,35,133,1,volume)</v>
      </c>
    </row>
    <row r="146" spans="1:8" x14ac:dyDescent="0.25">
      <c r="A146" s="1">
        <v>44231</v>
      </c>
      <c r="B146">
        <v>3.4</v>
      </c>
      <c r="C146">
        <v>513101</v>
      </c>
      <c r="D146" t="str">
        <f>VLOOKUP(B146,$M$2:$O$128,2,FALSE)</f>
        <v>B1</v>
      </c>
      <c r="E146">
        <f>IF(C146&lt;=$R$7,0.5,IF(C146&lt;=$R$8,0.75,IF(C146&lt;=$R$9,1,1.25)))</f>
        <v>0.5</v>
      </c>
      <c r="F146">
        <f>VLOOKUP(D146,Sheet1!$C$3:$D$130,2,FALSE)</f>
        <v>35</v>
      </c>
      <c r="G146">
        <f t="shared" si="5"/>
        <v>133.5</v>
      </c>
      <c r="H146" t="str">
        <f t="shared" si="4"/>
        <v>MyMIDI.addNote(track,channel,35,133.5,0.5,volume)</v>
      </c>
    </row>
    <row r="147" spans="1:8" x14ac:dyDescent="0.25">
      <c r="A147" s="1">
        <v>44232</v>
      </c>
      <c r="B147">
        <v>3.43</v>
      </c>
      <c r="C147">
        <v>587192</v>
      </c>
      <c r="D147" t="str">
        <f>VLOOKUP(B147,$M$2:$O$128,2,FALSE)</f>
        <v>C2</v>
      </c>
      <c r="E147">
        <f>IF(C147&lt;=$R$7,0.5,IF(C147&lt;=$R$8,0.75,IF(C147&lt;=$R$9,1,1.25)))</f>
        <v>0.75</v>
      </c>
      <c r="F147">
        <f>VLOOKUP(D147,Sheet1!$C$3:$D$130,2,FALSE)</f>
        <v>36</v>
      </c>
      <c r="G147">
        <f t="shared" si="5"/>
        <v>134.25</v>
      </c>
      <c r="H147" t="str">
        <f t="shared" si="4"/>
        <v>MyMIDI.addNote(track,channel,36,134.25,0.75,volume)</v>
      </c>
    </row>
    <row r="148" spans="1:8" x14ac:dyDescent="0.25">
      <c r="A148" s="1">
        <v>44235</v>
      </c>
      <c r="B148">
        <v>3.45</v>
      </c>
      <c r="C148">
        <v>1020539</v>
      </c>
      <c r="D148" t="str">
        <f>VLOOKUP(B148,$M$2:$O$128,2,FALSE)</f>
        <v>D2</v>
      </c>
      <c r="E148">
        <f>IF(C148&lt;=$R$7,0.5,IF(C148&lt;=$R$8,0.75,IF(C148&lt;=$R$9,1,1.25)))</f>
        <v>1</v>
      </c>
      <c r="F148">
        <f>VLOOKUP(D148,Sheet1!$C$3:$D$130,2,FALSE)</f>
        <v>38</v>
      </c>
      <c r="G148">
        <f t="shared" si="5"/>
        <v>135.25</v>
      </c>
      <c r="H148" t="str">
        <f t="shared" si="4"/>
        <v>MyMIDI.addNote(track,channel,38,135.25,1,volume)</v>
      </c>
    </row>
    <row r="149" spans="1:8" x14ac:dyDescent="0.25">
      <c r="A149" s="1">
        <v>44236</v>
      </c>
      <c r="B149">
        <v>3.41</v>
      </c>
      <c r="C149">
        <v>889289</v>
      </c>
      <c r="D149" t="str">
        <f>VLOOKUP(B149,$M$2:$O$128,2,FALSE)</f>
        <v>B1</v>
      </c>
      <c r="E149">
        <f>IF(C149&lt;=$R$7,0.5,IF(C149&lt;=$R$8,0.75,IF(C149&lt;=$R$9,1,1.25)))</f>
        <v>1</v>
      </c>
      <c r="F149">
        <f>VLOOKUP(D149,Sheet1!$C$3:$D$130,2,FALSE)</f>
        <v>35</v>
      </c>
      <c r="G149">
        <f t="shared" si="5"/>
        <v>136.25</v>
      </c>
      <c r="H149" t="str">
        <f t="shared" si="4"/>
        <v>MyMIDI.addNote(track,channel,35,136.25,1,volume)</v>
      </c>
    </row>
    <row r="150" spans="1:8" x14ac:dyDescent="0.25">
      <c r="A150" s="1">
        <v>44237</v>
      </c>
      <c r="B150">
        <v>3.41</v>
      </c>
      <c r="C150">
        <v>776507</v>
      </c>
      <c r="D150" t="str">
        <f>VLOOKUP(B150,$M$2:$O$128,2,FALSE)</f>
        <v>B1</v>
      </c>
      <c r="E150">
        <f>IF(C150&lt;=$R$7,0.5,IF(C150&lt;=$R$8,0.75,IF(C150&lt;=$R$9,1,1.25)))</f>
        <v>0.75</v>
      </c>
      <c r="F150">
        <f>VLOOKUP(D150,Sheet1!$C$3:$D$130,2,FALSE)</f>
        <v>35</v>
      </c>
      <c r="G150">
        <f t="shared" si="5"/>
        <v>137</v>
      </c>
      <c r="H150" t="str">
        <f t="shared" si="4"/>
        <v>MyMIDI.addNote(track,channel,35,137,0.75,volume)</v>
      </c>
    </row>
    <row r="151" spans="1:8" x14ac:dyDescent="0.25">
      <c r="A151" s="1">
        <v>44238</v>
      </c>
      <c r="B151">
        <v>3.37</v>
      </c>
      <c r="C151">
        <v>887141</v>
      </c>
      <c r="D151" t="str">
        <f>VLOOKUP(B151,$M$2:$O$128,2,FALSE)</f>
        <v>G1</v>
      </c>
      <c r="E151">
        <f>IF(C151&lt;=$R$7,0.5,IF(C151&lt;=$R$8,0.75,IF(C151&lt;=$R$9,1,1.25)))</f>
        <v>1</v>
      </c>
      <c r="F151">
        <f>VLOOKUP(D151,Sheet1!$C$3:$D$130,2,FALSE)</f>
        <v>31</v>
      </c>
      <c r="G151">
        <f t="shared" si="5"/>
        <v>138</v>
      </c>
      <c r="H151" t="str">
        <f t="shared" si="4"/>
        <v>MyMIDI.addNote(track,channel,31,138,1,volume)</v>
      </c>
    </row>
    <row r="152" spans="1:8" x14ac:dyDescent="0.25">
      <c r="A152" s="1">
        <v>44239</v>
      </c>
      <c r="B152">
        <v>3.33</v>
      </c>
      <c r="C152">
        <v>1067383</v>
      </c>
      <c r="D152" t="str">
        <f>VLOOKUP(B152,$M$2:$O$128,2,FALSE)</f>
        <v>E1</v>
      </c>
      <c r="E152">
        <f>IF(C152&lt;=$R$7,0.5,IF(C152&lt;=$R$8,0.75,IF(C152&lt;=$R$9,1,1.25)))</f>
        <v>1</v>
      </c>
      <c r="F152">
        <f>VLOOKUP(D152,Sheet1!$C$3:$D$130,2,FALSE)</f>
        <v>28</v>
      </c>
      <c r="G152">
        <f t="shared" si="5"/>
        <v>139</v>
      </c>
      <c r="H152" t="str">
        <f t="shared" si="4"/>
        <v>MyMIDI.addNote(track,channel,28,139,1,volume)</v>
      </c>
    </row>
    <row r="153" spans="1:8" x14ac:dyDescent="0.25">
      <c r="A153" s="1">
        <v>44242</v>
      </c>
      <c r="B153">
        <v>3.32</v>
      </c>
      <c r="C153">
        <v>741847</v>
      </c>
      <c r="D153" t="str">
        <f>VLOOKUP(B153,$M$2:$O$128,2,FALSE)</f>
        <v>E1</v>
      </c>
      <c r="E153">
        <f>IF(C153&lt;=$R$7,0.5,IF(C153&lt;=$R$8,0.75,IF(C153&lt;=$R$9,1,1.25)))</f>
        <v>0.75</v>
      </c>
      <c r="F153">
        <f>VLOOKUP(D153,Sheet1!$C$3:$D$130,2,FALSE)</f>
        <v>28</v>
      </c>
      <c r="G153">
        <f t="shared" si="5"/>
        <v>139.75</v>
      </c>
      <c r="H153" t="str">
        <f t="shared" si="4"/>
        <v>MyMIDI.addNote(track,channel,28,139.75,0.75,volume)</v>
      </c>
    </row>
    <row r="154" spans="1:8" x14ac:dyDescent="0.25">
      <c r="A154" s="1">
        <v>44243</v>
      </c>
      <c r="B154">
        <v>3.46</v>
      </c>
      <c r="C154">
        <v>2242039</v>
      </c>
      <c r="D154" t="str">
        <f>VLOOKUP(B154,$M$2:$O$128,2,FALSE)</f>
        <v>E2</v>
      </c>
      <c r="E154">
        <f>IF(C154&lt;=$R$7,0.5,IF(C154&lt;=$R$8,0.75,IF(C154&lt;=$R$9,1,1.25)))</f>
        <v>1.25</v>
      </c>
      <c r="F154">
        <f>VLOOKUP(D154,Sheet1!$C$3:$D$130,2,FALSE)</f>
        <v>40</v>
      </c>
      <c r="G154">
        <f t="shared" si="5"/>
        <v>141</v>
      </c>
      <c r="H154" t="str">
        <f t="shared" si="4"/>
        <v>MyMIDI.addNote(track,channel,40,141,1.25,volume)</v>
      </c>
    </row>
    <row r="155" spans="1:8" x14ac:dyDescent="0.25">
      <c r="A155" s="1">
        <v>44244</v>
      </c>
      <c r="B155">
        <v>3.25</v>
      </c>
      <c r="C155">
        <v>2669884</v>
      </c>
      <c r="D155" t="str">
        <f>VLOOKUP(B155,$M$2:$O$128,2,FALSE)</f>
        <v>A0</v>
      </c>
      <c r="E155">
        <f>IF(C155&lt;=$R$7,0.5,IF(C155&lt;=$R$8,0.75,IF(C155&lt;=$R$9,1,1.25)))</f>
        <v>1.25</v>
      </c>
      <c r="F155">
        <f>VLOOKUP(D155,Sheet1!$C$3:$D$130,2,FALSE)</f>
        <v>21</v>
      </c>
      <c r="G155">
        <f t="shared" si="5"/>
        <v>142.25</v>
      </c>
      <c r="H155" t="str">
        <f t="shared" si="4"/>
        <v>MyMIDI.addNote(track,channel,21,142.25,1.25,volume)</v>
      </c>
    </row>
    <row r="156" spans="1:8" x14ac:dyDescent="0.25">
      <c r="A156" s="1">
        <v>44245</v>
      </c>
      <c r="B156">
        <v>3.22</v>
      </c>
      <c r="C156">
        <v>1432200</v>
      </c>
      <c r="D156" t="str">
        <f>VLOOKUP(B156,$M$2:$O$128,2,FALSE)</f>
        <v>G0</v>
      </c>
      <c r="E156">
        <f>IF(C156&lt;=$R$7,0.5,IF(C156&lt;=$R$8,0.75,IF(C156&lt;=$R$9,1,1.25)))</f>
        <v>1.25</v>
      </c>
      <c r="F156">
        <f>VLOOKUP(D156,Sheet1!$C$3:$D$130,2,FALSE)</f>
        <v>19</v>
      </c>
      <c r="G156">
        <f t="shared" si="5"/>
        <v>143.5</v>
      </c>
      <c r="H156" t="str">
        <f t="shared" si="4"/>
        <v>MyMIDI.addNote(track,channel,19,143.5,1.25,volume)</v>
      </c>
    </row>
    <row r="157" spans="1:8" x14ac:dyDescent="0.25">
      <c r="A157" s="1">
        <v>44246</v>
      </c>
      <c r="B157">
        <v>3.21</v>
      </c>
      <c r="C157">
        <v>1892485</v>
      </c>
      <c r="D157" t="str">
        <f>VLOOKUP(B157,$M$2:$O$128,2,FALSE)</f>
        <v>F0</v>
      </c>
      <c r="E157">
        <f>IF(C157&lt;=$R$7,0.5,IF(C157&lt;=$R$8,0.75,IF(C157&lt;=$R$9,1,1.25)))</f>
        <v>1.25</v>
      </c>
      <c r="F157">
        <f>VLOOKUP(D157,Sheet1!$C$3:$D$130,2,FALSE)</f>
        <v>17</v>
      </c>
      <c r="G157">
        <f t="shared" si="5"/>
        <v>144.75</v>
      </c>
      <c r="H157" t="str">
        <f t="shared" si="4"/>
        <v>MyMIDI.addNote(track,channel,17,144.75,1.25,volume)</v>
      </c>
    </row>
    <row r="158" spans="1:8" x14ac:dyDescent="0.25">
      <c r="A158" s="1">
        <v>44249</v>
      </c>
      <c r="B158">
        <v>3.27</v>
      </c>
      <c r="C158">
        <v>792830</v>
      </c>
      <c r="D158" t="str">
        <f>VLOOKUP(B158,$M$2:$O$128,2,FALSE)</f>
        <v>B0</v>
      </c>
      <c r="E158">
        <f>IF(C158&lt;=$R$7,0.5,IF(C158&lt;=$R$8,0.75,IF(C158&lt;=$R$9,1,1.25)))</f>
        <v>0.75</v>
      </c>
      <c r="F158">
        <f>VLOOKUP(D158,Sheet1!$C$3:$D$130,2,FALSE)</f>
        <v>23</v>
      </c>
      <c r="G158">
        <f t="shared" si="5"/>
        <v>145.5</v>
      </c>
      <c r="H158" t="str">
        <f t="shared" si="4"/>
        <v>MyMIDI.addNote(track,channel,23,145.5,0.75,volume)</v>
      </c>
    </row>
    <row r="159" spans="1:8" x14ac:dyDescent="0.25">
      <c r="A159" s="1">
        <v>44250</v>
      </c>
      <c r="B159">
        <v>3.34</v>
      </c>
      <c r="C159">
        <v>1260057</v>
      </c>
      <c r="D159" t="str">
        <f>VLOOKUP(B159,$M$2:$O$128,2,FALSE)</f>
        <v>F1</v>
      </c>
      <c r="E159">
        <f>IF(C159&lt;=$R$7,0.5,IF(C159&lt;=$R$8,0.75,IF(C159&lt;=$R$9,1,1.25)))</f>
        <v>1.25</v>
      </c>
      <c r="F159">
        <f>VLOOKUP(D159,Sheet1!$C$3:$D$130,2,FALSE)</f>
        <v>29</v>
      </c>
      <c r="G159">
        <f t="shared" si="5"/>
        <v>146.75</v>
      </c>
      <c r="H159" t="str">
        <f t="shared" si="4"/>
        <v>MyMIDI.addNote(track,channel,29,146.75,1.25,volume)</v>
      </c>
    </row>
    <row r="160" spans="1:8" x14ac:dyDescent="0.25">
      <c r="A160" s="1">
        <v>44251</v>
      </c>
      <c r="B160">
        <v>3.35</v>
      </c>
      <c r="C160">
        <v>656862</v>
      </c>
      <c r="D160" t="str">
        <f>VLOOKUP(B160,$M$2:$O$128,2,FALSE)</f>
        <v>F1</v>
      </c>
      <c r="E160">
        <f>IF(C160&lt;=$R$7,0.5,IF(C160&lt;=$R$8,0.75,IF(C160&lt;=$R$9,1,1.25)))</f>
        <v>0.75</v>
      </c>
      <c r="F160">
        <f>VLOOKUP(D160,Sheet1!$C$3:$D$130,2,FALSE)</f>
        <v>29</v>
      </c>
      <c r="G160">
        <f t="shared" si="5"/>
        <v>147.5</v>
      </c>
      <c r="H160" t="str">
        <f t="shared" si="4"/>
        <v>MyMIDI.addNote(track,channel,29,147.5,0.75,volume)</v>
      </c>
    </row>
    <row r="161" spans="1:8" x14ac:dyDescent="0.25">
      <c r="A161" s="1">
        <v>44252</v>
      </c>
      <c r="B161">
        <v>3.37</v>
      </c>
      <c r="C161">
        <v>1170946</v>
      </c>
      <c r="D161" t="str">
        <f>VLOOKUP(B161,$M$2:$O$128,2,FALSE)</f>
        <v>G1</v>
      </c>
      <c r="E161">
        <f>IF(C161&lt;=$R$7,0.5,IF(C161&lt;=$R$8,0.75,IF(C161&lt;=$R$9,1,1.25)))</f>
        <v>1.25</v>
      </c>
      <c r="F161">
        <f>VLOOKUP(D161,Sheet1!$C$3:$D$130,2,FALSE)</f>
        <v>31</v>
      </c>
      <c r="G161">
        <f t="shared" si="5"/>
        <v>148.75</v>
      </c>
      <c r="H161" t="str">
        <f t="shared" si="4"/>
        <v>MyMIDI.addNote(track,channel,31,148.75,1.25,volume)</v>
      </c>
    </row>
    <row r="162" spans="1:8" x14ac:dyDescent="0.25">
      <c r="A162" s="1">
        <v>44253</v>
      </c>
      <c r="B162">
        <v>3.38</v>
      </c>
      <c r="C162">
        <v>916956</v>
      </c>
      <c r="D162" t="str">
        <f>VLOOKUP(B162,$M$2:$O$128,2,FALSE)</f>
        <v>A1</v>
      </c>
      <c r="E162">
        <f>IF(C162&lt;=$R$7,0.5,IF(C162&lt;=$R$8,0.75,IF(C162&lt;=$R$9,1,1.25)))</f>
        <v>1</v>
      </c>
      <c r="F162">
        <f>VLOOKUP(D162,Sheet1!$C$3:$D$130,2,FALSE)</f>
        <v>33</v>
      </c>
      <c r="G162">
        <f t="shared" si="5"/>
        <v>149.75</v>
      </c>
      <c r="H162" t="str">
        <f t="shared" si="4"/>
        <v>MyMIDI.addNote(track,channel,33,149.75,1,volume)</v>
      </c>
    </row>
    <row r="163" spans="1:8" x14ac:dyDescent="0.25">
      <c r="A163" s="1">
        <v>44256</v>
      </c>
      <c r="B163">
        <v>3.43</v>
      </c>
      <c r="C163">
        <v>802548</v>
      </c>
      <c r="D163" t="str">
        <f>VLOOKUP(B163,$M$2:$O$128,2,FALSE)</f>
        <v>C2</v>
      </c>
      <c r="E163">
        <f>IF(C163&lt;=$R$7,0.5,IF(C163&lt;=$R$8,0.75,IF(C163&lt;=$R$9,1,1.25)))</f>
        <v>0.75</v>
      </c>
      <c r="F163">
        <f>VLOOKUP(D163,Sheet1!$C$3:$D$130,2,FALSE)</f>
        <v>36</v>
      </c>
      <c r="G163">
        <f t="shared" si="5"/>
        <v>150.5</v>
      </c>
      <c r="H163" t="str">
        <f t="shared" si="4"/>
        <v>MyMIDI.addNote(track,channel,36,150.5,0.75,volume)</v>
      </c>
    </row>
    <row r="164" spans="1:8" x14ac:dyDescent="0.25">
      <c r="A164" s="1">
        <v>44257</v>
      </c>
      <c r="B164">
        <v>3.47</v>
      </c>
      <c r="C164">
        <v>966951</v>
      </c>
      <c r="D164" t="str">
        <f>VLOOKUP(B164,$M$2:$O$128,2,FALSE)</f>
        <v>E2</v>
      </c>
      <c r="E164">
        <f>IF(C164&lt;=$R$7,0.5,IF(C164&lt;=$R$8,0.75,IF(C164&lt;=$R$9,1,1.25)))</f>
        <v>1</v>
      </c>
      <c r="F164">
        <f>VLOOKUP(D164,Sheet1!$C$3:$D$130,2,FALSE)</f>
        <v>40</v>
      </c>
      <c r="G164">
        <f t="shared" si="5"/>
        <v>151.5</v>
      </c>
      <c r="H164" t="str">
        <f t="shared" si="4"/>
        <v>MyMIDI.addNote(track,channel,40,151.5,1,volume)</v>
      </c>
    </row>
    <row r="165" spans="1:8" x14ac:dyDescent="0.25">
      <c r="A165" s="1">
        <v>44258</v>
      </c>
      <c r="B165">
        <v>3.5</v>
      </c>
      <c r="C165">
        <v>954494</v>
      </c>
      <c r="D165" t="str">
        <f>VLOOKUP(B165,$M$2:$O$128,2,FALSE)</f>
        <v>G2</v>
      </c>
      <c r="E165">
        <f>IF(C165&lt;=$R$7,0.5,IF(C165&lt;=$R$8,0.75,IF(C165&lt;=$R$9,1,1.25)))</f>
        <v>1</v>
      </c>
      <c r="F165">
        <f>VLOOKUP(D165,Sheet1!$C$3:$D$130,2,FALSE)</f>
        <v>43</v>
      </c>
      <c r="G165">
        <f t="shared" si="5"/>
        <v>152.5</v>
      </c>
      <c r="H165" t="str">
        <f t="shared" si="4"/>
        <v>MyMIDI.addNote(track,channel,43,152.5,1,volume)</v>
      </c>
    </row>
    <row r="166" spans="1:8" x14ac:dyDescent="0.25">
      <c r="A166" s="1">
        <v>44259</v>
      </c>
      <c r="B166">
        <v>3.57</v>
      </c>
      <c r="C166">
        <v>1672680</v>
      </c>
      <c r="D166" t="str">
        <f>VLOOKUP(B166,$M$2:$O$128,2,FALSE)</f>
        <v>C3</v>
      </c>
      <c r="E166">
        <f>IF(C166&lt;=$R$7,0.5,IF(C166&lt;=$R$8,0.75,IF(C166&lt;=$R$9,1,1.25)))</f>
        <v>1.25</v>
      </c>
      <c r="F166">
        <f>VLOOKUP(D166,Sheet1!$C$3:$D$130,2,FALSE)</f>
        <v>48</v>
      </c>
      <c r="G166">
        <f t="shared" si="5"/>
        <v>153.75</v>
      </c>
      <c r="H166" t="str">
        <f t="shared" si="4"/>
        <v>MyMIDI.addNote(track,channel,48,153.75,1.25,volume)</v>
      </c>
    </row>
    <row r="167" spans="1:8" x14ac:dyDescent="0.25">
      <c r="A167" s="1">
        <v>44260</v>
      </c>
      <c r="B167">
        <v>3.51</v>
      </c>
      <c r="C167">
        <v>1289175</v>
      </c>
      <c r="D167" t="str">
        <f>VLOOKUP(B167,$M$2:$O$128,2,FALSE)</f>
        <v>G2</v>
      </c>
      <c r="E167">
        <f>IF(C167&lt;=$R$7,0.5,IF(C167&lt;=$R$8,0.75,IF(C167&lt;=$R$9,1,1.25)))</f>
        <v>1.25</v>
      </c>
      <c r="F167">
        <f>VLOOKUP(D167,Sheet1!$C$3:$D$130,2,FALSE)</f>
        <v>43</v>
      </c>
      <c r="G167">
        <f t="shared" si="5"/>
        <v>155</v>
      </c>
      <c r="H167" t="str">
        <f t="shared" si="4"/>
        <v>MyMIDI.addNote(track,channel,43,155,1.25,volume)</v>
      </c>
    </row>
    <row r="168" spans="1:8" x14ac:dyDescent="0.25">
      <c r="A168" s="1">
        <v>44263</v>
      </c>
      <c r="B168">
        <v>3.43</v>
      </c>
      <c r="C168">
        <v>1025606</v>
      </c>
      <c r="D168" t="str">
        <f>VLOOKUP(B168,$M$2:$O$128,2,FALSE)</f>
        <v>C2</v>
      </c>
      <c r="E168">
        <f>IF(C168&lt;=$R$7,0.5,IF(C168&lt;=$R$8,0.75,IF(C168&lt;=$R$9,1,1.25)))</f>
        <v>1</v>
      </c>
      <c r="F168">
        <f>VLOOKUP(D168,Sheet1!$C$3:$D$130,2,FALSE)</f>
        <v>36</v>
      </c>
      <c r="G168">
        <f t="shared" si="5"/>
        <v>156</v>
      </c>
      <c r="H168" t="str">
        <f t="shared" si="4"/>
        <v>MyMIDI.addNote(track,channel,36,156,1,volume)</v>
      </c>
    </row>
    <row r="169" spans="1:8" x14ac:dyDescent="0.25">
      <c r="A169" s="1">
        <v>44264</v>
      </c>
      <c r="B169">
        <v>3.39</v>
      </c>
      <c r="C169">
        <v>1396882</v>
      </c>
      <c r="D169" t="str">
        <f>VLOOKUP(B169,$M$2:$O$128,2,FALSE)</f>
        <v>A1</v>
      </c>
      <c r="E169">
        <f>IF(C169&lt;=$R$7,0.5,IF(C169&lt;=$R$8,0.75,IF(C169&lt;=$R$9,1,1.25)))</f>
        <v>1.25</v>
      </c>
      <c r="F169">
        <f>VLOOKUP(D169,Sheet1!$C$3:$D$130,2,FALSE)</f>
        <v>33</v>
      </c>
      <c r="G169">
        <f t="shared" si="5"/>
        <v>157.25</v>
      </c>
      <c r="H169" t="str">
        <f t="shared" si="4"/>
        <v>MyMIDI.addNote(track,channel,33,157.25,1.25,volume)</v>
      </c>
    </row>
    <row r="170" spans="1:8" x14ac:dyDescent="0.25">
      <c r="A170" s="1">
        <v>44265</v>
      </c>
      <c r="B170">
        <v>3.52</v>
      </c>
      <c r="C170">
        <v>1362069</v>
      </c>
      <c r="D170" t="str">
        <f>VLOOKUP(B170,$M$2:$O$128,2,FALSE)</f>
        <v>A2</v>
      </c>
      <c r="E170">
        <f>IF(C170&lt;=$R$7,0.5,IF(C170&lt;=$R$8,0.75,IF(C170&lt;=$R$9,1,1.25)))</f>
        <v>1.25</v>
      </c>
      <c r="F170">
        <f>VLOOKUP(D170,Sheet1!$C$3:$D$130,2,FALSE)</f>
        <v>45</v>
      </c>
      <c r="G170">
        <f t="shared" si="5"/>
        <v>158.5</v>
      </c>
      <c r="H170" t="str">
        <f t="shared" si="4"/>
        <v>MyMIDI.addNote(track,channel,45,158.5,1.25,volume)</v>
      </c>
    </row>
    <row r="171" spans="1:8" x14ac:dyDescent="0.25">
      <c r="A171" s="1">
        <v>44266</v>
      </c>
      <c r="B171">
        <v>3.49</v>
      </c>
      <c r="C171">
        <v>713329</v>
      </c>
      <c r="D171" t="str">
        <f>VLOOKUP(B171,$M$2:$O$128,2,FALSE)</f>
        <v>F2</v>
      </c>
      <c r="E171">
        <f>IF(C171&lt;=$R$7,0.5,IF(C171&lt;=$R$8,0.75,IF(C171&lt;=$R$9,1,1.25)))</f>
        <v>0.75</v>
      </c>
      <c r="F171">
        <f>VLOOKUP(D171,Sheet1!$C$3:$D$130,2,FALSE)</f>
        <v>41</v>
      </c>
      <c r="G171">
        <f t="shared" si="5"/>
        <v>159.25</v>
      </c>
      <c r="H171" t="str">
        <f t="shared" si="4"/>
        <v>MyMIDI.addNote(track,channel,41,159.25,0.75,volume)</v>
      </c>
    </row>
    <row r="172" spans="1:8" x14ac:dyDescent="0.25">
      <c r="A172" s="1">
        <v>44267</v>
      </c>
      <c r="B172">
        <v>3.36</v>
      </c>
      <c r="C172">
        <v>1251793</v>
      </c>
      <c r="D172" t="str">
        <f>VLOOKUP(B172,$M$2:$O$128,2,FALSE)</f>
        <v>G1</v>
      </c>
      <c r="E172">
        <f>IF(C172&lt;=$R$7,0.5,IF(C172&lt;=$R$8,0.75,IF(C172&lt;=$R$9,1,1.25)))</f>
        <v>1.25</v>
      </c>
      <c r="F172">
        <f>VLOOKUP(D172,Sheet1!$C$3:$D$130,2,FALSE)</f>
        <v>31</v>
      </c>
      <c r="G172">
        <f t="shared" si="5"/>
        <v>160.5</v>
      </c>
      <c r="H172" t="str">
        <f t="shared" si="4"/>
        <v>MyMIDI.addNote(track,channel,31,160.5,1.25,volume)</v>
      </c>
    </row>
    <row r="173" spans="1:8" x14ac:dyDescent="0.25">
      <c r="A173" s="1">
        <v>44270</v>
      </c>
      <c r="B173">
        <v>3.37</v>
      </c>
      <c r="C173">
        <v>1568590</v>
      </c>
      <c r="D173" t="str">
        <f>VLOOKUP(B173,$M$2:$O$128,2,FALSE)</f>
        <v>G1</v>
      </c>
      <c r="E173">
        <f>IF(C173&lt;=$R$7,0.5,IF(C173&lt;=$R$8,0.75,IF(C173&lt;=$R$9,1,1.25)))</f>
        <v>1.25</v>
      </c>
      <c r="F173">
        <f>VLOOKUP(D173,Sheet1!$C$3:$D$130,2,FALSE)</f>
        <v>31</v>
      </c>
      <c r="G173">
        <f t="shared" si="5"/>
        <v>161.75</v>
      </c>
      <c r="H173" t="str">
        <f t="shared" si="4"/>
        <v>MyMIDI.addNote(track,channel,31,161.75,1.25,volume)</v>
      </c>
    </row>
    <row r="174" spans="1:8" x14ac:dyDescent="0.25">
      <c r="A174" s="1">
        <v>44271</v>
      </c>
      <c r="B174">
        <v>3.36</v>
      </c>
      <c r="C174">
        <v>1075985</v>
      </c>
      <c r="D174" t="str">
        <f>VLOOKUP(B174,$M$2:$O$128,2,FALSE)</f>
        <v>G1</v>
      </c>
      <c r="E174">
        <f>IF(C174&lt;=$R$7,0.5,IF(C174&lt;=$R$8,0.75,IF(C174&lt;=$R$9,1,1.25)))</f>
        <v>1</v>
      </c>
      <c r="F174">
        <f>VLOOKUP(D174,Sheet1!$C$3:$D$130,2,FALSE)</f>
        <v>31</v>
      </c>
      <c r="G174">
        <f t="shared" si="5"/>
        <v>162.75</v>
      </c>
      <c r="H174" t="str">
        <f t="shared" si="4"/>
        <v>MyMIDI.addNote(track,channel,31,162.75,1,volume)</v>
      </c>
    </row>
    <row r="175" spans="1:8" x14ac:dyDescent="0.25">
      <c r="A175" s="1">
        <v>44272</v>
      </c>
      <c r="B175">
        <v>3.32</v>
      </c>
      <c r="C175">
        <v>866690</v>
      </c>
      <c r="D175" t="str">
        <f>VLOOKUP(B175,$M$2:$O$128,2,FALSE)</f>
        <v>E1</v>
      </c>
      <c r="E175">
        <f>IF(C175&lt;=$R$7,0.5,IF(C175&lt;=$R$8,0.75,IF(C175&lt;=$R$9,1,1.25)))</f>
        <v>1</v>
      </c>
      <c r="F175">
        <f>VLOOKUP(D175,Sheet1!$C$3:$D$130,2,FALSE)</f>
        <v>28</v>
      </c>
      <c r="G175">
        <f t="shared" si="5"/>
        <v>163.75</v>
      </c>
      <c r="H175" t="str">
        <f t="shared" si="4"/>
        <v>MyMIDI.addNote(track,channel,28,163.75,1,volume)</v>
      </c>
    </row>
    <row r="176" spans="1:8" x14ac:dyDescent="0.25">
      <c r="A176" s="1">
        <v>44273</v>
      </c>
      <c r="B176">
        <v>3.32</v>
      </c>
      <c r="C176">
        <v>1229663</v>
      </c>
      <c r="D176" t="str">
        <f>VLOOKUP(B176,$M$2:$O$128,2,FALSE)</f>
        <v>E1</v>
      </c>
      <c r="E176">
        <f>IF(C176&lt;=$R$7,0.5,IF(C176&lt;=$R$8,0.75,IF(C176&lt;=$R$9,1,1.25)))</f>
        <v>1.25</v>
      </c>
      <c r="F176">
        <f>VLOOKUP(D176,Sheet1!$C$3:$D$130,2,FALSE)</f>
        <v>28</v>
      </c>
      <c r="G176">
        <f t="shared" si="5"/>
        <v>165</v>
      </c>
      <c r="H176" t="str">
        <f t="shared" si="4"/>
        <v>MyMIDI.addNote(track,channel,28,165,1.25,volume)</v>
      </c>
    </row>
    <row r="177" spans="1:8" x14ac:dyDescent="0.25">
      <c r="A177" s="1">
        <v>44274</v>
      </c>
      <c r="B177">
        <v>3.38</v>
      </c>
      <c r="C177">
        <v>8554101</v>
      </c>
      <c r="D177" t="str">
        <f>VLOOKUP(B177,$M$2:$O$128,2,FALSE)</f>
        <v>A1</v>
      </c>
      <c r="E177">
        <f>IF(C177&lt;=$R$7,0.5,IF(C177&lt;=$R$8,0.75,IF(C177&lt;=$R$9,1,1.25)))</f>
        <v>1.25</v>
      </c>
      <c r="F177">
        <f>VLOOKUP(D177,Sheet1!$C$3:$D$130,2,FALSE)</f>
        <v>33</v>
      </c>
      <c r="G177">
        <f t="shared" si="5"/>
        <v>166.25</v>
      </c>
      <c r="H177" t="str">
        <f t="shared" si="4"/>
        <v>MyMIDI.addNote(track,channel,33,166.25,1.25,volume)</v>
      </c>
    </row>
    <row r="178" spans="1:8" x14ac:dyDescent="0.25">
      <c r="A178" s="1">
        <v>44277</v>
      </c>
      <c r="B178">
        <v>3.4</v>
      </c>
      <c r="C178">
        <v>695070</v>
      </c>
      <c r="D178" t="str">
        <f>VLOOKUP(B178,$M$2:$O$128,2,FALSE)</f>
        <v>B1</v>
      </c>
      <c r="E178">
        <f>IF(C178&lt;=$R$7,0.5,IF(C178&lt;=$R$8,0.75,IF(C178&lt;=$R$9,1,1.25)))</f>
        <v>0.75</v>
      </c>
      <c r="F178">
        <f>VLOOKUP(D178,Sheet1!$C$3:$D$130,2,FALSE)</f>
        <v>35</v>
      </c>
      <c r="G178">
        <f t="shared" si="5"/>
        <v>167</v>
      </c>
      <c r="H178" t="str">
        <f t="shared" si="4"/>
        <v>MyMIDI.addNote(track,channel,35,167,0.75,volume)</v>
      </c>
    </row>
    <row r="179" spans="1:8" x14ac:dyDescent="0.25">
      <c r="A179" s="1">
        <v>44278</v>
      </c>
      <c r="B179">
        <v>3.48</v>
      </c>
      <c r="C179">
        <v>1065657</v>
      </c>
      <c r="D179" t="str">
        <f>VLOOKUP(B179,$M$2:$O$128,2,FALSE)</f>
        <v>F2</v>
      </c>
      <c r="E179">
        <f>IF(C179&lt;=$R$7,0.5,IF(C179&lt;=$R$8,0.75,IF(C179&lt;=$R$9,1,1.25)))</f>
        <v>1</v>
      </c>
      <c r="F179">
        <f>VLOOKUP(D179,Sheet1!$C$3:$D$130,2,FALSE)</f>
        <v>41</v>
      </c>
      <c r="G179">
        <f t="shared" si="5"/>
        <v>168</v>
      </c>
      <c r="H179" t="str">
        <f t="shared" si="4"/>
        <v>MyMIDI.addNote(track,channel,41,168,1,volume)</v>
      </c>
    </row>
    <row r="180" spans="1:8" x14ac:dyDescent="0.25">
      <c r="A180" s="1">
        <v>44279</v>
      </c>
      <c r="B180">
        <v>3.5</v>
      </c>
      <c r="C180">
        <v>586612</v>
      </c>
      <c r="D180" t="str">
        <f>VLOOKUP(B180,$M$2:$O$128,2,FALSE)</f>
        <v>G2</v>
      </c>
      <c r="E180">
        <f>IF(C180&lt;=$R$7,0.5,IF(C180&lt;=$R$8,0.75,IF(C180&lt;=$R$9,1,1.25)))</f>
        <v>0.75</v>
      </c>
      <c r="F180">
        <f>VLOOKUP(D180,Sheet1!$C$3:$D$130,2,FALSE)</f>
        <v>43</v>
      </c>
      <c r="G180">
        <f t="shared" si="5"/>
        <v>168.75</v>
      </c>
      <c r="H180" t="str">
        <f t="shared" si="4"/>
        <v>MyMIDI.addNote(track,channel,43,168.75,0.75,volume)</v>
      </c>
    </row>
    <row r="181" spans="1:8" x14ac:dyDescent="0.25">
      <c r="A181" s="1">
        <v>44280</v>
      </c>
      <c r="B181">
        <v>3.48</v>
      </c>
      <c r="C181">
        <v>817775</v>
      </c>
      <c r="D181" t="str">
        <f>VLOOKUP(B181,$M$2:$O$128,2,FALSE)</f>
        <v>F2</v>
      </c>
      <c r="E181">
        <f>IF(C181&lt;=$R$7,0.5,IF(C181&lt;=$R$8,0.75,IF(C181&lt;=$R$9,1,1.25)))</f>
        <v>1</v>
      </c>
      <c r="F181">
        <f>VLOOKUP(D181,Sheet1!$C$3:$D$130,2,FALSE)</f>
        <v>41</v>
      </c>
      <c r="G181">
        <f t="shared" si="5"/>
        <v>169.75</v>
      </c>
      <c r="H181" t="str">
        <f t="shared" si="4"/>
        <v>MyMIDI.addNote(track,channel,41,169.75,1,volume)</v>
      </c>
    </row>
    <row r="182" spans="1:8" x14ac:dyDescent="0.25">
      <c r="A182" s="1">
        <v>44281</v>
      </c>
      <c r="B182">
        <v>3.47</v>
      </c>
      <c r="C182">
        <v>1311329</v>
      </c>
      <c r="D182" t="str">
        <f>VLOOKUP(B182,$M$2:$O$128,2,FALSE)</f>
        <v>E2</v>
      </c>
      <c r="E182">
        <f>IF(C182&lt;=$R$7,0.5,IF(C182&lt;=$R$8,0.75,IF(C182&lt;=$R$9,1,1.25)))</f>
        <v>1.25</v>
      </c>
      <c r="F182">
        <f>VLOOKUP(D182,Sheet1!$C$3:$D$130,2,FALSE)</f>
        <v>40</v>
      </c>
      <c r="G182">
        <f t="shared" si="5"/>
        <v>171</v>
      </c>
      <c r="H182" t="str">
        <f t="shared" si="4"/>
        <v>MyMIDI.addNote(track,channel,40,171,1.25,volume)</v>
      </c>
    </row>
    <row r="183" spans="1:8" x14ac:dyDescent="0.25">
      <c r="A183" s="1">
        <v>44284</v>
      </c>
      <c r="B183">
        <v>3.39</v>
      </c>
      <c r="C183">
        <v>904044</v>
      </c>
      <c r="D183" t="str">
        <f>VLOOKUP(B183,$M$2:$O$128,2,FALSE)</f>
        <v>A1</v>
      </c>
      <c r="E183">
        <f>IF(C183&lt;=$R$7,0.5,IF(C183&lt;=$R$8,0.75,IF(C183&lt;=$R$9,1,1.25)))</f>
        <v>1</v>
      </c>
      <c r="F183">
        <f>VLOOKUP(D183,Sheet1!$C$3:$D$130,2,FALSE)</f>
        <v>33</v>
      </c>
      <c r="G183">
        <f t="shared" si="5"/>
        <v>172</v>
      </c>
      <c r="H183" t="str">
        <f t="shared" si="4"/>
        <v>MyMIDI.addNote(track,channel,33,172,1,volume)</v>
      </c>
    </row>
    <row r="184" spans="1:8" x14ac:dyDescent="0.25">
      <c r="A184" s="1">
        <v>44285</v>
      </c>
      <c r="B184">
        <v>3.34</v>
      </c>
      <c r="C184">
        <v>1204511</v>
      </c>
      <c r="D184" t="str">
        <f>VLOOKUP(B184,$M$2:$O$128,2,FALSE)</f>
        <v>F1</v>
      </c>
      <c r="E184">
        <f>IF(C184&lt;=$R$7,0.5,IF(C184&lt;=$R$8,0.75,IF(C184&lt;=$R$9,1,1.25)))</f>
        <v>1.25</v>
      </c>
      <c r="F184">
        <f>VLOOKUP(D184,Sheet1!$C$3:$D$130,2,FALSE)</f>
        <v>29</v>
      </c>
      <c r="G184">
        <f t="shared" si="5"/>
        <v>173.25</v>
      </c>
      <c r="H184" t="str">
        <f t="shared" si="4"/>
        <v>MyMIDI.addNote(track,channel,29,173.25,1.25,volume)</v>
      </c>
    </row>
    <row r="185" spans="1:8" x14ac:dyDescent="0.25">
      <c r="A185" s="1">
        <v>44286</v>
      </c>
      <c r="B185">
        <v>3.34</v>
      </c>
      <c r="C185">
        <v>2086737</v>
      </c>
      <c r="D185" t="str">
        <f>VLOOKUP(B185,$M$2:$O$128,2,FALSE)</f>
        <v>F1</v>
      </c>
      <c r="E185">
        <f>IF(C185&lt;=$R$7,0.5,IF(C185&lt;=$R$8,0.75,IF(C185&lt;=$R$9,1,1.25)))</f>
        <v>1.25</v>
      </c>
      <c r="F185">
        <f>VLOOKUP(D185,Sheet1!$C$3:$D$130,2,FALSE)</f>
        <v>29</v>
      </c>
      <c r="G185">
        <f t="shared" si="5"/>
        <v>174.5</v>
      </c>
      <c r="H185" t="str">
        <f t="shared" si="4"/>
        <v>MyMIDI.addNote(track,channel,29,174.5,1.25,volume)</v>
      </c>
    </row>
    <row r="186" spans="1:8" x14ac:dyDescent="0.25">
      <c r="A186" s="1">
        <v>44287</v>
      </c>
      <c r="B186">
        <v>3.36</v>
      </c>
      <c r="C186">
        <v>761326</v>
      </c>
      <c r="D186" t="str">
        <f>VLOOKUP(B186,$M$2:$O$128,2,FALSE)</f>
        <v>G1</v>
      </c>
      <c r="E186">
        <f>IF(C186&lt;=$R$7,0.5,IF(C186&lt;=$R$8,0.75,IF(C186&lt;=$R$9,1,1.25)))</f>
        <v>0.75</v>
      </c>
      <c r="F186">
        <f>VLOOKUP(D186,Sheet1!$C$3:$D$130,2,FALSE)</f>
        <v>31</v>
      </c>
      <c r="G186">
        <f t="shared" si="5"/>
        <v>175.25</v>
      </c>
      <c r="H186" t="str">
        <f t="shared" si="4"/>
        <v>MyMIDI.addNote(track,channel,31,175.25,0.75,volume)</v>
      </c>
    </row>
    <row r="187" spans="1:8" x14ac:dyDescent="0.25">
      <c r="A187" s="1">
        <v>44292</v>
      </c>
      <c r="B187">
        <v>3.5</v>
      </c>
      <c r="C187">
        <v>1289647</v>
      </c>
      <c r="D187" t="str">
        <f>VLOOKUP(B187,$M$2:$O$128,2,FALSE)</f>
        <v>G2</v>
      </c>
      <c r="E187">
        <f>IF(C187&lt;=$R$7,0.5,IF(C187&lt;=$R$8,0.75,IF(C187&lt;=$R$9,1,1.25)))</f>
        <v>1.25</v>
      </c>
      <c r="F187">
        <f>VLOOKUP(D187,Sheet1!$C$3:$D$130,2,FALSE)</f>
        <v>43</v>
      </c>
      <c r="G187">
        <f t="shared" si="5"/>
        <v>176.5</v>
      </c>
      <c r="H187" t="str">
        <f t="shared" si="4"/>
        <v>MyMIDI.addNote(track,channel,43,176.5,1.25,volume)</v>
      </c>
    </row>
    <row r="188" spans="1:8" x14ac:dyDescent="0.25">
      <c r="A188" s="1">
        <v>44293</v>
      </c>
      <c r="B188">
        <v>3.68</v>
      </c>
      <c r="C188">
        <v>2956249</v>
      </c>
      <c r="D188" t="str">
        <f>VLOOKUP(B188,$M$2:$O$128,2,FALSE)</f>
        <v>B3</v>
      </c>
      <c r="E188">
        <f>IF(C188&lt;=$R$7,0.5,IF(C188&lt;=$R$8,0.75,IF(C188&lt;=$R$9,1,1.25)))</f>
        <v>1.25</v>
      </c>
      <c r="F188">
        <f>VLOOKUP(D188,Sheet1!$C$3:$D$130,2,FALSE)</f>
        <v>59</v>
      </c>
      <c r="G188">
        <f t="shared" si="5"/>
        <v>177.75</v>
      </c>
      <c r="H188" t="str">
        <f t="shared" si="4"/>
        <v>MyMIDI.addNote(track,channel,59,177.75,1.25,volume)</v>
      </c>
    </row>
    <row r="189" spans="1:8" x14ac:dyDescent="0.25">
      <c r="A189" s="1">
        <v>44294</v>
      </c>
      <c r="B189">
        <v>3.82</v>
      </c>
      <c r="C189">
        <v>2200778</v>
      </c>
      <c r="D189" t="str">
        <f>VLOOKUP(B189,$M$2:$O$128,2,FALSE)</f>
        <v>B4</v>
      </c>
      <c r="E189">
        <f>IF(C189&lt;=$R$7,0.5,IF(C189&lt;=$R$8,0.75,IF(C189&lt;=$R$9,1,1.25)))</f>
        <v>1.25</v>
      </c>
      <c r="F189">
        <f>VLOOKUP(D189,Sheet1!$C$3:$D$130,2,FALSE)</f>
        <v>71</v>
      </c>
      <c r="G189">
        <f t="shared" si="5"/>
        <v>179</v>
      </c>
      <c r="H189" t="str">
        <f t="shared" si="4"/>
        <v>MyMIDI.addNote(track,channel,71,179,1.25,volume)</v>
      </c>
    </row>
    <row r="190" spans="1:8" x14ac:dyDescent="0.25">
      <c r="A190" s="1">
        <v>44295</v>
      </c>
      <c r="B190">
        <v>3.86</v>
      </c>
      <c r="C190">
        <v>1136405</v>
      </c>
      <c r="D190" t="str">
        <f>VLOOKUP(B190,$M$2:$O$128,2,FALSE)</f>
        <v>D5</v>
      </c>
      <c r="E190">
        <f>IF(C190&lt;=$R$7,0.5,IF(C190&lt;=$R$8,0.75,IF(C190&lt;=$R$9,1,1.25)))</f>
        <v>1</v>
      </c>
      <c r="F190">
        <f>VLOOKUP(D190,Sheet1!$C$3:$D$130,2,FALSE)</f>
        <v>74</v>
      </c>
      <c r="G190">
        <f t="shared" si="5"/>
        <v>180</v>
      </c>
      <c r="H190" t="str">
        <f t="shared" si="4"/>
        <v>MyMIDI.addNote(track,channel,74,180,1,volume)</v>
      </c>
    </row>
    <row r="191" spans="1:8" x14ac:dyDescent="0.25">
      <c r="A191" s="1">
        <v>44298</v>
      </c>
      <c r="B191">
        <v>3.86</v>
      </c>
      <c r="C191">
        <v>908434</v>
      </c>
      <c r="D191" t="str">
        <f>VLOOKUP(B191,$M$2:$O$128,2,FALSE)</f>
        <v>D5</v>
      </c>
      <c r="E191">
        <f>IF(C191&lt;=$R$7,0.5,IF(C191&lt;=$R$8,0.75,IF(C191&lt;=$R$9,1,1.25)))</f>
        <v>1</v>
      </c>
      <c r="F191">
        <f>VLOOKUP(D191,Sheet1!$C$3:$D$130,2,FALSE)</f>
        <v>74</v>
      </c>
      <c r="G191">
        <f t="shared" si="5"/>
        <v>181</v>
      </c>
      <c r="H191" t="str">
        <f t="shared" si="4"/>
        <v>MyMIDI.addNote(track,channel,74,181,1,volume)</v>
      </c>
    </row>
    <row r="192" spans="1:8" x14ac:dyDescent="0.25">
      <c r="A192" s="1">
        <v>44299</v>
      </c>
      <c r="B192">
        <v>3.87</v>
      </c>
      <c r="C192">
        <v>1250884</v>
      </c>
      <c r="D192" t="str">
        <f>VLOOKUP(B192,$M$2:$O$128,2,FALSE)</f>
        <v>D5</v>
      </c>
      <c r="E192">
        <f>IF(C192&lt;=$R$7,0.5,IF(C192&lt;=$R$8,0.75,IF(C192&lt;=$R$9,1,1.25)))</f>
        <v>1.25</v>
      </c>
      <c r="F192">
        <f>VLOOKUP(D192,Sheet1!$C$3:$D$130,2,FALSE)</f>
        <v>74</v>
      </c>
      <c r="G192">
        <f t="shared" si="5"/>
        <v>182.25</v>
      </c>
      <c r="H192" t="str">
        <f t="shared" si="4"/>
        <v>MyMIDI.addNote(track,channel,74,182.25,1.25,volume)</v>
      </c>
    </row>
    <row r="193" spans="1:8" x14ac:dyDescent="0.25">
      <c r="A193" s="1">
        <v>44300</v>
      </c>
      <c r="B193">
        <v>3.91</v>
      </c>
      <c r="C193">
        <v>626749</v>
      </c>
      <c r="D193" t="str">
        <f>VLOOKUP(B193,$M$2:$O$128,2,FALSE)</f>
        <v>F5</v>
      </c>
      <c r="E193">
        <f>IF(C193&lt;=$R$7,0.5,IF(C193&lt;=$R$8,0.75,IF(C193&lt;=$R$9,1,1.25)))</f>
        <v>0.75</v>
      </c>
      <c r="F193">
        <f>VLOOKUP(D193,Sheet1!$C$3:$D$130,2,FALSE)</f>
        <v>77</v>
      </c>
      <c r="G193">
        <f t="shared" si="5"/>
        <v>183</v>
      </c>
      <c r="H193" t="str">
        <f t="shared" si="4"/>
        <v>MyMIDI.addNote(track,channel,77,183,0.75,volume)</v>
      </c>
    </row>
    <row r="194" spans="1:8" x14ac:dyDescent="0.25">
      <c r="A194" s="1">
        <v>44301</v>
      </c>
      <c r="B194">
        <v>3.96</v>
      </c>
      <c r="C194">
        <v>696612</v>
      </c>
      <c r="D194" t="str">
        <f>VLOOKUP(B194,$M$2:$O$128,2,FALSE)</f>
        <v>B5</v>
      </c>
      <c r="E194">
        <f>IF(C194&lt;=$R$7,0.5,IF(C194&lt;=$R$8,0.75,IF(C194&lt;=$R$9,1,1.25)))</f>
        <v>0.75</v>
      </c>
      <c r="F194">
        <f>VLOOKUP(D194,Sheet1!$C$3:$D$130,2,FALSE)</f>
        <v>83</v>
      </c>
      <c r="G194">
        <f t="shared" si="5"/>
        <v>183.75</v>
      </c>
      <c r="H194" t="str">
        <f t="shared" si="4"/>
        <v>MyMIDI.addNote(track,channel,83,183.75,0.75,volume)</v>
      </c>
    </row>
    <row r="195" spans="1:8" x14ac:dyDescent="0.25">
      <c r="A195" s="1">
        <v>44302</v>
      </c>
      <c r="B195">
        <v>3.97</v>
      </c>
      <c r="C195">
        <v>825086</v>
      </c>
      <c r="D195" t="str">
        <f>VLOOKUP(B195,$M$2:$O$128,2,FALSE)</f>
        <v>B5</v>
      </c>
      <c r="E195">
        <f>IF(C195&lt;=$R$7,0.5,IF(C195&lt;=$R$8,0.75,IF(C195&lt;=$R$9,1,1.25)))</f>
        <v>1</v>
      </c>
      <c r="F195">
        <f>VLOOKUP(D195,Sheet1!$C$3:$D$130,2,FALSE)</f>
        <v>83</v>
      </c>
      <c r="G195">
        <f t="shared" si="5"/>
        <v>184.75</v>
      </c>
      <c r="H195" t="str">
        <f t="shared" ref="H195:H256" si="6">"MyMIDI.addNote(track,channel,"&amp;F195&amp;","&amp;G195&amp;","&amp;E195&amp;",volume)"</f>
        <v>MyMIDI.addNote(track,channel,83,184.75,1,volume)</v>
      </c>
    </row>
    <row r="196" spans="1:8" x14ac:dyDescent="0.25">
      <c r="A196" s="1">
        <v>44305</v>
      </c>
      <c r="B196">
        <v>3.89</v>
      </c>
      <c r="C196">
        <v>754514</v>
      </c>
      <c r="D196" t="str">
        <f>VLOOKUP(B196,$M$2:$O$128,2,FALSE)</f>
        <v>E5</v>
      </c>
      <c r="E196">
        <f>IF(C196&lt;=$R$7,0.5,IF(C196&lt;=$R$8,0.75,IF(C196&lt;=$R$9,1,1.25)))</f>
        <v>0.75</v>
      </c>
      <c r="F196">
        <f>VLOOKUP(D196,Sheet1!$C$3:$D$130,2,FALSE)</f>
        <v>76</v>
      </c>
      <c r="G196">
        <f t="shared" ref="G196:G256" si="7">E196+G195</f>
        <v>185.5</v>
      </c>
      <c r="H196" t="str">
        <f t="shared" si="6"/>
        <v>MyMIDI.addNote(track,channel,76,185.5,0.75,volume)</v>
      </c>
    </row>
    <row r="197" spans="1:8" x14ac:dyDescent="0.25">
      <c r="A197" s="1">
        <v>44306</v>
      </c>
      <c r="B197">
        <v>3.9</v>
      </c>
      <c r="C197">
        <v>683011</v>
      </c>
      <c r="D197" t="str">
        <f>VLOOKUP(B197,$M$2:$O$128,2,FALSE)</f>
        <v>F5</v>
      </c>
      <c r="E197">
        <f>IF(C197&lt;=$R$7,0.5,IF(C197&lt;=$R$8,0.75,IF(C197&lt;=$R$9,1,1.25)))</f>
        <v>0.75</v>
      </c>
      <c r="F197">
        <f>VLOOKUP(D197,Sheet1!$C$3:$D$130,2,FALSE)</f>
        <v>77</v>
      </c>
      <c r="G197">
        <f t="shared" si="7"/>
        <v>186.25</v>
      </c>
      <c r="H197" t="str">
        <f t="shared" si="6"/>
        <v>MyMIDI.addNote(track,channel,77,186.25,0.75,volume)</v>
      </c>
    </row>
    <row r="198" spans="1:8" x14ac:dyDescent="0.25">
      <c r="A198" s="1">
        <v>44307</v>
      </c>
      <c r="B198">
        <v>3.88</v>
      </c>
      <c r="C198">
        <v>551500</v>
      </c>
      <c r="D198" t="str">
        <f>VLOOKUP(B198,$M$2:$O$128,2,FALSE)</f>
        <v>E5</v>
      </c>
      <c r="E198">
        <f>IF(C198&lt;=$R$7,0.5,IF(C198&lt;=$R$8,0.75,IF(C198&lt;=$R$9,1,1.25)))</f>
        <v>0.5</v>
      </c>
      <c r="F198">
        <f>VLOOKUP(D198,Sheet1!$C$3:$D$130,2,FALSE)</f>
        <v>76</v>
      </c>
      <c r="G198">
        <f t="shared" si="7"/>
        <v>186.75</v>
      </c>
      <c r="H198" t="str">
        <f t="shared" si="6"/>
        <v>MyMIDI.addNote(track,channel,76,186.75,0.5,volume)</v>
      </c>
    </row>
    <row r="199" spans="1:8" x14ac:dyDescent="0.25">
      <c r="A199" s="1">
        <v>44308</v>
      </c>
      <c r="B199">
        <v>3.87</v>
      </c>
      <c r="C199">
        <v>656056</v>
      </c>
      <c r="D199" t="str">
        <f>VLOOKUP(B199,$M$2:$O$128,2,FALSE)</f>
        <v>D5</v>
      </c>
      <c r="E199">
        <f>IF(C199&lt;=$R$7,0.5,IF(C199&lt;=$R$8,0.75,IF(C199&lt;=$R$9,1,1.25)))</f>
        <v>0.75</v>
      </c>
      <c r="F199">
        <f>VLOOKUP(D199,Sheet1!$C$3:$D$130,2,FALSE)</f>
        <v>74</v>
      </c>
      <c r="G199">
        <f t="shared" si="7"/>
        <v>187.5</v>
      </c>
      <c r="H199" t="str">
        <f t="shared" si="6"/>
        <v>MyMIDI.addNote(track,channel,74,187.5,0.75,volume)</v>
      </c>
    </row>
    <row r="200" spans="1:8" x14ac:dyDescent="0.25">
      <c r="A200" s="1">
        <v>44309</v>
      </c>
      <c r="B200">
        <v>3.85</v>
      </c>
      <c r="C200">
        <v>566685</v>
      </c>
      <c r="D200" t="str">
        <f>VLOOKUP(B200,$M$2:$O$128,2,FALSE)</f>
        <v>C5</v>
      </c>
      <c r="E200">
        <f>IF(C200&lt;=$R$7,0.5,IF(C200&lt;=$R$8,0.75,IF(C200&lt;=$R$9,1,1.25)))</f>
        <v>0.5</v>
      </c>
      <c r="F200">
        <f>VLOOKUP(D200,Sheet1!$C$3:$D$130,2,FALSE)</f>
        <v>72</v>
      </c>
      <c r="G200">
        <f t="shared" si="7"/>
        <v>188</v>
      </c>
      <c r="H200" t="str">
        <f t="shared" si="6"/>
        <v>MyMIDI.addNote(track,channel,72,188,0.5,volume)</v>
      </c>
    </row>
    <row r="201" spans="1:8" x14ac:dyDescent="0.25">
      <c r="A201" s="1">
        <v>44312</v>
      </c>
      <c r="B201">
        <v>3.83</v>
      </c>
      <c r="C201">
        <v>552583</v>
      </c>
      <c r="D201" t="str">
        <f>VLOOKUP(B201,$M$2:$O$128,2,FALSE)</f>
        <v>B4</v>
      </c>
      <c r="E201">
        <f>IF(C201&lt;=$R$7,0.5,IF(C201&lt;=$R$8,0.75,IF(C201&lt;=$R$9,1,1.25)))</f>
        <v>0.5</v>
      </c>
      <c r="F201">
        <f>VLOOKUP(D201,Sheet1!$C$3:$D$130,2,FALSE)</f>
        <v>71</v>
      </c>
      <c r="G201">
        <f t="shared" si="7"/>
        <v>188.5</v>
      </c>
      <c r="H201" t="str">
        <f t="shared" si="6"/>
        <v>MyMIDI.addNote(track,channel,71,188.5,0.5,volume)</v>
      </c>
    </row>
    <row r="202" spans="1:8" x14ac:dyDescent="0.25">
      <c r="A202" s="1">
        <v>44313</v>
      </c>
      <c r="B202">
        <v>3.82</v>
      </c>
      <c r="C202">
        <v>591098</v>
      </c>
      <c r="D202" t="str">
        <f>VLOOKUP(B202,$M$2:$O$128,2,FALSE)</f>
        <v>B4</v>
      </c>
      <c r="E202">
        <f>IF(C202&lt;=$R$7,0.5,IF(C202&lt;=$R$8,0.75,IF(C202&lt;=$R$9,1,1.25)))</f>
        <v>0.75</v>
      </c>
      <c r="F202">
        <f>VLOOKUP(D202,Sheet1!$C$3:$D$130,2,FALSE)</f>
        <v>71</v>
      </c>
      <c r="G202">
        <f t="shared" si="7"/>
        <v>189.25</v>
      </c>
      <c r="H202" t="str">
        <f t="shared" si="6"/>
        <v>MyMIDI.addNote(track,channel,71,189.25,0.75,volume)</v>
      </c>
    </row>
    <row r="203" spans="1:8" x14ac:dyDescent="0.25">
      <c r="A203" s="1">
        <v>44314</v>
      </c>
      <c r="B203">
        <v>3.71</v>
      </c>
      <c r="C203">
        <v>1255389</v>
      </c>
      <c r="D203" t="str">
        <f>VLOOKUP(B203,$M$2:$O$128,2,FALSE)</f>
        <v>C4</v>
      </c>
      <c r="E203">
        <f>IF(C203&lt;=$R$7,0.5,IF(C203&lt;=$R$8,0.75,IF(C203&lt;=$R$9,1,1.25)))</f>
        <v>1.25</v>
      </c>
      <c r="F203">
        <f>VLOOKUP(D203,Sheet1!$C$3:$D$130,2,FALSE)</f>
        <v>60</v>
      </c>
      <c r="G203">
        <f t="shared" si="7"/>
        <v>190.5</v>
      </c>
      <c r="H203" t="str">
        <f t="shared" si="6"/>
        <v>MyMIDI.addNote(track,channel,60,190.5,1.25,volume)</v>
      </c>
    </row>
    <row r="204" spans="1:8" x14ac:dyDescent="0.25">
      <c r="A204" s="1">
        <v>44315</v>
      </c>
      <c r="B204">
        <v>3.74</v>
      </c>
      <c r="C204">
        <v>505902</v>
      </c>
      <c r="D204" t="str">
        <f>VLOOKUP(B204,$M$2:$O$128,2,FALSE)</f>
        <v>E4</v>
      </c>
      <c r="E204">
        <f>IF(C204&lt;=$R$7,0.5,IF(C204&lt;=$R$8,0.75,IF(C204&lt;=$R$9,1,1.25)))</f>
        <v>0.5</v>
      </c>
      <c r="F204">
        <f>VLOOKUP(D204,Sheet1!$C$3:$D$130,2,FALSE)</f>
        <v>64</v>
      </c>
      <c r="G204">
        <f t="shared" si="7"/>
        <v>191</v>
      </c>
      <c r="H204" t="str">
        <f t="shared" si="6"/>
        <v>MyMIDI.addNote(track,channel,64,191,0.5,volume)</v>
      </c>
    </row>
    <row r="205" spans="1:8" x14ac:dyDescent="0.25">
      <c r="A205" s="1">
        <v>44316</v>
      </c>
      <c r="B205">
        <v>3.69</v>
      </c>
      <c r="C205">
        <v>420428</v>
      </c>
      <c r="D205" t="str">
        <f>VLOOKUP(B205,$M$2:$O$128,2,FALSE)</f>
        <v>B3</v>
      </c>
      <c r="E205">
        <f>IF(C205&lt;=$R$7,0.5,IF(C205&lt;=$R$8,0.75,IF(C205&lt;=$R$9,1,1.25)))</f>
        <v>0.5</v>
      </c>
      <c r="F205">
        <f>VLOOKUP(D205,Sheet1!$C$3:$D$130,2,FALSE)</f>
        <v>59</v>
      </c>
      <c r="G205">
        <f t="shared" si="7"/>
        <v>191.5</v>
      </c>
      <c r="H205" t="str">
        <f t="shared" si="6"/>
        <v>MyMIDI.addNote(track,channel,59,191.5,0.5,volume)</v>
      </c>
    </row>
    <row r="206" spans="1:8" x14ac:dyDescent="0.25">
      <c r="A206" s="1">
        <v>44319</v>
      </c>
      <c r="B206">
        <v>3.67</v>
      </c>
      <c r="C206">
        <v>611905</v>
      </c>
      <c r="D206" t="str">
        <f>VLOOKUP(B206,$M$2:$O$128,2,FALSE)</f>
        <v>A3</v>
      </c>
      <c r="E206">
        <f>IF(C206&lt;=$R$7,0.5,IF(C206&lt;=$R$8,0.75,IF(C206&lt;=$R$9,1,1.25)))</f>
        <v>0.75</v>
      </c>
      <c r="F206">
        <f>VLOOKUP(D206,Sheet1!$C$3:$D$130,2,FALSE)</f>
        <v>57</v>
      </c>
      <c r="G206">
        <f t="shared" si="7"/>
        <v>192.25</v>
      </c>
      <c r="H206" t="str">
        <f t="shared" si="6"/>
        <v>MyMIDI.addNote(track,channel,57,192.25,0.75,volume)</v>
      </c>
    </row>
    <row r="207" spans="1:8" x14ac:dyDescent="0.25">
      <c r="A207" s="1">
        <v>44320</v>
      </c>
      <c r="B207">
        <v>3.67</v>
      </c>
      <c r="C207">
        <v>429539</v>
      </c>
      <c r="D207" t="str">
        <f>VLOOKUP(B207,$M$2:$O$128,2,FALSE)</f>
        <v>A3</v>
      </c>
      <c r="E207">
        <f>IF(C207&lt;=$R$7,0.5,IF(C207&lt;=$R$8,0.75,IF(C207&lt;=$R$9,1,1.25)))</f>
        <v>0.5</v>
      </c>
      <c r="F207">
        <f>VLOOKUP(D207,Sheet1!$C$3:$D$130,2,FALSE)</f>
        <v>57</v>
      </c>
      <c r="G207">
        <f t="shared" si="7"/>
        <v>192.75</v>
      </c>
      <c r="H207" t="str">
        <f t="shared" si="6"/>
        <v>MyMIDI.addNote(track,channel,57,192.75,0.5,volume)</v>
      </c>
    </row>
    <row r="208" spans="1:8" x14ac:dyDescent="0.25">
      <c r="A208" s="1">
        <v>44321</v>
      </c>
      <c r="B208">
        <v>3.7</v>
      </c>
      <c r="C208">
        <v>359604</v>
      </c>
      <c r="D208" t="str">
        <f>VLOOKUP(B208,$M$2:$O$128,2,FALSE)</f>
        <v>C4</v>
      </c>
      <c r="E208">
        <f>IF(C208&lt;=$R$7,0.5,IF(C208&lt;=$R$8,0.75,IF(C208&lt;=$R$9,1,1.25)))</f>
        <v>0.5</v>
      </c>
      <c r="F208">
        <f>VLOOKUP(D208,Sheet1!$C$3:$D$130,2,FALSE)</f>
        <v>60</v>
      </c>
      <c r="G208">
        <f t="shared" si="7"/>
        <v>193.25</v>
      </c>
      <c r="H208" t="str">
        <f t="shared" si="6"/>
        <v>MyMIDI.addNote(track,channel,60,193.25,0.5,volume)</v>
      </c>
    </row>
    <row r="209" spans="1:8" x14ac:dyDescent="0.25">
      <c r="A209" s="1">
        <v>44322</v>
      </c>
      <c r="B209">
        <v>3.66</v>
      </c>
      <c r="C209">
        <v>206225</v>
      </c>
      <c r="D209" t="str">
        <f>VLOOKUP(B209,$M$2:$O$128,2,FALSE)</f>
        <v>A3</v>
      </c>
      <c r="E209">
        <f>IF(C209&lt;=$R$7,0.5,IF(C209&lt;=$R$8,0.75,IF(C209&lt;=$R$9,1,1.25)))</f>
        <v>0.5</v>
      </c>
      <c r="F209">
        <f>VLOOKUP(D209,Sheet1!$C$3:$D$130,2,FALSE)</f>
        <v>57</v>
      </c>
      <c r="G209">
        <f t="shared" si="7"/>
        <v>193.75</v>
      </c>
      <c r="H209" t="str">
        <f t="shared" si="6"/>
        <v>MyMIDI.addNote(track,channel,57,193.75,0.5,volume)</v>
      </c>
    </row>
    <row r="210" spans="1:8" x14ac:dyDescent="0.25">
      <c r="A210" s="1">
        <v>44323</v>
      </c>
      <c r="B210">
        <v>3.65</v>
      </c>
      <c r="C210">
        <v>292935</v>
      </c>
      <c r="D210" t="str">
        <f>VLOOKUP(B210,$M$2:$O$128,2,FALSE)</f>
        <v>G3</v>
      </c>
      <c r="E210">
        <f>IF(C210&lt;=$R$7,0.5,IF(C210&lt;=$R$8,0.75,IF(C210&lt;=$R$9,1,1.25)))</f>
        <v>0.5</v>
      </c>
      <c r="F210">
        <f>VLOOKUP(D210,Sheet1!$C$3:$D$130,2,FALSE)</f>
        <v>55</v>
      </c>
      <c r="G210">
        <f t="shared" si="7"/>
        <v>194.25</v>
      </c>
      <c r="H210" t="str">
        <f t="shared" si="6"/>
        <v>MyMIDI.addNote(track,channel,55,194.25,0.5,volume)</v>
      </c>
    </row>
    <row r="211" spans="1:8" x14ac:dyDescent="0.25">
      <c r="A211" s="1">
        <v>44326</v>
      </c>
      <c r="B211">
        <v>3.67</v>
      </c>
      <c r="C211">
        <v>379929</v>
      </c>
      <c r="D211" t="str">
        <f>VLOOKUP(B211,$M$2:$O$128,2,FALSE)</f>
        <v>A3</v>
      </c>
      <c r="E211">
        <f>IF(C211&lt;=$R$7,0.5,IF(C211&lt;=$R$8,0.75,IF(C211&lt;=$R$9,1,1.25)))</f>
        <v>0.5</v>
      </c>
      <c r="F211">
        <f>VLOOKUP(D211,Sheet1!$C$3:$D$130,2,FALSE)</f>
        <v>57</v>
      </c>
      <c r="G211">
        <f t="shared" si="7"/>
        <v>194.75</v>
      </c>
      <c r="H211" t="str">
        <f t="shared" si="6"/>
        <v>MyMIDI.addNote(track,channel,57,194.75,0.5,volume)</v>
      </c>
    </row>
    <row r="212" spans="1:8" x14ac:dyDescent="0.25">
      <c r="A212" s="1">
        <v>44327</v>
      </c>
      <c r="B212">
        <v>3.65</v>
      </c>
      <c r="C212">
        <v>467545</v>
      </c>
      <c r="D212" t="str">
        <f>VLOOKUP(B212,$M$2:$O$128,2,FALSE)</f>
        <v>G3</v>
      </c>
      <c r="E212">
        <f>IF(C212&lt;=$R$7,0.5,IF(C212&lt;=$R$8,0.75,IF(C212&lt;=$R$9,1,1.25)))</f>
        <v>0.5</v>
      </c>
      <c r="F212">
        <f>VLOOKUP(D212,Sheet1!$C$3:$D$130,2,FALSE)</f>
        <v>55</v>
      </c>
      <c r="G212">
        <f t="shared" si="7"/>
        <v>195.25</v>
      </c>
      <c r="H212" t="str">
        <f t="shared" si="6"/>
        <v>MyMIDI.addNote(track,channel,55,195.25,0.5,volume)</v>
      </c>
    </row>
    <row r="213" spans="1:8" x14ac:dyDescent="0.25">
      <c r="A213" s="1">
        <v>44328</v>
      </c>
      <c r="B213">
        <v>3.66</v>
      </c>
      <c r="C213">
        <v>346418</v>
      </c>
      <c r="D213" t="str">
        <f>VLOOKUP(B213,$M$2:$O$128,2,FALSE)</f>
        <v>A3</v>
      </c>
      <c r="E213">
        <f>IF(C213&lt;=$R$7,0.5,IF(C213&lt;=$R$8,0.75,IF(C213&lt;=$R$9,1,1.25)))</f>
        <v>0.5</v>
      </c>
      <c r="F213">
        <f>VLOOKUP(D213,Sheet1!$C$3:$D$130,2,FALSE)</f>
        <v>57</v>
      </c>
      <c r="G213">
        <f t="shared" si="7"/>
        <v>195.75</v>
      </c>
      <c r="H213" t="str">
        <f t="shared" si="6"/>
        <v>MyMIDI.addNote(track,channel,57,195.75,0.5,volume)</v>
      </c>
    </row>
    <row r="214" spans="1:8" x14ac:dyDescent="0.25">
      <c r="A214" s="1">
        <v>44329</v>
      </c>
      <c r="B214">
        <v>3.6</v>
      </c>
      <c r="C214">
        <v>230604</v>
      </c>
      <c r="D214" t="str">
        <f>VLOOKUP(B214,$M$2:$O$128,2,FALSE)</f>
        <v>E3</v>
      </c>
      <c r="E214">
        <f>IF(C214&lt;=$R$7,0.5,IF(C214&lt;=$R$8,0.75,IF(C214&lt;=$R$9,1,1.25)))</f>
        <v>0.5</v>
      </c>
      <c r="F214">
        <f>VLOOKUP(D214,Sheet1!$C$3:$D$130,2,FALSE)</f>
        <v>52</v>
      </c>
      <c r="G214">
        <f t="shared" si="7"/>
        <v>196.25</v>
      </c>
      <c r="H214" t="str">
        <f t="shared" si="6"/>
        <v>MyMIDI.addNote(track,channel,52,196.25,0.5,volume)</v>
      </c>
    </row>
    <row r="215" spans="1:8" x14ac:dyDescent="0.25">
      <c r="A215" s="1">
        <v>44330</v>
      </c>
      <c r="B215">
        <v>3.65</v>
      </c>
      <c r="C215">
        <v>247456</v>
      </c>
      <c r="D215" t="str">
        <f>VLOOKUP(B215,$M$2:$O$128,2,FALSE)</f>
        <v>G3</v>
      </c>
      <c r="E215">
        <f>IF(C215&lt;=$R$7,0.5,IF(C215&lt;=$R$8,0.75,IF(C215&lt;=$R$9,1,1.25)))</f>
        <v>0.5</v>
      </c>
      <c r="F215">
        <f>VLOOKUP(D215,Sheet1!$C$3:$D$130,2,FALSE)</f>
        <v>55</v>
      </c>
      <c r="G215">
        <f t="shared" si="7"/>
        <v>196.75</v>
      </c>
      <c r="H215" t="str">
        <f t="shared" si="6"/>
        <v>MyMIDI.addNote(track,channel,55,196.75,0.5,volume)</v>
      </c>
    </row>
    <row r="216" spans="1:8" x14ac:dyDescent="0.25">
      <c r="A216" s="1">
        <v>44333</v>
      </c>
      <c r="B216">
        <v>3.63</v>
      </c>
      <c r="C216">
        <v>307081</v>
      </c>
      <c r="D216" t="str">
        <f>VLOOKUP(B216,$M$2:$O$128,2,FALSE)</f>
        <v>F3</v>
      </c>
      <c r="E216">
        <f>IF(C216&lt;=$R$7,0.5,IF(C216&lt;=$R$8,0.75,IF(C216&lt;=$R$9,1,1.25)))</f>
        <v>0.5</v>
      </c>
      <c r="F216">
        <f>VLOOKUP(D216,Sheet1!$C$3:$D$130,2,FALSE)</f>
        <v>53</v>
      </c>
      <c r="G216">
        <f t="shared" si="7"/>
        <v>197.25</v>
      </c>
      <c r="H216" t="str">
        <f t="shared" si="6"/>
        <v>MyMIDI.addNote(track,channel,53,197.25,0.5,volume)</v>
      </c>
    </row>
    <row r="217" spans="1:8" x14ac:dyDescent="0.25">
      <c r="A217" s="1">
        <v>44334</v>
      </c>
      <c r="B217">
        <v>3.62</v>
      </c>
      <c r="C217">
        <v>517996</v>
      </c>
      <c r="D217" t="str">
        <f>VLOOKUP(B217,$M$2:$O$128,2,FALSE)</f>
        <v>F3</v>
      </c>
      <c r="E217">
        <f>IF(C217&lt;=$R$7,0.5,IF(C217&lt;=$R$8,0.75,IF(C217&lt;=$R$9,1,1.25)))</f>
        <v>0.5</v>
      </c>
      <c r="F217">
        <f>VLOOKUP(D217,Sheet1!$C$3:$D$130,2,FALSE)</f>
        <v>53</v>
      </c>
      <c r="G217">
        <f t="shared" si="7"/>
        <v>197.75</v>
      </c>
      <c r="H217" t="str">
        <f t="shared" si="6"/>
        <v>MyMIDI.addNote(track,channel,53,197.75,0.5,volume)</v>
      </c>
    </row>
    <row r="218" spans="1:8" x14ac:dyDescent="0.25">
      <c r="A218" s="1">
        <v>44335</v>
      </c>
      <c r="B218">
        <v>3.59</v>
      </c>
      <c r="C218">
        <v>1157960</v>
      </c>
      <c r="D218" t="str">
        <f>VLOOKUP(B218,$M$2:$O$128,2,FALSE)</f>
        <v>D3</v>
      </c>
      <c r="E218">
        <f>IF(C218&lt;=$R$7,0.5,IF(C218&lt;=$R$8,0.75,IF(C218&lt;=$R$9,1,1.25)))</f>
        <v>1.25</v>
      </c>
      <c r="F218">
        <f>VLOOKUP(D218,Sheet1!$C$3:$D$130,2,FALSE)</f>
        <v>50</v>
      </c>
      <c r="G218">
        <f t="shared" si="7"/>
        <v>199</v>
      </c>
      <c r="H218" t="str">
        <f t="shared" si="6"/>
        <v>MyMIDI.addNote(track,channel,50,199,1.25,volume)</v>
      </c>
    </row>
    <row r="219" spans="1:8" x14ac:dyDescent="0.25">
      <c r="A219" s="1">
        <v>44336</v>
      </c>
      <c r="B219">
        <v>3.56</v>
      </c>
      <c r="C219">
        <v>594297</v>
      </c>
      <c r="D219" t="str">
        <f>VLOOKUP(B219,$M$2:$O$128,2,FALSE)</f>
        <v>C3</v>
      </c>
      <c r="E219">
        <f>IF(C219&lt;=$R$7,0.5,IF(C219&lt;=$R$8,0.75,IF(C219&lt;=$R$9,1,1.25)))</f>
        <v>0.75</v>
      </c>
      <c r="F219">
        <f>VLOOKUP(D219,Sheet1!$C$3:$D$130,2,FALSE)</f>
        <v>48</v>
      </c>
      <c r="G219">
        <f t="shared" si="7"/>
        <v>199.75</v>
      </c>
      <c r="H219" t="str">
        <f t="shared" si="6"/>
        <v>MyMIDI.addNote(track,channel,48,199.75,0.75,volume)</v>
      </c>
    </row>
    <row r="220" spans="1:8" x14ac:dyDescent="0.25">
      <c r="A220" s="1">
        <v>44337</v>
      </c>
      <c r="B220">
        <v>3.66</v>
      </c>
      <c r="C220">
        <v>472920</v>
      </c>
      <c r="D220" t="str">
        <f>VLOOKUP(B220,$M$2:$O$128,2,FALSE)</f>
        <v>A3</v>
      </c>
      <c r="E220">
        <f>IF(C220&lt;=$R$7,0.5,IF(C220&lt;=$R$8,0.75,IF(C220&lt;=$R$9,1,1.25)))</f>
        <v>0.5</v>
      </c>
      <c r="F220">
        <f>VLOOKUP(D220,Sheet1!$C$3:$D$130,2,FALSE)</f>
        <v>57</v>
      </c>
      <c r="G220">
        <f t="shared" si="7"/>
        <v>200.25</v>
      </c>
      <c r="H220" t="str">
        <f t="shared" si="6"/>
        <v>MyMIDI.addNote(track,channel,57,200.25,0.5,volume)</v>
      </c>
    </row>
    <row r="221" spans="1:8" x14ac:dyDescent="0.25">
      <c r="A221" s="1">
        <v>44340</v>
      </c>
      <c r="B221">
        <v>3.6</v>
      </c>
      <c r="C221">
        <v>271689</v>
      </c>
      <c r="D221" t="str">
        <f>VLOOKUP(B221,$M$2:$O$128,2,FALSE)</f>
        <v>E3</v>
      </c>
      <c r="E221">
        <f>IF(C221&lt;=$R$7,0.5,IF(C221&lt;=$R$8,0.75,IF(C221&lt;=$R$9,1,1.25)))</f>
        <v>0.5</v>
      </c>
      <c r="F221">
        <f>VLOOKUP(D221,Sheet1!$C$3:$D$130,2,FALSE)</f>
        <v>52</v>
      </c>
      <c r="G221">
        <f t="shared" si="7"/>
        <v>200.75</v>
      </c>
      <c r="H221" t="str">
        <f t="shared" si="6"/>
        <v>MyMIDI.addNote(track,channel,52,200.75,0.5,volume)</v>
      </c>
    </row>
    <row r="222" spans="1:8" x14ac:dyDescent="0.25">
      <c r="A222" s="1">
        <v>44341</v>
      </c>
      <c r="B222">
        <v>3.63</v>
      </c>
      <c r="C222">
        <v>259039</v>
      </c>
      <c r="D222" t="str">
        <f>VLOOKUP(B222,$M$2:$O$128,2,FALSE)</f>
        <v>F3</v>
      </c>
      <c r="E222">
        <f>IF(C222&lt;=$R$7,0.5,IF(C222&lt;=$R$8,0.75,IF(C222&lt;=$R$9,1,1.25)))</f>
        <v>0.5</v>
      </c>
      <c r="F222">
        <f>VLOOKUP(D222,Sheet1!$C$3:$D$130,2,FALSE)</f>
        <v>53</v>
      </c>
      <c r="G222">
        <f t="shared" si="7"/>
        <v>201.25</v>
      </c>
      <c r="H222" t="str">
        <f t="shared" si="6"/>
        <v>MyMIDI.addNote(track,channel,53,201.25,0.5,volume)</v>
      </c>
    </row>
    <row r="223" spans="1:8" x14ac:dyDescent="0.25">
      <c r="A223" s="1">
        <v>44342</v>
      </c>
      <c r="B223">
        <v>3.64</v>
      </c>
      <c r="C223">
        <v>394234</v>
      </c>
      <c r="D223" t="str">
        <f>VLOOKUP(B223,$M$2:$O$128,2,FALSE)</f>
        <v>G3</v>
      </c>
      <c r="E223">
        <f>IF(C223&lt;=$R$7,0.5,IF(C223&lt;=$R$8,0.75,IF(C223&lt;=$R$9,1,1.25)))</f>
        <v>0.5</v>
      </c>
      <c r="F223">
        <f>VLOOKUP(D223,Sheet1!$C$3:$D$130,2,FALSE)</f>
        <v>55</v>
      </c>
      <c r="G223">
        <f t="shared" si="7"/>
        <v>201.75</v>
      </c>
      <c r="H223" t="str">
        <f t="shared" si="6"/>
        <v>MyMIDI.addNote(track,channel,55,201.75,0.5,volume)</v>
      </c>
    </row>
    <row r="224" spans="1:8" x14ac:dyDescent="0.25">
      <c r="A224" s="1">
        <v>44343</v>
      </c>
      <c r="B224">
        <v>3.68</v>
      </c>
      <c r="C224">
        <v>935992</v>
      </c>
      <c r="D224" t="str">
        <f>VLOOKUP(B224,$M$2:$O$128,2,FALSE)</f>
        <v>B3</v>
      </c>
      <c r="E224">
        <f>IF(C224&lt;=$R$7,0.5,IF(C224&lt;=$R$8,0.75,IF(C224&lt;=$R$9,1,1.25)))</f>
        <v>1</v>
      </c>
      <c r="F224">
        <f>VLOOKUP(D224,Sheet1!$C$3:$D$130,2,FALSE)</f>
        <v>59</v>
      </c>
      <c r="G224">
        <f t="shared" si="7"/>
        <v>202.75</v>
      </c>
      <c r="H224" t="str">
        <f t="shared" si="6"/>
        <v>MyMIDI.addNote(track,channel,59,202.75,1,volume)</v>
      </c>
    </row>
    <row r="225" spans="1:8" x14ac:dyDescent="0.25">
      <c r="A225" s="1">
        <v>44344</v>
      </c>
      <c r="B225">
        <v>3.75</v>
      </c>
      <c r="C225">
        <v>580284</v>
      </c>
      <c r="D225" t="str">
        <f>VLOOKUP(B225,$M$2:$O$128,2,FALSE)</f>
        <v>E4</v>
      </c>
      <c r="E225">
        <f>IF(C225&lt;=$R$7,0.5,IF(C225&lt;=$R$8,0.75,IF(C225&lt;=$R$9,1,1.25)))</f>
        <v>0.75</v>
      </c>
      <c r="F225">
        <f>VLOOKUP(D225,Sheet1!$C$3:$D$130,2,FALSE)</f>
        <v>64</v>
      </c>
      <c r="G225">
        <f t="shared" si="7"/>
        <v>203.5</v>
      </c>
      <c r="H225" t="str">
        <f t="shared" si="6"/>
        <v>MyMIDI.addNote(track,channel,64,203.5,0.75,volume)</v>
      </c>
    </row>
    <row r="226" spans="1:8" x14ac:dyDescent="0.25">
      <c r="A226" s="1">
        <v>44347</v>
      </c>
      <c r="B226">
        <v>3.69</v>
      </c>
      <c r="C226">
        <v>1151804</v>
      </c>
      <c r="D226" t="str">
        <f>VLOOKUP(B226,$M$2:$O$128,2,FALSE)</f>
        <v>B3</v>
      </c>
      <c r="E226">
        <f>IF(C226&lt;=$R$7,0.5,IF(C226&lt;=$R$8,0.75,IF(C226&lt;=$R$9,1,1.25)))</f>
        <v>1</v>
      </c>
      <c r="F226">
        <f>VLOOKUP(D226,Sheet1!$C$3:$D$130,2,FALSE)</f>
        <v>59</v>
      </c>
      <c r="G226">
        <f t="shared" si="7"/>
        <v>204.5</v>
      </c>
      <c r="H226" t="str">
        <f t="shared" si="6"/>
        <v>MyMIDI.addNote(track,channel,59,204.5,1,volume)</v>
      </c>
    </row>
    <row r="227" spans="1:8" x14ac:dyDescent="0.25">
      <c r="A227" s="1">
        <v>44348</v>
      </c>
      <c r="B227">
        <v>3.66</v>
      </c>
      <c r="C227">
        <v>512003</v>
      </c>
      <c r="D227" t="str">
        <f>VLOOKUP(B227,$M$2:$O$128,2,FALSE)</f>
        <v>A3</v>
      </c>
      <c r="E227">
        <f>IF(C227&lt;=$R$7,0.5,IF(C227&lt;=$R$8,0.75,IF(C227&lt;=$R$9,1,1.25)))</f>
        <v>0.5</v>
      </c>
      <c r="F227">
        <f>VLOOKUP(D227,Sheet1!$C$3:$D$130,2,FALSE)</f>
        <v>57</v>
      </c>
      <c r="G227">
        <f t="shared" si="7"/>
        <v>205</v>
      </c>
      <c r="H227" t="str">
        <f t="shared" si="6"/>
        <v>MyMIDI.addNote(track,channel,57,205,0.5,volume)</v>
      </c>
    </row>
    <row r="228" spans="1:8" x14ac:dyDescent="0.25">
      <c r="A228" s="1">
        <v>44349</v>
      </c>
      <c r="B228">
        <v>3.69</v>
      </c>
      <c r="C228">
        <v>759653</v>
      </c>
      <c r="D228" t="str">
        <f>VLOOKUP(B228,$M$2:$O$128,2,FALSE)</f>
        <v>B3</v>
      </c>
      <c r="E228">
        <f>IF(C228&lt;=$R$7,0.5,IF(C228&lt;=$R$8,0.75,IF(C228&lt;=$R$9,1,1.25)))</f>
        <v>0.75</v>
      </c>
      <c r="F228">
        <f>VLOOKUP(D228,Sheet1!$C$3:$D$130,2,FALSE)</f>
        <v>59</v>
      </c>
      <c r="G228">
        <f t="shared" si="7"/>
        <v>205.75</v>
      </c>
      <c r="H228" t="str">
        <f t="shared" si="6"/>
        <v>MyMIDI.addNote(track,channel,59,205.75,0.75,volume)</v>
      </c>
    </row>
    <row r="229" spans="1:8" x14ac:dyDescent="0.25">
      <c r="A229" s="1">
        <v>44350</v>
      </c>
      <c r="B229">
        <v>3.78</v>
      </c>
      <c r="C229">
        <v>549794</v>
      </c>
      <c r="D229" t="str">
        <f>VLOOKUP(B229,$M$2:$O$128,2,FALSE)</f>
        <v>G4</v>
      </c>
      <c r="E229">
        <f>IF(C229&lt;=$R$7,0.5,IF(C229&lt;=$R$8,0.75,IF(C229&lt;=$R$9,1,1.25)))</f>
        <v>0.5</v>
      </c>
      <c r="F229">
        <f>VLOOKUP(D229,Sheet1!$C$3:$D$130,2,FALSE)</f>
        <v>67</v>
      </c>
      <c r="G229">
        <f t="shared" si="7"/>
        <v>206.25</v>
      </c>
      <c r="H229" t="str">
        <f t="shared" si="6"/>
        <v>MyMIDI.addNote(track,channel,67,206.25,0.5,volume)</v>
      </c>
    </row>
    <row r="230" spans="1:8" x14ac:dyDescent="0.25">
      <c r="A230" s="1">
        <v>44351</v>
      </c>
      <c r="B230">
        <v>3.73</v>
      </c>
      <c r="C230">
        <v>472498</v>
      </c>
      <c r="D230" t="str">
        <f>VLOOKUP(B230,$M$2:$O$128,2,FALSE)</f>
        <v>D4</v>
      </c>
      <c r="E230">
        <f>IF(C230&lt;=$R$7,0.5,IF(C230&lt;=$R$8,0.75,IF(C230&lt;=$R$9,1,1.25)))</f>
        <v>0.5</v>
      </c>
      <c r="F230">
        <f>VLOOKUP(D230,Sheet1!$C$3:$D$130,2,FALSE)</f>
        <v>62</v>
      </c>
      <c r="G230">
        <f t="shared" si="7"/>
        <v>206.75</v>
      </c>
      <c r="H230" t="str">
        <f t="shared" si="6"/>
        <v>MyMIDI.addNote(track,channel,62,206.75,0.5,volume)</v>
      </c>
    </row>
    <row r="231" spans="1:8" x14ac:dyDescent="0.25">
      <c r="A231" s="1">
        <v>44354</v>
      </c>
      <c r="B231">
        <v>3.7</v>
      </c>
      <c r="C231">
        <v>321530</v>
      </c>
      <c r="D231" t="str">
        <f>VLOOKUP(B231,$M$2:$O$128,2,FALSE)</f>
        <v>C4</v>
      </c>
      <c r="E231">
        <f>IF(C231&lt;=$R$7,0.5,IF(C231&lt;=$R$8,0.75,IF(C231&lt;=$R$9,1,1.25)))</f>
        <v>0.5</v>
      </c>
      <c r="F231">
        <f>VLOOKUP(D231,Sheet1!$C$3:$D$130,2,FALSE)</f>
        <v>60</v>
      </c>
      <c r="G231">
        <f t="shared" si="7"/>
        <v>207.25</v>
      </c>
      <c r="H231" t="str">
        <f t="shared" si="6"/>
        <v>MyMIDI.addNote(track,channel,60,207.25,0.5,volume)</v>
      </c>
    </row>
    <row r="232" spans="1:8" x14ac:dyDescent="0.25">
      <c r="A232" s="1">
        <v>44355</v>
      </c>
      <c r="B232">
        <v>3.66</v>
      </c>
      <c r="C232">
        <v>632140</v>
      </c>
      <c r="D232" t="str">
        <f>VLOOKUP(B232,$M$2:$O$128,2,FALSE)</f>
        <v>A3</v>
      </c>
      <c r="E232">
        <f>IF(C232&lt;=$R$7,0.5,IF(C232&lt;=$R$8,0.75,IF(C232&lt;=$R$9,1,1.25)))</f>
        <v>0.75</v>
      </c>
      <c r="F232">
        <f>VLOOKUP(D232,Sheet1!$C$3:$D$130,2,FALSE)</f>
        <v>57</v>
      </c>
      <c r="G232">
        <f t="shared" si="7"/>
        <v>208</v>
      </c>
      <c r="H232" t="str">
        <f t="shared" si="6"/>
        <v>MyMIDI.addNote(track,channel,57,208,0.75,volume)</v>
      </c>
    </row>
    <row r="233" spans="1:8" x14ac:dyDescent="0.25">
      <c r="A233" s="1">
        <v>44356</v>
      </c>
      <c r="B233">
        <v>3.64</v>
      </c>
      <c r="C233">
        <v>311766</v>
      </c>
      <c r="D233" t="str">
        <f>VLOOKUP(B233,$M$2:$O$128,2,FALSE)</f>
        <v>G3</v>
      </c>
      <c r="E233">
        <f>IF(C233&lt;=$R$7,0.5,IF(C233&lt;=$R$8,0.75,IF(C233&lt;=$R$9,1,1.25)))</f>
        <v>0.5</v>
      </c>
      <c r="F233">
        <f>VLOOKUP(D233,Sheet1!$C$3:$D$130,2,FALSE)</f>
        <v>55</v>
      </c>
      <c r="G233">
        <f t="shared" si="7"/>
        <v>208.5</v>
      </c>
      <c r="H233" t="str">
        <f t="shared" si="6"/>
        <v>MyMIDI.addNote(track,channel,55,208.5,0.5,volume)</v>
      </c>
    </row>
    <row r="234" spans="1:8" x14ac:dyDescent="0.25">
      <c r="A234" s="1">
        <v>44357</v>
      </c>
      <c r="B234">
        <v>3.59</v>
      </c>
      <c r="C234">
        <v>496500</v>
      </c>
      <c r="D234" t="str">
        <f>VLOOKUP(B234,$M$2:$O$128,2,FALSE)</f>
        <v>D3</v>
      </c>
      <c r="E234">
        <f>IF(C234&lt;=$R$7,0.5,IF(C234&lt;=$R$8,0.75,IF(C234&lt;=$R$9,1,1.25)))</f>
        <v>0.5</v>
      </c>
      <c r="F234">
        <f>VLOOKUP(D234,Sheet1!$C$3:$D$130,2,FALSE)</f>
        <v>50</v>
      </c>
      <c r="G234">
        <f t="shared" si="7"/>
        <v>209</v>
      </c>
      <c r="H234" t="str">
        <f t="shared" si="6"/>
        <v>MyMIDI.addNote(track,channel,50,209,0.5,volume)</v>
      </c>
    </row>
    <row r="235" spans="1:8" x14ac:dyDescent="0.25">
      <c r="A235" s="1">
        <v>44358</v>
      </c>
      <c r="B235">
        <v>3.61</v>
      </c>
      <c r="C235">
        <v>258007</v>
      </c>
      <c r="D235" t="str">
        <f>VLOOKUP(B235,$M$2:$O$128,2,FALSE)</f>
        <v>E3</v>
      </c>
      <c r="E235">
        <f>IF(C235&lt;=$R$7,0.5,IF(C235&lt;=$R$8,0.75,IF(C235&lt;=$R$9,1,1.25)))</f>
        <v>0.5</v>
      </c>
      <c r="F235">
        <f>VLOOKUP(D235,Sheet1!$C$3:$D$130,2,FALSE)</f>
        <v>52</v>
      </c>
      <c r="G235">
        <f t="shared" si="7"/>
        <v>209.5</v>
      </c>
      <c r="H235" t="str">
        <f t="shared" si="6"/>
        <v>MyMIDI.addNote(track,channel,52,209.5,0.5,volume)</v>
      </c>
    </row>
    <row r="236" spans="1:8" x14ac:dyDescent="0.25">
      <c r="A236" s="1">
        <v>44362</v>
      </c>
      <c r="B236">
        <v>3.59</v>
      </c>
      <c r="C236">
        <v>548843</v>
      </c>
      <c r="D236" t="str">
        <f>VLOOKUP(B236,$M$2:$O$128,2,FALSE)</f>
        <v>D3</v>
      </c>
      <c r="E236">
        <f>IF(C236&lt;=$R$7,0.5,IF(C236&lt;=$R$8,0.75,IF(C236&lt;=$R$9,1,1.25)))</f>
        <v>0.5</v>
      </c>
      <c r="F236">
        <f>VLOOKUP(D236,Sheet1!$C$3:$D$130,2,FALSE)</f>
        <v>50</v>
      </c>
      <c r="G236">
        <f t="shared" si="7"/>
        <v>210</v>
      </c>
      <c r="H236" t="str">
        <f t="shared" si="6"/>
        <v>MyMIDI.addNote(track,channel,50,210,0.5,volume)</v>
      </c>
    </row>
    <row r="237" spans="1:8" x14ac:dyDescent="0.25">
      <c r="A237" s="1">
        <v>44363</v>
      </c>
      <c r="B237">
        <v>3.59</v>
      </c>
      <c r="C237">
        <v>312693</v>
      </c>
      <c r="D237" t="str">
        <f>VLOOKUP(B237,$M$2:$O$128,2,FALSE)</f>
        <v>D3</v>
      </c>
      <c r="E237">
        <f>IF(C237&lt;=$R$7,0.5,IF(C237&lt;=$R$8,0.75,IF(C237&lt;=$R$9,1,1.25)))</f>
        <v>0.5</v>
      </c>
      <c r="F237">
        <f>VLOOKUP(D237,Sheet1!$C$3:$D$130,2,FALSE)</f>
        <v>50</v>
      </c>
      <c r="G237">
        <f t="shared" si="7"/>
        <v>210.5</v>
      </c>
      <c r="H237" t="str">
        <f t="shared" si="6"/>
        <v>MyMIDI.addNote(track,channel,50,210.5,0.5,volume)</v>
      </c>
    </row>
    <row r="238" spans="1:8" x14ac:dyDescent="0.25">
      <c r="A238" s="1">
        <v>44364</v>
      </c>
      <c r="B238">
        <v>3.6</v>
      </c>
      <c r="C238">
        <v>643254</v>
      </c>
      <c r="D238" t="str">
        <f>VLOOKUP(B238,$M$2:$O$128,2,FALSE)</f>
        <v>E3</v>
      </c>
      <c r="E238">
        <f>IF(C238&lt;=$R$7,0.5,IF(C238&lt;=$R$8,0.75,IF(C238&lt;=$R$9,1,1.25)))</f>
        <v>0.75</v>
      </c>
      <c r="F238">
        <f>VLOOKUP(D238,Sheet1!$C$3:$D$130,2,FALSE)</f>
        <v>52</v>
      </c>
      <c r="G238">
        <f t="shared" si="7"/>
        <v>211.25</v>
      </c>
      <c r="H238" t="str">
        <f t="shared" si="6"/>
        <v>MyMIDI.addNote(track,channel,52,211.25,0.75,volume)</v>
      </c>
    </row>
    <row r="239" spans="1:8" x14ac:dyDescent="0.25">
      <c r="A239" s="1">
        <v>44365</v>
      </c>
      <c r="B239">
        <v>3.6</v>
      </c>
      <c r="C239">
        <v>942285</v>
      </c>
      <c r="D239" t="str">
        <f>VLOOKUP(B239,$M$2:$O$128,2,FALSE)</f>
        <v>E3</v>
      </c>
      <c r="E239">
        <f>IF(C239&lt;=$R$7,0.5,IF(C239&lt;=$R$8,0.75,IF(C239&lt;=$R$9,1,1.25)))</f>
        <v>1</v>
      </c>
      <c r="F239">
        <f>VLOOKUP(D239,Sheet1!$C$3:$D$130,2,FALSE)</f>
        <v>52</v>
      </c>
      <c r="G239">
        <f t="shared" si="7"/>
        <v>212.25</v>
      </c>
      <c r="H239" t="str">
        <f t="shared" si="6"/>
        <v>MyMIDI.addNote(track,channel,52,212.25,1,volume)</v>
      </c>
    </row>
    <row r="240" spans="1:8" x14ac:dyDescent="0.25">
      <c r="A240" s="1">
        <v>44368</v>
      </c>
      <c r="B240">
        <v>3.57</v>
      </c>
      <c r="C240">
        <v>448877</v>
      </c>
      <c r="D240" t="str">
        <f>VLOOKUP(B240,$M$2:$O$128,2,FALSE)</f>
        <v>C3</v>
      </c>
      <c r="E240">
        <f>IF(C240&lt;=$R$7,0.5,IF(C240&lt;=$R$8,0.75,IF(C240&lt;=$R$9,1,1.25)))</f>
        <v>0.5</v>
      </c>
      <c r="F240">
        <f>VLOOKUP(D240,Sheet1!$C$3:$D$130,2,FALSE)</f>
        <v>48</v>
      </c>
      <c r="G240">
        <f t="shared" si="7"/>
        <v>212.75</v>
      </c>
      <c r="H240" t="str">
        <f t="shared" si="6"/>
        <v>MyMIDI.addNote(track,channel,48,212.75,0.5,volume)</v>
      </c>
    </row>
    <row r="241" spans="1:8" x14ac:dyDescent="0.25">
      <c r="A241" s="1">
        <v>44369</v>
      </c>
      <c r="B241">
        <v>3.55</v>
      </c>
      <c r="C241">
        <v>610192</v>
      </c>
      <c r="D241" t="str">
        <f>VLOOKUP(B241,$M$2:$O$128,2,FALSE)</f>
        <v>B2</v>
      </c>
      <c r="E241">
        <f>IF(C241&lt;=$R$7,0.5,IF(C241&lt;=$R$8,0.75,IF(C241&lt;=$R$9,1,1.25)))</f>
        <v>0.75</v>
      </c>
      <c r="F241">
        <f>VLOOKUP(D241,Sheet1!$C$3:$D$130,2,FALSE)</f>
        <v>47</v>
      </c>
      <c r="G241">
        <f t="shared" si="7"/>
        <v>213.5</v>
      </c>
      <c r="H241" t="str">
        <f t="shared" si="6"/>
        <v>MyMIDI.addNote(track,channel,47,213.5,0.75,volume)</v>
      </c>
    </row>
    <row r="242" spans="1:8" x14ac:dyDescent="0.25">
      <c r="A242" s="1">
        <v>44370</v>
      </c>
      <c r="B242">
        <v>3.56</v>
      </c>
      <c r="C242">
        <v>628800</v>
      </c>
      <c r="D242" t="str">
        <f>VLOOKUP(B242,$M$2:$O$128,2,FALSE)</f>
        <v>C3</v>
      </c>
      <c r="E242">
        <f>IF(C242&lt;=$R$7,0.5,IF(C242&lt;=$R$8,0.75,IF(C242&lt;=$R$9,1,1.25)))</f>
        <v>0.75</v>
      </c>
      <c r="F242">
        <f>VLOOKUP(D242,Sheet1!$C$3:$D$130,2,FALSE)</f>
        <v>48</v>
      </c>
      <c r="G242">
        <f t="shared" si="7"/>
        <v>214.25</v>
      </c>
      <c r="H242" t="str">
        <f t="shared" si="6"/>
        <v>MyMIDI.addNote(track,channel,48,214.25,0.75,volume)</v>
      </c>
    </row>
    <row r="243" spans="1:8" x14ac:dyDescent="0.25">
      <c r="A243" s="1">
        <v>44371</v>
      </c>
      <c r="B243">
        <v>3.57</v>
      </c>
      <c r="C243">
        <v>593685</v>
      </c>
      <c r="D243" t="str">
        <f>VLOOKUP(B243,$M$2:$O$128,2,FALSE)</f>
        <v>C3</v>
      </c>
      <c r="E243">
        <f>IF(C243&lt;=$R$7,0.5,IF(C243&lt;=$R$8,0.75,IF(C243&lt;=$R$9,1,1.25)))</f>
        <v>0.75</v>
      </c>
      <c r="F243">
        <f>VLOOKUP(D243,Sheet1!$C$3:$D$130,2,FALSE)</f>
        <v>48</v>
      </c>
      <c r="G243">
        <f t="shared" si="7"/>
        <v>215</v>
      </c>
      <c r="H243" t="str">
        <f t="shared" si="6"/>
        <v>MyMIDI.addNote(track,channel,48,215,0.75,volume)</v>
      </c>
    </row>
    <row r="244" spans="1:8" x14ac:dyDescent="0.25">
      <c r="A244" s="1">
        <v>44372</v>
      </c>
      <c r="B244">
        <v>3.75</v>
      </c>
      <c r="C244">
        <v>1136313</v>
      </c>
      <c r="D244" t="str">
        <f>VLOOKUP(B244,$M$2:$O$128,2,FALSE)</f>
        <v>E4</v>
      </c>
      <c r="E244">
        <f>IF(C244&lt;=$R$7,0.5,IF(C244&lt;=$R$8,0.75,IF(C244&lt;=$R$9,1,1.25)))</f>
        <v>1</v>
      </c>
      <c r="F244">
        <f>VLOOKUP(D244,Sheet1!$C$3:$D$130,2,FALSE)</f>
        <v>64</v>
      </c>
      <c r="G244">
        <f t="shared" si="7"/>
        <v>216</v>
      </c>
      <c r="H244" t="str">
        <f t="shared" si="6"/>
        <v>MyMIDI.addNote(track,channel,64,216,1,volume)</v>
      </c>
    </row>
    <row r="245" spans="1:8" x14ac:dyDescent="0.25">
      <c r="A245" s="1">
        <v>44375</v>
      </c>
      <c r="B245">
        <v>3.63</v>
      </c>
      <c r="C245">
        <v>438521</v>
      </c>
      <c r="D245" t="str">
        <f>VLOOKUP(B245,$M$2:$O$128,2,FALSE)</f>
        <v>F3</v>
      </c>
      <c r="E245">
        <f>IF(C245&lt;=$R$7,0.5,IF(C245&lt;=$R$8,0.75,IF(C245&lt;=$R$9,1,1.25)))</f>
        <v>0.5</v>
      </c>
      <c r="F245">
        <f>VLOOKUP(D245,Sheet1!$C$3:$D$130,2,FALSE)</f>
        <v>53</v>
      </c>
      <c r="G245">
        <f t="shared" si="7"/>
        <v>216.5</v>
      </c>
      <c r="H245" t="str">
        <f t="shared" si="6"/>
        <v>MyMIDI.addNote(track,channel,53,216.5,0.5,volume)</v>
      </c>
    </row>
    <row r="246" spans="1:8" x14ac:dyDescent="0.25">
      <c r="A246" s="1">
        <v>44376</v>
      </c>
      <c r="B246">
        <v>3.61</v>
      </c>
      <c r="C246">
        <v>443772</v>
      </c>
      <c r="D246" t="str">
        <f>VLOOKUP(B246,$M$2:$O$128,2,FALSE)</f>
        <v>E3</v>
      </c>
      <c r="E246">
        <f>IF(C246&lt;=$R$7,0.5,IF(C246&lt;=$R$8,0.75,IF(C246&lt;=$R$9,1,1.25)))</f>
        <v>0.5</v>
      </c>
      <c r="F246">
        <f>VLOOKUP(D246,Sheet1!$C$3:$D$130,2,FALSE)</f>
        <v>52</v>
      </c>
      <c r="G246">
        <f t="shared" si="7"/>
        <v>217</v>
      </c>
      <c r="H246" t="str">
        <f t="shared" si="6"/>
        <v>MyMIDI.addNote(track,channel,52,217,0.5,volume)</v>
      </c>
    </row>
    <row r="247" spans="1:8" x14ac:dyDescent="0.25">
      <c r="A247" s="1">
        <v>44377</v>
      </c>
      <c r="B247">
        <v>3.58</v>
      </c>
      <c r="C247">
        <v>458869</v>
      </c>
      <c r="D247" t="str">
        <f>VLOOKUP(B247,$M$2:$O$128,2,FALSE)</f>
        <v>D3</v>
      </c>
      <c r="E247">
        <f>IF(C247&lt;=$R$7,0.5,IF(C247&lt;=$R$8,0.75,IF(C247&lt;=$R$9,1,1.25)))</f>
        <v>0.5</v>
      </c>
      <c r="F247">
        <f>VLOOKUP(D247,Sheet1!$C$3:$D$130,2,FALSE)</f>
        <v>50</v>
      </c>
      <c r="G247">
        <f t="shared" si="7"/>
        <v>217.5</v>
      </c>
      <c r="H247" t="str">
        <f t="shared" si="6"/>
        <v>MyMIDI.addNote(track,channel,50,217.5,0.5,volume)</v>
      </c>
    </row>
    <row r="248" spans="1:8" x14ac:dyDescent="0.25">
      <c r="A248" s="1">
        <v>44378</v>
      </c>
      <c r="B248">
        <v>3.53</v>
      </c>
      <c r="C248">
        <v>606133</v>
      </c>
      <c r="D248" t="str">
        <f>VLOOKUP(B248,$M$2:$O$128,2,FALSE)</f>
        <v>A2</v>
      </c>
      <c r="E248">
        <f>IF(C248&lt;=$R$7,0.5,IF(C248&lt;=$R$8,0.75,IF(C248&lt;=$R$9,1,1.25)))</f>
        <v>0.75</v>
      </c>
      <c r="F248">
        <f>VLOOKUP(D248,Sheet1!$C$3:$D$130,2,FALSE)</f>
        <v>45</v>
      </c>
      <c r="G248">
        <f t="shared" si="7"/>
        <v>218.25</v>
      </c>
      <c r="H248" t="str">
        <f t="shared" si="6"/>
        <v>MyMIDI.addNote(track,channel,45,218.25,0.75,volume)</v>
      </c>
    </row>
    <row r="249" spans="1:8" x14ac:dyDescent="0.25">
      <c r="A249" s="1">
        <v>44379</v>
      </c>
      <c r="B249">
        <v>3.57</v>
      </c>
      <c r="C249">
        <v>265297</v>
      </c>
      <c r="D249" t="str">
        <f>VLOOKUP(B249,$M$2:$O$128,2,FALSE)</f>
        <v>C3</v>
      </c>
      <c r="E249">
        <f>IF(C249&lt;=$R$7,0.5,IF(C249&lt;=$R$8,0.75,IF(C249&lt;=$R$9,1,1.25)))</f>
        <v>0.5</v>
      </c>
      <c r="F249">
        <f>VLOOKUP(D249,Sheet1!$C$3:$D$130,2,FALSE)</f>
        <v>48</v>
      </c>
      <c r="G249">
        <f t="shared" si="7"/>
        <v>218.75</v>
      </c>
      <c r="H249" t="str">
        <f t="shared" si="6"/>
        <v>MyMIDI.addNote(track,channel,48,218.75,0.5,volume)</v>
      </c>
    </row>
    <row r="250" spans="1:8" x14ac:dyDescent="0.25">
      <c r="A250" s="1">
        <v>44382</v>
      </c>
      <c r="B250">
        <v>3.51</v>
      </c>
      <c r="C250">
        <v>626028</v>
      </c>
      <c r="D250" t="str">
        <f>VLOOKUP(B250,$M$2:$O$128,2,FALSE)</f>
        <v>G2</v>
      </c>
      <c r="E250">
        <f>IF(C250&lt;=$R$7,0.5,IF(C250&lt;=$R$8,0.75,IF(C250&lt;=$R$9,1,1.25)))</f>
        <v>0.75</v>
      </c>
      <c r="F250">
        <f>VLOOKUP(D250,Sheet1!$C$3:$D$130,2,FALSE)</f>
        <v>43</v>
      </c>
      <c r="G250">
        <f t="shared" si="7"/>
        <v>219.5</v>
      </c>
      <c r="H250" t="str">
        <f t="shared" si="6"/>
        <v>MyMIDI.addNote(track,channel,43,219.5,0.75,volume)</v>
      </c>
    </row>
    <row r="251" spans="1:8" x14ac:dyDescent="0.25">
      <c r="A251" s="1">
        <v>44383</v>
      </c>
      <c r="B251">
        <v>3.47</v>
      </c>
      <c r="C251">
        <v>585589</v>
      </c>
      <c r="D251" t="str">
        <f>VLOOKUP(B251,$M$2:$O$128,2,FALSE)</f>
        <v>E2</v>
      </c>
      <c r="E251">
        <f>IF(C251&lt;=$R$7,0.5,IF(C251&lt;=$R$8,0.75,IF(C251&lt;=$R$9,1,1.25)))</f>
        <v>0.75</v>
      </c>
      <c r="F251">
        <f>VLOOKUP(D251,Sheet1!$C$3:$D$130,2,FALSE)</f>
        <v>40</v>
      </c>
      <c r="G251">
        <f t="shared" si="7"/>
        <v>220.25</v>
      </c>
      <c r="H251" t="str">
        <f t="shared" si="6"/>
        <v>MyMIDI.addNote(track,channel,40,220.25,0.75,volume)</v>
      </c>
    </row>
    <row r="252" spans="1:8" x14ac:dyDescent="0.25">
      <c r="A252" s="1">
        <v>44384</v>
      </c>
      <c r="B252">
        <v>3.5</v>
      </c>
      <c r="C252">
        <v>359388</v>
      </c>
      <c r="D252" t="str">
        <f>VLOOKUP(B252,$M$2:$O$128,2,FALSE)</f>
        <v>G2</v>
      </c>
      <c r="E252">
        <f>IF(C252&lt;=$R$7,0.5,IF(C252&lt;=$R$8,0.75,IF(C252&lt;=$R$9,1,1.25)))</f>
        <v>0.5</v>
      </c>
      <c r="F252">
        <f>VLOOKUP(D252,Sheet1!$C$3:$D$130,2,FALSE)</f>
        <v>43</v>
      </c>
      <c r="G252">
        <f t="shared" si="7"/>
        <v>220.75</v>
      </c>
      <c r="H252" t="str">
        <f t="shared" si="6"/>
        <v>MyMIDI.addNote(track,channel,43,220.75,0.5,volume)</v>
      </c>
    </row>
    <row r="253" spans="1:8" x14ac:dyDescent="0.25">
      <c r="A253" s="1">
        <v>44385</v>
      </c>
      <c r="B253">
        <v>3.45</v>
      </c>
      <c r="C253">
        <v>792626</v>
      </c>
      <c r="D253" t="str">
        <f>VLOOKUP(B253,$M$2:$O$128,2,FALSE)</f>
        <v>D2</v>
      </c>
      <c r="E253">
        <f>IF(C253&lt;=$R$7,0.5,IF(C253&lt;=$R$8,0.75,IF(C253&lt;=$R$9,1,1.25)))</f>
        <v>0.75</v>
      </c>
      <c r="F253">
        <f>VLOOKUP(D253,Sheet1!$C$3:$D$130,2,FALSE)</f>
        <v>38</v>
      </c>
      <c r="G253">
        <f t="shared" si="7"/>
        <v>221.5</v>
      </c>
      <c r="H253" t="str">
        <f t="shared" si="6"/>
        <v>MyMIDI.addNote(track,channel,38,221.5,0.75,volume)</v>
      </c>
    </row>
    <row r="254" spans="1:8" x14ac:dyDescent="0.25">
      <c r="A254" s="1">
        <v>44386</v>
      </c>
      <c r="B254">
        <v>3.43</v>
      </c>
      <c r="C254">
        <v>553682</v>
      </c>
      <c r="D254" t="str">
        <f>VLOOKUP(B254,$M$2:$O$128,2,FALSE)</f>
        <v>C2</v>
      </c>
      <c r="E254">
        <f>IF(C254&lt;=$R$7,0.5,IF(C254&lt;=$R$8,0.75,IF(C254&lt;=$R$9,1,1.25)))</f>
        <v>0.5</v>
      </c>
      <c r="F254">
        <f>VLOOKUP(D254,Sheet1!$C$3:$D$130,2,FALSE)</f>
        <v>36</v>
      </c>
      <c r="G254">
        <f t="shared" si="7"/>
        <v>222</v>
      </c>
      <c r="H254" t="str">
        <f t="shared" si="6"/>
        <v>MyMIDI.addNote(track,channel,36,222,0.5,volume)</v>
      </c>
    </row>
    <row r="255" spans="1:8" x14ac:dyDescent="0.25">
      <c r="A255" s="1">
        <v>44389</v>
      </c>
      <c r="B255">
        <v>3.4</v>
      </c>
      <c r="C255">
        <v>342391</v>
      </c>
      <c r="D255" t="str">
        <f>VLOOKUP(B255,$M$2:$O$128,2,FALSE)</f>
        <v>B1</v>
      </c>
      <c r="E255">
        <f>IF(C255&lt;=$R$7,0.5,IF(C255&lt;=$R$8,0.75,IF(C255&lt;=$R$9,1,1.25)))</f>
        <v>0.5</v>
      </c>
      <c r="F255">
        <f>VLOOKUP(D255,Sheet1!$C$3:$D$130,2,FALSE)</f>
        <v>35</v>
      </c>
      <c r="G255">
        <f t="shared" si="7"/>
        <v>222.5</v>
      </c>
      <c r="H255" t="str">
        <f t="shared" si="6"/>
        <v>MyMIDI.addNote(track,channel,35,222.5,0.5,volume)</v>
      </c>
    </row>
    <row r="256" spans="1:8" x14ac:dyDescent="0.25">
      <c r="A256" s="1">
        <v>44390</v>
      </c>
      <c r="B256">
        <v>3.42</v>
      </c>
      <c r="C256">
        <v>495827</v>
      </c>
      <c r="D256" t="str">
        <f>VLOOKUP(B256,$M$2:$O$128,2,FALSE)</f>
        <v>C2</v>
      </c>
      <c r="E256">
        <f>IF(C256&lt;=$R$7,0.5,IF(C256&lt;=$R$8,0.75,IF(C256&lt;=$R$9,1,1.25)))</f>
        <v>0.5</v>
      </c>
      <c r="F256">
        <f>VLOOKUP(D256,Sheet1!$C$3:$D$130,2,FALSE)</f>
        <v>36</v>
      </c>
      <c r="G256">
        <f t="shared" si="7"/>
        <v>223</v>
      </c>
      <c r="H256" t="str">
        <f t="shared" si="6"/>
        <v>MyMIDI.addNote(track,channel,36,223,0.5,volume)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E16E-5790-4379-A767-63BCE4F757D9}">
  <dimension ref="A1:T256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9.140625" style="9"/>
    <col min="8" max="8" width="10.7109375" customWidth="1"/>
    <col min="9" max="9" width="50.42578125" bestFit="1" customWidth="1"/>
    <col min="14" max="14" width="9.140625" style="9"/>
  </cols>
  <sheetData>
    <row r="1" spans="1:20" x14ac:dyDescent="0.25">
      <c r="A1" t="s">
        <v>0</v>
      </c>
      <c r="B1" s="9" t="s">
        <v>4</v>
      </c>
      <c r="C1" t="s">
        <v>33</v>
      </c>
      <c r="D1" t="s">
        <v>6</v>
      </c>
      <c r="E1" t="s">
        <v>162</v>
      </c>
      <c r="F1" t="s">
        <v>161</v>
      </c>
      <c r="G1" t="s">
        <v>57</v>
      </c>
      <c r="H1" t="s">
        <v>168</v>
      </c>
      <c r="I1" t="s">
        <v>58</v>
      </c>
      <c r="L1" t="s">
        <v>33</v>
      </c>
      <c r="O1" s="5" t="s">
        <v>56</v>
      </c>
      <c r="P1" s="6" t="s">
        <v>34</v>
      </c>
      <c r="R1" t="s">
        <v>159</v>
      </c>
    </row>
    <row r="2" spans="1:20" x14ac:dyDescent="0.25">
      <c r="A2" s="1">
        <v>44025</v>
      </c>
      <c r="B2">
        <v>3.64</v>
      </c>
      <c r="C2" t="str">
        <f>VLOOKUP(B2,$N$2:$P$128,2,FALSE)</f>
        <v>C6</v>
      </c>
      <c r="D2">
        <v>883247</v>
      </c>
      <c r="E2">
        <f>STANDARDIZE(D2,$S$6,$S$5)</f>
        <v>-0.1235331236210272</v>
      </c>
      <c r="F2">
        <f>ROUND((D2-$S$2)/($S$4)*($T$3-$T$2)+$T$2,0)</f>
        <v>76</v>
      </c>
      <c r="G2">
        <f>VLOOKUP(C2,Sheet1!$C$3:$D$130,2,FALSE)</f>
        <v>84</v>
      </c>
      <c r="H2">
        <v>1</v>
      </c>
      <c r="I2" t="str">
        <f>"MyMIDI.addNote(track,channel,"&amp;G2&amp;","&amp;H2&amp;",duration,"&amp;F2&amp;")"</f>
        <v>MyMIDI.addNote(track,channel,84,1,duration,76)</v>
      </c>
      <c r="L2" t="s">
        <v>20</v>
      </c>
      <c r="M2">
        <f>MIN(B2:B256)</f>
        <v>3.21</v>
      </c>
      <c r="N2">
        <v>2.8</v>
      </c>
      <c r="O2" s="5" t="s">
        <v>49</v>
      </c>
      <c r="P2" s="7">
        <v>0</v>
      </c>
      <c r="R2" t="s">
        <v>20</v>
      </c>
      <c r="S2">
        <f>MIN(D2:D256)</f>
        <v>68881</v>
      </c>
      <c r="T2">
        <v>70</v>
      </c>
    </row>
    <row r="3" spans="1:20" x14ac:dyDescent="0.25">
      <c r="A3" s="1">
        <v>44026</v>
      </c>
      <c r="B3">
        <v>3.62</v>
      </c>
      <c r="C3" t="str">
        <f t="shared" ref="C3:C66" si="0">VLOOKUP(B3,$N$2:$P$128,2,FALSE)</f>
        <v>A#5</v>
      </c>
      <c r="D3">
        <v>1186689</v>
      </c>
      <c r="E3">
        <f t="shared" ref="E3:E66" si="1">STANDARDIZE(D3,$S$6,$S$5)</f>
        <v>0.26718891142525508</v>
      </c>
      <c r="F3">
        <f t="shared" ref="F3:F66" si="2">ROUND((D3-$S$2)/($S$4)*($T$3-$T$2)+$T$2,0)</f>
        <v>78</v>
      </c>
      <c r="G3">
        <f>VLOOKUP(C3,Sheet1!$C$3:$D$130,2,FALSE)</f>
        <v>82</v>
      </c>
      <c r="H3">
        <v>2</v>
      </c>
      <c r="I3" t="str">
        <f t="shared" ref="I3:I66" si="3">"MyMIDI.addNote(track,channel,"&amp;G3&amp;","&amp;H3&amp;",duration,"&amp;F3&amp;")"</f>
        <v>MyMIDI.addNote(track,channel,82,2,duration,78)</v>
      </c>
      <c r="L3" t="s">
        <v>21</v>
      </c>
      <c r="M3">
        <f>MAX(B2:B256)</f>
        <v>3.97</v>
      </c>
      <c r="N3">
        <v>2.81</v>
      </c>
      <c r="O3" s="5" t="s">
        <v>59</v>
      </c>
      <c r="P3" s="7">
        <v>1</v>
      </c>
      <c r="R3" t="s">
        <v>21</v>
      </c>
      <c r="S3">
        <f>MAX(D2:D256)</f>
        <v>8554101</v>
      </c>
      <c r="T3">
        <v>128</v>
      </c>
    </row>
    <row r="4" spans="1:20" x14ac:dyDescent="0.25">
      <c r="A4" s="1">
        <v>44027</v>
      </c>
      <c r="B4">
        <v>3.75</v>
      </c>
      <c r="C4" t="str">
        <f t="shared" si="0"/>
        <v>B6</v>
      </c>
      <c r="D4">
        <v>830717</v>
      </c>
      <c r="E4">
        <f t="shared" si="1"/>
        <v>-0.19117250281369402</v>
      </c>
      <c r="F4">
        <f t="shared" si="2"/>
        <v>75</v>
      </c>
      <c r="G4">
        <f>VLOOKUP(C4,Sheet1!$C$3:$D$130,2,FALSE)</f>
        <v>95</v>
      </c>
      <c r="H4">
        <v>3</v>
      </c>
      <c r="I4" t="str">
        <f t="shared" si="3"/>
        <v>MyMIDI.addNote(track,channel,95,3,duration,75)</v>
      </c>
      <c r="L4" t="s">
        <v>22</v>
      </c>
      <c r="M4">
        <f>M3-M2</f>
        <v>0.76000000000000023</v>
      </c>
      <c r="N4">
        <v>2.82</v>
      </c>
      <c r="O4" s="5" t="s">
        <v>50</v>
      </c>
      <c r="P4" s="7">
        <v>2</v>
      </c>
      <c r="R4" t="s">
        <v>22</v>
      </c>
      <c r="S4">
        <f>S3-S2</f>
        <v>8485220</v>
      </c>
    </row>
    <row r="5" spans="1:20" x14ac:dyDescent="0.25">
      <c r="A5" s="1">
        <v>44028</v>
      </c>
      <c r="B5">
        <v>3.74</v>
      </c>
      <c r="C5" t="str">
        <f t="shared" si="0"/>
        <v>A#6</v>
      </c>
      <c r="D5">
        <v>676004</v>
      </c>
      <c r="E5">
        <f t="shared" si="1"/>
        <v>-0.39038611928114242</v>
      </c>
      <c r="F5">
        <f t="shared" si="2"/>
        <v>74</v>
      </c>
      <c r="G5">
        <f>VLOOKUP(C5,Sheet1!$C$3:$D$130,2,FALSE)</f>
        <v>94</v>
      </c>
      <c r="H5">
        <v>4</v>
      </c>
      <c r="I5" t="str">
        <f t="shared" si="3"/>
        <v>MyMIDI.addNote(track,channel,94,4,duration,74)</v>
      </c>
      <c r="L5" t="s">
        <v>23</v>
      </c>
      <c r="M5">
        <f>M4/0.05</f>
        <v>15.200000000000005</v>
      </c>
      <c r="N5">
        <v>2.83</v>
      </c>
      <c r="O5" s="5" t="s">
        <v>60</v>
      </c>
      <c r="P5" s="7">
        <v>3</v>
      </c>
      <c r="R5" t="s">
        <v>160</v>
      </c>
      <c r="S5">
        <f>STDEV(D2:D256)</f>
        <v>776618.6003921082</v>
      </c>
    </row>
    <row r="6" spans="1:20" x14ac:dyDescent="0.25">
      <c r="A6" s="1">
        <v>44029</v>
      </c>
      <c r="B6">
        <v>3.74</v>
      </c>
      <c r="C6" t="str">
        <f t="shared" si="0"/>
        <v>A#6</v>
      </c>
      <c r="D6">
        <v>764701</v>
      </c>
      <c r="E6">
        <f t="shared" si="1"/>
        <v>-0.27617690518915744</v>
      </c>
      <c r="F6">
        <f t="shared" si="2"/>
        <v>75</v>
      </c>
      <c r="G6">
        <f>VLOOKUP(C6,Sheet1!$C$3:$D$130,2,FALSE)</f>
        <v>94</v>
      </c>
      <c r="H6">
        <v>5</v>
      </c>
      <c r="I6" t="str">
        <f t="shared" si="3"/>
        <v>MyMIDI.addNote(track,channel,94,5,duration,75)</v>
      </c>
      <c r="N6">
        <v>2.84</v>
      </c>
      <c r="O6" s="5" t="s">
        <v>51</v>
      </c>
      <c r="P6" s="7">
        <v>4</v>
      </c>
      <c r="R6" t="s">
        <v>163</v>
      </c>
      <c r="S6">
        <f>AVERAGE(D2:$D$256)</f>
        <v>979185.12156862742</v>
      </c>
    </row>
    <row r="7" spans="1:20" x14ac:dyDescent="0.25">
      <c r="A7" s="1">
        <v>44032</v>
      </c>
      <c r="B7">
        <v>3.69</v>
      </c>
      <c r="C7" t="str">
        <f t="shared" si="0"/>
        <v>F6</v>
      </c>
      <c r="D7">
        <v>482425</v>
      </c>
      <c r="E7">
        <f t="shared" si="1"/>
        <v>-0.6396448930244748</v>
      </c>
      <c r="F7">
        <f t="shared" si="2"/>
        <v>73</v>
      </c>
      <c r="G7">
        <f>VLOOKUP(C7,Sheet1!$C$3:$D$130,2,FALSE)</f>
        <v>89</v>
      </c>
      <c r="H7">
        <v>6</v>
      </c>
      <c r="I7" t="str">
        <f t="shared" si="3"/>
        <v>MyMIDI.addNote(track,channel,89,6,duration,73)</v>
      </c>
      <c r="N7">
        <v>2.85</v>
      </c>
      <c r="O7" s="5" t="s">
        <v>52</v>
      </c>
      <c r="P7" s="7">
        <v>5</v>
      </c>
    </row>
    <row r="8" spans="1:20" x14ac:dyDescent="0.25">
      <c r="A8" s="1">
        <v>44033</v>
      </c>
      <c r="B8">
        <v>3.75</v>
      </c>
      <c r="C8" t="str">
        <f t="shared" si="0"/>
        <v>B6</v>
      </c>
      <c r="D8">
        <v>818157</v>
      </c>
      <c r="E8">
        <f t="shared" si="1"/>
        <v>-0.20734517752642762</v>
      </c>
      <c r="F8">
        <f t="shared" si="2"/>
        <v>75</v>
      </c>
      <c r="G8">
        <f>VLOOKUP(C8,Sheet1!$C$3:$D$130,2,FALSE)</f>
        <v>95</v>
      </c>
      <c r="H8">
        <v>7</v>
      </c>
      <c r="I8" t="str">
        <f t="shared" si="3"/>
        <v>MyMIDI.addNote(track,channel,95,7,duration,75)</v>
      </c>
      <c r="N8">
        <v>2.86</v>
      </c>
      <c r="O8" s="5" t="s">
        <v>61</v>
      </c>
      <c r="P8" s="7">
        <v>6</v>
      </c>
    </row>
    <row r="9" spans="1:20" x14ac:dyDescent="0.25">
      <c r="A9" s="1">
        <v>44034</v>
      </c>
      <c r="B9">
        <v>3.7</v>
      </c>
      <c r="C9" t="str">
        <f t="shared" si="0"/>
        <v>F#6</v>
      </c>
      <c r="D9">
        <v>686134</v>
      </c>
      <c r="E9">
        <f t="shared" si="1"/>
        <v>-0.37734239357732147</v>
      </c>
      <c r="F9">
        <f t="shared" si="2"/>
        <v>74</v>
      </c>
      <c r="G9">
        <f>VLOOKUP(C9,Sheet1!$C$3:$D$130,2,FALSE)</f>
        <v>90</v>
      </c>
      <c r="H9">
        <v>8</v>
      </c>
      <c r="I9" t="str">
        <f t="shared" si="3"/>
        <v>MyMIDI.addNote(track,channel,90,8,duration,74)</v>
      </c>
      <c r="N9">
        <v>2.87</v>
      </c>
      <c r="O9" s="5" t="s">
        <v>53</v>
      </c>
      <c r="P9" s="7">
        <v>7</v>
      </c>
    </row>
    <row r="10" spans="1:20" x14ac:dyDescent="0.25">
      <c r="A10" s="1">
        <v>44035</v>
      </c>
      <c r="B10">
        <v>3.77</v>
      </c>
      <c r="C10" t="str">
        <f t="shared" si="0"/>
        <v>C#7</v>
      </c>
      <c r="D10">
        <v>461212</v>
      </c>
      <c r="E10">
        <f t="shared" si="1"/>
        <v>-0.66695945900227882</v>
      </c>
      <c r="F10">
        <f t="shared" si="2"/>
        <v>73</v>
      </c>
      <c r="G10">
        <f>VLOOKUP(C10,Sheet1!$C$3:$D$130,2,FALSE)</f>
        <v>97</v>
      </c>
      <c r="H10">
        <v>9</v>
      </c>
      <c r="I10" t="str">
        <f t="shared" si="3"/>
        <v>MyMIDI.addNote(track,channel,97,9,duration,73)</v>
      </c>
      <c r="N10">
        <v>2.88</v>
      </c>
      <c r="O10" s="5" t="s">
        <v>62</v>
      </c>
      <c r="P10" s="7">
        <v>8</v>
      </c>
    </row>
    <row r="11" spans="1:20" x14ac:dyDescent="0.25">
      <c r="A11" s="1">
        <v>44036</v>
      </c>
      <c r="B11">
        <v>3.75</v>
      </c>
      <c r="C11" t="str">
        <f t="shared" si="0"/>
        <v>B6</v>
      </c>
      <c r="D11">
        <v>829400</v>
      </c>
      <c r="E11">
        <f t="shared" si="1"/>
        <v>-0.19286831591852446</v>
      </c>
      <c r="F11">
        <f t="shared" si="2"/>
        <v>75</v>
      </c>
      <c r="G11">
        <f>VLOOKUP(C11,Sheet1!$C$3:$D$130,2,FALSE)</f>
        <v>95</v>
      </c>
      <c r="H11">
        <v>10</v>
      </c>
      <c r="I11" t="str">
        <f t="shared" si="3"/>
        <v>MyMIDI.addNote(track,channel,95,10,duration,75)</v>
      </c>
      <c r="N11">
        <v>2.89</v>
      </c>
      <c r="O11" s="5" t="s">
        <v>54</v>
      </c>
      <c r="P11" s="7">
        <v>9</v>
      </c>
    </row>
    <row r="12" spans="1:20" x14ac:dyDescent="0.25">
      <c r="A12" s="1">
        <v>44039</v>
      </c>
      <c r="B12">
        <v>3.7</v>
      </c>
      <c r="C12" t="str">
        <f t="shared" si="0"/>
        <v>F#6</v>
      </c>
      <c r="D12">
        <v>389655</v>
      </c>
      <c r="E12">
        <f t="shared" si="1"/>
        <v>-0.75909863769806518</v>
      </c>
      <c r="F12">
        <f t="shared" si="2"/>
        <v>72</v>
      </c>
      <c r="G12">
        <f>VLOOKUP(C12,Sheet1!$C$3:$D$130,2,FALSE)</f>
        <v>90</v>
      </c>
      <c r="H12">
        <v>11</v>
      </c>
      <c r="I12" t="str">
        <f t="shared" si="3"/>
        <v>MyMIDI.addNote(track,channel,90,11,duration,72)</v>
      </c>
      <c r="N12">
        <v>2.9</v>
      </c>
      <c r="O12" s="5" t="s">
        <v>63</v>
      </c>
      <c r="P12" s="7">
        <v>10</v>
      </c>
    </row>
    <row r="13" spans="1:20" x14ac:dyDescent="0.25">
      <c r="A13" s="1">
        <v>44040</v>
      </c>
      <c r="B13">
        <v>3.7</v>
      </c>
      <c r="C13" t="str">
        <f t="shared" si="0"/>
        <v>F#6</v>
      </c>
      <c r="D13">
        <v>632991</v>
      </c>
      <c r="E13">
        <f t="shared" si="1"/>
        <v>-0.44577109200556997</v>
      </c>
      <c r="F13">
        <f t="shared" si="2"/>
        <v>74</v>
      </c>
      <c r="G13">
        <f>VLOOKUP(C13,Sheet1!$C$3:$D$130,2,FALSE)</f>
        <v>90</v>
      </c>
      <c r="H13">
        <v>12</v>
      </c>
      <c r="I13" t="str">
        <f t="shared" si="3"/>
        <v>MyMIDI.addNote(track,channel,90,12,duration,74)</v>
      </c>
      <c r="N13">
        <v>2.91</v>
      </c>
      <c r="O13" s="5" t="s">
        <v>55</v>
      </c>
      <c r="P13" s="7">
        <v>11</v>
      </c>
    </row>
    <row r="14" spans="1:20" x14ac:dyDescent="0.25">
      <c r="A14" s="1">
        <v>44041</v>
      </c>
      <c r="B14">
        <v>3.67</v>
      </c>
      <c r="C14" t="str">
        <f t="shared" si="0"/>
        <v>D#6</v>
      </c>
      <c r="D14">
        <v>842392</v>
      </c>
      <c r="E14">
        <f t="shared" si="1"/>
        <v>-0.17613938360420639</v>
      </c>
      <c r="F14">
        <f t="shared" si="2"/>
        <v>75</v>
      </c>
      <c r="G14">
        <f>VLOOKUP(C14,Sheet1!$C$3:$D$130,2,FALSE)</f>
        <v>87</v>
      </c>
      <c r="H14">
        <v>13</v>
      </c>
      <c r="I14" t="str">
        <f t="shared" si="3"/>
        <v>MyMIDI.addNote(track,channel,87,13,duration,75)</v>
      </c>
      <c r="N14">
        <v>2.92</v>
      </c>
      <c r="O14" s="5" t="s">
        <v>9</v>
      </c>
      <c r="P14" s="7">
        <v>12</v>
      </c>
    </row>
    <row r="15" spans="1:20" x14ac:dyDescent="0.25">
      <c r="A15" s="1">
        <v>44042</v>
      </c>
      <c r="B15">
        <v>3.72</v>
      </c>
      <c r="C15" t="str">
        <f t="shared" si="0"/>
        <v>G#6</v>
      </c>
      <c r="D15">
        <v>647511</v>
      </c>
      <c r="E15">
        <f t="shared" si="1"/>
        <v>-0.42707465595231425</v>
      </c>
      <c r="F15">
        <f t="shared" si="2"/>
        <v>74</v>
      </c>
      <c r="G15">
        <f>VLOOKUP(C15,Sheet1!$C$3:$D$130,2,FALSE)</f>
        <v>92</v>
      </c>
      <c r="H15">
        <v>14</v>
      </c>
      <c r="I15" t="str">
        <f t="shared" si="3"/>
        <v>MyMIDI.addNote(track,channel,92,14,duration,74)</v>
      </c>
      <c r="N15">
        <v>2.93</v>
      </c>
      <c r="O15" s="5" t="s">
        <v>64</v>
      </c>
      <c r="P15" s="7">
        <v>13</v>
      </c>
    </row>
    <row r="16" spans="1:20" x14ac:dyDescent="0.25">
      <c r="A16" s="1">
        <v>44043</v>
      </c>
      <c r="B16">
        <v>3.61</v>
      </c>
      <c r="C16" t="str">
        <f t="shared" si="0"/>
        <v>A5</v>
      </c>
      <c r="D16">
        <v>815167</v>
      </c>
      <c r="E16">
        <f t="shared" si="1"/>
        <v>-0.21119520120406085</v>
      </c>
      <c r="F16">
        <f t="shared" si="2"/>
        <v>75</v>
      </c>
      <c r="G16">
        <f>VLOOKUP(C16,Sheet1!$C$3:$D$130,2,FALSE)</f>
        <v>81</v>
      </c>
      <c r="H16">
        <v>15</v>
      </c>
      <c r="I16" t="str">
        <f t="shared" si="3"/>
        <v>MyMIDI.addNote(track,channel,81,15,duration,75)</v>
      </c>
      <c r="N16">
        <v>2.94</v>
      </c>
      <c r="O16" s="5" t="s">
        <v>10</v>
      </c>
      <c r="P16" s="7">
        <v>14</v>
      </c>
    </row>
    <row r="17" spans="1:16" x14ac:dyDescent="0.25">
      <c r="A17" s="1">
        <v>44046</v>
      </c>
      <c r="B17">
        <v>3.54</v>
      </c>
      <c r="C17" t="str">
        <f t="shared" si="0"/>
        <v>D5</v>
      </c>
      <c r="D17">
        <v>788617</v>
      </c>
      <c r="E17">
        <f t="shared" si="1"/>
        <v>-0.24538186630143957</v>
      </c>
      <c r="F17">
        <f t="shared" si="2"/>
        <v>75</v>
      </c>
      <c r="G17">
        <f>VLOOKUP(C17,Sheet1!$C$3:$D$130,2,FALSE)</f>
        <v>74</v>
      </c>
      <c r="H17">
        <v>16</v>
      </c>
      <c r="I17" t="str">
        <f t="shared" si="3"/>
        <v>MyMIDI.addNote(track,channel,74,16,duration,75)</v>
      </c>
      <c r="N17">
        <v>2.95</v>
      </c>
      <c r="O17" s="5" t="s">
        <v>65</v>
      </c>
      <c r="P17" s="7">
        <v>15</v>
      </c>
    </row>
    <row r="18" spans="1:16" x14ac:dyDescent="0.25">
      <c r="A18" s="1">
        <v>44047</v>
      </c>
      <c r="B18">
        <v>3.61</v>
      </c>
      <c r="C18" t="str">
        <f t="shared" si="0"/>
        <v>A5</v>
      </c>
      <c r="D18">
        <v>495521</v>
      </c>
      <c r="E18">
        <f t="shared" si="1"/>
        <v>-0.62278204684310867</v>
      </c>
      <c r="F18">
        <f t="shared" si="2"/>
        <v>73</v>
      </c>
      <c r="G18">
        <f>VLOOKUP(C18,Sheet1!$C$3:$D$130,2,FALSE)</f>
        <v>81</v>
      </c>
      <c r="H18">
        <v>17</v>
      </c>
      <c r="I18" t="str">
        <f t="shared" si="3"/>
        <v>MyMIDI.addNote(track,channel,81,17,duration,73)</v>
      </c>
      <c r="N18">
        <v>2.96</v>
      </c>
      <c r="O18" s="5" t="s">
        <v>11</v>
      </c>
      <c r="P18" s="7">
        <v>16</v>
      </c>
    </row>
    <row r="19" spans="1:16" x14ac:dyDescent="0.25">
      <c r="A19" s="1">
        <v>44048</v>
      </c>
      <c r="B19">
        <v>3.6</v>
      </c>
      <c r="C19" t="str">
        <f t="shared" si="0"/>
        <v>G#5</v>
      </c>
      <c r="D19">
        <v>667736</v>
      </c>
      <c r="E19">
        <f t="shared" si="1"/>
        <v>-0.40103227171146738</v>
      </c>
      <c r="F19">
        <f t="shared" si="2"/>
        <v>74</v>
      </c>
      <c r="G19">
        <f>VLOOKUP(C19,Sheet1!$C$3:$D$130,2,FALSE)</f>
        <v>80</v>
      </c>
      <c r="H19">
        <v>18</v>
      </c>
      <c r="I19" t="str">
        <f t="shared" si="3"/>
        <v>MyMIDI.addNote(track,channel,80,18,duration,74)</v>
      </c>
      <c r="N19">
        <v>2.97</v>
      </c>
      <c r="O19" s="5" t="s">
        <v>16</v>
      </c>
      <c r="P19" s="7">
        <v>17</v>
      </c>
    </row>
    <row r="20" spans="1:16" x14ac:dyDescent="0.25">
      <c r="A20" s="1">
        <v>44049</v>
      </c>
      <c r="B20">
        <v>3.6</v>
      </c>
      <c r="C20" t="str">
        <f t="shared" si="0"/>
        <v>G#5</v>
      </c>
      <c r="D20">
        <v>479503</v>
      </c>
      <c r="E20">
        <f t="shared" si="1"/>
        <v>-0.64340735763519197</v>
      </c>
      <c r="F20">
        <f t="shared" si="2"/>
        <v>73</v>
      </c>
      <c r="G20">
        <f>VLOOKUP(C20,Sheet1!$C$3:$D$130,2,FALSE)</f>
        <v>80</v>
      </c>
      <c r="H20">
        <v>19</v>
      </c>
      <c r="I20" t="str">
        <f t="shared" si="3"/>
        <v>MyMIDI.addNote(track,channel,80,19,duration,73)</v>
      </c>
      <c r="N20">
        <v>2.98</v>
      </c>
      <c r="O20" s="5" t="s">
        <v>66</v>
      </c>
      <c r="P20" s="7">
        <v>18</v>
      </c>
    </row>
    <row r="21" spans="1:16" x14ac:dyDescent="0.25">
      <c r="A21" s="1">
        <v>44050</v>
      </c>
      <c r="B21">
        <v>3.6</v>
      </c>
      <c r="C21" t="str">
        <f t="shared" si="0"/>
        <v>G#5</v>
      </c>
      <c r="D21">
        <v>525065</v>
      </c>
      <c r="E21">
        <f t="shared" si="1"/>
        <v>-0.58474020753474876</v>
      </c>
      <c r="F21">
        <f t="shared" si="2"/>
        <v>73</v>
      </c>
      <c r="G21">
        <f>VLOOKUP(C21,Sheet1!$C$3:$D$130,2,FALSE)</f>
        <v>80</v>
      </c>
      <c r="H21">
        <v>20</v>
      </c>
      <c r="I21" t="str">
        <f t="shared" si="3"/>
        <v>MyMIDI.addNote(track,channel,80,20,duration,73)</v>
      </c>
      <c r="N21">
        <v>2.99</v>
      </c>
      <c r="O21" s="5" t="s">
        <v>17</v>
      </c>
      <c r="P21" s="7">
        <v>19</v>
      </c>
    </row>
    <row r="22" spans="1:16" x14ac:dyDescent="0.25">
      <c r="A22" s="1">
        <v>44053</v>
      </c>
      <c r="B22">
        <v>3.68</v>
      </c>
      <c r="C22" t="str">
        <f t="shared" si="0"/>
        <v>E6</v>
      </c>
      <c r="D22">
        <v>637823</v>
      </c>
      <c r="E22">
        <f t="shared" si="1"/>
        <v>-0.4395492477211807</v>
      </c>
      <c r="F22">
        <f t="shared" si="2"/>
        <v>74</v>
      </c>
      <c r="G22">
        <f>VLOOKUP(C22,Sheet1!$C$3:$D$130,2,FALSE)</f>
        <v>88</v>
      </c>
      <c r="H22">
        <v>21</v>
      </c>
      <c r="I22" t="str">
        <f t="shared" si="3"/>
        <v>MyMIDI.addNote(track,channel,88,21,duration,74)</v>
      </c>
      <c r="N22">
        <v>3</v>
      </c>
      <c r="O22" s="5" t="s">
        <v>67</v>
      </c>
      <c r="P22" s="7">
        <v>20</v>
      </c>
    </row>
    <row r="23" spans="1:16" x14ac:dyDescent="0.25">
      <c r="A23" s="1">
        <v>44054</v>
      </c>
      <c r="B23">
        <v>3.74</v>
      </c>
      <c r="C23" t="str">
        <f t="shared" si="0"/>
        <v>A#6</v>
      </c>
      <c r="D23">
        <v>510169</v>
      </c>
      <c r="E23">
        <f t="shared" si="1"/>
        <v>-0.60392079372271679</v>
      </c>
      <c r="F23">
        <f t="shared" si="2"/>
        <v>73</v>
      </c>
      <c r="G23">
        <f>VLOOKUP(C23,Sheet1!$C$3:$D$130,2,FALSE)</f>
        <v>94</v>
      </c>
      <c r="H23">
        <v>22</v>
      </c>
      <c r="I23" t="str">
        <f t="shared" si="3"/>
        <v>MyMIDI.addNote(track,channel,94,22,duration,73)</v>
      </c>
      <c r="N23">
        <v>3.01</v>
      </c>
      <c r="O23" s="5" t="s">
        <v>18</v>
      </c>
      <c r="P23" s="7">
        <v>21</v>
      </c>
    </row>
    <row r="24" spans="1:16" x14ac:dyDescent="0.25">
      <c r="A24" s="1">
        <v>44055</v>
      </c>
      <c r="B24">
        <v>3.74</v>
      </c>
      <c r="C24" t="str">
        <f t="shared" si="0"/>
        <v>A#6</v>
      </c>
      <c r="D24">
        <v>472966</v>
      </c>
      <c r="E24">
        <f t="shared" si="1"/>
        <v>-0.65182461675916803</v>
      </c>
      <c r="F24">
        <f t="shared" si="2"/>
        <v>73</v>
      </c>
      <c r="G24">
        <f>VLOOKUP(C24,Sheet1!$C$3:$D$130,2,FALSE)</f>
        <v>94</v>
      </c>
      <c r="H24">
        <v>23</v>
      </c>
      <c r="I24" t="str">
        <f t="shared" si="3"/>
        <v>MyMIDI.addNote(track,channel,94,23,duration,73)</v>
      </c>
      <c r="N24">
        <v>3.02</v>
      </c>
      <c r="O24" s="5" t="s">
        <v>68</v>
      </c>
      <c r="P24" s="7">
        <v>22</v>
      </c>
    </row>
    <row r="25" spans="1:16" x14ac:dyDescent="0.25">
      <c r="A25" s="1">
        <v>44056</v>
      </c>
      <c r="B25">
        <v>3.75</v>
      </c>
      <c r="C25" t="str">
        <f t="shared" si="0"/>
        <v>B6</v>
      </c>
      <c r="D25">
        <v>540501</v>
      </c>
      <c r="E25">
        <f t="shared" si="1"/>
        <v>-0.56486429934479998</v>
      </c>
      <c r="F25">
        <f t="shared" si="2"/>
        <v>73</v>
      </c>
      <c r="G25">
        <f>VLOOKUP(C25,Sheet1!$C$3:$D$130,2,FALSE)</f>
        <v>95</v>
      </c>
      <c r="H25">
        <v>24</v>
      </c>
      <c r="I25" t="str">
        <f t="shared" si="3"/>
        <v>MyMIDI.addNote(track,channel,95,24,duration,73)</v>
      </c>
      <c r="N25">
        <v>3.03</v>
      </c>
      <c r="O25" s="5" t="s">
        <v>19</v>
      </c>
      <c r="P25" s="7">
        <v>23</v>
      </c>
    </row>
    <row r="26" spans="1:16" x14ac:dyDescent="0.25">
      <c r="A26" s="1">
        <v>44057</v>
      </c>
      <c r="B26">
        <v>3.68</v>
      </c>
      <c r="C26" t="str">
        <f t="shared" si="0"/>
        <v>E6</v>
      </c>
      <c r="D26">
        <v>4664019</v>
      </c>
      <c r="E26">
        <f t="shared" si="1"/>
        <v>4.7447149431792273</v>
      </c>
      <c r="F26">
        <f t="shared" si="2"/>
        <v>101</v>
      </c>
      <c r="G26">
        <f>VLOOKUP(C26,Sheet1!$C$3:$D$130,2,FALSE)</f>
        <v>88</v>
      </c>
      <c r="H26">
        <v>25</v>
      </c>
      <c r="I26" t="str">
        <f t="shared" si="3"/>
        <v>MyMIDI.addNote(track,channel,88,25,duration,101)</v>
      </c>
      <c r="N26">
        <v>3.04</v>
      </c>
      <c r="O26" s="5" t="s">
        <v>7</v>
      </c>
      <c r="P26" s="7">
        <v>24</v>
      </c>
    </row>
    <row r="27" spans="1:16" x14ac:dyDescent="0.25">
      <c r="A27" s="1">
        <v>44060</v>
      </c>
      <c r="B27">
        <v>3.59</v>
      </c>
      <c r="C27" t="str">
        <f t="shared" si="0"/>
        <v>G5</v>
      </c>
      <c r="D27">
        <v>897149</v>
      </c>
      <c r="E27">
        <f t="shared" si="1"/>
        <v>-0.10563244497003815</v>
      </c>
      <c r="F27">
        <f t="shared" si="2"/>
        <v>76</v>
      </c>
      <c r="G27">
        <f>VLOOKUP(C27,Sheet1!$C$3:$D$130,2,FALSE)</f>
        <v>79</v>
      </c>
      <c r="H27">
        <v>26</v>
      </c>
      <c r="I27" t="str">
        <f t="shared" si="3"/>
        <v>MyMIDI.addNote(track,channel,79,26,duration,76)</v>
      </c>
      <c r="N27">
        <v>3.05</v>
      </c>
      <c r="O27" s="5" t="s">
        <v>69</v>
      </c>
      <c r="P27" s="7">
        <v>25</v>
      </c>
    </row>
    <row r="28" spans="1:16" x14ac:dyDescent="0.25">
      <c r="A28" s="1">
        <v>44061</v>
      </c>
      <c r="B28">
        <v>3.67</v>
      </c>
      <c r="C28" t="str">
        <f t="shared" si="0"/>
        <v>D#6</v>
      </c>
      <c r="D28">
        <v>1031403</v>
      </c>
      <c r="E28">
        <f t="shared" si="1"/>
        <v>6.7237481055705095E-2</v>
      </c>
      <c r="F28">
        <f t="shared" si="2"/>
        <v>77</v>
      </c>
      <c r="G28">
        <f>VLOOKUP(C28,Sheet1!$C$3:$D$130,2,FALSE)</f>
        <v>87</v>
      </c>
      <c r="H28">
        <v>27</v>
      </c>
      <c r="I28" t="str">
        <f t="shared" si="3"/>
        <v>MyMIDI.addNote(track,channel,87,27,duration,77)</v>
      </c>
      <c r="N28">
        <v>3.06</v>
      </c>
      <c r="O28" s="5" t="s">
        <v>12</v>
      </c>
      <c r="P28" s="7">
        <v>26</v>
      </c>
    </row>
    <row r="29" spans="1:16" x14ac:dyDescent="0.25">
      <c r="A29" s="1">
        <v>44062</v>
      </c>
      <c r="B29">
        <v>3.66</v>
      </c>
      <c r="C29" t="str">
        <f t="shared" si="0"/>
        <v>D6</v>
      </c>
      <c r="D29">
        <v>3579560</v>
      </c>
      <c r="E29">
        <f t="shared" si="1"/>
        <v>3.3483293821683704</v>
      </c>
      <c r="F29">
        <f t="shared" si="2"/>
        <v>94</v>
      </c>
      <c r="G29">
        <f>VLOOKUP(C29,Sheet1!$C$3:$D$130,2,FALSE)</f>
        <v>86</v>
      </c>
      <c r="H29">
        <v>28</v>
      </c>
      <c r="I29" t="str">
        <f t="shared" si="3"/>
        <v>MyMIDI.addNote(track,channel,86,28,duration,94)</v>
      </c>
      <c r="N29">
        <v>3.07</v>
      </c>
      <c r="O29" s="5" t="s">
        <v>70</v>
      </c>
      <c r="P29" s="7">
        <v>27</v>
      </c>
    </row>
    <row r="30" spans="1:16" x14ac:dyDescent="0.25">
      <c r="A30" s="1">
        <v>44063</v>
      </c>
      <c r="B30">
        <v>3.66</v>
      </c>
      <c r="C30" t="str">
        <f t="shared" si="0"/>
        <v>D6</v>
      </c>
      <c r="D30">
        <v>2323102</v>
      </c>
      <c r="E30">
        <f t="shared" si="1"/>
        <v>1.7304721748266656</v>
      </c>
      <c r="F30">
        <f t="shared" si="2"/>
        <v>85</v>
      </c>
      <c r="G30">
        <f>VLOOKUP(C30,Sheet1!$C$3:$D$130,2,FALSE)</f>
        <v>86</v>
      </c>
      <c r="H30">
        <v>29</v>
      </c>
      <c r="I30" t="str">
        <f t="shared" si="3"/>
        <v>MyMIDI.addNote(track,channel,86,29,duration,85)</v>
      </c>
      <c r="N30">
        <v>3.08</v>
      </c>
      <c r="O30" s="5" t="s">
        <v>13</v>
      </c>
      <c r="P30" s="7">
        <v>28</v>
      </c>
    </row>
    <row r="31" spans="1:16" x14ac:dyDescent="0.25">
      <c r="A31" s="1">
        <v>44064</v>
      </c>
      <c r="B31">
        <v>3.85</v>
      </c>
      <c r="C31" t="str">
        <f t="shared" si="0"/>
        <v>A7</v>
      </c>
      <c r="D31">
        <v>1482228</v>
      </c>
      <c r="E31">
        <f t="shared" si="1"/>
        <v>0.64773478020921782</v>
      </c>
      <c r="F31">
        <f t="shared" si="2"/>
        <v>80</v>
      </c>
      <c r="G31">
        <f>VLOOKUP(C31,Sheet1!$C$3:$D$130,2,FALSE)</f>
        <v>105</v>
      </c>
      <c r="H31">
        <v>30</v>
      </c>
      <c r="I31" t="str">
        <f t="shared" si="3"/>
        <v>MyMIDI.addNote(track,channel,105,30,duration,80)</v>
      </c>
      <c r="N31">
        <v>3.09</v>
      </c>
      <c r="O31" s="5" t="s">
        <v>24</v>
      </c>
      <c r="P31" s="7">
        <v>29</v>
      </c>
    </row>
    <row r="32" spans="1:16" x14ac:dyDescent="0.25">
      <c r="A32" s="1">
        <v>44067</v>
      </c>
      <c r="B32">
        <v>3.73</v>
      </c>
      <c r="C32" t="str">
        <f t="shared" si="0"/>
        <v>A6</v>
      </c>
      <c r="D32">
        <v>1354550</v>
      </c>
      <c r="E32">
        <f t="shared" si="1"/>
        <v>0.48333233100759371</v>
      </c>
      <c r="F32">
        <f t="shared" si="2"/>
        <v>79</v>
      </c>
      <c r="G32">
        <f>VLOOKUP(C32,Sheet1!$C$3:$D$130,2,FALSE)</f>
        <v>93</v>
      </c>
      <c r="H32">
        <v>31</v>
      </c>
      <c r="I32" t="str">
        <f t="shared" si="3"/>
        <v>MyMIDI.addNote(track,channel,93,31,duration,79)</v>
      </c>
      <c r="N32">
        <v>3.1</v>
      </c>
      <c r="O32" s="5" t="s">
        <v>71</v>
      </c>
      <c r="P32" s="7">
        <v>30</v>
      </c>
    </row>
    <row r="33" spans="1:16" x14ac:dyDescent="0.25">
      <c r="A33" s="1">
        <v>44068</v>
      </c>
      <c r="B33">
        <v>3.75</v>
      </c>
      <c r="C33" t="str">
        <f t="shared" si="0"/>
        <v>B6</v>
      </c>
      <c r="D33">
        <v>2054634</v>
      </c>
      <c r="E33">
        <f t="shared" si="1"/>
        <v>1.3847838281086591</v>
      </c>
      <c r="F33">
        <f t="shared" si="2"/>
        <v>84</v>
      </c>
      <c r="G33">
        <f>VLOOKUP(C33,Sheet1!$C$3:$D$130,2,FALSE)</f>
        <v>95</v>
      </c>
      <c r="H33">
        <v>32</v>
      </c>
      <c r="I33" t="str">
        <f t="shared" si="3"/>
        <v>MyMIDI.addNote(track,channel,95,32,duration,84)</v>
      </c>
      <c r="N33">
        <v>3.11</v>
      </c>
      <c r="O33" s="5" t="s">
        <v>25</v>
      </c>
      <c r="P33" s="7">
        <v>31</v>
      </c>
    </row>
    <row r="34" spans="1:16" x14ac:dyDescent="0.25">
      <c r="A34" s="1">
        <v>44069</v>
      </c>
      <c r="B34">
        <v>3.73</v>
      </c>
      <c r="C34" t="str">
        <f t="shared" si="0"/>
        <v>A6</v>
      </c>
      <c r="D34">
        <v>1981007</v>
      </c>
      <c r="E34">
        <f t="shared" si="1"/>
        <v>1.2899792484052806</v>
      </c>
      <c r="F34">
        <f t="shared" si="2"/>
        <v>83</v>
      </c>
      <c r="G34">
        <f>VLOOKUP(C34,Sheet1!$C$3:$D$130,2,FALSE)</f>
        <v>93</v>
      </c>
      <c r="H34">
        <v>33</v>
      </c>
      <c r="I34" t="str">
        <f t="shared" si="3"/>
        <v>MyMIDI.addNote(track,channel,93,33,duration,83)</v>
      </c>
      <c r="N34">
        <v>3.12</v>
      </c>
      <c r="O34" s="5" t="s">
        <v>72</v>
      </c>
      <c r="P34" s="7">
        <v>32</v>
      </c>
    </row>
    <row r="35" spans="1:16" x14ac:dyDescent="0.25">
      <c r="A35" s="1">
        <v>44070</v>
      </c>
      <c r="B35">
        <v>3.65</v>
      </c>
      <c r="C35" t="str">
        <f t="shared" si="0"/>
        <v>C#6</v>
      </c>
      <c r="D35">
        <v>934542</v>
      </c>
      <c r="E35">
        <f t="shared" si="1"/>
        <v>-5.7483971599556705E-2</v>
      </c>
      <c r="F35">
        <f t="shared" si="2"/>
        <v>76</v>
      </c>
      <c r="G35">
        <f>VLOOKUP(C35,Sheet1!$C$3:$D$130,2,FALSE)</f>
        <v>85</v>
      </c>
      <c r="H35">
        <v>34</v>
      </c>
      <c r="I35" t="str">
        <f t="shared" si="3"/>
        <v>MyMIDI.addNote(track,channel,85,34,duration,76)</v>
      </c>
      <c r="N35">
        <v>3.13</v>
      </c>
      <c r="O35" s="5" t="s">
        <v>26</v>
      </c>
      <c r="P35" s="7">
        <v>33</v>
      </c>
    </row>
    <row r="36" spans="1:16" x14ac:dyDescent="0.25">
      <c r="A36" s="1">
        <v>44071</v>
      </c>
      <c r="B36">
        <v>3.67</v>
      </c>
      <c r="C36" t="str">
        <f t="shared" si="0"/>
        <v>D#6</v>
      </c>
      <c r="D36">
        <v>922374</v>
      </c>
      <c r="E36">
        <f t="shared" si="1"/>
        <v>-7.3151894044185872E-2</v>
      </c>
      <c r="F36">
        <f t="shared" si="2"/>
        <v>76</v>
      </c>
      <c r="G36">
        <f>VLOOKUP(C36,Sheet1!$C$3:$D$130,2,FALSE)</f>
        <v>87</v>
      </c>
      <c r="H36">
        <v>35</v>
      </c>
      <c r="I36" t="str">
        <f t="shared" si="3"/>
        <v>MyMIDI.addNote(track,channel,87,35,duration,76)</v>
      </c>
      <c r="N36">
        <v>3.14</v>
      </c>
      <c r="O36" s="5" t="s">
        <v>73</v>
      </c>
      <c r="P36" s="7">
        <v>34</v>
      </c>
    </row>
    <row r="37" spans="1:16" x14ac:dyDescent="0.25">
      <c r="A37" s="1">
        <v>44074</v>
      </c>
      <c r="B37">
        <v>3.65</v>
      </c>
      <c r="C37" t="str">
        <f t="shared" si="0"/>
        <v>C#6</v>
      </c>
      <c r="D37">
        <v>643851</v>
      </c>
      <c r="E37">
        <f t="shared" si="1"/>
        <v>-0.43178739396573818</v>
      </c>
      <c r="F37">
        <f t="shared" si="2"/>
        <v>74</v>
      </c>
      <c r="G37">
        <f>VLOOKUP(C37,Sheet1!$C$3:$D$130,2,FALSE)</f>
        <v>85</v>
      </c>
      <c r="H37">
        <v>36</v>
      </c>
      <c r="I37" t="str">
        <f t="shared" si="3"/>
        <v>MyMIDI.addNote(track,channel,85,36,duration,74)</v>
      </c>
      <c r="N37">
        <v>3.15</v>
      </c>
      <c r="O37" s="5" t="s">
        <v>27</v>
      </c>
      <c r="P37" s="7">
        <v>35</v>
      </c>
    </row>
    <row r="38" spans="1:16" x14ac:dyDescent="0.25">
      <c r="A38" s="1">
        <v>44075</v>
      </c>
      <c r="B38">
        <v>3.67</v>
      </c>
      <c r="C38" t="str">
        <f t="shared" si="0"/>
        <v>D#6</v>
      </c>
      <c r="D38">
        <v>1925669</v>
      </c>
      <c r="E38">
        <f t="shared" si="1"/>
        <v>1.2187241948023146</v>
      </c>
      <c r="F38">
        <f t="shared" si="2"/>
        <v>83</v>
      </c>
      <c r="G38">
        <f>VLOOKUP(C38,Sheet1!$C$3:$D$130,2,FALSE)</f>
        <v>87</v>
      </c>
      <c r="H38">
        <v>37</v>
      </c>
      <c r="I38" t="str">
        <f t="shared" si="3"/>
        <v>MyMIDI.addNote(track,channel,87,37,duration,83)</v>
      </c>
      <c r="N38">
        <v>3.16</v>
      </c>
      <c r="O38" s="5" t="s">
        <v>8</v>
      </c>
      <c r="P38" s="7">
        <v>36</v>
      </c>
    </row>
    <row r="39" spans="1:16" x14ac:dyDescent="0.25">
      <c r="A39" s="1">
        <v>44076</v>
      </c>
      <c r="B39">
        <v>3.72</v>
      </c>
      <c r="C39" t="str">
        <f t="shared" si="0"/>
        <v>G#6</v>
      </c>
      <c r="D39">
        <v>1165318</v>
      </c>
      <c r="E39">
        <f t="shared" si="1"/>
        <v>0.23967089938020497</v>
      </c>
      <c r="F39">
        <f t="shared" si="2"/>
        <v>77</v>
      </c>
      <c r="G39">
        <f>VLOOKUP(C39,Sheet1!$C$3:$D$130,2,FALSE)</f>
        <v>92</v>
      </c>
      <c r="H39">
        <v>38</v>
      </c>
      <c r="I39" t="str">
        <f t="shared" si="3"/>
        <v>MyMIDI.addNote(track,channel,92,38,duration,77)</v>
      </c>
      <c r="N39">
        <v>3.17</v>
      </c>
      <c r="O39" s="5" t="s">
        <v>74</v>
      </c>
      <c r="P39" s="7">
        <v>37</v>
      </c>
    </row>
    <row r="40" spans="1:16" x14ac:dyDescent="0.25">
      <c r="A40" s="1">
        <v>44077</v>
      </c>
      <c r="B40">
        <v>3.71</v>
      </c>
      <c r="C40" t="str">
        <f t="shared" si="0"/>
        <v>G6</v>
      </c>
      <c r="D40">
        <v>758852</v>
      </c>
      <c r="E40">
        <f t="shared" si="1"/>
        <v>-0.28370827257727677</v>
      </c>
      <c r="F40">
        <f t="shared" si="2"/>
        <v>75</v>
      </c>
      <c r="G40">
        <f>VLOOKUP(C40,Sheet1!$C$3:$D$130,2,FALSE)</f>
        <v>91</v>
      </c>
      <c r="H40">
        <v>39</v>
      </c>
      <c r="I40" t="str">
        <f t="shared" si="3"/>
        <v>MyMIDI.addNote(track,channel,91,39,duration,75)</v>
      </c>
      <c r="N40">
        <v>3.18</v>
      </c>
      <c r="O40" s="5" t="s">
        <v>14</v>
      </c>
      <c r="P40" s="7">
        <v>38</v>
      </c>
    </row>
    <row r="41" spans="1:16" x14ac:dyDescent="0.25">
      <c r="A41" s="1">
        <v>44078</v>
      </c>
      <c r="B41">
        <v>3.64</v>
      </c>
      <c r="C41" t="str">
        <f t="shared" si="0"/>
        <v>C6</v>
      </c>
      <c r="D41">
        <v>1084039</v>
      </c>
      <c r="E41">
        <f t="shared" si="1"/>
        <v>0.13501334938209403</v>
      </c>
      <c r="F41">
        <f t="shared" si="2"/>
        <v>77</v>
      </c>
      <c r="G41">
        <f>VLOOKUP(C41,Sheet1!$C$3:$D$130,2,FALSE)</f>
        <v>84</v>
      </c>
      <c r="H41">
        <v>40</v>
      </c>
      <c r="I41" t="str">
        <f t="shared" si="3"/>
        <v>MyMIDI.addNote(track,channel,84,40,duration,77)</v>
      </c>
      <c r="N41">
        <v>3.19</v>
      </c>
      <c r="O41" s="5" t="s">
        <v>75</v>
      </c>
      <c r="P41" s="7">
        <v>39</v>
      </c>
    </row>
    <row r="42" spans="1:16" x14ac:dyDescent="0.25">
      <c r="A42" s="1">
        <v>44081</v>
      </c>
      <c r="B42">
        <v>3.59</v>
      </c>
      <c r="C42" t="str">
        <f t="shared" si="0"/>
        <v>G5</v>
      </c>
      <c r="D42">
        <v>1158827</v>
      </c>
      <c r="E42">
        <f t="shared" si="1"/>
        <v>0.23131287138973095</v>
      </c>
      <c r="F42">
        <f t="shared" si="2"/>
        <v>77</v>
      </c>
      <c r="G42">
        <f>VLOOKUP(C42,Sheet1!$C$3:$D$130,2,FALSE)</f>
        <v>79</v>
      </c>
      <c r="H42">
        <v>41</v>
      </c>
      <c r="I42" t="str">
        <f t="shared" si="3"/>
        <v>MyMIDI.addNote(track,channel,79,41,duration,77)</v>
      </c>
      <c r="N42">
        <v>3.2</v>
      </c>
      <c r="O42" s="5" t="s">
        <v>15</v>
      </c>
      <c r="P42" s="7">
        <v>40</v>
      </c>
    </row>
    <row r="43" spans="1:16" x14ac:dyDescent="0.25">
      <c r="A43" s="1">
        <v>44082</v>
      </c>
      <c r="B43">
        <v>3.65</v>
      </c>
      <c r="C43" t="str">
        <f t="shared" si="0"/>
        <v>C#6</v>
      </c>
      <c r="D43">
        <v>496420</v>
      </c>
      <c r="E43">
        <f t="shared" si="1"/>
        <v>-0.62162446447314468</v>
      </c>
      <c r="F43">
        <f t="shared" si="2"/>
        <v>73</v>
      </c>
      <c r="G43">
        <f>VLOOKUP(C43,Sheet1!$C$3:$D$130,2,FALSE)</f>
        <v>85</v>
      </c>
      <c r="H43">
        <v>42</v>
      </c>
      <c r="I43" t="str">
        <f t="shared" si="3"/>
        <v>MyMIDI.addNote(track,channel,85,42,duration,73)</v>
      </c>
      <c r="N43">
        <v>3.21</v>
      </c>
      <c r="O43" s="5" t="s">
        <v>28</v>
      </c>
      <c r="P43" s="7">
        <v>41</v>
      </c>
    </row>
    <row r="44" spans="1:16" x14ac:dyDescent="0.25">
      <c r="A44" s="1">
        <v>44083</v>
      </c>
      <c r="B44">
        <v>3.56</v>
      </c>
      <c r="C44" t="str">
        <f t="shared" si="0"/>
        <v>E5</v>
      </c>
      <c r="D44">
        <v>1234029</v>
      </c>
      <c r="E44">
        <f t="shared" si="1"/>
        <v>0.32814547359888629</v>
      </c>
      <c r="F44">
        <f t="shared" si="2"/>
        <v>78</v>
      </c>
      <c r="G44">
        <f>VLOOKUP(C44,Sheet1!$C$3:$D$130,2,FALSE)</f>
        <v>76</v>
      </c>
      <c r="H44">
        <v>43</v>
      </c>
      <c r="I44" t="str">
        <f t="shared" si="3"/>
        <v>MyMIDI.addNote(track,channel,76,43,duration,78)</v>
      </c>
      <c r="N44">
        <v>3.22</v>
      </c>
      <c r="O44" s="5" t="s">
        <v>76</v>
      </c>
      <c r="P44" s="7">
        <v>42</v>
      </c>
    </row>
    <row r="45" spans="1:16" x14ac:dyDescent="0.25">
      <c r="A45" s="1">
        <v>44084</v>
      </c>
      <c r="B45">
        <v>3.55</v>
      </c>
      <c r="C45" t="str">
        <f t="shared" si="0"/>
        <v>D#5</v>
      </c>
      <c r="D45">
        <v>1461868</v>
      </c>
      <c r="E45">
        <f t="shared" si="1"/>
        <v>0.62151856546787576</v>
      </c>
      <c r="F45">
        <f t="shared" si="2"/>
        <v>80</v>
      </c>
      <c r="G45">
        <f>VLOOKUP(C45,Sheet1!$C$3:$D$130,2,FALSE)</f>
        <v>75</v>
      </c>
      <c r="H45">
        <v>44</v>
      </c>
      <c r="I45" t="str">
        <f t="shared" si="3"/>
        <v>MyMIDI.addNote(track,channel,75,44,duration,80)</v>
      </c>
      <c r="N45">
        <v>3.23</v>
      </c>
      <c r="O45" s="5" t="s">
        <v>29</v>
      </c>
      <c r="P45" s="7">
        <v>43</v>
      </c>
    </row>
    <row r="46" spans="1:16" x14ac:dyDescent="0.25">
      <c r="A46" s="1">
        <v>44085</v>
      </c>
      <c r="B46">
        <v>3.57</v>
      </c>
      <c r="C46" t="str">
        <f t="shared" si="0"/>
        <v>F5</v>
      </c>
      <c r="D46">
        <v>994832</v>
      </c>
      <c r="E46">
        <f t="shared" si="1"/>
        <v>2.0147442288238525E-2</v>
      </c>
      <c r="F46">
        <f t="shared" si="2"/>
        <v>76</v>
      </c>
      <c r="G46">
        <f>VLOOKUP(C46,Sheet1!$C$3:$D$130,2,FALSE)</f>
        <v>77</v>
      </c>
      <c r="H46">
        <v>45</v>
      </c>
      <c r="I46" t="str">
        <f t="shared" si="3"/>
        <v>MyMIDI.addNote(track,channel,77,45,duration,76)</v>
      </c>
      <c r="N46">
        <v>3.24</v>
      </c>
      <c r="O46" s="5" t="s">
        <v>77</v>
      </c>
      <c r="P46" s="7">
        <v>44</v>
      </c>
    </row>
    <row r="47" spans="1:16" x14ac:dyDescent="0.25">
      <c r="A47" s="1">
        <v>44088</v>
      </c>
      <c r="B47">
        <v>3.51</v>
      </c>
      <c r="C47" t="str">
        <f t="shared" si="0"/>
        <v>B4</v>
      </c>
      <c r="D47">
        <v>910706</v>
      </c>
      <c r="E47">
        <f t="shared" si="1"/>
        <v>-8.8175999820314488E-2</v>
      </c>
      <c r="F47">
        <f t="shared" si="2"/>
        <v>76</v>
      </c>
      <c r="G47">
        <f>VLOOKUP(C47,Sheet1!$C$3:$D$130,2,FALSE)</f>
        <v>71</v>
      </c>
      <c r="H47">
        <v>46</v>
      </c>
      <c r="I47" t="str">
        <f t="shared" si="3"/>
        <v>MyMIDI.addNote(track,channel,71,46,duration,76)</v>
      </c>
      <c r="N47">
        <v>3.25</v>
      </c>
      <c r="O47" s="5" t="s">
        <v>30</v>
      </c>
      <c r="P47" s="7">
        <v>45</v>
      </c>
    </row>
    <row r="48" spans="1:16" x14ac:dyDescent="0.25">
      <c r="A48" s="1">
        <v>44089</v>
      </c>
      <c r="B48">
        <v>3.55</v>
      </c>
      <c r="C48" t="str">
        <f t="shared" si="0"/>
        <v>D#5</v>
      </c>
      <c r="D48">
        <v>1032100</v>
      </c>
      <c r="E48">
        <f t="shared" si="1"/>
        <v>6.8134961491594842E-2</v>
      </c>
      <c r="F48">
        <f t="shared" si="2"/>
        <v>77</v>
      </c>
      <c r="G48">
        <f>VLOOKUP(C48,Sheet1!$C$3:$D$130,2,FALSE)</f>
        <v>75</v>
      </c>
      <c r="H48">
        <v>47</v>
      </c>
      <c r="I48" t="str">
        <f t="shared" si="3"/>
        <v>MyMIDI.addNote(track,channel,75,47,duration,77)</v>
      </c>
      <c r="N48">
        <v>3.26</v>
      </c>
      <c r="O48" s="5" t="s">
        <v>78</v>
      </c>
      <c r="P48" s="7">
        <v>46</v>
      </c>
    </row>
    <row r="49" spans="1:16" x14ac:dyDescent="0.25">
      <c r="A49" s="1">
        <v>44090</v>
      </c>
      <c r="B49">
        <v>3.56</v>
      </c>
      <c r="C49" t="str">
        <f t="shared" si="0"/>
        <v>E5</v>
      </c>
      <c r="D49">
        <v>1288474</v>
      </c>
      <c r="E49">
        <f t="shared" si="1"/>
        <v>0.39825067063191022</v>
      </c>
      <c r="F49">
        <f t="shared" si="2"/>
        <v>78</v>
      </c>
      <c r="G49">
        <f>VLOOKUP(C49,Sheet1!$C$3:$D$130,2,FALSE)</f>
        <v>76</v>
      </c>
      <c r="H49">
        <v>48</v>
      </c>
      <c r="I49" t="str">
        <f t="shared" si="3"/>
        <v>MyMIDI.addNote(track,channel,76,48,duration,78)</v>
      </c>
      <c r="N49">
        <v>3.27</v>
      </c>
      <c r="O49" s="5" t="s">
        <v>31</v>
      </c>
      <c r="P49" s="7">
        <v>47</v>
      </c>
    </row>
    <row r="50" spans="1:16" x14ac:dyDescent="0.25">
      <c r="A50" s="1">
        <v>44091</v>
      </c>
      <c r="B50">
        <v>3.56</v>
      </c>
      <c r="C50" t="str">
        <f t="shared" si="0"/>
        <v>E5</v>
      </c>
      <c r="D50">
        <v>1161906</v>
      </c>
      <c r="E50">
        <f t="shared" si="1"/>
        <v>0.23527749443435728</v>
      </c>
      <c r="F50">
        <f t="shared" si="2"/>
        <v>77</v>
      </c>
      <c r="G50">
        <f>VLOOKUP(C50,Sheet1!$C$3:$D$130,2,FALSE)</f>
        <v>76</v>
      </c>
      <c r="H50">
        <v>49</v>
      </c>
      <c r="I50" t="str">
        <f t="shared" si="3"/>
        <v>MyMIDI.addNote(track,channel,76,49,duration,77)</v>
      </c>
      <c r="N50">
        <v>3.28</v>
      </c>
      <c r="O50" s="5" t="s">
        <v>79</v>
      </c>
      <c r="P50" s="7">
        <v>48</v>
      </c>
    </row>
    <row r="51" spans="1:16" x14ac:dyDescent="0.25">
      <c r="A51" s="1">
        <v>44092</v>
      </c>
      <c r="B51">
        <v>3.6</v>
      </c>
      <c r="C51" t="str">
        <f t="shared" si="0"/>
        <v>G#5</v>
      </c>
      <c r="D51">
        <v>1156230</v>
      </c>
      <c r="E51">
        <f t="shared" si="1"/>
        <v>0.22796888761353915</v>
      </c>
      <c r="F51">
        <f t="shared" si="2"/>
        <v>77</v>
      </c>
      <c r="G51">
        <f>VLOOKUP(C51,Sheet1!$C$3:$D$130,2,FALSE)</f>
        <v>80</v>
      </c>
      <c r="H51">
        <v>50</v>
      </c>
      <c r="I51" t="str">
        <f t="shared" si="3"/>
        <v>MyMIDI.addNote(track,channel,80,50,duration,77)</v>
      </c>
      <c r="N51">
        <v>3.29</v>
      </c>
      <c r="O51" s="5" t="s">
        <v>80</v>
      </c>
      <c r="P51" s="7">
        <v>49</v>
      </c>
    </row>
    <row r="52" spans="1:16" x14ac:dyDescent="0.25">
      <c r="A52" s="1">
        <v>44095</v>
      </c>
      <c r="B52">
        <v>3.61</v>
      </c>
      <c r="C52" t="str">
        <f t="shared" si="0"/>
        <v>A5</v>
      </c>
      <c r="D52">
        <v>830580</v>
      </c>
      <c r="E52">
        <f t="shared" si="1"/>
        <v>-0.19134890858086318</v>
      </c>
      <c r="F52">
        <f t="shared" si="2"/>
        <v>75</v>
      </c>
      <c r="G52">
        <f>VLOOKUP(C52,Sheet1!$C$3:$D$130,2,FALSE)</f>
        <v>81</v>
      </c>
      <c r="H52">
        <v>51</v>
      </c>
      <c r="I52" t="str">
        <f t="shared" si="3"/>
        <v>MyMIDI.addNote(track,channel,81,51,duration,75)</v>
      </c>
      <c r="N52">
        <v>3.3</v>
      </c>
      <c r="O52" s="5" t="s">
        <v>81</v>
      </c>
      <c r="P52" s="7">
        <v>50</v>
      </c>
    </row>
    <row r="53" spans="1:16" x14ac:dyDescent="0.25">
      <c r="A53" s="1">
        <v>44096</v>
      </c>
      <c r="B53">
        <v>3.57</v>
      </c>
      <c r="C53" t="str">
        <f t="shared" si="0"/>
        <v>F5</v>
      </c>
      <c r="D53">
        <v>1573287</v>
      </c>
      <c r="E53">
        <f t="shared" si="1"/>
        <v>0.7649853842431994</v>
      </c>
      <c r="F53">
        <f t="shared" si="2"/>
        <v>80</v>
      </c>
      <c r="G53">
        <f>VLOOKUP(C53,Sheet1!$C$3:$D$130,2,FALSE)</f>
        <v>77</v>
      </c>
      <c r="H53">
        <v>52</v>
      </c>
      <c r="I53" t="str">
        <f t="shared" si="3"/>
        <v>MyMIDI.addNote(track,channel,77,52,duration,80)</v>
      </c>
      <c r="N53">
        <v>3.31</v>
      </c>
      <c r="O53" s="5" t="s">
        <v>82</v>
      </c>
      <c r="P53" s="7">
        <v>51</v>
      </c>
    </row>
    <row r="54" spans="1:16" x14ac:dyDescent="0.25">
      <c r="A54" s="1">
        <v>44097</v>
      </c>
      <c r="B54">
        <v>3.65</v>
      </c>
      <c r="C54" t="str">
        <f t="shared" si="0"/>
        <v>C#6</v>
      </c>
      <c r="D54">
        <v>1788042</v>
      </c>
      <c r="E54">
        <f t="shared" si="1"/>
        <v>1.0415110815308666</v>
      </c>
      <c r="F54">
        <f t="shared" si="2"/>
        <v>82</v>
      </c>
      <c r="G54">
        <f>VLOOKUP(C54,Sheet1!$C$3:$D$130,2,FALSE)</f>
        <v>85</v>
      </c>
      <c r="H54">
        <v>53</v>
      </c>
      <c r="I54" t="str">
        <f t="shared" si="3"/>
        <v>MyMIDI.addNote(track,channel,85,53,duration,82)</v>
      </c>
      <c r="N54">
        <v>3.32</v>
      </c>
      <c r="O54" s="5" t="s">
        <v>83</v>
      </c>
      <c r="P54" s="7">
        <v>52</v>
      </c>
    </row>
    <row r="55" spans="1:16" x14ac:dyDescent="0.25">
      <c r="A55" s="1">
        <v>44098</v>
      </c>
      <c r="B55">
        <v>3.64</v>
      </c>
      <c r="C55" t="str">
        <f t="shared" si="0"/>
        <v>C6</v>
      </c>
      <c r="D55">
        <v>1316995</v>
      </c>
      <c r="E55">
        <f t="shared" si="1"/>
        <v>0.43497526103651807</v>
      </c>
      <c r="F55">
        <f t="shared" si="2"/>
        <v>79</v>
      </c>
      <c r="G55">
        <f>VLOOKUP(C55,Sheet1!$C$3:$D$130,2,FALSE)</f>
        <v>84</v>
      </c>
      <c r="H55">
        <v>54</v>
      </c>
      <c r="I55" t="str">
        <f t="shared" si="3"/>
        <v>MyMIDI.addNote(track,channel,84,54,duration,79)</v>
      </c>
      <c r="N55">
        <v>3.33</v>
      </c>
      <c r="O55" s="5" t="s">
        <v>84</v>
      </c>
      <c r="P55" s="7">
        <v>53</v>
      </c>
    </row>
    <row r="56" spans="1:16" x14ac:dyDescent="0.25">
      <c r="A56" s="1">
        <v>44099</v>
      </c>
      <c r="B56">
        <v>3.53</v>
      </c>
      <c r="C56" t="str">
        <f t="shared" si="0"/>
        <v>C#5</v>
      </c>
      <c r="D56">
        <v>1181611</v>
      </c>
      <c r="E56">
        <f t="shared" si="1"/>
        <v>0.26065030933996358</v>
      </c>
      <c r="F56">
        <f t="shared" si="2"/>
        <v>78</v>
      </c>
      <c r="G56">
        <f>VLOOKUP(C56,Sheet1!$C$3:$D$130,2,FALSE)</f>
        <v>73</v>
      </c>
      <c r="H56">
        <v>55</v>
      </c>
      <c r="I56" t="str">
        <f t="shared" si="3"/>
        <v>MyMIDI.addNote(track,channel,73,55,duration,78)</v>
      </c>
      <c r="N56">
        <v>3.34</v>
      </c>
      <c r="O56" s="5" t="s">
        <v>85</v>
      </c>
      <c r="P56" s="7">
        <v>54</v>
      </c>
    </row>
    <row r="57" spans="1:16" x14ac:dyDescent="0.25">
      <c r="A57" s="1">
        <v>44102</v>
      </c>
      <c r="B57">
        <v>3.55</v>
      </c>
      <c r="C57" t="str">
        <f t="shared" si="0"/>
        <v>D#5</v>
      </c>
      <c r="D57">
        <v>471638</v>
      </c>
      <c r="E57">
        <f t="shared" si="1"/>
        <v>-0.65353459383070556</v>
      </c>
      <c r="F57">
        <f t="shared" si="2"/>
        <v>73</v>
      </c>
      <c r="G57">
        <f>VLOOKUP(C57,Sheet1!$C$3:$D$130,2,FALSE)</f>
        <v>75</v>
      </c>
      <c r="H57">
        <v>56</v>
      </c>
      <c r="I57" t="str">
        <f t="shared" si="3"/>
        <v>MyMIDI.addNote(track,channel,75,56,duration,73)</v>
      </c>
      <c r="N57">
        <v>3.35</v>
      </c>
      <c r="O57" s="5" t="s">
        <v>86</v>
      </c>
      <c r="P57" s="7">
        <v>55</v>
      </c>
    </row>
    <row r="58" spans="1:16" x14ac:dyDescent="0.25">
      <c r="A58" s="1">
        <v>44103</v>
      </c>
      <c r="B58">
        <v>3.56</v>
      </c>
      <c r="C58" t="str">
        <f t="shared" si="0"/>
        <v>E5</v>
      </c>
      <c r="D58">
        <v>302871</v>
      </c>
      <c r="E58">
        <f t="shared" si="1"/>
        <v>-0.87084460921636708</v>
      </c>
      <c r="F58">
        <f t="shared" si="2"/>
        <v>72</v>
      </c>
      <c r="G58">
        <f>VLOOKUP(C58,Sheet1!$C$3:$D$130,2,FALSE)</f>
        <v>76</v>
      </c>
      <c r="H58">
        <v>57</v>
      </c>
      <c r="I58" t="str">
        <f t="shared" si="3"/>
        <v>MyMIDI.addNote(track,channel,76,57,duration,72)</v>
      </c>
      <c r="N58">
        <v>3.36</v>
      </c>
      <c r="O58" s="5" t="s">
        <v>87</v>
      </c>
      <c r="P58" s="7">
        <v>56</v>
      </c>
    </row>
    <row r="59" spans="1:16" x14ac:dyDescent="0.25">
      <c r="A59" s="1">
        <v>44104</v>
      </c>
      <c r="B59">
        <v>3.47</v>
      </c>
      <c r="C59" t="str">
        <f t="shared" si="0"/>
        <v>G4</v>
      </c>
      <c r="D59">
        <v>895326</v>
      </c>
      <c r="E59">
        <f t="shared" si="1"/>
        <v>-0.10797980054339112</v>
      </c>
      <c r="F59">
        <f t="shared" si="2"/>
        <v>76</v>
      </c>
      <c r="G59">
        <f>VLOOKUP(C59,Sheet1!$C$3:$D$130,2,FALSE)</f>
        <v>67</v>
      </c>
      <c r="H59">
        <v>58</v>
      </c>
      <c r="I59" t="str">
        <f t="shared" si="3"/>
        <v>MyMIDI.addNote(track,channel,67,58,duration,76)</v>
      </c>
      <c r="N59">
        <v>3.37</v>
      </c>
      <c r="O59" s="5" t="s">
        <v>88</v>
      </c>
      <c r="P59" s="7">
        <v>57</v>
      </c>
    </row>
    <row r="60" spans="1:16" x14ac:dyDescent="0.25">
      <c r="A60" s="1">
        <v>44105</v>
      </c>
      <c r="B60">
        <v>3.48</v>
      </c>
      <c r="C60" t="str">
        <f t="shared" si="0"/>
        <v>G#4</v>
      </c>
      <c r="D60">
        <v>521781</v>
      </c>
      <c r="E60">
        <f t="shared" si="1"/>
        <v>-0.58896879541346026</v>
      </c>
      <c r="F60">
        <f t="shared" si="2"/>
        <v>73</v>
      </c>
      <c r="G60">
        <f>VLOOKUP(C60,Sheet1!$C$3:$D$130,2,FALSE)</f>
        <v>68</v>
      </c>
      <c r="H60">
        <v>59</v>
      </c>
      <c r="I60" t="str">
        <f t="shared" si="3"/>
        <v>MyMIDI.addNote(track,channel,68,59,duration,73)</v>
      </c>
      <c r="N60">
        <v>3.38</v>
      </c>
      <c r="O60" s="5" t="s">
        <v>89</v>
      </c>
      <c r="P60" s="7">
        <v>58</v>
      </c>
    </row>
    <row r="61" spans="1:16" x14ac:dyDescent="0.25">
      <c r="A61" s="1">
        <v>44106</v>
      </c>
      <c r="B61">
        <v>3.45</v>
      </c>
      <c r="C61" t="str">
        <f t="shared" si="0"/>
        <v>F4</v>
      </c>
      <c r="D61">
        <v>755174</v>
      </c>
      <c r="E61">
        <f t="shared" si="1"/>
        <v>-0.28844418799076676</v>
      </c>
      <c r="F61">
        <f t="shared" si="2"/>
        <v>75</v>
      </c>
      <c r="G61">
        <f>VLOOKUP(C61,Sheet1!$C$3:$D$130,2,FALSE)</f>
        <v>65</v>
      </c>
      <c r="H61">
        <v>60</v>
      </c>
      <c r="I61" t="str">
        <f t="shared" si="3"/>
        <v>MyMIDI.addNote(track,channel,65,60,duration,75)</v>
      </c>
      <c r="N61">
        <v>3.39</v>
      </c>
      <c r="O61" s="5" t="s">
        <v>90</v>
      </c>
      <c r="P61" s="7">
        <v>59</v>
      </c>
    </row>
    <row r="62" spans="1:16" x14ac:dyDescent="0.25">
      <c r="A62" s="1">
        <v>44109</v>
      </c>
      <c r="B62">
        <v>3.56</v>
      </c>
      <c r="C62" t="str">
        <f t="shared" si="0"/>
        <v>E5</v>
      </c>
      <c r="D62">
        <v>437680</v>
      </c>
      <c r="E62">
        <f t="shared" si="1"/>
        <v>-0.69726004668858821</v>
      </c>
      <c r="F62">
        <f t="shared" si="2"/>
        <v>73</v>
      </c>
      <c r="G62">
        <f>VLOOKUP(C62,Sheet1!$C$3:$D$130,2,FALSE)</f>
        <v>76</v>
      </c>
      <c r="H62">
        <v>61</v>
      </c>
      <c r="I62" t="str">
        <f t="shared" si="3"/>
        <v>MyMIDI.addNote(track,channel,76,61,duration,73)</v>
      </c>
      <c r="N62">
        <v>3.4</v>
      </c>
      <c r="O62" s="5" t="s">
        <v>91</v>
      </c>
      <c r="P62" s="6">
        <v>60</v>
      </c>
    </row>
    <row r="63" spans="1:16" x14ac:dyDescent="0.25">
      <c r="A63" s="1">
        <v>44110</v>
      </c>
      <c r="B63">
        <v>3.54</v>
      </c>
      <c r="C63" t="str">
        <f t="shared" si="0"/>
        <v>D5</v>
      </c>
      <c r="D63">
        <v>629418</v>
      </c>
      <c r="E63">
        <f t="shared" si="1"/>
        <v>-0.45037180591867482</v>
      </c>
      <c r="F63">
        <f t="shared" si="2"/>
        <v>74</v>
      </c>
      <c r="G63">
        <f>VLOOKUP(C63,Sheet1!$C$3:$D$130,2,FALSE)</f>
        <v>74</v>
      </c>
      <c r="H63">
        <v>62</v>
      </c>
      <c r="I63" t="str">
        <f t="shared" si="3"/>
        <v>MyMIDI.addNote(track,channel,74,62,duration,74)</v>
      </c>
      <c r="N63">
        <v>3.41</v>
      </c>
      <c r="O63" s="5" t="s">
        <v>92</v>
      </c>
      <c r="P63" s="7">
        <v>61</v>
      </c>
    </row>
    <row r="64" spans="1:16" x14ac:dyDescent="0.25">
      <c r="A64" s="1">
        <v>44111</v>
      </c>
      <c r="B64">
        <v>3.62</v>
      </c>
      <c r="C64" t="str">
        <f t="shared" si="0"/>
        <v>A#5</v>
      </c>
      <c r="D64">
        <v>980254</v>
      </c>
      <c r="E64">
        <f t="shared" si="1"/>
        <v>1.3763235014367537E-3</v>
      </c>
      <c r="F64">
        <f t="shared" si="2"/>
        <v>76</v>
      </c>
      <c r="G64">
        <f>VLOOKUP(C64,Sheet1!$C$3:$D$130,2,FALSE)</f>
        <v>82</v>
      </c>
      <c r="H64">
        <v>63</v>
      </c>
      <c r="I64" t="str">
        <f t="shared" si="3"/>
        <v>MyMIDI.addNote(track,channel,82,63,duration,76)</v>
      </c>
      <c r="N64">
        <v>3.42</v>
      </c>
      <c r="O64" s="5" t="s">
        <v>93</v>
      </c>
      <c r="P64" s="7">
        <v>62</v>
      </c>
    </row>
    <row r="65" spans="1:16" x14ac:dyDescent="0.25">
      <c r="A65" s="1">
        <v>44112</v>
      </c>
      <c r="B65">
        <v>3.61</v>
      </c>
      <c r="C65" t="str">
        <f t="shared" si="0"/>
        <v>A5</v>
      </c>
      <c r="D65">
        <v>566994</v>
      </c>
      <c r="E65">
        <f t="shared" si="1"/>
        <v>-0.5307510293476303</v>
      </c>
      <c r="F65">
        <f t="shared" si="2"/>
        <v>73</v>
      </c>
      <c r="G65">
        <f>VLOOKUP(C65,Sheet1!$C$3:$D$130,2,FALSE)</f>
        <v>81</v>
      </c>
      <c r="H65">
        <v>64</v>
      </c>
      <c r="I65" t="str">
        <f t="shared" si="3"/>
        <v>MyMIDI.addNote(track,channel,81,64,duration,73)</v>
      </c>
      <c r="N65">
        <v>3.43</v>
      </c>
      <c r="O65" s="5" t="s">
        <v>94</v>
      </c>
      <c r="P65" s="7">
        <v>63</v>
      </c>
    </row>
    <row r="66" spans="1:16" x14ac:dyDescent="0.25">
      <c r="A66" s="1">
        <v>44113</v>
      </c>
      <c r="B66">
        <v>3.65</v>
      </c>
      <c r="C66" t="str">
        <f t="shared" si="0"/>
        <v>C#6</v>
      </c>
      <c r="D66">
        <v>853924</v>
      </c>
      <c r="E66">
        <f t="shared" si="1"/>
        <v>-0.16129039596190992</v>
      </c>
      <c r="F66">
        <f t="shared" si="2"/>
        <v>75</v>
      </c>
      <c r="G66">
        <f>VLOOKUP(C66,Sheet1!$C$3:$D$130,2,FALSE)</f>
        <v>85</v>
      </c>
      <c r="H66">
        <v>65</v>
      </c>
      <c r="I66" t="str">
        <f t="shared" si="3"/>
        <v>MyMIDI.addNote(track,channel,85,65,duration,75)</v>
      </c>
      <c r="N66">
        <v>3.44</v>
      </c>
      <c r="O66" s="5" t="s">
        <v>95</v>
      </c>
      <c r="P66" s="7">
        <v>64</v>
      </c>
    </row>
    <row r="67" spans="1:16" x14ac:dyDescent="0.25">
      <c r="A67" s="1">
        <v>44116</v>
      </c>
      <c r="B67">
        <v>3.72</v>
      </c>
      <c r="C67" t="str">
        <f t="shared" ref="C67:C130" si="4">VLOOKUP(B67,$N$2:$P$128,2,FALSE)</f>
        <v>G#6</v>
      </c>
      <c r="D67">
        <v>1060984</v>
      </c>
      <c r="E67">
        <f t="shared" ref="E67:E130" si="5">STANDARDIZE(D67,$S$6,$S$5)</f>
        <v>0.10532696279753409</v>
      </c>
      <c r="F67">
        <f t="shared" ref="F67:F130" si="6">ROUND((D67-$S$2)/($S$4)*($T$3-$T$2)+$T$2,0)</f>
        <v>77</v>
      </c>
      <c r="G67">
        <f>VLOOKUP(C67,Sheet1!$C$3:$D$130,2,FALSE)</f>
        <v>92</v>
      </c>
      <c r="H67">
        <v>66</v>
      </c>
      <c r="I67" t="str">
        <f t="shared" ref="I67:I130" si="7">"MyMIDI.addNote(track,channel,"&amp;G67&amp;","&amp;H67&amp;",duration,"&amp;F67&amp;")"</f>
        <v>MyMIDI.addNote(track,channel,92,66,duration,77)</v>
      </c>
      <c r="N67">
        <v>3.45</v>
      </c>
      <c r="O67" s="5" t="s">
        <v>96</v>
      </c>
      <c r="P67" s="7">
        <v>65</v>
      </c>
    </row>
    <row r="68" spans="1:16" x14ac:dyDescent="0.25">
      <c r="A68" s="1">
        <v>44117</v>
      </c>
      <c r="B68">
        <v>3.74</v>
      </c>
      <c r="C68" t="str">
        <f t="shared" si="4"/>
        <v>A#6</v>
      </c>
      <c r="D68">
        <v>573206</v>
      </c>
      <c r="E68">
        <f t="shared" si="5"/>
        <v>-0.52275225105817957</v>
      </c>
      <c r="F68">
        <f t="shared" si="6"/>
        <v>73</v>
      </c>
      <c r="G68">
        <f>VLOOKUP(C68,Sheet1!$C$3:$D$130,2,FALSE)</f>
        <v>94</v>
      </c>
      <c r="H68">
        <v>67</v>
      </c>
      <c r="I68" t="str">
        <f t="shared" si="7"/>
        <v>MyMIDI.addNote(track,channel,94,67,duration,73)</v>
      </c>
      <c r="N68">
        <v>3.46</v>
      </c>
      <c r="O68" s="5" t="s">
        <v>97</v>
      </c>
      <c r="P68" s="7">
        <v>66</v>
      </c>
    </row>
    <row r="69" spans="1:16" x14ac:dyDescent="0.25">
      <c r="A69" s="1">
        <v>44118</v>
      </c>
      <c r="B69">
        <v>3.71</v>
      </c>
      <c r="C69" t="str">
        <f t="shared" si="4"/>
        <v>G6</v>
      </c>
      <c r="D69">
        <v>1042780</v>
      </c>
      <c r="E69">
        <f t="shared" si="5"/>
        <v>8.1886885530766396E-2</v>
      </c>
      <c r="F69">
        <f t="shared" si="6"/>
        <v>77</v>
      </c>
      <c r="G69">
        <f>VLOOKUP(C69,Sheet1!$C$3:$D$130,2,FALSE)</f>
        <v>91</v>
      </c>
      <c r="H69">
        <v>68</v>
      </c>
      <c r="I69" t="str">
        <f t="shared" si="7"/>
        <v>MyMIDI.addNote(track,channel,91,68,duration,77)</v>
      </c>
      <c r="N69">
        <v>3.47</v>
      </c>
      <c r="O69" s="5" t="s">
        <v>98</v>
      </c>
      <c r="P69" s="7">
        <v>67</v>
      </c>
    </row>
    <row r="70" spans="1:16" x14ac:dyDescent="0.25">
      <c r="A70" s="1">
        <v>44119</v>
      </c>
      <c r="B70">
        <v>3.7</v>
      </c>
      <c r="C70" t="str">
        <f t="shared" si="4"/>
        <v>F#6</v>
      </c>
      <c r="D70">
        <v>1710949</v>
      </c>
      <c r="E70">
        <f t="shared" si="5"/>
        <v>0.94224356468144232</v>
      </c>
      <c r="F70">
        <f t="shared" si="6"/>
        <v>81</v>
      </c>
      <c r="G70">
        <f>VLOOKUP(C70,Sheet1!$C$3:$D$130,2,FALSE)</f>
        <v>90</v>
      </c>
      <c r="H70">
        <v>69</v>
      </c>
      <c r="I70" t="str">
        <f t="shared" si="7"/>
        <v>MyMIDI.addNote(track,channel,90,69,duration,81)</v>
      </c>
      <c r="N70">
        <v>3.48</v>
      </c>
      <c r="O70" s="5" t="s">
        <v>99</v>
      </c>
      <c r="P70" s="7">
        <v>68</v>
      </c>
    </row>
    <row r="71" spans="1:16" x14ac:dyDescent="0.25">
      <c r="A71" s="1">
        <v>44120</v>
      </c>
      <c r="B71">
        <v>3.72</v>
      </c>
      <c r="C71" t="str">
        <f t="shared" si="4"/>
        <v>G#6</v>
      </c>
      <c r="D71">
        <v>716111</v>
      </c>
      <c r="E71">
        <f t="shared" si="5"/>
        <v>-0.33874300903404003</v>
      </c>
      <c r="F71">
        <f t="shared" si="6"/>
        <v>74</v>
      </c>
      <c r="G71">
        <f>VLOOKUP(C71,Sheet1!$C$3:$D$130,2,FALSE)</f>
        <v>92</v>
      </c>
      <c r="H71">
        <v>70</v>
      </c>
      <c r="I71" t="str">
        <f t="shared" si="7"/>
        <v>MyMIDI.addNote(track,channel,92,70,duration,74)</v>
      </c>
      <c r="N71">
        <v>3.49</v>
      </c>
      <c r="O71" s="5" t="s">
        <v>100</v>
      </c>
      <c r="P71" s="7">
        <v>69</v>
      </c>
    </row>
    <row r="72" spans="1:16" x14ac:dyDescent="0.25">
      <c r="A72" s="1">
        <v>44123</v>
      </c>
      <c r="B72">
        <v>3.71</v>
      </c>
      <c r="C72" t="str">
        <f t="shared" si="4"/>
        <v>G6</v>
      </c>
      <c r="D72">
        <v>585417</v>
      </c>
      <c r="E72">
        <f t="shared" si="5"/>
        <v>-0.5070289603800594</v>
      </c>
      <c r="F72">
        <f t="shared" si="6"/>
        <v>74</v>
      </c>
      <c r="G72">
        <f>VLOOKUP(C72,Sheet1!$C$3:$D$130,2,FALSE)</f>
        <v>91</v>
      </c>
      <c r="H72">
        <v>71</v>
      </c>
      <c r="I72" t="str">
        <f t="shared" si="7"/>
        <v>MyMIDI.addNote(track,channel,91,71,duration,74)</v>
      </c>
      <c r="N72">
        <v>3.5</v>
      </c>
      <c r="O72" s="5" t="s">
        <v>101</v>
      </c>
      <c r="P72" s="7">
        <v>70</v>
      </c>
    </row>
    <row r="73" spans="1:16" x14ac:dyDescent="0.25">
      <c r="A73" s="1">
        <v>44124</v>
      </c>
      <c r="B73">
        <v>3.68</v>
      </c>
      <c r="C73" t="str">
        <f t="shared" si="4"/>
        <v>E6</v>
      </c>
      <c r="D73">
        <v>610478</v>
      </c>
      <c r="E73">
        <f t="shared" si="5"/>
        <v>-0.47475958132147528</v>
      </c>
      <c r="F73">
        <f t="shared" si="6"/>
        <v>74</v>
      </c>
      <c r="G73">
        <f>VLOOKUP(C73,Sheet1!$C$3:$D$130,2,FALSE)</f>
        <v>88</v>
      </c>
      <c r="H73">
        <v>72</v>
      </c>
      <c r="I73" t="str">
        <f t="shared" si="7"/>
        <v>MyMIDI.addNote(track,channel,88,72,duration,74)</v>
      </c>
      <c r="N73">
        <v>3.51</v>
      </c>
      <c r="O73" s="5" t="s">
        <v>102</v>
      </c>
      <c r="P73" s="7">
        <v>71</v>
      </c>
    </row>
    <row r="74" spans="1:16" x14ac:dyDescent="0.25">
      <c r="A74" s="1">
        <v>44125</v>
      </c>
      <c r="B74">
        <v>3.71</v>
      </c>
      <c r="C74" t="str">
        <f t="shared" si="4"/>
        <v>G6</v>
      </c>
      <c r="D74">
        <v>451887</v>
      </c>
      <c r="E74">
        <f t="shared" si="5"/>
        <v>-0.67896663986981387</v>
      </c>
      <c r="F74">
        <f t="shared" si="6"/>
        <v>73</v>
      </c>
      <c r="G74">
        <f>VLOOKUP(C74,Sheet1!$C$3:$D$130,2,FALSE)</f>
        <v>91</v>
      </c>
      <c r="H74">
        <v>73</v>
      </c>
      <c r="I74" t="str">
        <f t="shared" si="7"/>
        <v>MyMIDI.addNote(track,channel,91,73,duration,73)</v>
      </c>
      <c r="N74">
        <v>3.52</v>
      </c>
      <c r="O74" s="5" t="s">
        <v>103</v>
      </c>
      <c r="P74" s="7">
        <v>72</v>
      </c>
    </row>
    <row r="75" spans="1:16" x14ac:dyDescent="0.25">
      <c r="A75" s="1">
        <v>44126</v>
      </c>
      <c r="B75">
        <v>3.72</v>
      </c>
      <c r="C75" t="str">
        <f t="shared" si="4"/>
        <v>G#6</v>
      </c>
      <c r="D75">
        <v>597791</v>
      </c>
      <c r="E75">
        <f t="shared" si="5"/>
        <v>-0.49109578546800803</v>
      </c>
      <c r="F75">
        <f t="shared" si="6"/>
        <v>74</v>
      </c>
      <c r="G75">
        <f>VLOOKUP(C75,Sheet1!$C$3:$D$130,2,FALSE)</f>
        <v>92</v>
      </c>
      <c r="H75">
        <v>74</v>
      </c>
      <c r="I75" t="str">
        <f t="shared" si="7"/>
        <v>MyMIDI.addNote(track,channel,92,74,duration,74)</v>
      </c>
      <c r="N75">
        <v>3.53</v>
      </c>
      <c r="O75" s="5" t="s">
        <v>104</v>
      </c>
      <c r="P75" s="7">
        <v>73</v>
      </c>
    </row>
    <row r="76" spans="1:16" x14ac:dyDescent="0.25">
      <c r="A76" s="1">
        <v>44127</v>
      </c>
      <c r="B76">
        <v>3.74</v>
      </c>
      <c r="C76" t="str">
        <f t="shared" si="4"/>
        <v>A#6</v>
      </c>
      <c r="D76">
        <v>1430323</v>
      </c>
      <c r="E76">
        <f t="shared" si="5"/>
        <v>0.58090017185217668</v>
      </c>
      <c r="F76">
        <f t="shared" si="6"/>
        <v>79</v>
      </c>
      <c r="G76">
        <f>VLOOKUP(C76,Sheet1!$C$3:$D$130,2,FALSE)</f>
        <v>94</v>
      </c>
      <c r="H76">
        <v>75</v>
      </c>
      <c r="I76" t="str">
        <f t="shared" si="7"/>
        <v>MyMIDI.addNote(track,channel,94,75,duration,79)</v>
      </c>
      <c r="N76">
        <v>3.54</v>
      </c>
      <c r="O76" s="5" t="s">
        <v>105</v>
      </c>
      <c r="P76" s="7">
        <v>74</v>
      </c>
    </row>
    <row r="77" spans="1:16" x14ac:dyDescent="0.25">
      <c r="A77" s="1">
        <v>44130</v>
      </c>
      <c r="B77">
        <v>3.79</v>
      </c>
      <c r="C77" t="str">
        <f t="shared" si="4"/>
        <v>D#7</v>
      </c>
      <c r="D77">
        <v>933980</v>
      </c>
      <c r="E77">
        <f t="shared" si="5"/>
        <v>-5.8207621534951307E-2</v>
      </c>
      <c r="F77">
        <f t="shared" si="6"/>
        <v>76</v>
      </c>
      <c r="G77">
        <f>VLOOKUP(C77,Sheet1!$C$3:$D$130,2,FALSE)</f>
        <v>99</v>
      </c>
      <c r="H77">
        <v>76</v>
      </c>
      <c r="I77" t="str">
        <f t="shared" si="7"/>
        <v>MyMIDI.addNote(track,channel,99,76,duration,76)</v>
      </c>
      <c r="N77">
        <v>3.55</v>
      </c>
      <c r="O77" s="5" t="s">
        <v>106</v>
      </c>
      <c r="P77" s="7">
        <v>75</v>
      </c>
    </row>
    <row r="78" spans="1:16" x14ac:dyDescent="0.25">
      <c r="A78" s="1">
        <v>44131</v>
      </c>
      <c r="B78">
        <v>3.76</v>
      </c>
      <c r="C78" t="str">
        <f t="shared" si="4"/>
        <v>C7</v>
      </c>
      <c r="D78">
        <v>1064965</v>
      </c>
      <c r="E78">
        <f t="shared" si="5"/>
        <v>0.11045303111213541</v>
      </c>
      <c r="F78">
        <f t="shared" si="6"/>
        <v>77</v>
      </c>
      <c r="G78">
        <f>VLOOKUP(C78,Sheet1!$C$3:$D$130,2,FALSE)</f>
        <v>96</v>
      </c>
      <c r="H78">
        <v>77</v>
      </c>
      <c r="I78" t="str">
        <f t="shared" si="7"/>
        <v>MyMIDI.addNote(track,channel,96,77,duration,77)</v>
      </c>
      <c r="N78">
        <v>3.56</v>
      </c>
      <c r="O78" s="5" t="s">
        <v>107</v>
      </c>
      <c r="P78" s="7">
        <v>76</v>
      </c>
    </row>
    <row r="79" spans="1:16" x14ac:dyDescent="0.25">
      <c r="A79" s="1">
        <v>44132</v>
      </c>
      <c r="B79">
        <v>3.72</v>
      </c>
      <c r="C79" t="str">
        <f t="shared" si="4"/>
        <v>G#6</v>
      </c>
      <c r="D79">
        <v>670631</v>
      </c>
      <c r="E79">
        <f t="shared" si="5"/>
        <v>-0.39730457320084922</v>
      </c>
      <c r="F79">
        <f t="shared" si="6"/>
        <v>74</v>
      </c>
      <c r="G79">
        <f>VLOOKUP(C79,Sheet1!$C$3:$D$130,2,FALSE)</f>
        <v>92</v>
      </c>
      <c r="H79">
        <v>78</v>
      </c>
      <c r="I79" t="str">
        <f t="shared" si="7"/>
        <v>MyMIDI.addNote(track,channel,92,78,duration,74)</v>
      </c>
      <c r="N79">
        <v>3.57</v>
      </c>
      <c r="O79" s="5" t="s">
        <v>108</v>
      </c>
      <c r="P79" s="7">
        <v>77</v>
      </c>
    </row>
    <row r="80" spans="1:16" x14ac:dyDescent="0.25">
      <c r="A80" s="1">
        <v>44133</v>
      </c>
      <c r="B80">
        <v>3.63</v>
      </c>
      <c r="C80" t="str">
        <f t="shared" si="4"/>
        <v>B5</v>
      </c>
      <c r="D80">
        <v>2062610</v>
      </c>
      <c r="E80">
        <f t="shared" si="5"/>
        <v>1.3950539916045797</v>
      </c>
      <c r="F80">
        <f t="shared" si="6"/>
        <v>84</v>
      </c>
      <c r="G80">
        <f>VLOOKUP(C80,Sheet1!$C$3:$D$130,2,FALSE)</f>
        <v>83</v>
      </c>
      <c r="H80">
        <v>79</v>
      </c>
      <c r="I80" t="str">
        <f t="shared" si="7"/>
        <v>MyMIDI.addNote(track,channel,83,79,duration,84)</v>
      </c>
      <c r="N80">
        <v>3.58</v>
      </c>
      <c r="O80" s="5" t="s">
        <v>109</v>
      </c>
      <c r="P80" s="7">
        <v>78</v>
      </c>
    </row>
    <row r="81" spans="1:16" x14ac:dyDescent="0.25">
      <c r="A81" s="1">
        <v>44134</v>
      </c>
      <c r="B81">
        <v>3.54</v>
      </c>
      <c r="C81" t="str">
        <f t="shared" si="4"/>
        <v>D5</v>
      </c>
      <c r="D81">
        <v>2670947</v>
      </c>
      <c r="E81">
        <f t="shared" si="5"/>
        <v>2.1783689929358068</v>
      </c>
      <c r="F81">
        <f t="shared" si="6"/>
        <v>88</v>
      </c>
      <c r="G81">
        <f>VLOOKUP(C81,Sheet1!$C$3:$D$130,2,FALSE)</f>
        <v>74</v>
      </c>
      <c r="H81">
        <v>80</v>
      </c>
      <c r="I81" t="str">
        <f t="shared" si="7"/>
        <v>MyMIDI.addNote(track,channel,74,80,duration,88)</v>
      </c>
      <c r="N81">
        <v>3.59</v>
      </c>
      <c r="O81" s="5" t="s">
        <v>110</v>
      </c>
      <c r="P81" s="7">
        <v>79</v>
      </c>
    </row>
    <row r="82" spans="1:16" x14ac:dyDescent="0.25">
      <c r="A82" s="1">
        <v>44137</v>
      </c>
      <c r="B82">
        <v>3.53</v>
      </c>
      <c r="C82" t="str">
        <f t="shared" si="4"/>
        <v>C#5</v>
      </c>
      <c r="D82">
        <v>636354</v>
      </c>
      <c r="E82">
        <f t="shared" si="5"/>
        <v>-0.44144078109323531</v>
      </c>
      <c r="F82">
        <f t="shared" si="6"/>
        <v>74</v>
      </c>
      <c r="G82">
        <f>VLOOKUP(C82,Sheet1!$C$3:$D$130,2,FALSE)</f>
        <v>73</v>
      </c>
      <c r="H82">
        <v>81</v>
      </c>
      <c r="I82" t="str">
        <f t="shared" si="7"/>
        <v>MyMIDI.addNote(track,channel,73,81,duration,74)</v>
      </c>
      <c r="N82">
        <v>3.6</v>
      </c>
      <c r="O82" s="5" t="s">
        <v>111</v>
      </c>
      <c r="P82" s="7">
        <v>80</v>
      </c>
    </row>
    <row r="83" spans="1:16" x14ac:dyDescent="0.25">
      <c r="A83" s="1">
        <v>44138</v>
      </c>
      <c r="B83">
        <v>3.51</v>
      </c>
      <c r="C83" t="str">
        <f t="shared" si="4"/>
        <v>B4</v>
      </c>
      <c r="D83">
        <v>1006554</v>
      </c>
      <c r="E83">
        <f t="shared" si="5"/>
        <v>3.5241080264565204E-2</v>
      </c>
      <c r="F83">
        <f t="shared" si="6"/>
        <v>76</v>
      </c>
      <c r="G83">
        <f>VLOOKUP(C83,Sheet1!$C$3:$D$130,2,FALSE)</f>
        <v>71</v>
      </c>
      <c r="H83">
        <v>82</v>
      </c>
      <c r="I83" t="str">
        <f t="shared" si="7"/>
        <v>MyMIDI.addNote(track,channel,71,82,duration,76)</v>
      </c>
      <c r="N83">
        <v>3.61</v>
      </c>
      <c r="O83" s="5" t="s">
        <v>112</v>
      </c>
      <c r="P83" s="7">
        <v>81</v>
      </c>
    </row>
    <row r="84" spans="1:16" x14ac:dyDescent="0.25">
      <c r="A84" s="1">
        <v>44139</v>
      </c>
      <c r="B84">
        <v>3.5</v>
      </c>
      <c r="C84" t="str">
        <f t="shared" si="4"/>
        <v>A#4</v>
      </c>
      <c r="D84">
        <v>814405</v>
      </c>
      <c r="E84">
        <f t="shared" si="5"/>
        <v>-0.21217637780685566</v>
      </c>
      <c r="F84">
        <f t="shared" si="6"/>
        <v>75</v>
      </c>
      <c r="G84">
        <f>VLOOKUP(C84,Sheet1!$C$3:$D$130,2,FALSE)</f>
        <v>70</v>
      </c>
      <c r="H84">
        <v>83</v>
      </c>
      <c r="I84" t="str">
        <f t="shared" si="7"/>
        <v>MyMIDI.addNote(track,channel,70,83,duration,75)</v>
      </c>
      <c r="N84">
        <v>3.62</v>
      </c>
      <c r="O84" s="5" t="s">
        <v>113</v>
      </c>
      <c r="P84" s="7">
        <v>82</v>
      </c>
    </row>
    <row r="85" spans="1:16" x14ac:dyDescent="0.25">
      <c r="A85" s="1">
        <v>44140</v>
      </c>
      <c r="B85">
        <v>3.55</v>
      </c>
      <c r="C85" t="str">
        <f t="shared" si="4"/>
        <v>D#5</v>
      </c>
      <c r="D85">
        <v>872880</v>
      </c>
      <c r="E85">
        <f t="shared" si="5"/>
        <v>-0.1368820184257174</v>
      </c>
      <c r="F85">
        <f t="shared" si="6"/>
        <v>75</v>
      </c>
      <c r="G85">
        <f>VLOOKUP(C85,Sheet1!$C$3:$D$130,2,FALSE)</f>
        <v>75</v>
      </c>
      <c r="H85">
        <v>84</v>
      </c>
      <c r="I85" t="str">
        <f t="shared" si="7"/>
        <v>MyMIDI.addNote(track,channel,75,84,duration,75)</v>
      </c>
      <c r="N85">
        <v>3.63</v>
      </c>
      <c r="O85" s="5" t="s">
        <v>114</v>
      </c>
      <c r="P85" s="7">
        <v>83</v>
      </c>
    </row>
    <row r="86" spans="1:16" x14ac:dyDescent="0.25">
      <c r="A86" s="1">
        <v>44141</v>
      </c>
      <c r="B86">
        <v>3.55</v>
      </c>
      <c r="C86" t="str">
        <f t="shared" si="4"/>
        <v>D#5</v>
      </c>
      <c r="D86">
        <v>900453</v>
      </c>
      <c r="E86">
        <f t="shared" si="5"/>
        <v>-0.10137810442458658</v>
      </c>
      <c r="F86">
        <f t="shared" si="6"/>
        <v>76</v>
      </c>
      <c r="G86">
        <f>VLOOKUP(C86,Sheet1!$C$3:$D$130,2,FALSE)</f>
        <v>75</v>
      </c>
      <c r="H86">
        <v>85</v>
      </c>
      <c r="I86" t="str">
        <f t="shared" si="7"/>
        <v>MyMIDI.addNote(track,channel,75,85,duration,76)</v>
      </c>
      <c r="N86">
        <v>3.64</v>
      </c>
      <c r="O86" s="5" t="s">
        <v>115</v>
      </c>
      <c r="P86" s="7">
        <v>84</v>
      </c>
    </row>
    <row r="87" spans="1:16" x14ac:dyDescent="0.25">
      <c r="A87" s="1">
        <v>44144</v>
      </c>
      <c r="B87">
        <v>3.55</v>
      </c>
      <c r="C87" t="str">
        <f t="shared" si="4"/>
        <v>D#5</v>
      </c>
      <c r="D87">
        <v>908450</v>
      </c>
      <c r="E87">
        <f t="shared" si="5"/>
        <v>-9.1080900628588923E-2</v>
      </c>
      <c r="F87">
        <f t="shared" si="6"/>
        <v>76</v>
      </c>
      <c r="G87">
        <f>VLOOKUP(C87,Sheet1!$C$3:$D$130,2,FALSE)</f>
        <v>75</v>
      </c>
      <c r="H87">
        <v>86</v>
      </c>
      <c r="I87" t="str">
        <f t="shared" si="7"/>
        <v>MyMIDI.addNote(track,channel,75,86,duration,76)</v>
      </c>
      <c r="N87">
        <v>3.65</v>
      </c>
      <c r="O87" s="5" t="s">
        <v>116</v>
      </c>
      <c r="P87" s="7">
        <v>85</v>
      </c>
    </row>
    <row r="88" spans="1:16" x14ac:dyDescent="0.25">
      <c r="A88" s="1">
        <v>44145</v>
      </c>
      <c r="B88">
        <v>3.74</v>
      </c>
      <c r="C88" t="str">
        <f t="shared" si="4"/>
        <v>A#6</v>
      </c>
      <c r="D88">
        <v>1079377</v>
      </c>
      <c r="E88">
        <f t="shared" si="5"/>
        <v>0.12901040276499498</v>
      </c>
      <c r="F88">
        <f t="shared" si="6"/>
        <v>77</v>
      </c>
      <c r="G88">
        <f>VLOOKUP(C88,Sheet1!$C$3:$D$130,2,FALSE)</f>
        <v>94</v>
      </c>
      <c r="H88">
        <v>87</v>
      </c>
      <c r="I88" t="str">
        <f t="shared" si="7"/>
        <v>MyMIDI.addNote(track,channel,94,87,duration,77)</v>
      </c>
      <c r="N88">
        <v>3.66</v>
      </c>
      <c r="O88" s="5" t="s">
        <v>117</v>
      </c>
      <c r="P88" s="7">
        <v>86</v>
      </c>
    </row>
    <row r="89" spans="1:16" x14ac:dyDescent="0.25">
      <c r="A89" s="1">
        <v>44146</v>
      </c>
      <c r="B89">
        <v>3.72</v>
      </c>
      <c r="C89" t="str">
        <f t="shared" si="4"/>
        <v>G#6</v>
      </c>
      <c r="D89">
        <v>985751</v>
      </c>
      <c r="E89">
        <f t="shared" si="5"/>
        <v>8.4544439549317004E-3</v>
      </c>
      <c r="F89">
        <f t="shared" si="6"/>
        <v>76</v>
      </c>
      <c r="G89">
        <f>VLOOKUP(C89,Sheet1!$C$3:$D$130,2,FALSE)</f>
        <v>92</v>
      </c>
      <c r="H89">
        <v>88</v>
      </c>
      <c r="I89" t="str">
        <f t="shared" si="7"/>
        <v>MyMIDI.addNote(track,channel,92,88,duration,76)</v>
      </c>
      <c r="N89">
        <v>3.67</v>
      </c>
      <c r="O89" s="5" t="s">
        <v>118</v>
      </c>
      <c r="P89" s="7">
        <v>87</v>
      </c>
    </row>
    <row r="90" spans="1:16" x14ac:dyDescent="0.25">
      <c r="A90" s="1">
        <v>44147</v>
      </c>
      <c r="B90">
        <v>3.67</v>
      </c>
      <c r="C90" t="str">
        <f t="shared" si="4"/>
        <v>D#6</v>
      </c>
      <c r="D90">
        <v>796138</v>
      </c>
      <c r="E90">
        <f t="shared" si="5"/>
        <v>-0.23569757597385443</v>
      </c>
      <c r="F90">
        <f t="shared" si="6"/>
        <v>75</v>
      </c>
      <c r="G90">
        <f>VLOOKUP(C90,Sheet1!$C$3:$D$130,2,FALSE)</f>
        <v>87</v>
      </c>
      <c r="H90">
        <v>89</v>
      </c>
      <c r="I90" t="str">
        <f t="shared" si="7"/>
        <v>MyMIDI.addNote(track,channel,87,89,duration,75)</v>
      </c>
      <c r="N90">
        <v>3.68</v>
      </c>
      <c r="O90" s="5" t="s">
        <v>119</v>
      </c>
      <c r="P90" s="7">
        <v>88</v>
      </c>
    </row>
    <row r="91" spans="1:16" x14ac:dyDescent="0.25">
      <c r="A91" s="1">
        <v>44148</v>
      </c>
      <c r="B91">
        <v>3.62</v>
      </c>
      <c r="C91" t="str">
        <f t="shared" si="4"/>
        <v>A#5</v>
      </c>
      <c r="D91">
        <v>1060287</v>
      </c>
      <c r="E91">
        <f t="shared" si="5"/>
        <v>0.10442948236164434</v>
      </c>
      <c r="F91">
        <f t="shared" si="6"/>
        <v>77</v>
      </c>
      <c r="G91">
        <f>VLOOKUP(C91,Sheet1!$C$3:$D$130,2,FALSE)</f>
        <v>82</v>
      </c>
      <c r="H91">
        <v>90</v>
      </c>
      <c r="I91" t="str">
        <f t="shared" si="7"/>
        <v>MyMIDI.addNote(track,channel,82,90,duration,77)</v>
      </c>
      <c r="N91">
        <v>3.69</v>
      </c>
      <c r="O91" s="5" t="s">
        <v>120</v>
      </c>
      <c r="P91" s="7">
        <v>89</v>
      </c>
    </row>
    <row r="92" spans="1:16" x14ac:dyDescent="0.25">
      <c r="A92" s="1">
        <v>44151</v>
      </c>
      <c r="B92">
        <v>3.69</v>
      </c>
      <c r="C92" t="str">
        <f t="shared" si="4"/>
        <v>F6</v>
      </c>
      <c r="D92">
        <v>68881</v>
      </c>
      <c r="E92">
        <f t="shared" si="5"/>
        <v>-1.1721379337412503</v>
      </c>
      <c r="F92">
        <f t="shared" si="6"/>
        <v>70</v>
      </c>
      <c r="G92">
        <f>VLOOKUP(C92,Sheet1!$C$3:$D$130,2,FALSE)</f>
        <v>89</v>
      </c>
      <c r="H92">
        <v>91</v>
      </c>
      <c r="I92" t="str">
        <f t="shared" si="7"/>
        <v>MyMIDI.addNote(track,channel,89,91,duration,70)</v>
      </c>
      <c r="N92">
        <v>3.7</v>
      </c>
      <c r="O92" s="5" t="s">
        <v>121</v>
      </c>
      <c r="P92" s="7">
        <v>90</v>
      </c>
    </row>
    <row r="93" spans="1:16" x14ac:dyDescent="0.25">
      <c r="A93" s="1">
        <v>44152</v>
      </c>
      <c r="B93">
        <v>3.78</v>
      </c>
      <c r="C93" t="str">
        <f t="shared" si="4"/>
        <v>D7</v>
      </c>
      <c r="D93">
        <v>2069475</v>
      </c>
      <c r="E93">
        <f t="shared" si="5"/>
        <v>1.4038935944630921</v>
      </c>
      <c r="F93">
        <f t="shared" si="6"/>
        <v>84</v>
      </c>
      <c r="G93">
        <f>VLOOKUP(C93,Sheet1!$C$3:$D$130,2,FALSE)</f>
        <v>98</v>
      </c>
      <c r="H93">
        <v>92</v>
      </c>
      <c r="I93" t="str">
        <f t="shared" si="7"/>
        <v>MyMIDI.addNote(track,channel,98,92,duration,84)</v>
      </c>
      <c r="N93">
        <v>3.71</v>
      </c>
      <c r="O93" s="5" t="s">
        <v>122</v>
      </c>
      <c r="P93" s="7">
        <v>91</v>
      </c>
    </row>
    <row r="94" spans="1:16" x14ac:dyDescent="0.25">
      <c r="A94" s="1">
        <v>44153</v>
      </c>
      <c r="B94">
        <v>3.68</v>
      </c>
      <c r="C94" t="str">
        <f t="shared" si="4"/>
        <v>E6</v>
      </c>
      <c r="D94">
        <v>977526</v>
      </c>
      <c r="E94">
        <f t="shared" si="5"/>
        <v>-2.136340241902198E-3</v>
      </c>
      <c r="F94">
        <f t="shared" si="6"/>
        <v>76</v>
      </c>
      <c r="G94">
        <f>VLOOKUP(C94,Sheet1!$C$3:$D$130,2,FALSE)</f>
        <v>88</v>
      </c>
      <c r="H94">
        <v>93</v>
      </c>
      <c r="I94" t="str">
        <f t="shared" si="7"/>
        <v>MyMIDI.addNote(track,channel,88,93,duration,76)</v>
      </c>
      <c r="N94">
        <v>3.72</v>
      </c>
      <c r="O94" s="5" t="s">
        <v>123</v>
      </c>
      <c r="P94" s="7">
        <v>92</v>
      </c>
    </row>
    <row r="95" spans="1:16" x14ac:dyDescent="0.25">
      <c r="A95" s="1">
        <v>44154</v>
      </c>
      <c r="B95">
        <v>3.66</v>
      </c>
      <c r="C95" t="str">
        <f t="shared" si="4"/>
        <v>D6</v>
      </c>
      <c r="D95">
        <v>755325</v>
      </c>
      <c r="E95">
        <f t="shared" si="5"/>
        <v>-0.28824975535687958</v>
      </c>
      <c r="F95">
        <f t="shared" si="6"/>
        <v>75</v>
      </c>
      <c r="G95">
        <f>VLOOKUP(C95,Sheet1!$C$3:$D$130,2,FALSE)</f>
        <v>86</v>
      </c>
      <c r="H95">
        <v>94</v>
      </c>
      <c r="I95" t="str">
        <f t="shared" si="7"/>
        <v>MyMIDI.addNote(track,channel,86,94,duration,75)</v>
      </c>
      <c r="N95">
        <v>3.73</v>
      </c>
      <c r="O95" s="5" t="s">
        <v>124</v>
      </c>
      <c r="P95" s="7">
        <v>93</v>
      </c>
    </row>
    <row r="96" spans="1:16" x14ac:dyDescent="0.25">
      <c r="A96" s="1">
        <v>44155</v>
      </c>
      <c r="B96">
        <v>3.64</v>
      </c>
      <c r="C96" t="str">
        <f t="shared" si="4"/>
        <v>C6</v>
      </c>
      <c r="D96">
        <v>673346</v>
      </c>
      <c r="E96">
        <f t="shared" si="5"/>
        <v>-0.39380864869089127</v>
      </c>
      <c r="F96">
        <f t="shared" si="6"/>
        <v>74</v>
      </c>
      <c r="G96">
        <f>VLOOKUP(C96,Sheet1!$C$3:$D$130,2,FALSE)</f>
        <v>84</v>
      </c>
      <c r="H96">
        <v>95</v>
      </c>
      <c r="I96" t="str">
        <f t="shared" si="7"/>
        <v>MyMIDI.addNote(track,channel,84,95,duration,74)</v>
      </c>
      <c r="N96">
        <v>3.74</v>
      </c>
      <c r="O96" s="5" t="s">
        <v>125</v>
      </c>
      <c r="P96" s="7">
        <v>94</v>
      </c>
    </row>
    <row r="97" spans="1:16" x14ac:dyDescent="0.25">
      <c r="A97" s="1">
        <v>44158</v>
      </c>
      <c r="B97">
        <v>3.66</v>
      </c>
      <c r="C97" t="str">
        <f t="shared" si="4"/>
        <v>D6</v>
      </c>
      <c r="D97">
        <v>743410</v>
      </c>
      <c r="E97">
        <f t="shared" si="5"/>
        <v>-0.30359190656724749</v>
      </c>
      <c r="F97">
        <f t="shared" si="6"/>
        <v>75</v>
      </c>
      <c r="G97">
        <f>VLOOKUP(C97,Sheet1!$C$3:$D$130,2,FALSE)</f>
        <v>86</v>
      </c>
      <c r="H97">
        <v>96</v>
      </c>
      <c r="I97" t="str">
        <f t="shared" si="7"/>
        <v>MyMIDI.addNote(track,channel,86,96,duration,75)</v>
      </c>
      <c r="N97">
        <v>3.75</v>
      </c>
      <c r="O97" s="5" t="s">
        <v>126</v>
      </c>
      <c r="P97" s="7">
        <v>95</v>
      </c>
    </row>
    <row r="98" spans="1:16" x14ac:dyDescent="0.25">
      <c r="A98" s="1">
        <v>44159</v>
      </c>
      <c r="B98">
        <v>3.7</v>
      </c>
      <c r="C98" t="str">
        <f t="shared" si="4"/>
        <v>F#6</v>
      </c>
      <c r="D98">
        <v>729363</v>
      </c>
      <c r="E98">
        <f t="shared" si="5"/>
        <v>-0.32167929205210166</v>
      </c>
      <c r="F98">
        <f t="shared" si="6"/>
        <v>75</v>
      </c>
      <c r="G98">
        <f>VLOOKUP(C98,Sheet1!$C$3:$D$130,2,FALSE)</f>
        <v>90</v>
      </c>
      <c r="H98">
        <v>97</v>
      </c>
      <c r="I98" t="str">
        <f t="shared" si="7"/>
        <v>MyMIDI.addNote(track,channel,90,97,duration,75)</v>
      </c>
      <c r="N98">
        <v>3.76</v>
      </c>
      <c r="O98" s="5" t="s">
        <v>127</v>
      </c>
      <c r="P98" s="7">
        <v>96</v>
      </c>
    </row>
    <row r="99" spans="1:16" x14ac:dyDescent="0.25">
      <c r="A99" s="1">
        <v>44160</v>
      </c>
      <c r="B99">
        <v>3.63</v>
      </c>
      <c r="C99" t="str">
        <f t="shared" si="4"/>
        <v>B5</v>
      </c>
      <c r="D99">
        <v>1336735</v>
      </c>
      <c r="E99">
        <f t="shared" si="5"/>
        <v>0.46039314310891943</v>
      </c>
      <c r="F99">
        <f t="shared" si="6"/>
        <v>79</v>
      </c>
      <c r="G99">
        <f>VLOOKUP(C99,Sheet1!$C$3:$D$130,2,FALSE)</f>
        <v>83</v>
      </c>
      <c r="H99">
        <v>98</v>
      </c>
      <c r="I99" t="str">
        <f t="shared" si="7"/>
        <v>MyMIDI.addNote(track,channel,83,98,duration,79)</v>
      </c>
      <c r="N99">
        <v>3.77</v>
      </c>
      <c r="O99" s="5" t="s">
        <v>128</v>
      </c>
      <c r="P99" s="7">
        <v>97</v>
      </c>
    </row>
    <row r="100" spans="1:16" x14ac:dyDescent="0.25">
      <c r="A100" s="1">
        <v>44161</v>
      </c>
      <c r="B100">
        <v>3.65</v>
      </c>
      <c r="C100" t="str">
        <f t="shared" si="4"/>
        <v>C#6</v>
      </c>
      <c r="D100">
        <v>525147</v>
      </c>
      <c r="E100">
        <f t="shared" si="5"/>
        <v>-0.58463462160111457</v>
      </c>
      <c r="F100">
        <f t="shared" si="6"/>
        <v>73</v>
      </c>
      <c r="G100">
        <f>VLOOKUP(C100,Sheet1!$C$3:$D$130,2,FALSE)</f>
        <v>85</v>
      </c>
      <c r="H100">
        <v>99</v>
      </c>
      <c r="I100" t="str">
        <f t="shared" si="7"/>
        <v>MyMIDI.addNote(track,channel,85,99,duration,73)</v>
      </c>
      <c r="N100">
        <v>3.78</v>
      </c>
      <c r="O100" s="5" t="s">
        <v>129</v>
      </c>
      <c r="P100" s="7">
        <v>98</v>
      </c>
    </row>
    <row r="101" spans="1:16" x14ac:dyDescent="0.25">
      <c r="A101" s="1">
        <v>44162</v>
      </c>
      <c r="B101">
        <v>3.66</v>
      </c>
      <c r="C101" t="str">
        <f t="shared" si="4"/>
        <v>D6</v>
      </c>
      <c r="D101">
        <v>640760</v>
      </c>
      <c r="E101">
        <f t="shared" si="5"/>
        <v>-0.43576746861040855</v>
      </c>
      <c r="F101">
        <f t="shared" si="6"/>
        <v>74</v>
      </c>
      <c r="G101">
        <f>VLOOKUP(C101,Sheet1!$C$3:$D$130,2,FALSE)</f>
        <v>86</v>
      </c>
      <c r="H101">
        <v>100</v>
      </c>
      <c r="I101" t="str">
        <f t="shared" si="7"/>
        <v>MyMIDI.addNote(track,channel,86,100,duration,74)</v>
      </c>
      <c r="N101">
        <v>3.79</v>
      </c>
      <c r="O101" s="5" t="s">
        <v>130</v>
      </c>
      <c r="P101" s="7">
        <v>99</v>
      </c>
    </row>
    <row r="102" spans="1:16" x14ac:dyDescent="0.25">
      <c r="A102" s="1">
        <v>44165</v>
      </c>
      <c r="B102">
        <v>3.63</v>
      </c>
      <c r="C102" t="str">
        <f t="shared" si="4"/>
        <v>B5</v>
      </c>
      <c r="D102">
        <v>1410385</v>
      </c>
      <c r="E102">
        <f t="shared" si="5"/>
        <v>0.55522733837904914</v>
      </c>
      <c r="F102">
        <f t="shared" si="6"/>
        <v>79</v>
      </c>
      <c r="G102">
        <f>VLOOKUP(C102,Sheet1!$C$3:$D$130,2,FALSE)</f>
        <v>83</v>
      </c>
      <c r="H102">
        <v>101</v>
      </c>
      <c r="I102" t="str">
        <f t="shared" si="7"/>
        <v>MyMIDI.addNote(track,channel,83,101,duration,79)</v>
      </c>
      <c r="N102">
        <v>3.8</v>
      </c>
      <c r="O102" s="5" t="s">
        <v>131</v>
      </c>
      <c r="P102" s="7">
        <v>100</v>
      </c>
    </row>
    <row r="103" spans="1:16" x14ac:dyDescent="0.25">
      <c r="A103" s="1">
        <v>44166</v>
      </c>
      <c r="B103">
        <v>3.64</v>
      </c>
      <c r="C103" t="str">
        <f t="shared" si="4"/>
        <v>C6</v>
      </c>
      <c r="D103">
        <v>1130972</v>
      </c>
      <c r="E103">
        <f t="shared" si="5"/>
        <v>0.19544584478756583</v>
      </c>
      <c r="F103">
        <f t="shared" si="6"/>
        <v>77</v>
      </c>
      <c r="G103">
        <f>VLOOKUP(C103,Sheet1!$C$3:$D$130,2,FALSE)</f>
        <v>84</v>
      </c>
      <c r="H103">
        <v>102</v>
      </c>
      <c r="I103" t="str">
        <f t="shared" si="7"/>
        <v>MyMIDI.addNote(track,channel,84,102,duration,77)</v>
      </c>
      <c r="N103">
        <v>3.81</v>
      </c>
      <c r="O103" s="5" t="s">
        <v>132</v>
      </c>
      <c r="P103" s="7">
        <v>101</v>
      </c>
    </row>
    <row r="104" spans="1:16" x14ac:dyDescent="0.25">
      <c r="A104" s="1">
        <v>44167</v>
      </c>
      <c r="B104">
        <v>3.56</v>
      </c>
      <c r="C104" t="str">
        <f t="shared" si="4"/>
        <v>E5</v>
      </c>
      <c r="D104">
        <v>1471859</v>
      </c>
      <c r="E104">
        <f t="shared" si="5"/>
        <v>0.63438331013785365</v>
      </c>
      <c r="F104">
        <f t="shared" si="6"/>
        <v>80</v>
      </c>
      <c r="G104">
        <f>VLOOKUP(C104,Sheet1!$C$3:$D$130,2,FALSE)</f>
        <v>76</v>
      </c>
      <c r="H104">
        <v>103</v>
      </c>
      <c r="I104" t="str">
        <f t="shared" si="7"/>
        <v>MyMIDI.addNote(track,channel,76,103,duration,80)</v>
      </c>
      <c r="N104">
        <v>3.82</v>
      </c>
      <c r="O104" s="5" t="s">
        <v>133</v>
      </c>
      <c r="P104" s="7">
        <v>102</v>
      </c>
    </row>
    <row r="105" spans="1:16" x14ac:dyDescent="0.25">
      <c r="A105" s="1">
        <v>44168</v>
      </c>
      <c r="B105">
        <v>3.52</v>
      </c>
      <c r="C105" t="str">
        <f t="shared" si="4"/>
        <v>C5</v>
      </c>
      <c r="D105">
        <v>1312513</v>
      </c>
      <c r="E105">
        <f t="shared" si="5"/>
        <v>0.42920408842007923</v>
      </c>
      <c r="F105">
        <f t="shared" si="6"/>
        <v>79</v>
      </c>
      <c r="G105">
        <f>VLOOKUP(C105,Sheet1!$C$3:$D$130,2,FALSE)</f>
        <v>72</v>
      </c>
      <c r="H105">
        <v>104</v>
      </c>
      <c r="I105" t="str">
        <f t="shared" si="7"/>
        <v>MyMIDI.addNote(track,channel,72,104,duration,79)</v>
      </c>
      <c r="N105">
        <v>3.83</v>
      </c>
      <c r="O105" s="5" t="s">
        <v>134</v>
      </c>
      <c r="P105" s="7">
        <v>103</v>
      </c>
    </row>
    <row r="106" spans="1:16" x14ac:dyDescent="0.25">
      <c r="A106" s="1">
        <v>44169</v>
      </c>
      <c r="B106">
        <v>3.51</v>
      </c>
      <c r="C106" t="str">
        <f t="shared" si="4"/>
        <v>B4</v>
      </c>
      <c r="D106">
        <v>2571723</v>
      </c>
      <c r="E106">
        <f t="shared" si="5"/>
        <v>2.0506048627052116</v>
      </c>
      <c r="F106">
        <f t="shared" si="6"/>
        <v>87</v>
      </c>
      <c r="G106">
        <f>VLOOKUP(C106,Sheet1!$C$3:$D$130,2,FALSE)</f>
        <v>71</v>
      </c>
      <c r="H106">
        <v>105</v>
      </c>
      <c r="I106" t="str">
        <f t="shared" si="7"/>
        <v>MyMIDI.addNote(track,channel,71,105,duration,87)</v>
      </c>
      <c r="N106">
        <v>3.84</v>
      </c>
      <c r="O106" s="5" t="s">
        <v>135</v>
      </c>
      <c r="P106" s="7">
        <v>104</v>
      </c>
    </row>
    <row r="107" spans="1:16" x14ac:dyDescent="0.25">
      <c r="A107" s="1">
        <v>44172</v>
      </c>
      <c r="B107">
        <v>3.53</v>
      </c>
      <c r="C107" t="str">
        <f t="shared" si="4"/>
        <v>C#5</v>
      </c>
      <c r="D107">
        <v>1243635</v>
      </c>
      <c r="E107">
        <f t="shared" si="5"/>
        <v>0.34051447943411872</v>
      </c>
      <c r="F107">
        <f t="shared" si="6"/>
        <v>78</v>
      </c>
      <c r="G107">
        <f>VLOOKUP(C107,Sheet1!$C$3:$D$130,2,FALSE)</f>
        <v>73</v>
      </c>
      <c r="H107">
        <v>106</v>
      </c>
      <c r="I107" t="str">
        <f t="shared" si="7"/>
        <v>MyMIDI.addNote(track,channel,73,106,duration,78)</v>
      </c>
      <c r="N107">
        <v>3.85</v>
      </c>
      <c r="O107" s="5" t="s">
        <v>136</v>
      </c>
      <c r="P107" s="7">
        <v>105</v>
      </c>
    </row>
    <row r="108" spans="1:16" x14ac:dyDescent="0.25">
      <c r="A108" s="1">
        <v>44173</v>
      </c>
      <c r="B108">
        <v>3.5</v>
      </c>
      <c r="C108" t="str">
        <f t="shared" si="4"/>
        <v>A#4</v>
      </c>
      <c r="D108">
        <v>1200036</v>
      </c>
      <c r="E108">
        <f t="shared" si="5"/>
        <v>0.28437495357420856</v>
      </c>
      <c r="F108">
        <f t="shared" si="6"/>
        <v>78</v>
      </c>
      <c r="G108">
        <f>VLOOKUP(C108,Sheet1!$C$3:$D$130,2,FALSE)</f>
        <v>70</v>
      </c>
      <c r="H108">
        <v>107</v>
      </c>
      <c r="I108" t="str">
        <f t="shared" si="7"/>
        <v>MyMIDI.addNote(track,channel,70,107,duration,78)</v>
      </c>
      <c r="N108">
        <v>3.86</v>
      </c>
      <c r="O108" s="5" t="s">
        <v>137</v>
      </c>
      <c r="P108" s="7">
        <v>106</v>
      </c>
    </row>
    <row r="109" spans="1:16" x14ac:dyDescent="0.25">
      <c r="A109" s="1">
        <v>44174</v>
      </c>
      <c r="B109">
        <v>3.52</v>
      </c>
      <c r="C109" t="str">
        <f t="shared" si="4"/>
        <v>C5</v>
      </c>
      <c r="D109">
        <v>1245284</v>
      </c>
      <c r="E109">
        <f t="shared" si="5"/>
        <v>0.34263778680683349</v>
      </c>
      <c r="F109">
        <f t="shared" si="6"/>
        <v>78</v>
      </c>
      <c r="G109">
        <f>VLOOKUP(C109,Sheet1!$C$3:$D$130,2,FALSE)</f>
        <v>72</v>
      </c>
      <c r="H109">
        <v>108</v>
      </c>
      <c r="I109" t="str">
        <f t="shared" si="7"/>
        <v>MyMIDI.addNote(track,channel,72,108,duration,78)</v>
      </c>
      <c r="N109">
        <v>3.87</v>
      </c>
      <c r="O109" s="5" t="s">
        <v>138</v>
      </c>
      <c r="P109" s="7">
        <v>107</v>
      </c>
    </row>
    <row r="110" spans="1:16" x14ac:dyDescent="0.25">
      <c r="A110" s="1">
        <v>44175</v>
      </c>
      <c r="B110">
        <v>3.51</v>
      </c>
      <c r="C110" t="str">
        <f t="shared" si="4"/>
        <v>B4</v>
      </c>
      <c r="D110">
        <v>864822</v>
      </c>
      <c r="E110">
        <f t="shared" si="5"/>
        <v>-0.14725776785527214</v>
      </c>
      <c r="F110">
        <f t="shared" si="6"/>
        <v>75</v>
      </c>
      <c r="G110">
        <f>VLOOKUP(C110,Sheet1!$C$3:$D$130,2,FALSE)</f>
        <v>71</v>
      </c>
      <c r="H110">
        <v>109</v>
      </c>
      <c r="I110" t="str">
        <f t="shared" si="7"/>
        <v>MyMIDI.addNote(track,channel,71,109,duration,75)</v>
      </c>
      <c r="N110">
        <v>3.88</v>
      </c>
      <c r="O110" s="5" t="s">
        <v>139</v>
      </c>
      <c r="P110" s="7">
        <v>108</v>
      </c>
    </row>
    <row r="111" spans="1:16" x14ac:dyDescent="0.25">
      <c r="A111" s="1">
        <v>44176</v>
      </c>
      <c r="B111">
        <v>3.45</v>
      </c>
      <c r="C111" t="str">
        <f t="shared" si="4"/>
        <v>F4</v>
      </c>
      <c r="D111">
        <v>1604996</v>
      </c>
      <c r="E111">
        <f t="shared" si="5"/>
        <v>0.80581494972616663</v>
      </c>
      <c r="F111">
        <f t="shared" si="6"/>
        <v>80</v>
      </c>
      <c r="G111">
        <f>VLOOKUP(C111,Sheet1!$C$3:$D$130,2,FALSE)</f>
        <v>65</v>
      </c>
      <c r="H111">
        <v>110</v>
      </c>
      <c r="I111" t="str">
        <f t="shared" si="7"/>
        <v>MyMIDI.addNote(track,channel,65,110,duration,80)</v>
      </c>
      <c r="N111">
        <v>3.89</v>
      </c>
      <c r="O111" s="5" t="s">
        <v>140</v>
      </c>
      <c r="P111" s="7">
        <v>109</v>
      </c>
    </row>
    <row r="112" spans="1:16" x14ac:dyDescent="0.25">
      <c r="A112" s="1">
        <v>44179</v>
      </c>
      <c r="B112">
        <v>3.65</v>
      </c>
      <c r="C112" t="str">
        <f t="shared" si="4"/>
        <v>C#6</v>
      </c>
      <c r="D112">
        <v>3369043</v>
      </c>
      <c r="E112">
        <f t="shared" si="5"/>
        <v>3.0772606749629139</v>
      </c>
      <c r="F112">
        <f t="shared" si="6"/>
        <v>93</v>
      </c>
      <c r="G112">
        <f>VLOOKUP(C112,Sheet1!$C$3:$D$130,2,FALSE)</f>
        <v>85</v>
      </c>
      <c r="H112">
        <v>111</v>
      </c>
      <c r="I112" t="str">
        <f t="shared" si="7"/>
        <v>MyMIDI.addNote(track,channel,85,111,duration,93)</v>
      </c>
      <c r="N112">
        <v>3.9</v>
      </c>
      <c r="O112" s="5" t="s">
        <v>141</v>
      </c>
      <c r="P112" s="7">
        <v>110</v>
      </c>
    </row>
    <row r="113" spans="1:16" x14ac:dyDescent="0.25">
      <c r="A113" s="1">
        <v>44180</v>
      </c>
      <c r="B113">
        <v>3.65</v>
      </c>
      <c r="C113" t="str">
        <f t="shared" si="4"/>
        <v>C#6</v>
      </c>
      <c r="D113">
        <v>1343614</v>
      </c>
      <c r="E113">
        <f t="shared" si="5"/>
        <v>0.46925077283414984</v>
      </c>
      <c r="F113">
        <f t="shared" si="6"/>
        <v>79</v>
      </c>
      <c r="G113">
        <f>VLOOKUP(C113,Sheet1!$C$3:$D$130,2,FALSE)</f>
        <v>85</v>
      </c>
      <c r="H113">
        <v>112</v>
      </c>
      <c r="I113" t="str">
        <f t="shared" si="7"/>
        <v>MyMIDI.addNote(track,channel,85,112,duration,79)</v>
      </c>
      <c r="N113">
        <v>3.91</v>
      </c>
      <c r="O113" s="5" t="s">
        <v>142</v>
      </c>
      <c r="P113" s="7">
        <v>111</v>
      </c>
    </row>
    <row r="114" spans="1:16" x14ac:dyDescent="0.25">
      <c r="A114" s="1">
        <v>44181</v>
      </c>
      <c r="B114">
        <v>3.52</v>
      </c>
      <c r="C114" t="str">
        <f t="shared" si="4"/>
        <v>C5</v>
      </c>
      <c r="D114">
        <v>3548040</v>
      </c>
      <c r="E114">
        <f t="shared" si="5"/>
        <v>3.3077431793860965</v>
      </c>
      <c r="F114">
        <f t="shared" si="6"/>
        <v>94</v>
      </c>
      <c r="G114">
        <f>VLOOKUP(C114,Sheet1!$C$3:$D$130,2,FALSE)</f>
        <v>72</v>
      </c>
      <c r="H114">
        <v>113</v>
      </c>
      <c r="I114" t="str">
        <f t="shared" si="7"/>
        <v>MyMIDI.addNote(track,channel,72,113,duration,94)</v>
      </c>
      <c r="N114">
        <v>3.92</v>
      </c>
      <c r="O114" s="5" t="s">
        <v>143</v>
      </c>
      <c r="P114" s="7">
        <v>112</v>
      </c>
    </row>
    <row r="115" spans="1:16" x14ac:dyDescent="0.25">
      <c r="A115" s="1">
        <v>44182</v>
      </c>
      <c r="B115">
        <v>3.51</v>
      </c>
      <c r="C115" t="str">
        <f t="shared" si="4"/>
        <v>B4</v>
      </c>
      <c r="D115">
        <v>1039234</v>
      </c>
      <c r="E115">
        <f t="shared" si="5"/>
        <v>7.7320937717760566E-2</v>
      </c>
      <c r="F115">
        <f t="shared" si="6"/>
        <v>77</v>
      </c>
      <c r="G115">
        <f>VLOOKUP(C115,Sheet1!$C$3:$D$130,2,FALSE)</f>
        <v>71</v>
      </c>
      <c r="H115">
        <v>114</v>
      </c>
      <c r="I115" t="str">
        <f t="shared" si="7"/>
        <v>MyMIDI.addNote(track,channel,71,114,duration,77)</v>
      </c>
      <c r="N115">
        <v>3.93</v>
      </c>
      <c r="O115" s="5" t="s">
        <v>144</v>
      </c>
      <c r="P115" s="7">
        <v>113</v>
      </c>
    </row>
    <row r="116" spans="1:16" x14ac:dyDescent="0.25">
      <c r="A116" s="1">
        <v>44183</v>
      </c>
      <c r="B116">
        <v>3.43</v>
      </c>
      <c r="C116" t="str">
        <f t="shared" si="4"/>
        <v>D#4</v>
      </c>
      <c r="D116">
        <v>2084837</v>
      </c>
      <c r="E116">
        <f t="shared" si="5"/>
        <v>1.4236742177861028</v>
      </c>
      <c r="F116">
        <f t="shared" si="6"/>
        <v>84</v>
      </c>
      <c r="G116">
        <f>VLOOKUP(C116,Sheet1!$C$3:$D$130,2,FALSE)</f>
        <v>63</v>
      </c>
      <c r="H116">
        <v>115</v>
      </c>
      <c r="I116" t="str">
        <f t="shared" si="7"/>
        <v>MyMIDI.addNote(track,channel,63,115,duration,84)</v>
      </c>
      <c r="N116">
        <v>3.94</v>
      </c>
      <c r="O116" s="5" t="s">
        <v>145</v>
      </c>
      <c r="P116" s="7">
        <v>114</v>
      </c>
    </row>
    <row r="117" spans="1:16" x14ac:dyDescent="0.25">
      <c r="A117" s="1">
        <v>44186</v>
      </c>
      <c r="B117">
        <v>3.35</v>
      </c>
      <c r="C117" t="str">
        <f t="shared" si="4"/>
        <v>G3</v>
      </c>
      <c r="D117">
        <v>1771006</v>
      </c>
      <c r="E117">
        <f t="shared" si="5"/>
        <v>1.0195749600017163</v>
      </c>
      <c r="F117">
        <f t="shared" si="6"/>
        <v>82</v>
      </c>
      <c r="G117">
        <f>VLOOKUP(C117,Sheet1!$C$3:$D$130,2,FALSE)</f>
        <v>55</v>
      </c>
      <c r="H117">
        <v>116</v>
      </c>
      <c r="I117" t="str">
        <f t="shared" si="7"/>
        <v>MyMIDI.addNote(track,channel,55,116,duration,82)</v>
      </c>
      <c r="N117">
        <v>3.95</v>
      </c>
      <c r="O117" s="5" t="s">
        <v>146</v>
      </c>
      <c r="P117" s="7">
        <v>115</v>
      </c>
    </row>
    <row r="118" spans="1:16" x14ac:dyDescent="0.25">
      <c r="A118" s="1">
        <v>44187</v>
      </c>
      <c r="B118">
        <v>3.31</v>
      </c>
      <c r="C118" t="str">
        <f t="shared" si="4"/>
        <v>D#3</v>
      </c>
      <c r="D118">
        <v>897539</v>
      </c>
      <c r="E118">
        <f t="shared" si="5"/>
        <v>-0.10513026796860774</v>
      </c>
      <c r="F118">
        <f t="shared" si="6"/>
        <v>76</v>
      </c>
      <c r="G118">
        <f>VLOOKUP(C118,Sheet1!$C$3:$D$130,2,FALSE)</f>
        <v>51</v>
      </c>
      <c r="H118">
        <v>117</v>
      </c>
      <c r="I118" t="str">
        <f t="shared" si="7"/>
        <v>MyMIDI.addNote(track,channel,51,117,duration,76)</v>
      </c>
      <c r="N118">
        <v>3.96</v>
      </c>
      <c r="O118" s="5" t="s">
        <v>147</v>
      </c>
      <c r="P118" s="7">
        <v>116</v>
      </c>
    </row>
    <row r="119" spans="1:16" x14ac:dyDescent="0.25">
      <c r="A119" s="1">
        <v>44188</v>
      </c>
      <c r="B119">
        <v>3.34</v>
      </c>
      <c r="C119" t="str">
        <f t="shared" si="4"/>
        <v>F#3</v>
      </c>
      <c r="D119">
        <v>1019738</v>
      </c>
      <c r="E119">
        <f t="shared" si="5"/>
        <v>5.2217238179587469E-2</v>
      </c>
      <c r="F119">
        <f t="shared" si="6"/>
        <v>76</v>
      </c>
      <c r="G119">
        <f>VLOOKUP(C119,Sheet1!$C$3:$D$130,2,FALSE)</f>
        <v>54</v>
      </c>
      <c r="H119">
        <v>118</v>
      </c>
      <c r="I119" t="str">
        <f t="shared" si="7"/>
        <v>MyMIDI.addNote(track,channel,54,118,duration,76)</v>
      </c>
      <c r="N119">
        <v>3.97</v>
      </c>
      <c r="O119" s="5" t="s">
        <v>148</v>
      </c>
      <c r="P119" s="7">
        <v>117</v>
      </c>
    </row>
    <row r="120" spans="1:16" x14ac:dyDescent="0.25">
      <c r="A120" s="1">
        <v>44189</v>
      </c>
      <c r="B120">
        <v>3.35</v>
      </c>
      <c r="C120" t="str">
        <f t="shared" si="4"/>
        <v>G3</v>
      </c>
      <c r="D120">
        <v>360976</v>
      </c>
      <c r="E120">
        <f t="shared" si="5"/>
        <v>-0.79602667416991923</v>
      </c>
      <c r="F120">
        <f t="shared" si="6"/>
        <v>72</v>
      </c>
      <c r="G120">
        <f>VLOOKUP(C120,Sheet1!$C$3:$D$130,2,FALSE)</f>
        <v>55</v>
      </c>
      <c r="H120">
        <v>119</v>
      </c>
      <c r="I120" t="str">
        <f t="shared" si="7"/>
        <v>MyMIDI.addNote(track,channel,55,119,duration,72)</v>
      </c>
      <c r="N120">
        <v>3.98</v>
      </c>
      <c r="O120" s="5" t="s">
        <v>149</v>
      </c>
      <c r="P120" s="7">
        <v>118</v>
      </c>
    </row>
    <row r="121" spans="1:16" x14ac:dyDescent="0.25">
      <c r="A121" s="1">
        <v>44194</v>
      </c>
      <c r="B121">
        <v>3.4</v>
      </c>
      <c r="C121" t="str">
        <f t="shared" si="4"/>
        <v>C4</v>
      </c>
      <c r="D121">
        <v>634414</v>
      </c>
      <c r="E121">
        <f t="shared" si="5"/>
        <v>-0.44393878976701739</v>
      </c>
      <c r="F121">
        <f t="shared" si="6"/>
        <v>74</v>
      </c>
      <c r="G121">
        <f>VLOOKUP(C121,Sheet1!$C$3:$D$130,2,FALSE)</f>
        <v>60</v>
      </c>
      <c r="H121">
        <v>120</v>
      </c>
      <c r="I121" t="str">
        <f t="shared" si="7"/>
        <v>MyMIDI.addNote(track,channel,60,120,duration,74)</v>
      </c>
      <c r="N121">
        <v>3.99</v>
      </c>
      <c r="O121" s="5" t="s">
        <v>150</v>
      </c>
      <c r="P121" s="7">
        <v>119</v>
      </c>
    </row>
    <row r="122" spans="1:16" x14ac:dyDescent="0.25">
      <c r="A122" s="1">
        <v>44195</v>
      </c>
      <c r="B122">
        <v>3.41</v>
      </c>
      <c r="C122" t="str">
        <f t="shared" si="4"/>
        <v>C#4</v>
      </c>
      <c r="D122">
        <v>895450</v>
      </c>
      <c r="E122">
        <f t="shared" si="5"/>
        <v>-0.107820134009603</v>
      </c>
      <c r="F122">
        <f t="shared" si="6"/>
        <v>76</v>
      </c>
      <c r="G122">
        <f>VLOOKUP(C122,Sheet1!$C$3:$D$130,2,FALSE)</f>
        <v>61</v>
      </c>
      <c r="H122">
        <v>121</v>
      </c>
      <c r="I122" t="str">
        <f t="shared" si="7"/>
        <v>MyMIDI.addNote(track,channel,61,121,duration,76)</v>
      </c>
      <c r="N122">
        <v>4</v>
      </c>
      <c r="O122" s="5" t="s">
        <v>151</v>
      </c>
      <c r="P122" s="7">
        <v>120</v>
      </c>
    </row>
    <row r="123" spans="1:16" x14ac:dyDescent="0.25">
      <c r="A123" s="1">
        <v>44196</v>
      </c>
      <c r="B123">
        <v>3.36</v>
      </c>
      <c r="C123" t="str">
        <f t="shared" si="4"/>
        <v>G#3</v>
      </c>
      <c r="D123">
        <v>596189</v>
      </c>
      <c r="E123">
        <f t="shared" si="5"/>
        <v>-0.49315857407388375</v>
      </c>
      <c r="F123">
        <f t="shared" si="6"/>
        <v>74</v>
      </c>
      <c r="G123">
        <f>VLOOKUP(C123,Sheet1!$C$3:$D$130,2,FALSE)</f>
        <v>56</v>
      </c>
      <c r="H123">
        <v>122</v>
      </c>
      <c r="I123" t="str">
        <f t="shared" si="7"/>
        <v>MyMIDI.addNote(track,channel,56,122,duration,74)</v>
      </c>
      <c r="N123">
        <v>4.01</v>
      </c>
      <c r="O123" s="5" t="s">
        <v>152</v>
      </c>
      <c r="P123" s="7">
        <v>121</v>
      </c>
    </row>
    <row r="124" spans="1:16" x14ac:dyDescent="0.25">
      <c r="A124" s="1">
        <v>44200</v>
      </c>
      <c r="B124">
        <v>3.38</v>
      </c>
      <c r="C124" t="str">
        <f t="shared" si="4"/>
        <v>A#3</v>
      </c>
      <c r="D124">
        <v>553096</v>
      </c>
      <c r="E124">
        <f t="shared" si="5"/>
        <v>-0.54864655746527136</v>
      </c>
      <c r="F124">
        <f t="shared" si="6"/>
        <v>73</v>
      </c>
      <c r="G124">
        <f>VLOOKUP(C124,Sheet1!$C$3:$D$130,2,FALSE)</f>
        <v>58</v>
      </c>
      <c r="H124">
        <v>123</v>
      </c>
      <c r="I124" t="str">
        <f t="shared" si="7"/>
        <v>MyMIDI.addNote(track,channel,58,123,duration,73)</v>
      </c>
      <c r="N124">
        <v>4.0199999999999996</v>
      </c>
      <c r="O124" s="5" t="s">
        <v>153</v>
      </c>
      <c r="P124" s="7">
        <v>122</v>
      </c>
    </row>
    <row r="125" spans="1:16" x14ac:dyDescent="0.25">
      <c r="A125" s="1">
        <v>44201</v>
      </c>
      <c r="B125">
        <v>3.39</v>
      </c>
      <c r="C125" t="str">
        <f t="shared" si="4"/>
        <v>B3</v>
      </c>
      <c r="D125">
        <v>588962</v>
      </c>
      <c r="E125">
        <f t="shared" si="5"/>
        <v>-0.50246430020039057</v>
      </c>
      <c r="F125">
        <f t="shared" si="6"/>
        <v>74</v>
      </c>
      <c r="G125">
        <f>VLOOKUP(C125,Sheet1!$C$3:$D$130,2,FALSE)</f>
        <v>59</v>
      </c>
      <c r="H125">
        <v>124</v>
      </c>
      <c r="I125" t="str">
        <f t="shared" si="7"/>
        <v>MyMIDI.addNote(track,channel,59,124,duration,74)</v>
      </c>
      <c r="N125">
        <v>4.03</v>
      </c>
      <c r="O125" s="5" t="s">
        <v>154</v>
      </c>
      <c r="P125" s="7">
        <v>123</v>
      </c>
    </row>
    <row r="126" spans="1:16" x14ac:dyDescent="0.25">
      <c r="A126" s="1">
        <v>44202</v>
      </c>
      <c r="B126">
        <v>3.37</v>
      </c>
      <c r="C126" t="str">
        <f t="shared" si="4"/>
        <v>A3</v>
      </c>
      <c r="D126">
        <v>709799</v>
      </c>
      <c r="E126">
        <f t="shared" si="5"/>
        <v>-0.34687055065719086</v>
      </c>
      <c r="F126">
        <f t="shared" si="6"/>
        <v>74</v>
      </c>
      <c r="G126">
        <f>VLOOKUP(C126,Sheet1!$C$3:$D$130,2,FALSE)</f>
        <v>57</v>
      </c>
      <c r="H126">
        <v>125</v>
      </c>
      <c r="I126" t="str">
        <f t="shared" si="7"/>
        <v>MyMIDI.addNote(track,channel,57,125,duration,74)</v>
      </c>
      <c r="N126">
        <v>4.04</v>
      </c>
      <c r="O126" s="5" t="s">
        <v>155</v>
      </c>
      <c r="P126" s="7">
        <v>124</v>
      </c>
    </row>
    <row r="127" spans="1:16" x14ac:dyDescent="0.25">
      <c r="A127" s="1">
        <v>44203</v>
      </c>
      <c r="B127">
        <v>3.41</v>
      </c>
      <c r="C127" t="str">
        <f t="shared" si="4"/>
        <v>C#4</v>
      </c>
      <c r="D127">
        <v>682822</v>
      </c>
      <c r="E127">
        <f t="shared" si="5"/>
        <v>-0.38160703518946903</v>
      </c>
      <c r="F127">
        <f t="shared" si="6"/>
        <v>74</v>
      </c>
      <c r="G127">
        <f>VLOOKUP(C127,Sheet1!$C$3:$D$130,2,FALSE)</f>
        <v>61</v>
      </c>
      <c r="H127">
        <v>126</v>
      </c>
      <c r="I127" t="str">
        <f t="shared" si="7"/>
        <v>MyMIDI.addNote(track,channel,61,126,duration,74)</v>
      </c>
      <c r="N127">
        <v>4.05</v>
      </c>
      <c r="O127" s="5" t="s">
        <v>156</v>
      </c>
      <c r="P127" s="7">
        <v>125</v>
      </c>
    </row>
    <row r="128" spans="1:16" x14ac:dyDescent="0.25">
      <c r="A128" s="1">
        <v>44204</v>
      </c>
      <c r="B128">
        <v>3.43</v>
      </c>
      <c r="C128" t="str">
        <f t="shared" si="4"/>
        <v>D#4</v>
      </c>
      <c r="D128">
        <v>531949</v>
      </c>
      <c r="E128">
        <f t="shared" si="5"/>
        <v>-0.57587613964283324</v>
      </c>
      <c r="F128">
        <f t="shared" si="6"/>
        <v>73</v>
      </c>
      <c r="G128">
        <f>VLOOKUP(C128,Sheet1!$C$3:$D$130,2,FALSE)</f>
        <v>63</v>
      </c>
      <c r="H128">
        <v>127</v>
      </c>
      <c r="I128" t="str">
        <f t="shared" si="7"/>
        <v>MyMIDI.addNote(track,channel,63,127,duration,73)</v>
      </c>
      <c r="N128">
        <v>4.0599999999999996</v>
      </c>
      <c r="O128" s="5" t="s">
        <v>157</v>
      </c>
      <c r="P128" s="7">
        <v>126</v>
      </c>
    </row>
    <row r="129" spans="1:16" x14ac:dyDescent="0.25">
      <c r="A129" s="1">
        <v>44207</v>
      </c>
      <c r="B129">
        <v>3.41</v>
      </c>
      <c r="C129" t="str">
        <f t="shared" si="4"/>
        <v>C#4</v>
      </c>
      <c r="D129">
        <v>536013</v>
      </c>
      <c r="E129">
        <f t="shared" si="5"/>
        <v>-0.57064319776126082</v>
      </c>
      <c r="F129">
        <f t="shared" si="6"/>
        <v>73</v>
      </c>
      <c r="G129">
        <f>VLOOKUP(C129,Sheet1!$C$3:$D$130,2,FALSE)</f>
        <v>61</v>
      </c>
      <c r="H129">
        <v>128</v>
      </c>
      <c r="I129" t="str">
        <f t="shared" si="7"/>
        <v>MyMIDI.addNote(track,channel,61,128,duration,73)</v>
      </c>
      <c r="N129">
        <v>4.07</v>
      </c>
      <c r="O129" s="5" t="s">
        <v>158</v>
      </c>
      <c r="P129" s="7">
        <v>127</v>
      </c>
    </row>
    <row r="130" spans="1:16" x14ac:dyDescent="0.25">
      <c r="A130" s="1">
        <v>44208</v>
      </c>
      <c r="B130">
        <v>3.39</v>
      </c>
      <c r="C130" t="str">
        <f t="shared" si="4"/>
        <v>B3</v>
      </c>
      <c r="D130">
        <v>598083</v>
      </c>
      <c r="E130">
        <f t="shared" si="5"/>
        <v>-0.4907197965336037</v>
      </c>
      <c r="F130">
        <f t="shared" si="6"/>
        <v>74</v>
      </c>
      <c r="G130">
        <f>VLOOKUP(C130,Sheet1!$C$3:$D$130,2,FALSE)</f>
        <v>59</v>
      </c>
      <c r="H130">
        <v>129</v>
      </c>
      <c r="I130" t="str">
        <f t="shared" si="7"/>
        <v>MyMIDI.addNote(track,channel,59,129,duration,74)</v>
      </c>
    </row>
    <row r="131" spans="1:16" x14ac:dyDescent="0.25">
      <c r="A131" s="1">
        <v>44209</v>
      </c>
      <c r="B131">
        <v>3.37</v>
      </c>
      <c r="C131" t="str">
        <f t="shared" ref="C131:C194" si="8">VLOOKUP(B131,$N$2:$P$128,2,FALSE)</f>
        <v>A3</v>
      </c>
      <c r="D131">
        <v>557326</v>
      </c>
      <c r="E131">
        <f t="shared" ref="E131:E194" si="9">STANDARDIZE(D131,$S$6,$S$5)</f>
        <v>-0.54319986844975676</v>
      </c>
      <c r="F131">
        <f t="shared" ref="F131:F194" si="10">ROUND((D131-$S$2)/($S$4)*($T$3-$T$2)+$T$2,0)</f>
        <v>73</v>
      </c>
      <c r="G131">
        <f>VLOOKUP(C131,Sheet1!$C$3:$D$130,2,FALSE)</f>
        <v>57</v>
      </c>
      <c r="H131">
        <v>130</v>
      </c>
      <c r="I131" t="str">
        <f t="shared" ref="I131:I194" si="11">"MyMIDI.addNote(track,channel,"&amp;G131&amp;","&amp;H131&amp;",duration,"&amp;F131&amp;")"</f>
        <v>MyMIDI.addNote(track,channel,57,130,duration,73)</v>
      </c>
    </row>
    <row r="132" spans="1:16" x14ac:dyDescent="0.25">
      <c r="A132" s="1">
        <v>44210</v>
      </c>
      <c r="B132">
        <v>3.38</v>
      </c>
      <c r="C132" t="str">
        <f t="shared" si="8"/>
        <v>A#3</v>
      </c>
      <c r="D132">
        <v>408273</v>
      </c>
      <c r="E132">
        <f t="shared" si="9"/>
        <v>-0.73512548022977908</v>
      </c>
      <c r="F132">
        <f t="shared" si="10"/>
        <v>72</v>
      </c>
      <c r="G132">
        <f>VLOOKUP(C132,Sheet1!$C$3:$D$130,2,FALSE)</f>
        <v>58</v>
      </c>
      <c r="H132">
        <v>131</v>
      </c>
      <c r="I132" t="str">
        <f t="shared" si="11"/>
        <v>MyMIDI.addNote(track,channel,58,131,duration,72)</v>
      </c>
    </row>
    <row r="133" spans="1:16" x14ac:dyDescent="0.25">
      <c r="A133" s="1">
        <v>44211</v>
      </c>
      <c r="B133">
        <v>3.35</v>
      </c>
      <c r="C133" t="str">
        <f t="shared" si="8"/>
        <v>G3</v>
      </c>
      <c r="D133">
        <v>910284</v>
      </c>
      <c r="E133">
        <f t="shared" si="9"/>
        <v>-8.8719381088528948E-2</v>
      </c>
      <c r="F133">
        <f t="shared" si="10"/>
        <v>76</v>
      </c>
      <c r="G133">
        <f>VLOOKUP(C133,Sheet1!$C$3:$D$130,2,FALSE)</f>
        <v>55</v>
      </c>
      <c r="H133">
        <v>132</v>
      </c>
      <c r="I133" t="str">
        <f t="shared" si="11"/>
        <v>MyMIDI.addNote(track,channel,55,132,duration,76)</v>
      </c>
    </row>
    <row r="134" spans="1:16" x14ac:dyDescent="0.25">
      <c r="A134" s="1">
        <v>44214</v>
      </c>
      <c r="B134">
        <v>3.32</v>
      </c>
      <c r="C134" t="str">
        <f t="shared" si="8"/>
        <v>E3</v>
      </c>
      <c r="D134">
        <v>518956</v>
      </c>
      <c r="E134">
        <f t="shared" si="9"/>
        <v>-0.59260635959048835</v>
      </c>
      <c r="F134">
        <f t="shared" si="10"/>
        <v>73</v>
      </c>
      <c r="G134">
        <f>VLOOKUP(C134,Sheet1!$C$3:$D$130,2,FALSE)</f>
        <v>52</v>
      </c>
      <c r="H134">
        <v>133</v>
      </c>
      <c r="I134" t="str">
        <f t="shared" si="11"/>
        <v>MyMIDI.addNote(track,channel,52,133,duration,73)</v>
      </c>
    </row>
    <row r="135" spans="1:16" x14ac:dyDescent="0.25">
      <c r="A135" s="1">
        <v>44215</v>
      </c>
      <c r="B135">
        <v>3.38</v>
      </c>
      <c r="C135" t="str">
        <f t="shared" si="8"/>
        <v>A#3</v>
      </c>
      <c r="D135">
        <v>933758</v>
      </c>
      <c r="E135">
        <f t="shared" si="9"/>
        <v>-5.8493476135765547E-2</v>
      </c>
      <c r="F135">
        <f t="shared" si="10"/>
        <v>76</v>
      </c>
      <c r="G135">
        <f>VLOOKUP(C135,Sheet1!$C$3:$D$130,2,FALSE)</f>
        <v>58</v>
      </c>
      <c r="H135">
        <v>134</v>
      </c>
      <c r="I135" t="str">
        <f t="shared" si="11"/>
        <v>MyMIDI.addNote(track,channel,58,134,duration,76)</v>
      </c>
    </row>
    <row r="136" spans="1:16" x14ac:dyDescent="0.25">
      <c r="A136" s="1">
        <v>44216</v>
      </c>
      <c r="B136">
        <v>3.42</v>
      </c>
      <c r="C136" t="str">
        <f t="shared" si="8"/>
        <v>D4</v>
      </c>
      <c r="D136">
        <v>684094</v>
      </c>
      <c r="E136">
        <f t="shared" si="9"/>
        <v>-0.37996916558480365</v>
      </c>
      <c r="F136">
        <f t="shared" si="10"/>
        <v>74</v>
      </c>
      <c r="G136">
        <f>VLOOKUP(C136,Sheet1!$C$3:$D$130,2,FALSE)</f>
        <v>62</v>
      </c>
      <c r="H136">
        <v>135</v>
      </c>
      <c r="I136" t="str">
        <f t="shared" si="11"/>
        <v>MyMIDI.addNote(track,channel,62,135,duration,74)</v>
      </c>
    </row>
    <row r="137" spans="1:16" x14ac:dyDescent="0.25">
      <c r="A137" s="1">
        <v>44217</v>
      </c>
      <c r="B137">
        <v>3.37</v>
      </c>
      <c r="C137" t="str">
        <f t="shared" si="8"/>
        <v>A3</v>
      </c>
      <c r="D137">
        <v>910794</v>
      </c>
      <c r="E137">
        <f t="shared" si="9"/>
        <v>-8.8062688086658389E-2</v>
      </c>
      <c r="F137">
        <f t="shared" si="10"/>
        <v>76</v>
      </c>
      <c r="G137">
        <f>VLOOKUP(C137,Sheet1!$C$3:$D$130,2,FALSE)</f>
        <v>57</v>
      </c>
      <c r="H137">
        <v>136</v>
      </c>
      <c r="I137" t="str">
        <f t="shared" si="11"/>
        <v>MyMIDI.addNote(track,channel,57,136,duration,76)</v>
      </c>
    </row>
    <row r="138" spans="1:16" x14ac:dyDescent="0.25">
      <c r="A138" s="1">
        <v>44218</v>
      </c>
      <c r="B138">
        <v>3.35</v>
      </c>
      <c r="C138" t="str">
        <f t="shared" si="8"/>
        <v>G3</v>
      </c>
      <c r="D138">
        <v>678934</v>
      </c>
      <c r="E138">
        <f t="shared" si="9"/>
        <v>-0.38661335360372923</v>
      </c>
      <c r="F138">
        <f t="shared" si="10"/>
        <v>74</v>
      </c>
      <c r="G138">
        <f>VLOOKUP(C138,Sheet1!$C$3:$D$130,2,FALSE)</f>
        <v>55</v>
      </c>
      <c r="H138">
        <v>137</v>
      </c>
      <c r="I138" t="str">
        <f t="shared" si="11"/>
        <v>MyMIDI.addNote(track,channel,55,137,duration,74)</v>
      </c>
    </row>
    <row r="139" spans="1:16" x14ac:dyDescent="0.25">
      <c r="A139" s="1">
        <v>44221</v>
      </c>
      <c r="B139">
        <v>3.38</v>
      </c>
      <c r="C139" t="str">
        <f t="shared" si="8"/>
        <v>A#3</v>
      </c>
      <c r="D139">
        <v>720172</v>
      </c>
      <c r="E139">
        <f t="shared" si="9"/>
        <v>-0.33351393005247865</v>
      </c>
      <c r="F139">
        <f t="shared" si="10"/>
        <v>74</v>
      </c>
      <c r="G139">
        <f>VLOOKUP(C139,Sheet1!$C$3:$D$130,2,FALSE)</f>
        <v>58</v>
      </c>
      <c r="H139">
        <v>138</v>
      </c>
      <c r="I139" t="str">
        <f t="shared" si="11"/>
        <v>MyMIDI.addNote(track,channel,58,138,duration,74)</v>
      </c>
    </row>
    <row r="140" spans="1:16" x14ac:dyDescent="0.25">
      <c r="A140" s="1">
        <v>44223</v>
      </c>
      <c r="B140">
        <v>3.38</v>
      </c>
      <c r="C140" t="str">
        <f t="shared" si="8"/>
        <v>A#3</v>
      </c>
      <c r="D140">
        <v>1080561</v>
      </c>
      <c r="E140">
        <f t="shared" si="9"/>
        <v>0.13053496063600428</v>
      </c>
      <c r="F140">
        <f t="shared" si="10"/>
        <v>77</v>
      </c>
      <c r="G140">
        <f>VLOOKUP(C140,Sheet1!$C$3:$D$130,2,FALSE)</f>
        <v>58</v>
      </c>
      <c r="H140">
        <v>139</v>
      </c>
      <c r="I140" t="str">
        <f t="shared" si="11"/>
        <v>MyMIDI.addNote(track,channel,58,139,duration,77)</v>
      </c>
    </row>
    <row r="141" spans="1:16" x14ac:dyDescent="0.25">
      <c r="A141" s="1">
        <v>44224</v>
      </c>
      <c r="B141">
        <v>3.48</v>
      </c>
      <c r="C141" t="str">
        <f t="shared" si="8"/>
        <v>G#4</v>
      </c>
      <c r="D141">
        <v>2695851</v>
      </c>
      <c r="E141">
        <f t="shared" si="9"/>
        <v>2.2104362135604818</v>
      </c>
      <c r="F141">
        <f t="shared" si="10"/>
        <v>88</v>
      </c>
      <c r="G141">
        <f>VLOOKUP(C141,Sheet1!$C$3:$D$130,2,FALSE)</f>
        <v>68</v>
      </c>
      <c r="H141">
        <v>140</v>
      </c>
      <c r="I141" t="str">
        <f t="shared" si="11"/>
        <v>MyMIDI.addNote(track,channel,68,140,duration,88)</v>
      </c>
    </row>
    <row r="142" spans="1:16" x14ac:dyDescent="0.25">
      <c r="A142" s="1">
        <v>44225</v>
      </c>
      <c r="B142">
        <v>3.48</v>
      </c>
      <c r="C142" t="str">
        <f t="shared" si="8"/>
        <v>G#4</v>
      </c>
      <c r="D142">
        <v>1145699</v>
      </c>
      <c r="E142">
        <f t="shared" si="9"/>
        <v>0.21440882094158076</v>
      </c>
      <c r="F142">
        <f t="shared" si="10"/>
        <v>77</v>
      </c>
      <c r="G142">
        <f>VLOOKUP(C142,Sheet1!$C$3:$D$130,2,FALSE)</f>
        <v>68</v>
      </c>
      <c r="H142">
        <v>141</v>
      </c>
      <c r="I142" t="str">
        <f t="shared" si="11"/>
        <v>MyMIDI.addNote(track,channel,68,141,duration,77)</v>
      </c>
    </row>
    <row r="143" spans="1:16" x14ac:dyDescent="0.25">
      <c r="A143" s="1">
        <v>44228</v>
      </c>
      <c r="B143">
        <v>3.42</v>
      </c>
      <c r="C143" t="str">
        <f t="shared" si="8"/>
        <v>D4</v>
      </c>
      <c r="D143">
        <v>954228</v>
      </c>
      <c r="E143">
        <f t="shared" si="9"/>
        <v>-3.2135621727353403E-2</v>
      </c>
      <c r="F143">
        <f t="shared" si="10"/>
        <v>76</v>
      </c>
      <c r="G143">
        <f>VLOOKUP(C143,Sheet1!$C$3:$D$130,2,FALSE)</f>
        <v>62</v>
      </c>
      <c r="H143">
        <v>142</v>
      </c>
      <c r="I143" t="str">
        <f t="shared" si="11"/>
        <v>MyMIDI.addNote(track,channel,62,142,duration,76)</v>
      </c>
    </row>
    <row r="144" spans="1:16" x14ac:dyDescent="0.25">
      <c r="A144" s="1">
        <v>44229</v>
      </c>
      <c r="B144">
        <v>3.35</v>
      </c>
      <c r="C144" t="str">
        <f t="shared" si="8"/>
        <v>G3</v>
      </c>
      <c r="D144">
        <v>1713077</v>
      </c>
      <c r="E144">
        <f t="shared" si="9"/>
        <v>0.94498364842258054</v>
      </c>
      <c r="F144">
        <f t="shared" si="10"/>
        <v>81</v>
      </c>
      <c r="G144">
        <f>VLOOKUP(C144,Sheet1!$C$3:$D$130,2,FALSE)</f>
        <v>55</v>
      </c>
      <c r="H144">
        <v>143</v>
      </c>
      <c r="I144" t="str">
        <f t="shared" si="11"/>
        <v>MyMIDI.addNote(track,channel,55,143,duration,81)</v>
      </c>
    </row>
    <row r="145" spans="1:9" x14ac:dyDescent="0.25">
      <c r="A145" s="1">
        <v>44230</v>
      </c>
      <c r="B145">
        <v>3.4</v>
      </c>
      <c r="C145" t="str">
        <f t="shared" si="8"/>
        <v>C4</v>
      </c>
      <c r="D145">
        <v>860630</v>
      </c>
      <c r="E145">
        <f t="shared" si="9"/>
        <v>-0.15265552680398067</v>
      </c>
      <c r="F145">
        <f t="shared" si="10"/>
        <v>75</v>
      </c>
      <c r="G145">
        <f>VLOOKUP(C145,Sheet1!$C$3:$D$130,2,FALSE)</f>
        <v>60</v>
      </c>
      <c r="H145">
        <v>144</v>
      </c>
      <c r="I145" t="str">
        <f t="shared" si="11"/>
        <v>MyMIDI.addNote(track,channel,60,144,duration,75)</v>
      </c>
    </row>
    <row r="146" spans="1:9" x14ac:dyDescent="0.25">
      <c r="A146" s="1">
        <v>44231</v>
      </c>
      <c r="B146">
        <v>3.4</v>
      </c>
      <c r="C146" t="str">
        <f t="shared" si="8"/>
        <v>C4</v>
      </c>
      <c r="D146">
        <v>513101</v>
      </c>
      <c r="E146">
        <f t="shared" si="9"/>
        <v>-0.60014545277862963</v>
      </c>
      <c r="F146">
        <f t="shared" si="10"/>
        <v>73</v>
      </c>
      <c r="G146">
        <f>VLOOKUP(C146,Sheet1!$C$3:$D$130,2,FALSE)</f>
        <v>60</v>
      </c>
      <c r="H146">
        <v>145</v>
      </c>
      <c r="I146" t="str">
        <f t="shared" si="11"/>
        <v>MyMIDI.addNote(track,channel,60,145,duration,73)</v>
      </c>
    </row>
    <row r="147" spans="1:9" x14ac:dyDescent="0.25">
      <c r="A147" s="1">
        <v>44232</v>
      </c>
      <c r="B147">
        <v>3.43</v>
      </c>
      <c r="C147" t="str">
        <f t="shared" si="8"/>
        <v>D#4</v>
      </c>
      <c r="D147">
        <v>587192</v>
      </c>
      <c r="E147">
        <f t="shared" si="9"/>
        <v>-0.50474341120688249</v>
      </c>
      <c r="F147">
        <f t="shared" si="10"/>
        <v>74</v>
      </c>
      <c r="G147">
        <f>VLOOKUP(C147,Sheet1!$C$3:$D$130,2,FALSE)</f>
        <v>63</v>
      </c>
      <c r="H147">
        <v>146</v>
      </c>
      <c r="I147" t="str">
        <f t="shared" si="11"/>
        <v>MyMIDI.addNote(track,channel,63,146,duration,74)</v>
      </c>
    </row>
    <row r="148" spans="1:9" x14ac:dyDescent="0.25">
      <c r="A148" s="1">
        <v>44235</v>
      </c>
      <c r="B148">
        <v>3.45</v>
      </c>
      <c r="C148" t="str">
        <f t="shared" si="8"/>
        <v>F4</v>
      </c>
      <c r="D148">
        <v>1020539</v>
      </c>
      <c r="E148">
        <f t="shared" si="9"/>
        <v>5.3248632482525336E-2</v>
      </c>
      <c r="F148">
        <f t="shared" si="10"/>
        <v>77</v>
      </c>
      <c r="G148">
        <f>VLOOKUP(C148,Sheet1!$C$3:$D$130,2,FALSE)</f>
        <v>65</v>
      </c>
      <c r="H148">
        <v>147</v>
      </c>
      <c r="I148" t="str">
        <f t="shared" si="11"/>
        <v>MyMIDI.addNote(track,channel,65,147,duration,77)</v>
      </c>
    </row>
    <row r="149" spans="1:9" x14ac:dyDescent="0.25">
      <c r="A149" s="1">
        <v>44236</v>
      </c>
      <c r="B149">
        <v>3.41</v>
      </c>
      <c r="C149" t="str">
        <f t="shared" si="8"/>
        <v>C#4</v>
      </c>
      <c r="D149">
        <v>889289</v>
      </c>
      <c r="E149">
        <f t="shared" si="9"/>
        <v>-0.11575324299886666</v>
      </c>
      <c r="F149">
        <f t="shared" si="10"/>
        <v>76</v>
      </c>
      <c r="G149">
        <f>VLOOKUP(C149,Sheet1!$C$3:$D$130,2,FALSE)</f>
        <v>61</v>
      </c>
      <c r="H149">
        <v>148</v>
      </c>
      <c r="I149" t="str">
        <f t="shared" si="11"/>
        <v>MyMIDI.addNote(track,channel,61,148,duration,76)</v>
      </c>
    </row>
    <row r="150" spans="1:9" x14ac:dyDescent="0.25">
      <c r="A150" s="1">
        <v>44237</v>
      </c>
      <c r="B150">
        <v>3.41</v>
      </c>
      <c r="C150" t="str">
        <f t="shared" si="8"/>
        <v>C#4</v>
      </c>
      <c r="D150">
        <v>776507</v>
      </c>
      <c r="E150">
        <f t="shared" si="9"/>
        <v>-0.26097510601252266</v>
      </c>
      <c r="F150">
        <f t="shared" si="10"/>
        <v>75</v>
      </c>
      <c r="G150">
        <f>VLOOKUP(C150,Sheet1!$C$3:$D$130,2,FALSE)</f>
        <v>61</v>
      </c>
      <c r="H150">
        <v>149</v>
      </c>
      <c r="I150" t="str">
        <f t="shared" si="11"/>
        <v>MyMIDI.addNote(track,channel,61,149,duration,75)</v>
      </c>
    </row>
    <row r="151" spans="1:9" x14ac:dyDescent="0.25">
      <c r="A151" s="1">
        <v>44238</v>
      </c>
      <c r="B151">
        <v>3.37</v>
      </c>
      <c r="C151" t="str">
        <f t="shared" si="8"/>
        <v>A3</v>
      </c>
      <c r="D151">
        <v>887141</v>
      </c>
      <c r="E151">
        <f t="shared" si="9"/>
        <v>-0.11851907940674498</v>
      </c>
      <c r="F151">
        <f t="shared" si="10"/>
        <v>76</v>
      </c>
      <c r="G151">
        <f>VLOOKUP(C151,Sheet1!$C$3:$D$130,2,FALSE)</f>
        <v>57</v>
      </c>
      <c r="H151">
        <v>150</v>
      </c>
      <c r="I151" t="str">
        <f t="shared" si="11"/>
        <v>MyMIDI.addNote(track,channel,57,150,duration,76)</v>
      </c>
    </row>
    <row r="152" spans="1:9" x14ac:dyDescent="0.25">
      <c r="A152" s="1">
        <v>44239</v>
      </c>
      <c r="B152">
        <v>3.33</v>
      </c>
      <c r="C152" t="str">
        <f t="shared" si="8"/>
        <v>F3</v>
      </c>
      <c r="D152">
        <v>1067383</v>
      </c>
      <c r="E152">
        <f t="shared" si="9"/>
        <v>0.11356652852100402</v>
      </c>
      <c r="F152">
        <f t="shared" si="10"/>
        <v>77</v>
      </c>
      <c r="G152">
        <f>VLOOKUP(C152,Sheet1!$C$3:$D$130,2,FALSE)</f>
        <v>53</v>
      </c>
      <c r="H152">
        <v>151</v>
      </c>
      <c r="I152" t="str">
        <f t="shared" si="11"/>
        <v>MyMIDI.addNote(track,channel,53,151,duration,77)</v>
      </c>
    </row>
    <row r="153" spans="1:9" x14ac:dyDescent="0.25">
      <c r="A153" s="1">
        <v>44242</v>
      </c>
      <c r="B153">
        <v>3.32</v>
      </c>
      <c r="C153" t="str">
        <f t="shared" si="8"/>
        <v>E3</v>
      </c>
      <c r="D153">
        <v>741847</v>
      </c>
      <c r="E153">
        <f t="shared" si="9"/>
        <v>-0.3056044774729802</v>
      </c>
      <c r="F153">
        <f t="shared" si="10"/>
        <v>75</v>
      </c>
      <c r="G153">
        <f>VLOOKUP(C153,Sheet1!$C$3:$D$130,2,FALSE)</f>
        <v>52</v>
      </c>
      <c r="H153">
        <v>152</v>
      </c>
      <c r="I153" t="str">
        <f t="shared" si="11"/>
        <v>MyMIDI.addNote(track,channel,52,152,duration,75)</v>
      </c>
    </row>
    <row r="154" spans="1:9" x14ac:dyDescent="0.25">
      <c r="A154" s="1">
        <v>44243</v>
      </c>
      <c r="B154">
        <v>3.46</v>
      </c>
      <c r="C154" t="str">
        <f t="shared" si="8"/>
        <v>F#4</v>
      </c>
      <c r="D154">
        <v>2242039</v>
      </c>
      <c r="E154">
        <f t="shared" si="9"/>
        <v>1.6260927536293468</v>
      </c>
      <c r="F154">
        <f t="shared" si="10"/>
        <v>85</v>
      </c>
      <c r="G154">
        <f>VLOOKUP(C154,Sheet1!$C$3:$D$130,2,FALSE)</f>
        <v>66</v>
      </c>
      <c r="H154">
        <v>153</v>
      </c>
      <c r="I154" t="str">
        <f t="shared" si="11"/>
        <v>MyMIDI.addNote(track,channel,66,153,duration,85)</v>
      </c>
    </row>
    <row r="155" spans="1:9" x14ac:dyDescent="0.25">
      <c r="A155" s="1">
        <v>44244</v>
      </c>
      <c r="B155">
        <v>3.25</v>
      </c>
      <c r="C155" t="str">
        <f t="shared" si="8"/>
        <v>A2</v>
      </c>
      <c r="D155">
        <v>2669884</v>
      </c>
      <c r="E155">
        <f t="shared" si="9"/>
        <v>2.1770002386985747</v>
      </c>
      <c r="F155">
        <f t="shared" si="10"/>
        <v>88</v>
      </c>
      <c r="G155">
        <f>VLOOKUP(C155,Sheet1!$C$3:$D$130,2,FALSE)</f>
        <v>45</v>
      </c>
      <c r="H155">
        <v>154</v>
      </c>
      <c r="I155" t="str">
        <f t="shared" si="11"/>
        <v>MyMIDI.addNote(track,channel,45,154,duration,88)</v>
      </c>
    </row>
    <row r="156" spans="1:9" x14ac:dyDescent="0.25">
      <c r="A156" s="1">
        <v>44245</v>
      </c>
      <c r="B156">
        <v>3.22</v>
      </c>
      <c r="C156" t="str">
        <f t="shared" si="8"/>
        <v>F#2</v>
      </c>
      <c r="D156">
        <v>1432200</v>
      </c>
      <c r="E156">
        <f t="shared" si="9"/>
        <v>0.58331705962572766</v>
      </c>
      <c r="F156">
        <f t="shared" si="10"/>
        <v>79</v>
      </c>
      <c r="G156">
        <f>VLOOKUP(C156,Sheet1!$C$3:$D$130,2,FALSE)</f>
        <v>42</v>
      </c>
      <c r="H156">
        <v>155</v>
      </c>
      <c r="I156" t="str">
        <f t="shared" si="11"/>
        <v>MyMIDI.addNote(track,channel,42,155,duration,79)</v>
      </c>
    </row>
    <row r="157" spans="1:9" x14ac:dyDescent="0.25">
      <c r="A157" s="1">
        <v>44246</v>
      </c>
      <c r="B157">
        <v>3.21</v>
      </c>
      <c r="C157" t="str">
        <f t="shared" si="8"/>
        <v>F2</v>
      </c>
      <c r="D157">
        <v>1892485</v>
      </c>
      <c r="E157">
        <f t="shared" si="9"/>
        <v>1.1759953701472707</v>
      </c>
      <c r="F157">
        <f t="shared" si="10"/>
        <v>82</v>
      </c>
      <c r="G157">
        <f>VLOOKUP(C157,Sheet1!$C$3:$D$130,2,FALSE)</f>
        <v>41</v>
      </c>
      <c r="H157">
        <v>156</v>
      </c>
      <c r="I157" t="str">
        <f t="shared" si="11"/>
        <v>MyMIDI.addNote(track,channel,41,156,duration,82)</v>
      </c>
    </row>
    <row r="158" spans="1:9" x14ac:dyDescent="0.25">
      <c r="A158" s="1">
        <v>44249</v>
      </c>
      <c r="B158">
        <v>3.27</v>
      </c>
      <c r="C158" t="str">
        <f t="shared" si="8"/>
        <v>B2</v>
      </c>
      <c r="D158">
        <v>792830</v>
      </c>
      <c r="E158">
        <f t="shared" si="9"/>
        <v>-0.23995706705265402</v>
      </c>
      <c r="F158">
        <f t="shared" si="10"/>
        <v>75</v>
      </c>
      <c r="G158">
        <f>VLOOKUP(C158,Sheet1!$C$3:$D$130,2,FALSE)</f>
        <v>47</v>
      </c>
      <c r="H158">
        <v>157</v>
      </c>
      <c r="I158" t="str">
        <f t="shared" si="11"/>
        <v>MyMIDI.addNote(track,channel,47,157,duration,75)</v>
      </c>
    </row>
    <row r="159" spans="1:9" x14ac:dyDescent="0.25">
      <c r="A159" s="1">
        <v>44250</v>
      </c>
      <c r="B159">
        <v>3.34</v>
      </c>
      <c r="C159" t="str">
        <f t="shared" si="8"/>
        <v>F#3</v>
      </c>
      <c r="D159">
        <v>1260057</v>
      </c>
      <c r="E159">
        <f t="shared" si="9"/>
        <v>0.36165999409435046</v>
      </c>
      <c r="F159">
        <f t="shared" si="10"/>
        <v>78</v>
      </c>
      <c r="G159">
        <f>VLOOKUP(C159,Sheet1!$C$3:$D$130,2,FALSE)</f>
        <v>54</v>
      </c>
      <c r="H159">
        <v>158</v>
      </c>
      <c r="I159" t="str">
        <f t="shared" si="11"/>
        <v>MyMIDI.addNote(track,channel,54,158,duration,78)</v>
      </c>
    </row>
    <row r="160" spans="1:9" x14ac:dyDescent="0.25">
      <c r="A160" s="1">
        <v>44251</v>
      </c>
      <c r="B160">
        <v>3.35</v>
      </c>
      <c r="C160" t="str">
        <f t="shared" si="8"/>
        <v>G3</v>
      </c>
      <c r="D160">
        <v>656862</v>
      </c>
      <c r="E160">
        <f t="shared" si="9"/>
        <v>-0.4150339966180171</v>
      </c>
      <c r="F160">
        <f t="shared" si="10"/>
        <v>74</v>
      </c>
      <c r="G160">
        <f>VLOOKUP(C160,Sheet1!$C$3:$D$130,2,FALSE)</f>
        <v>55</v>
      </c>
      <c r="H160">
        <v>159</v>
      </c>
      <c r="I160" t="str">
        <f t="shared" si="11"/>
        <v>MyMIDI.addNote(track,channel,55,159,duration,74)</v>
      </c>
    </row>
    <row r="161" spans="1:9" x14ac:dyDescent="0.25">
      <c r="A161" s="1">
        <v>44252</v>
      </c>
      <c r="B161">
        <v>3.37</v>
      </c>
      <c r="C161" t="str">
        <f t="shared" si="8"/>
        <v>A3</v>
      </c>
      <c r="D161">
        <v>1170946</v>
      </c>
      <c r="E161">
        <f t="shared" si="9"/>
        <v>0.24691769980084705</v>
      </c>
      <c r="F161">
        <f t="shared" si="10"/>
        <v>78</v>
      </c>
      <c r="G161">
        <f>VLOOKUP(C161,Sheet1!$C$3:$D$130,2,FALSE)</f>
        <v>57</v>
      </c>
      <c r="H161">
        <v>160</v>
      </c>
      <c r="I161" t="str">
        <f t="shared" si="11"/>
        <v>MyMIDI.addNote(track,channel,57,160,duration,78)</v>
      </c>
    </row>
    <row r="162" spans="1:9" x14ac:dyDescent="0.25">
      <c r="A162" s="1">
        <v>44253</v>
      </c>
      <c r="B162">
        <v>3.38</v>
      </c>
      <c r="C162" t="str">
        <f t="shared" si="8"/>
        <v>A#3</v>
      </c>
      <c r="D162">
        <v>916956</v>
      </c>
      <c r="E162">
        <f t="shared" si="9"/>
        <v>-8.0128291464057727E-2</v>
      </c>
      <c r="F162">
        <f t="shared" si="10"/>
        <v>76</v>
      </c>
      <c r="G162">
        <f>VLOOKUP(C162,Sheet1!$C$3:$D$130,2,FALSE)</f>
        <v>58</v>
      </c>
      <c r="H162">
        <v>161</v>
      </c>
      <c r="I162" t="str">
        <f t="shared" si="11"/>
        <v>MyMIDI.addNote(track,channel,58,161,duration,76)</v>
      </c>
    </row>
    <row r="163" spans="1:9" x14ac:dyDescent="0.25">
      <c r="A163" s="1">
        <v>44256</v>
      </c>
      <c r="B163">
        <v>3.43</v>
      </c>
      <c r="C163" t="str">
        <f t="shared" si="8"/>
        <v>D#4</v>
      </c>
      <c r="D163">
        <v>802548</v>
      </c>
      <c r="E163">
        <f t="shared" si="9"/>
        <v>-0.2274438462836775</v>
      </c>
      <c r="F163">
        <f t="shared" si="10"/>
        <v>75</v>
      </c>
      <c r="G163">
        <f>VLOOKUP(C163,Sheet1!$C$3:$D$130,2,FALSE)</f>
        <v>63</v>
      </c>
      <c r="H163">
        <v>162</v>
      </c>
      <c r="I163" t="str">
        <f t="shared" si="11"/>
        <v>MyMIDI.addNote(track,channel,63,162,duration,75)</v>
      </c>
    </row>
    <row r="164" spans="1:9" x14ac:dyDescent="0.25">
      <c r="A164" s="1">
        <v>44257</v>
      </c>
      <c r="B164">
        <v>3.47</v>
      </c>
      <c r="C164" t="str">
        <f t="shared" si="8"/>
        <v>G4</v>
      </c>
      <c r="D164">
        <v>966951</v>
      </c>
      <c r="E164">
        <f t="shared" si="9"/>
        <v>-1.5753062780688637E-2</v>
      </c>
      <c r="F164">
        <f t="shared" si="10"/>
        <v>76</v>
      </c>
      <c r="G164">
        <f>VLOOKUP(C164,Sheet1!$C$3:$D$130,2,FALSE)</f>
        <v>67</v>
      </c>
      <c r="H164">
        <v>163</v>
      </c>
      <c r="I164" t="str">
        <f t="shared" si="11"/>
        <v>MyMIDI.addNote(track,channel,67,163,duration,76)</v>
      </c>
    </row>
    <row r="165" spans="1:9" x14ac:dyDescent="0.25">
      <c r="A165" s="1">
        <v>44258</v>
      </c>
      <c r="B165">
        <v>3.5</v>
      </c>
      <c r="C165" t="str">
        <f t="shared" si="8"/>
        <v>A#4</v>
      </c>
      <c r="D165">
        <v>954494</v>
      </c>
      <c r="E165">
        <f t="shared" si="9"/>
        <v>-3.1793111259711113E-2</v>
      </c>
      <c r="F165">
        <f t="shared" si="10"/>
        <v>76</v>
      </c>
      <c r="G165">
        <f>VLOOKUP(C165,Sheet1!$C$3:$D$130,2,FALSE)</f>
        <v>70</v>
      </c>
      <c r="H165">
        <v>164</v>
      </c>
      <c r="I165" t="str">
        <f t="shared" si="11"/>
        <v>MyMIDI.addNote(track,channel,70,164,duration,76)</v>
      </c>
    </row>
    <row r="166" spans="1:9" x14ac:dyDescent="0.25">
      <c r="A166" s="1">
        <v>44259</v>
      </c>
      <c r="B166">
        <v>3.57</v>
      </c>
      <c r="C166" t="str">
        <f t="shared" si="8"/>
        <v>F5</v>
      </c>
      <c r="D166">
        <v>1672680</v>
      </c>
      <c r="E166">
        <f t="shared" si="9"/>
        <v>0.89296712450774784</v>
      </c>
      <c r="F166">
        <f t="shared" si="10"/>
        <v>81</v>
      </c>
      <c r="G166">
        <f>VLOOKUP(C166,Sheet1!$C$3:$D$130,2,FALSE)</f>
        <v>77</v>
      </c>
      <c r="H166">
        <v>165</v>
      </c>
      <c r="I166" t="str">
        <f t="shared" si="11"/>
        <v>MyMIDI.addNote(track,channel,77,165,duration,81)</v>
      </c>
    </row>
    <row r="167" spans="1:9" x14ac:dyDescent="0.25">
      <c r="A167" s="1">
        <v>44260</v>
      </c>
      <c r="B167">
        <v>3.51</v>
      </c>
      <c r="C167" t="str">
        <f t="shared" si="8"/>
        <v>B4</v>
      </c>
      <c r="D167">
        <v>1289175</v>
      </c>
      <c r="E167">
        <f t="shared" si="9"/>
        <v>0.39915330160114798</v>
      </c>
      <c r="F167">
        <f t="shared" si="10"/>
        <v>78</v>
      </c>
      <c r="G167">
        <f>VLOOKUP(C167,Sheet1!$C$3:$D$130,2,FALSE)</f>
        <v>71</v>
      </c>
      <c r="H167">
        <v>166</v>
      </c>
      <c r="I167" t="str">
        <f t="shared" si="11"/>
        <v>MyMIDI.addNote(track,channel,71,166,duration,78)</v>
      </c>
    </row>
    <row r="168" spans="1:9" x14ac:dyDescent="0.25">
      <c r="A168" s="1">
        <v>44263</v>
      </c>
      <c r="B168">
        <v>3.43</v>
      </c>
      <c r="C168" t="str">
        <f t="shared" si="8"/>
        <v>D#4</v>
      </c>
      <c r="D168">
        <v>1025606</v>
      </c>
      <c r="E168">
        <f t="shared" si="9"/>
        <v>5.9773070601109819E-2</v>
      </c>
      <c r="F168">
        <f t="shared" si="10"/>
        <v>77</v>
      </c>
      <c r="G168">
        <f>VLOOKUP(C168,Sheet1!$C$3:$D$130,2,FALSE)</f>
        <v>63</v>
      </c>
      <c r="H168">
        <v>167</v>
      </c>
      <c r="I168" t="str">
        <f t="shared" si="11"/>
        <v>MyMIDI.addNote(track,channel,63,167,duration,77)</v>
      </c>
    </row>
    <row r="169" spans="1:9" x14ac:dyDescent="0.25">
      <c r="A169" s="1">
        <v>44264</v>
      </c>
      <c r="B169">
        <v>3.39</v>
      </c>
      <c r="C169" t="str">
        <f t="shared" si="8"/>
        <v>B3</v>
      </c>
      <c r="D169">
        <v>1396882</v>
      </c>
      <c r="E169">
        <f t="shared" si="9"/>
        <v>0.53784042542952348</v>
      </c>
      <c r="F169">
        <f t="shared" si="10"/>
        <v>79</v>
      </c>
      <c r="G169">
        <f>VLOOKUP(C169,Sheet1!$C$3:$D$130,2,FALSE)</f>
        <v>59</v>
      </c>
      <c r="H169">
        <v>168</v>
      </c>
      <c r="I169" t="str">
        <f t="shared" si="11"/>
        <v>MyMIDI.addNote(track,channel,59,168,duration,79)</v>
      </c>
    </row>
    <row r="170" spans="1:9" x14ac:dyDescent="0.25">
      <c r="A170" s="1">
        <v>44265</v>
      </c>
      <c r="B170">
        <v>3.52</v>
      </c>
      <c r="C170" t="str">
        <f t="shared" si="8"/>
        <v>C5</v>
      </c>
      <c r="D170">
        <v>1362069</v>
      </c>
      <c r="E170">
        <f t="shared" si="9"/>
        <v>0.49301404606850485</v>
      </c>
      <c r="F170">
        <f t="shared" si="10"/>
        <v>79</v>
      </c>
      <c r="G170">
        <f>VLOOKUP(C170,Sheet1!$C$3:$D$130,2,FALSE)</f>
        <v>72</v>
      </c>
      <c r="H170">
        <v>169</v>
      </c>
      <c r="I170" t="str">
        <f t="shared" si="11"/>
        <v>MyMIDI.addNote(track,channel,72,169,duration,79)</v>
      </c>
    </row>
    <row r="171" spans="1:9" x14ac:dyDescent="0.25">
      <c r="A171" s="1">
        <v>44266</v>
      </c>
      <c r="B171">
        <v>3.49</v>
      </c>
      <c r="C171" t="str">
        <f t="shared" si="8"/>
        <v>A4</v>
      </c>
      <c r="D171">
        <v>713329</v>
      </c>
      <c r="E171">
        <f t="shared" si="9"/>
        <v>-0.34232520497757701</v>
      </c>
      <c r="F171">
        <f t="shared" si="10"/>
        <v>74</v>
      </c>
      <c r="G171">
        <f>VLOOKUP(C171,Sheet1!$C$3:$D$130,2,FALSE)</f>
        <v>69</v>
      </c>
      <c r="H171">
        <v>170</v>
      </c>
      <c r="I171" t="str">
        <f t="shared" si="11"/>
        <v>MyMIDI.addNote(track,channel,69,170,duration,74)</v>
      </c>
    </row>
    <row r="172" spans="1:9" x14ac:dyDescent="0.25">
      <c r="A172" s="1">
        <v>44267</v>
      </c>
      <c r="B172">
        <v>3.36</v>
      </c>
      <c r="C172" t="str">
        <f t="shared" si="8"/>
        <v>G#3</v>
      </c>
      <c r="D172">
        <v>1251793</v>
      </c>
      <c r="E172">
        <f t="shared" si="9"/>
        <v>0.35101899219737354</v>
      </c>
      <c r="F172">
        <f t="shared" si="10"/>
        <v>78</v>
      </c>
      <c r="G172">
        <f>VLOOKUP(C172,Sheet1!$C$3:$D$130,2,FALSE)</f>
        <v>56</v>
      </c>
      <c r="H172">
        <v>171</v>
      </c>
      <c r="I172" t="str">
        <f t="shared" si="11"/>
        <v>MyMIDI.addNote(track,channel,56,171,duration,78)</v>
      </c>
    </row>
    <row r="173" spans="1:9" x14ac:dyDescent="0.25">
      <c r="A173" s="1">
        <v>44270</v>
      </c>
      <c r="B173">
        <v>3.37</v>
      </c>
      <c r="C173" t="str">
        <f t="shared" si="8"/>
        <v>A3</v>
      </c>
      <c r="D173">
        <v>1568590</v>
      </c>
      <c r="E173">
        <f t="shared" si="9"/>
        <v>0.75893737045930532</v>
      </c>
      <c r="F173">
        <f t="shared" si="10"/>
        <v>80</v>
      </c>
      <c r="G173">
        <f>VLOOKUP(C173,Sheet1!$C$3:$D$130,2,FALSE)</f>
        <v>57</v>
      </c>
      <c r="H173">
        <v>172</v>
      </c>
      <c r="I173" t="str">
        <f t="shared" si="11"/>
        <v>MyMIDI.addNote(track,channel,57,172,duration,80)</v>
      </c>
    </row>
    <row r="174" spans="1:9" x14ac:dyDescent="0.25">
      <c r="A174" s="1">
        <v>44271</v>
      </c>
      <c r="B174">
        <v>3.36</v>
      </c>
      <c r="C174" t="str">
        <f t="shared" si="8"/>
        <v>G#3</v>
      </c>
      <c r="D174">
        <v>1075985</v>
      </c>
      <c r="E174">
        <f t="shared" si="9"/>
        <v>0.12464275048588733</v>
      </c>
      <c r="F174">
        <f t="shared" si="10"/>
        <v>77</v>
      </c>
      <c r="G174">
        <f>VLOOKUP(C174,Sheet1!$C$3:$D$130,2,FALSE)</f>
        <v>56</v>
      </c>
      <c r="H174">
        <v>173</v>
      </c>
      <c r="I174" t="str">
        <f t="shared" si="11"/>
        <v>MyMIDI.addNote(track,channel,56,173,duration,77)</v>
      </c>
    </row>
    <row r="175" spans="1:9" x14ac:dyDescent="0.25">
      <c r="A175" s="1">
        <v>44272</v>
      </c>
      <c r="B175">
        <v>3.32</v>
      </c>
      <c r="C175" t="str">
        <f t="shared" si="8"/>
        <v>E3</v>
      </c>
      <c r="D175">
        <v>866690</v>
      </c>
      <c r="E175">
        <f t="shared" si="9"/>
        <v>-0.14485246878175412</v>
      </c>
      <c r="F175">
        <f t="shared" si="10"/>
        <v>75</v>
      </c>
      <c r="G175">
        <f>VLOOKUP(C175,Sheet1!$C$3:$D$130,2,FALSE)</f>
        <v>52</v>
      </c>
      <c r="H175">
        <v>174</v>
      </c>
      <c r="I175" t="str">
        <f t="shared" si="11"/>
        <v>MyMIDI.addNote(track,channel,52,174,duration,75)</v>
      </c>
    </row>
    <row r="176" spans="1:9" x14ac:dyDescent="0.25">
      <c r="A176" s="1">
        <v>44273</v>
      </c>
      <c r="B176">
        <v>3.32</v>
      </c>
      <c r="C176" t="str">
        <f t="shared" si="8"/>
        <v>E3</v>
      </c>
      <c r="D176">
        <v>1229663</v>
      </c>
      <c r="E176">
        <f t="shared" si="9"/>
        <v>0.32252366644953956</v>
      </c>
      <c r="F176">
        <f t="shared" si="10"/>
        <v>78</v>
      </c>
      <c r="G176">
        <f>VLOOKUP(C176,Sheet1!$C$3:$D$130,2,FALSE)</f>
        <v>52</v>
      </c>
      <c r="H176">
        <v>175</v>
      </c>
      <c r="I176" t="str">
        <f t="shared" si="11"/>
        <v>MyMIDI.addNote(track,channel,52,175,duration,78)</v>
      </c>
    </row>
    <row r="177" spans="1:9" x14ac:dyDescent="0.25">
      <c r="A177" s="1">
        <v>44274</v>
      </c>
      <c r="B177">
        <v>3.38</v>
      </c>
      <c r="C177" t="str">
        <f t="shared" si="8"/>
        <v>A#3</v>
      </c>
      <c r="D177">
        <v>8554101</v>
      </c>
      <c r="E177">
        <f t="shared" si="9"/>
        <v>9.75371421004707</v>
      </c>
      <c r="F177">
        <f t="shared" si="10"/>
        <v>128</v>
      </c>
      <c r="G177">
        <f>VLOOKUP(C177,Sheet1!$C$3:$D$130,2,FALSE)</f>
        <v>58</v>
      </c>
      <c r="H177">
        <v>176</v>
      </c>
      <c r="I177" t="str">
        <f t="shared" si="11"/>
        <v>MyMIDI.addNote(track,channel,58,176,duration,128)</v>
      </c>
    </row>
    <row r="178" spans="1:9" x14ac:dyDescent="0.25">
      <c r="A178" s="1">
        <v>44277</v>
      </c>
      <c r="B178">
        <v>3.4</v>
      </c>
      <c r="C178" t="str">
        <f t="shared" si="8"/>
        <v>C4</v>
      </c>
      <c r="D178">
        <v>695070</v>
      </c>
      <c r="E178">
        <f t="shared" si="9"/>
        <v>-0.36583610207787975</v>
      </c>
      <c r="F178">
        <f t="shared" si="10"/>
        <v>74</v>
      </c>
      <c r="G178">
        <f>VLOOKUP(C178,Sheet1!$C$3:$D$130,2,FALSE)</f>
        <v>60</v>
      </c>
      <c r="H178">
        <v>177</v>
      </c>
      <c r="I178" t="str">
        <f t="shared" si="11"/>
        <v>MyMIDI.addNote(track,channel,60,177,duration,74)</v>
      </c>
    </row>
    <row r="179" spans="1:9" x14ac:dyDescent="0.25">
      <c r="A179" s="1">
        <v>44278</v>
      </c>
      <c r="B179">
        <v>3.48</v>
      </c>
      <c r="C179" t="str">
        <f t="shared" si="8"/>
        <v>G#4</v>
      </c>
      <c r="D179">
        <v>1065657</v>
      </c>
      <c r="E179">
        <f t="shared" si="9"/>
        <v>0.11134407338134016</v>
      </c>
      <c r="F179">
        <f t="shared" si="10"/>
        <v>77</v>
      </c>
      <c r="G179">
        <f>VLOOKUP(C179,Sheet1!$C$3:$D$130,2,FALSE)</f>
        <v>68</v>
      </c>
      <c r="H179">
        <v>178</v>
      </c>
      <c r="I179" t="str">
        <f t="shared" si="11"/>
        <v>MyMIDI.addNote(track,channel,68,178,duration,77)</v>
      </c>
    </row>
    <row r="180" spans="1:9" x14ac:dyDescent="0.25">
      <c r="A180" s="1">
        <v>44279</v>
      </c>
      <c r="B180">
        <v>3.5</v>
      </c>
      <c r="C180" t="str">
        <f t="shared" si="8"/>
        <v>A#4</v>
      </c>
      <c r="D180">
        <v>586612</v>
      </c>
      <c r="E180">
        <f t="shared" si="9"/>
        <v>-0.5054902385423431</v>
      </c>
      <c r="F180">
        <f t="shared" si="10"/>
        <v>74</v>
      </c>
      <c r="G180">
        <f>VLOOKUP(C180,Sheet1!$C$3:$D$130,2,FALSE)</f>
        <v>70</v>
      </c>
      <c r="H180">
        <v>179</v>
      </c>
      <c r="I180" t="str">
        <f t="shared" si="11"/>
        <v>MyMIDI.addNote(track,channel,70,179,duration,74)</v>
      </c>
    </row>
    <row r="181" spans="1:9" x14ac:dyDescent="0.25">
      <c r="A181" s="1">
        <v>44280</v>
      </c>
      <c r="B181">
        <v>3.48</v>
      </c>
      <c r="C181" t="str">
        <f t="shared" si="8"/>
        <v>G#4</v>
      </c>
      <c r="D181">
        <v>817775</v>
      </c>
      <c r="E181">
        <f t="shared" si="9"/>
        <v>-0.20783705346116202</v>
      </c>
      <c r="F181">
        <f t="shared" si="10"/>
        <v>75</v>
      </c>
      <c r="G181">
        <f>VLOOKUP(C181,Sheet1!$C$3:$D$130,2,FALSE)</f>
        <v>68</v>
      </c>
      <c r="H181">
        <v>180</v>
      </c>
      <c r="I181" t="str">
        <f t="shared" si="11"/>
        <v>MyMIDI.addNote(track,channel,68,180,duration,75)</v>
      </c>
    </row>
    <row r="182" spans="1:9" x14ac:dyDescent="0.25">
      <c r="A182" s="1">
        <v>44281</v>
      </c>
      <c r="B182">
        <v>3.47</v>
      </c>
      <c r="C182" t="str">
        <f t="shared" si="8"/>
        <v>G4</v>
      </c>
      <c r="D182">
        <v>1311329</v>
      </c>
      <c r="E182">
        <f t="shared" si="9"/>
        <v>0.42767953054906993</v>
      </c>
      <c r="F182">
        <f t="shared" si="10"/>
        <v>78</v>
      </c>
      <c r="G182">
        <f>VLOOKUP(C182,Sheet1!$C$3:$D$130,2,FALSE)</f>
        <v>67</v>
      </c>
      <c r="H182">
        <v>181</v>
      </c>
      <c r="I182" t="str">
        <f t="shared" si="11"/>
        <v>MyMIDI.addNote(track,channel,67,181,duration,78)</v>
      </c>
    </row>
    <row r="183" spans="1:9" x14ac:dyDescent="0.25">
      <c r="A183" s="1">
        <v>44284</v>
      </c>
      <c r="B183">
        <v>3.39</v>
      </c>
      <c r="C183" t="str">
        <f t="shared" si="8"/>
        <v>B3</v>
      </c>
      <c r="D183">
        <v>904044</v>
      </c>
      <c r="E183">
        <f t="shared" si="9"/>
        <v>-9.6754213111415702E-2</v>
      </c>
      <c r="F183">
        <f t="shared" si="10"/>
        <v>76</v>
      </c>
      <c r="G183">
        <f>VLOOKUP(C183,Sheet1!$C$3:$D$130,2,FALSE)</f>
        <v>59</v>
      </c>
      <c r="H183">
        <v>182</v>
      </c>
      <c r="I183" t="str">
        <f t="shared" si="11"/>
        <v>MyMIDI.addNote(track,channel,59,182,duration,76)</v>
      </c>
    </row>
    <row r="184" spans="1:9" x14ac:dyDescent="0.25">
      <c r="A184" s="1">
        <v>44285</v>
      </c>
      <c r="B184">
        <v>3.34</v>
      </c>
      <c r="C184" t="str">
        <f t="shared" si="8"/>
        <v>F#3</v>
      </c>
      <c r="D184">
        <v>1204511</v>
      </c>
      <c r="E184">
        <f t="shared" si="9"/>
        <v>0.29013711275728837</v>
      </c>
      <c r="F184">
        <f t="shared" si="10"/>
        <v>78</v>
      </c>
      <c r="G184">
        <f>VLOOKUP(C184,Sheet1!$C$3:$D$130,2,FALSE)</f>
        <v>54</v>
      </c>
      <c r="H184">
        <v>183</v>
      </c>
      <c r="I184" t="str">
        <f t="shared" si="11"/>
        <v>MyMIDI.addNote(track,channel,54,183,duration,78)</v>
      </c>
    </row>
    <row r="185" spans="1:9" x14ac:dyDescent="0.25">
      <c r="A185" s="1">
        <v>44286</v>
      </c>
      <c r="B185">
        <v>3.34</v>
      </c>
      <c r="C185" t="str">
        <f t="shared" si="8"/>
        <v>F#3</v>
      </c>
      <c r="D185">
        <v>2086737</v>
      </c>
      <c r="E185">
        <f t="shared" si="9"/>
        <v>1.4261207211264049</v>
      </c>
      <c r="F185">
        <f t="shared" si="10"/>
        <v>84</v>
      </c>
      <c r="G185">
        <f>VLOOKUP(C185,Sheet1!$C$3:$D$130,2,FALSE)</f>
        <v>54</v>
      </c>
      <c r="H185">
        <v>184</v>
      </c>
      <c r="I185" t="str">
        <f t="shared" si="11"/>
        <v>MyMIDI.addNote(track,channel,54,184,duration,84)</v>
      </c>
    </row>
    <row r="186" spans="1:9" x14ac:dyDescent="0.25">
      <c r="A186" s="1">
        <v>44287</v>
      </c>
      <c r="B186">
        <v>3.36</v>
      </c>
      <c r="C186" t="str">
        <f t="shared" si="8"/>
        <v>G#3</v>
      </c>
      <c r="D186">
        <v>761326</v>
      </c>
      <c r="E186">
        <f t="shared" si="9"/>
        <v>-0.28052266770153611</v>
      </c>
      <c r="F186">
        <f t="shared" si="10"/>
        <v>75</v>
      </c>
      <c r="G186">
        <f>VLOOKUP(C186,Sheet1!$C$3:$D$130,2,FALSE)</f>
        <v>56</v>
      </c>
      <c r="H186">
        <v>185</v>
      </c>
      <c r="I186" t="str">
        <f t="shared" si="11"/>
        <v>MyMIDI.addNote(track,channel,56,185,duration,75)</v>
      </c>
    </row>
    <row r="187" spans="1:9" x14ac:dyDescent="0.25">
      <c r="A187" s="1">
        <v>44292</v>
      </c>
      <c r="B187">
        <v>3.5</v>
      </c>
      <c r="C187" t="str">
        <f t="shared" si="8"/>
        <v>A#4</v>
      </c>
      <c r="D187">
        <v>1289647</v>
      </c>
      <c r="E187">
        <f t="shared" si="9"/>
        <v>0.39976106453621246</v>
      </c>
      <c r="F187">
        <f t="shared" si="10"/>
        <v>78</v>
      </c>
      <c r="G187">
        <f>VLOOKUP(C187,Sheet1!$C$3:$D$130,2,FALSE)</f>
        <v>70</v>
      </c>
      <c r="H187">
        <v>186</v>
      </c>
      <c r="I187" t="str">
        <f t="shared" si="11"/>
        <v>MyMIDI.addNote(track,channel,70,186,duration,78)</v>
      </c>
    </row>
    <row r="188" spans="1:9" x14ac:dyDescent="0.25">
      <c r="A188" s="1">
        <v>44293</v>
      </c>
      <c r="B188">
        <v>3.68</v>
      </c>
      <c r="C188" t="str">
        <f t="shared" si="8"/>
        <v>E6</v>
      </c>
      <c r="D188">
        <v>2956249</v>
      </c>
      <c r="E188">
        <f t="shared" si="9"/>
        <v>2.5457333592488895</v>
      </c>
      <c r="F188">
        <f t="shared" si="10"/>
        <v>90</v>
      </c>
      <c r="G188">
        <f>VLOOKUP(C188,Sheet1!$C$3:$D$130,2,FALSE)</f>
        <v>88</v>
      </c>
      <c r="H188">
        <v>187</v>
      </c>
      <c r="I188" t="str">
        <f t="shared" si="11"/>
        <v>MyMIDI.addNote(track,channel,88,187,duration,90)</v>
      </c>
    </row>
    <row r="189" spans="1:9" x14ac:dyDescent="0.25">
      <c r="A189" s="1">
        <v>44294</v>
      </c>
      <c r="B189">
        <v>3.82</v>
      </c>
      <c r="C189" t="str">
        <f t="shared" si="8"/>
        <v>F#7</v>
      </c>
      <c r="D189">
        <v>2200778</v>
      </c>
      <c r="E189">
        <f t="shared" si="9"/>
        <v>1.5729637145113453</v>
      </c>
      <c r="F189">
        <f t="shared" si="10"/>
        <v>85</v>
      </c>
      <c r="G189">
        <f>VLOOKUP(C189,Sheet1!$C$3:$D$130,2,FALSE)</f>
        <v>102</v>
      </c>
      <c r="H189">
        <v>188</v>
      </c>
      <c r="I189" t="str">
        <f t="shared" si="11"/>
        <v>MyMIDI.addNote(track,channel,102,188,duration,85)</v>
      </c>
    </row>
    <row r="190" spans="1:9" x14ac:dyDescent="0.25">
      <c r="A190" s="1">
        <v>44295</v>
      </c>
      <c r="B190">
        <v>3.86</v>
      </c>
      <c r="C190" t="str">
        <f t="shared" si="8"/>
        <v>A#7</v>
      </c>
      <c r="D190">
        <v>1136405</v>
      </c>
      <c r="E190">
        <f t="shared" si="9"/>
        <v>0.2024415567074927</v>
      </c>
      <c r="F190">
        <f t="shared" si="10"/>
        <v>77</v>
      </c>
      <c r="G190">
        <f>VLOOKUP(C190,Sheet1!$C$3:$D$130,2,FALSE)</f>
        <v>106</v>
      </c>
      <c r="H190">
        <v>189</v>
      </c>
      <c r="I190" t="str">
        <f t="shared" si="11"/>
        <v>MyMIDI.addNote(track,channel,106,189,duration,77)</v>
      </c>
    </row>
    <row r="191" spans="1:9" x14ac:dyDescent="0.25">
      <c r="A191" s="1">
        <v>44298</v>
      </c>
      <c r="B191">
        <v>3.86</v>
      </c>
      <c r="C191" t="str">
        <f t="shared" si="8"/>
        <v>A#7</v>
      </c>
      <c r="D191">
        <v>908434</v>
      </c>
      <c r="E191">
        <f t="shared" si="9"/>
        <v>-9.1101502761980951E-2</v>
      </c>
      <c r="F191">
        <f t="shared" si="10"/>
        <v>76</v>
      </c>
      <c r="G191">
        <f>VLOOKUP(C191,Sheet1!$C$3:$D$130,2,FALSE)</f>
        <v>106</v>
      </c>
      <c r="H191">
        <v>190</v>
      </c>
      <c r="I191" t="str">
        <f t="shared" si="11"/>
        <v>MyMIDI.addNote(track,channel,106,190,duration,76)</v>
      </c>
    </row>
    <row r="192" spans="1:9" x14ac:dyDescent="0.25">
      <c r="A192" s="1">
        <v>44299</v>
      </c>
      <c r="B192">
        <v>3.87</v>
      </c>
      <c r="C192" t="str">
        <f t="shared" si="8"/>
        <v>B7</v>
      </c>
      <c r="D192">
        <v>1250884</v>
      </c>
      <c r="E192">
        <f t="shared" si="9"/>
        <v>0.34984853349403955</v>
      </c>
      <c r="F192">
        <f t="shared" si="10"/>
        <v>78</v>
      </c>
      <c r="G192">
        <f>VLOOKUP(C192,Sheet1!$C$3:$D$130,2,FALSE)</f>
        <v>107</v>
      </c>
      <c r="H192">
        <v>191</v>
      </c>
      <c r="I192" t="str">
        <f t="shared" si="11"/>
        <v>MyMIDI.addNote(track,channel,107,191,duration,78)</v>
      </c>
    </row>
    <row r="193" spans="1:9" x14ac:dyDescent="0.25">
      <c r="A193" s="1">
        <v>44300</v>
      </c>
      <c r="B193">
        <v>3.91</v>
      </c>
      <c r="C193" t="str">
        <f t="shared" si="8"/>
        <v>D#8</v>
      </c>
      <c r="D193">
        <v>626749</v>
      </c>
      <c r="E193">
        <f t="shared" si="9"/>
        <v>-0.45380849929513067</v>
      </c>
      <c r="F193">
        <f t="shared" si="10"/>
        <v>74</v>
      </c>
      <c r="G193">
        <f>VLOOKUP(C193,Sheet1!$C$3:$D$130,2,FALSE)</f>
        <v>111</v>
      </c>
      <c r="H193">
        <v>192</v>
      </c>
      <c r="I193" t="str">
        <f t="shared" si="11"/>
        <v>MyMIDI.addNote(track,channel,111,192,duration,74)</v>
      </c>
    </row>
    <row r="194" spans="1:9" x14ac:dyDescent="0.25">
      <c r="A194" s="1">
        <v>44301</v>
      </c>
      <c r="B194">
        <v>3.96</v>
      </c>
      <c r="C194" t="str">
        <f t="shared" si="8"/>
        <v>G#8</v>
      </c>
      <c r="D194">
        <v>696612</v>
      </c>
      <c r="E194">
        <f t="shared" si="9"/>
        <v>-0.3638505714722241</v>
      </c>
      <c r="F194">
        <f t="shared" si="10"/>
        <v>74</v>
      </c>
      <c r="G194">
        <f>VLOOKUP(C194,Sheet1!$C$3:$D$130,2,FALSE)</f>
        <v>116</v>
      </c>
      <c r="H194">
        <v>193</v>
      </c>
      <c r="I194" t="str">
        <f t="shared" si="11"/>
        <v>MyMIDI.addNote(track,channel,116,193,duration,74)</v>
      </c>
    </row>
    <row r="195" spans="1:9" x14ac:dyDescent="0.25">
      <c r="A195" s="1">
        <v>44302</v>
      </c>
      <c r="B195">
        <v>3.97</v>
      </c>
      <c r="C195" t="str">
        <f t="shared" ref="C195:C256" si="12">VLOOKUP(B195,$N$2:$P$128,2,FALSE)</f>
        <v>A8</v>
      </c>
      <c r="D195">
        <v>825086</v>
      </c>
      <c r="E195">
        <f t="shared" ref="E195:E256" si="13">STANDARDIZE(D195,$S$6,$S$5)</f>
        <v>-0.19842316613434713</v>
      </c>
      <c r="F195">
        <f t="shared" ref="F195:F256" si="14">ROUND((D195-$S$2)/($S$4)*($T$3-$T$2)+$T$2,0)</f>
        <v>75</v>
      </c>
      <c r="G195">
        <f>VLOOKUP(C195,Sheet1!$C$3:$D$130,2,FALSE)</f>
        <v>117</v>
      </c>
      <c r="H195">
        <v>194</v>
      </c>
      <c r="I195" t="str">
        <f t="shared" ref="I195:I256" si="15">"MyMIDI.addNote(track,channel,"&amp;G195&amp;","&amp;H195&amp;",duration,"&amp;F195&amp;")"</f>
        <v>MyMIDI.addNote(track,channel,117,194,duration,75)</v>
      </c>
    </row>
    <row r="196" spans="1:9" x14ac:dyDescent="0.25">
      <c r="A196" s="1">
        <v>44305</v>
      </c>
      <c r="B196">
        <v>3.89</v>
      </c>
      <c r="C196" t="str">
        <f t="shared" si="12"/>
        <v>C#8</v>
      </c>
      <c r="D196">
        <v>754514</v>
      </c>
      <c r="E196">
        <f t="shared" si="13"/>
        <v>-0.28929402599318749</v>
      </c>
      <c r="F196">
        <f t="shared" si="14"/>
        <v>75</v>
      </c>
      <c r="G196">
        <f>VLOOKUP(C196,Sheet1!$C$3:$D$130,2,FALSE)</f>
        <v>109</v>
      </c>
      <c r="H196">
        <v>195</v>
      </c>
      <c r="I196" t="str">
        <f t="shared" si="15"/>
        <v>MyMIDI.addNote(track,channel,109,195,duration,75)</v>
      </c>
    </row>
    <row r="197" spans="1:9" x14ac:dyDescent="0.25">
      <c r="A197" s="1">
        <v>44306</v>
      </c>
      <c r="B197">
        <v>3.9</v>
      </c>
      <c r="C197" t="str">
        <f t="shared" si="12"/>
        <v>D8</v>
      </c>
      <c r="D197">
        <v>683011</v>
      </c>
      <c r="E197">
        <f t="shared" si="13"/>
        <v>-0.38136367248877584</v>
      </c>
      <c r="F197">
        <f t="shared" si="14"/>
        <v>74</v>
      </c>
      <c r="G197">
        <f>VLOOKUP(C197,Sheet1!$C$3:$D$130,2,FALSE)</f>
        <v>110</v>
      </c>
      <c r="H197">
        <v>196</v>
      </c>
      <c r="I197" t="str">
        <f t="shared" si="15"/>
        <v>MyMIDI.addNote(track,channel,110,196,duration,74)</v>
      </c>
    </row>
    <row r="198" spans="1:9" x14ac:dyDescent="0.25">
      <c r="A198" s="1">
        <v>44307</v>
      </c>
      <c r="B198">
        <v>3.88</v>
      </c>
      <c r="C198" t="str">
        <f t="shared" si="12"/>
        <v>C8</v>
      </c>
      <c r="D198">
        <v>551500</v>
      </c>
      <c r="E198">
        <f t="shared" si="13"/>
        <v>-0.55070162027112513</v>
      </c>
      <c r="F198">
        <f t="shared" si="14"/>
        <v>73</v>
      </c>
      <c r="G198">
        <f>VLOOKUP(C198,Sheet1!$C$3:$D$130,2,FALSE)</f>
        <v>108</v>
      </c>
      <c r="H198">
        <v>197</v>
      </c>
      <c r="I198" t="str">
        <f t="shared" si="15"/>
        <v>MyMIDI.addNote(track,channel,108,197,duration,73)</v>
      </c>
    </row>
    <row r="199" spans="1:9" x14ac:dyDescent="0.25">
      <c r="A199" s="1">
        <v>44308</v>
      </c>
      <c r="B199">
        <v>3.87</v>
      </c>
      <c r="C199" t="str">
        <f t="shared" si="12"/>
        <v>B7</v>
      </c>
      <c r="D199">
        <v>656056</v>
      </c>
      <c r="E199">
        <f t="shared" si="13"/>
        <v>-0.41607182908764001</v>
      </c>
      <c r="F199">
        <f t="shared" si="14"/>
        <v>74</v>
      </c>
      <c r="G199">
        <f>VLOOKUP(C199,Sheet1!$C$3:$D$130,2,FALSE)</f>
        <v>107</v>
      </c>
      <c r="H199">
        <v>198</v>
      </c>
      <c r="I199" t="str">
        <f t="shared" si="15"/>
        <v>MyMIDI.addNote(track,channel,107,198,duration,74)</v>
      </c>
    </row>
    <row r="200" spans="1:9" x14ac:dyDescent="0.25">
      <c r="A200" s="1">
        <v>44309</v>
      </c>
      <c r="B200">
        <v>3.85</v>
      </c>
      <c r="C200" t="str">
        <f t="shared" si="12"/>
        <v>A7</v>
      </c>
      <c r="D200">
        <v>566685</v>
      </c>
      <c r="E200">
        <f t="shared" si="13"/>
        <v>-0.53114890804876369</v>
      </c>
      <c r="F200">
        <f t="shared" si="14"/>
        <v>73</v>
      </c>
      <c r="G200">
        <f>VLOOKUP(C200,Sheet1!$C$3:$D$130,2,FALSE)</f>
        <v>105</v>
      </c>
      <c r="H200">
        <v>199</v>
      </c>
      <c r="I200" t="str">
        <f t="shared" si="15"/>
        <v>MyMIDI.addNote(track,channel,105,199,duration,73)</v>
      </c>
    </row>
    <row r="201" spans="1:9" x14ac:dyDescent="0.25">
      <c r="A201" s="1">
        <v>44312</v>
      </c>
      <c r="B201">
        <v>3.83</v>
      </c>
      <c r="C201" t="str">
        <f t="shared" si="12"/>
        <v>G7</v>
      </c>
      <c r="D201">
        <v>552583</v>
      </c>
      <c r="E201">
        <f t="shared" si="13"/>
        <v>-0.54930711336715299</v>
      </c>
      <c r="F201">
        <f t="shared" si="14"/>
        <v>73</v>
      </c>
      <c r="G201">
        <f>VLOOKUP(C201,Sheet1!$C$3:$D$130,2,FALSE)</f>
        <v>103</v>
      </c>
      <c r="H201">
        <v>200</v>
      </c>
      <c r="I201" t="str">
        <f t="shared" si="15"/>
        <v>MyMIDI.addNote(track,channel,103,200,duration,73)</v>
      </c>
    </row>
    <row r="202" spans="1:9" x14ac:dyDescent="0.25">
      <c r="A202" s="1">
        <v>44313</v>
      </c>
      <c r="B202">
        <v>3.82</v>
      </c>
      <c r="C202" t="str">
        <f t="shared" si="12"/>
        <v>F#7</v>
      </c>
      <c r="D202">
        <v>591098</v>
      </c>
      <c r="E202">
        <f t="shared" si="13"/>
        <v>-0.49971391539255627</v>
      </c>
      <c r="F202">
        <f t="shared" si="14"/>
        <v>74</v>
      </c>
      <c r="G202">
        <f>VLOOKUP(C202,Sheet1!$C$3:$D$130,2,FALSE)</f>
        <v>102</v>
      </c>
      <c r="H202">
        <v>201</v>
      </c>
      <c r="I202" t="str">
        <f t="shared" si="15"/>
        <v>MyMIDI.addNote(track,channel,102,201,duration,74)</v>
      </c>
    </row>
    <row r="203" spans="1:9" x14ac:dyDescent="0.25">
      <c r="A203" s="1">
        <v>44314</v>
      </c>
      <c r="B203">
        <v>3.71</v>
      </c>
      <c r="C203" t="str">
        <f t="shared" si="12"/>
        <v>G6</v>
      </c>
      <c r="D203">
        <v>1255389</v>
      </c>
      <c r="E203">
        <f t="shared" si="13"/>
        <v>0.3556493216772294</v>
      </c>
      <c r="F203">
        <f t="shared" si="14"/>
        <v>78</v>
      </c>
      <c r="G203">
        <f>VLOOKUP(C203,Sheet1!$C$3:$D$130,2,FALSE)</f>
        <v>91</v>
      </c>
      <c r="H203">
        <v>202</v>
      </c>
      <c r="I203" t="str">
        <f t="shared" si="15"/>
        <v>MyMIDI.addNote(track,channel,91,202,duration,78)</v>
      </c>
    </row>
    <row r="204" spans="1:9" x14ac:dyDescent="0.25">
      <c r="A204" s="1">
        <v>44315</v>
      </c>
      <c r="B204">
        <v>3.74</v>
      </c>
      <c r="C204" t="str">
        <f t="shared" si="12"/>
        <v>A#6</v>
      </c>
      <c r="D204">
        <v>505902</v>
      </c>
      <c r="E204">
        <f t="shared" si="13"/>
        <v>-0.60941512517170049</v>
      </c>
      <c r="F204">
        <f t="shared" si="14"/>
        <v>73</v>
      </c>
      <c r="G204">
        <f>VLOOKUP(C204,Sheet1!$C$3:$D$130,2,FALSE)</f>
        <v>94</v>
      </c>
      <c r="H204">
        <v>203</v>
      </c>
      <c r="I204" t="str">
        <f t="shared" si="15"/>
        <v>MyMIDI.addNote(track,channel,94,203,duration,73)</v>
      </c>
    </row>
    <row r="205" spans="1:9" x14ac:dyDescent="0.25">
      <c r="A205" s="1">
        <v>44316</v>
      </c>
      <c r="B205">
        <v>3.69</v>
      </c>
      <c r="C205" t="str">
        <f t="shared" si="12"/>
        <v>F6</v>
      </c>
      <c r="D205">
        <v>420428</v>
      </c>
      <c r="E205">
        <f t="shared" si="13"/>
        <v>-0.71947429701853094</v>
      </c>
      <c r="F205">
        <f t="shared" si="14"/>
        <v>72</v>
      </c>
      <c r="G205">
        <f>VLOOKUP(C205,Sheet1!$C$3:$D$130,2,FALSE)</f>
        <v>89</v>
      </c>
      <c r="H205">
        <v>204</v>
      </c>
      <c r="I205" t="str">
        <f t="shared" si="15"/>
        <v>MyMIDI.addNote(track,channel,89,204,duration,72)</v>
      </c>
    </row>
    <row r="206" spans="1:9" x14ac:dyDescent="0.25">
      <c r="A206" s="1">
        <v>44319</v>
      </c>
      <c r="B206">
        <v>3.67</v>
      </c>
      <c r="C206" t="str">
        <f t="shared" si="12"/>
        <v>D#6</v>
      </c>
      <c r="D206">
        <v>611905</v>
      </c>
      <c r="E206">
        <f t="shared" si="13"/>
        <v>-0.47292212854957477</v>
      </c>
      <c r="F206">
        <f t="shared" si="14"/>
        <v>74</v>
      </c>
      <c r="G206">
        <f>VLOOKUP(C206,Sheet1!$C$3:$D$130,2,FALSE)</f>
        <v>87</v>
      </c>
      <c r="H206">
        <v>205</v>
      </c>
      <c r="I206" t="str">
        <f t="shared" si="15"/>
        <v>MyMIDI.addNote(track,channel,87,205,duration,74)</v>
      </c>
    </row>
    <row r="207" spans="1:9" x14ac:dyDescent="0.25">
      <c r="A207" s="1">
        <v>44320</v>
      </c>
      <c r="B207">
        <v>3.67</v>
      </c>
      <c r="C207" t="str">
        <f t="shared" si="12"/>
        <v>D#6</v>
      </c>
      <c r="D207">
        <v>429539</v>
      </c>
      <c r="E207">
        <f t="shared" si="13"/>
        <v>-0.70774266968511401</v>
      </c>
      <c r="F207">
        <f t="shared" si="14"/>
        <v>72</v>
      </c>
      <c r="G207">
        <f>VLOOKUP(C207,Sheet1!$C$3:$D$130,2,FALSE)</f>
        <v>87</v>
      </c>
      <c r="H207">
        <v>206</v>
      </c>
      <c r="I207" t="str">
        <f t="shared" si="15"/>
        <v>MyMIDI.addNote(track,channel,87,206,duration,72)</v>
      </c>
    </row>
    <row r="208" spans="1:9" x14ac:dyDescent="0.25">
      <c r="A208" s="1">
        <v>44321</v>
      </c>
      <c r="B208">
        <v>3.7</v>
      </c>
      <c r="C208" t="str">
        <f t="shared" si="12"/>
        <v>F#6</v>
      </c>
      <c r="D208">
        <v>359604</v>
      </c>
      <c r="E208">
        <f t="shared" si="13"/>
        <v>-0.79779330710828467</v>
      </c>
      <c r="F208">
        <f t="shared" si="14"/>
        <v>72</v>
      </c>
      <c r="G208">
        <f>VLOOKUP(C208,Sheet1!$C$3:$D$130,2,FALSE)</f>
        <v>90</v>
      </c>
      <c r="H208">
        <v>207</v>
      </c>
      <c r="I208" t="str">
        <f t="shared" si="15"/>
        <v>MyMIDI.addNote(track,channel,90,207,duration,72)</v>
      </c>
    </row>
    <row r="209" spans="1:9" x14ac:dyDescent="0.25">
      <c r="A209" s="1">
        <v>44322</v>
      </c>
      <c r="B209">
        <v>3.66</v>
      </c>
      <c r="C209" t="str">
        <f t="shared" si="12"/>
        <v>D6</v>
      </c>
      <c r="D209">
        <v>206225</v>
      </c>
      <c r="E209">
        <f t="shared" si="13"/>
        <v>-0.99528922070417369</v>
      </c>
      <c r="F209">
        <f t="shared" si="14"/>
        <v>71</v>
      </c>
      <c r="G209">
        <f>VLOOKUP(C209,Sheet1!$C$3:$D$130,2,FALSE)</f>
        <v>86</v>
      </c>
      <c r="H209">
        <v>208</v>
      </c>
      <c r="I209" t="str">
        <f t="shared" si="15"/>
        <v>MyMIDI.addNote(track,channel,86,208,duration,71)</v>
      </c>
    </row>
    <row r="210" spans="1:9" x14ac:dyDescent="0.25">
      <c r="A210" s="1">
        <v>44323</v>
      </c>
      <c r="B210">
        <v>3.65</v>
      </c>
      <c r="C210" t="str">
        <f t="shared" si="12"/>
        <v>C#6</v>
      </c>
      <c r="D210">
        <v>292935</v>
      </c>
      <c r="E210">
        <f t="shared" si="13"/>
        <v>-0.8836385340528099</v>
      </c>
      <c r="F210">
        <f t="shared" si="14"/>
        <v>72</v>
      </c>
      <c r="G210">
        <f>VLOOKUP(C210,Sheet1!$C$3:$D$130,2,FALSE)</f>
        <v>85</v>
      </c>
      <c r="H210">
        <v>209</v>
      </c>
      <c r="I210" t="str">
        <f t="shared" si="15"/>
        <v>MyMIDI.addNote(track,channel,85,209,duration,72)</v>
      </c>
    </row>
    <row r="211" spans="1:9" x14ac:dyDescent="0.25">
      <c r="A211" s="1">
        <v>44326</v>
      </c>
      <c r="B211">
        <v>3.67</v>
      </c>
      <c r="C211" t="str">
        <f t="shared" si="12"/>
        <v>D#6</v>
      </c>
      <c r="D211">
        <v>379929</v>
      </c>
      <c r="E211">
        <f t="shared" si="13"/>
        <v>-0.77162215953373769</v>
      </c>
      <c r="F211">
        <f t="shared" si="14"/>
        <v>72</v>
      </c>
      <c r="G211">
        <f>VLOOKUP(C211,Sheet1!$C$3:$D$130,2,FALSE)</f>
        <v>87</v>
      </c>
      <c r="H211">
        <v>210</v>
      </c>
      <c r="I211" t="str">
        <f t="shared" si="15"/>
        <v>MyMIDI.addNote(track,channel,87,210,duration,72)</v>
      </c>
    </row>
    <row r="212" spans="1:9" x14ac:dyDescent="0.25">
      <c r="A212" s="1">
        <v>44327</v>
      </c>
      <c r="B212">
        <v>3.65</v>
      </c>
      <c r="C212" t="str">
        <f t="shared" si="12"/>
        <v>C#6</v>
      </c>
      <c r="D212">
        <v>467545</v>
      </c>
      <c r="E212">
        <f t="shared" si="13"/>
        <v>-0.65880487707905089</v>
      </c>
      <c r="F212">
        <f t="shared" si="14"/>
        <v>73</v>
      </c>
      <c r="G212">
        <f>VLOOKUP(C212,Sheet1!$C$3:$D$130,2,FALSE)</f>
        <v>85</v>
      </c>
      <c r="H212">
        <v>211</v>
      </c>
      <c r="I212" t="str">
        <f t="shared" si="15"/>
        <v>MyMIDI.addNote(track,channel,85,211,duration,73)</v>
      </c>
    </row>
    <row r="213" spans="1:9" x14ac:dyDescent="0.25">
      <c r="A213" s="1">
        <v>44328</v>
      </c>
      <c r="B213">
        <v>3.66</v>
      </c>
      <c r="C213" t="str">
        <f t="shared" si="12"/>
        <v>D6</v>
      </c>
      <c r="D213">
        <v>346418</v>
      </c>
      <c r="E213">
        <f t="shared" si="13"/>
        <v>-0.81477204028998096</v>
      </c>
      <c r="F213">
        <f t="shared" si="14"/>
        <v>72</v>
      </c>
      <c r="G213">
        <f>VLOOKUP(C213,Sheet1!$C$3:$D$130,2,FALSE)</f>
        <v>86</v>
      </c>
      <c r="H213">
        <v>212</v>
      </c>
      <c r="I213" t="str">
        <f t="shared" si="15"/>
        <v>MyMIDI.addNote(track,channel,86,212,duration,72)</v>
      </c>
    </row>
    <row r="214" spans="1:9" x14ac:dyDescent="0.25">
      <c r="A214" s="1">
        <v>44329</v>
      </c>
      <c r="B214">
        <v>3.6</v>
      </c>
      <c r="C214" t="str">
        <f t="shared" si="12"/>
        <v>G#5</v>
      </c>
      <c r="D214">
        <v>230604</v>
      </c>
      <c r="E214">
        <f t="shared" si="13"/>
        <v>-0.9638980075814243</v>
      </c>
      <c r="F214">
        <f t="shared" si="14"/>
        <v>71</v>
      </c>
      <c r="G214">
        <f>VLOOKUP(C214,Sheet1!$C$3:$D$130,2,FALSE)</f>
        <v>80</v>
      </c>
      <c r="H214">
        <v>213</v>
      </c>
      <c r="I214" t="str">
        <f t="shared" si="15"/>
        <v>MyMIDI.addNote(track,channel,80,213,duration,71)</v>
      </c>
    </row>
    <row r="215" spans="1:9" x14ac:dyDescent="0.25">
      <c r="A215" s="1">
        <v>44330</v>
      </c>
      <c r="B215">
        <v>3.65</v>
      </c>
      <c r="C215" t="str">
        <f t="shared" si="12"/>
        <v>C#6</v>
      </c>
      <c r="D215">
        <v>247456</v>
      </c>
      <c r="E215">
        <f t="shared" si="13"/>
        <v>-0.94219881058628208</v>
      </c>
      <c r="F215">
        <f t="shared" si="14"/>
        <v>71</v>
      </c>
      <c r="G215">
        <f>VLOOKUP(C215,Sheet1!$C$3:$D$130,2,FALSE)</f>
        <v>85</v>
      </c>
      <c r="H215">
        <v>214</v>
      </c>
      <c r="I215" t="str">
        <f t="shared" si="15"/>
        <v>MyMIDI.addNote(track,channel,85,214,duration,71)</v>
      </c>
    </row>
    <row r="216" spans="1:9" x14ac:dyDescent="0.25">
      <c r="A216" s="1">
        <v>44333</v>
      </c>
      <c r="B216">
        <v>3.63</v>
      </c>
      <c r="C216" t="str">
        <f t="shared" si="12"/>
        <v>B5</v>
      </c>
      <c r="D216">
        <v>307081</v>
      </c>
      <c r="E216">
        <f t="shared" si="13"/>
        <v>-0.86542367286759259</v>
      </c>
      <c r="F216">
        <f t="shared" si="14"/>
        <v>72</v>
      </c>
      <c r="G216">
        <f>VLOOKUP(C216,Sheet1!$C$3:$D$130,2,FALSE)</f>
        <v>83</v>
      </c>
      <c r="H216">
        <v>215</v>
      </c>
      <c r="I216" t="str">
        <f t="shared" si="15"/>
        <v>MyMIDI.addNote(track,channel,83,215,duration,72)</v>
      </c>
    </row>
    <row r="217" spans="1:9" x14ac:dyDescent="0.25">
      <c r="A217" s="1">
        <v>44334</v>
      </c>
      <c r="B217">
        <v>3.62</v>
      </c>
      <c r="C217" t="str">
        <f t="shared" si="12"/>
        <v>A#5</v>
      </c>
      <c r="D217">
        <v>517996</v>
      </c>
      <c r="E217">
        <f t="shared" si="13"/>
        <v>-0.59384248759400937</v>
      </c>
      <c r="F217">
        <f t="shared" si="14"/>
        <v>73</v>
      </c>
      <c r="G217">
        <f>VLOOKUP(C217,Sheet1!$C$3:$D$130,2,FALSE)</f>
        <v>82</v>
      </c>
      <c r="H217">
        <v>216</v>
      </c>
      <c r="I217" t="str">
        <f t="shared" si="15"/>
        <v>MyMIDI.addNote(track,channel,82,216,duration,73)</v>
      </c>
    </row>
    <row r="218" spans="1:9" x14ac:dyDescent="0.25">
      <c r="A218" s="1">
        <v>44335</v>
      </c>
      <c r="B218">
        <v>3.59</v>
      </c>
      <c r="C218" t="str">
        <f t="shared" si="12"/>
        <v>G5</v>
      </c>
      <c r="D218">
        <v>1157960</v>
      </c>
      <c r="E218">
        <f t="shared" si="13"/>
        <v>0.23019649328655101</v>
      </c>
      <c r="F218">
        <f t="shared" si="14"/>
        <v>77</v>
      </c>
      <c r="G218">
        <f>VLOOKUP(C218,Sheet1!$C$3:$D$130,2,FALSE)</f>
        <v>79</v>
      </c>
      <c r="H218">
        <v>217</v>
      </c>
      <c r="I218" t="str">
        <f t="shared" si="15"/>
        <v>MyMIDI.addNote(track,channel,79,217,duration,77)</v>
      </c>
    </row>
    <row r="219" spans="1:9" x14ac:dyDescent="0.25">
      <c r="A219" s="1">
        <v>44336</v>
      </c>
      <c r="B219">
        <v>3.56</v>
      </c>
      <c r="C219" t="str">
        <f t="shared" si="12"/>
        <v>E5</v>
      </c>
      <c r="D219">
        <v>594297</v>
      </c>
      <c r="E219">
        <f t="shared" si="13"/>
        <v>-0.49559477634748983</v>
      </c>
      <c r="F219">
        <f t="shared" si="14"/>
        <v>74</v>
      </c>
      <c r="G219">
        <f>VLOOKUP(C219,Sheet1!$C$3:$D$130,2,FALSE)</f>
        <v>76</v>
      </c>
      <c r="H219">
        <v>218</v>
      </c>
      <c r="I219" t="str">
        <f t="shared" si="15"/>
        <v>MyMIDI.addNote(track,channel,76,218,duration,74)</v>
      </c>
    </row>
    <row r="220" spans="1:9" x14ac:dyDescent="0.25">
      <c r="A220" s="1">
        <v>44337</v>
      </c>
      <c r="B220">
        <v>3.66</v>
      </c>
      <c r="C220" t="str">
        <f t="shared" si="12"/>
        <v>D6</v>
      </c>
      <c r="D220">
        <v>472920</v>
      </c>
      <c r="E220">
        <f t="shared" si="13"/>
        <v>-0.65188384789267018</v>
      </c>
      <c r="F220">
        <f t="shared" si="14"/>
        <v>73</v>
      </c>
      <c r="G220">
        <f>VLOOKUP(C220,Sheet1!$C$3:$D$130,2,FALSE)</f>
        <v>86</v>
      </c>
      <c r="H220">
        <v>219</v>
      </c>
      <c r="I220" t="str">
        <f t="shared" si="15"/>
        <v>MyMIDI.addNote(track,channel,86,219,duration,73)</v>
      </c>
    </row>
    <row r="221" spans="1:9" x14ac:dyDescent="0.25">
      <c r="A221" s="1">
        <v>44340</v>
      </c>
      <c r="B221">
        <v>3.6</v>
      </c>
      <c r="C221" t="str">
        <f t="shared" si="12"/>
        <v>G#5</v>
      </c>
      <c r="D221">
        <v>271689</v>
      </c>
      <c r="E221">
        <f t="shared" si="13"/>
        <v>-0.91099559193073487</v>
      </c>
      <c r="F221">
        <f t="shared" si="14"/>
        <v>71</v>
      </c>
      <c r="G221">
        <f>VLOOKUP(C221,Sheet1!$C$3:$D$130,2,FALSE)</f>
        <v>80</v>
      </c>
      <c r="H221">
        <v>220</v>
      </c>
      <c r="I221" t="str">
        <f t="shared" si="15"/>
        <v>MyMIDI.addNote(track,channel,80,220,duration,71)</v>
      </c>
    </row>
    <row r="222" spans="1:9" x14ac:dyDescent="0.25">
      <c r="A222" s="1">
        <v>44341</v>
      </c>
      <c r="B222">
        <v>3.63</v>
      </c>
      <c r="C222" t="str">
        <f t="shared" si="12"/>
        <v>B5</v>
      </c>
      <c r="D222">
        <v>259039</v>
      </c>
      <c r="E222">
        <f t="shared" si="13"/>
        <v>-0.92728415364379857</v>
      </c>
      <c r="F222">
        <f t="shared" si="14"/>
        <v>71</v>
      </c>
      <c r="G222">
        <f>VLOOKUP(C222,Sheet1!$C$3:$D$130,2,FALSE)</f>
        <v>83</v>
      </c>
      <c r="H222">
        <v>221</v>
      </c>
      <c r="I222" t="str">
        <f t="shared" si="15"/>
        <v>MyMIDI.addNote(track,channel,83,221,duration,71)</v>
      </c>
    </row>
    <row r="223" spans="1:9" x14ac:dyDescent="0.25">
      <c r="A223" s="1">
        <v>44342</v>
      </c>
      <c r="B223">
        <v>3.64</v>
      </c>
      <c r="C223" t="str">
        <f t="shared" si="12"/>
        <v>C6</v>
      </c>
      <c r="D223">
        <v>394234</v>
      </c>
      <c r="E223">
        <f t="shared" si="13"/>
        <v>-0.75320256464793722</v>
      </c>
      <c r="F223">
        <f t="shared" si="14"/>
        <v>72</v>
      </c>
      <c r="G223">
        <f>VLOOKUP(C223,Sheet1!$C$3:$D$130,2,FALSE)</f>
        <v>84</v>
      </c>
      <c r="H223">
        <v>222</v>
      </c>
      <c r="I223" t="str">
        <f t="shared" si="15"/>
        <v>MyMIDI.addNote(track,channel,84,222,duration,72)</v>
      </c>
    </row>
    <row r="224" spans="1:9" x14ac:dyDescent="0.25">
      <c r="A224" s="1">
        <v>44343</v>
      </c>
      <c r="B224">
        <v>3.68</v>
      </c>
      <c r="C224" t="str">
        <f t="shared" si="12"/>
        <v>E6</v>
      </c>
      <c r="D224">
        <v>935992</v>
      </c>
      <c r="E224">
        <f t="shared" si="13"/>
        <v>-5.5616903260905133E-2</v>
      </c>
      <c r="F224">
        <f t="shared" si="14"/>
        <v>76</v>
      </c>
      <c r="G224">
        <f>VLOOKUP(C224,Sheet1!$C$3:$D$130,2,FALSE)</f>
        <v>88</v>
      </c>
      <c r="H224">
        <v>223</v>
      </c>
      <c r="I224" t="str">
        <f t="shared" si="15"/>
        <v>MyMIDI.addNote(track,channel,88,223,duration,76)</v>
      </c>
    </row>
    <row r="225" spans="1:9" x14ac:dyDescent="0.25">
      <c r="A225" s="1">
        <v>44344</v>
      </c>
      <c r="B225">
        <v>3.75</v>
      </c>
      <c r="C225" t="str">
        <f t="shared" si="12"/>
        <v>B6</v>
      </c>
      <c r="D225">
        <v>580284</v>
      </c>
      <c r="E225">
        <f t="shared" si="13"/>
        <v>-0.51363838229888592</v>
      </c>
      <c r="F225">
        <f t="shared" si="14"/>
        <v>73</v>
      </c>
      <c r="G225">
        <f>VLOOKUP(C225,Sheet1!$C$3:$D$130,2,FALSE)</f>
        <v>95</v>
      </c>
      <c r="H225">
        <v>224</v>
      </c>
      <c r="I225" t="str">
        <f t="shared" si="15"/>
        <v>MyMIDI.addNote(track,channel,95,224,duration,73)</v>
      </c>
    </row>
    <row r="226" spans="1:9" x14ac:dyDescent="0.25">
      <c r="A226" s="1">
        <v>44347</v>
      </c>
      <c r="B226">
        <v>3.69</v>
      </c>
      <c r="C226" t="str">
        <f t="shared" si="12"/>
        <v>F6</v>
      </c>
      <c r="D226">
        <v>1151804</v>
      </c>
      <c r="E226">
        <f t="shared" si="13"/>
        <v>0.22226982246397234</v>
      </c>
      <c r="F226">
        <f t="shared" si="14"/>
        <v>77</v>
      </c>
      <c r="G226">
        <f>VLOOKUP(C226,Sheet1!$C$3:$D$130,2,FALSE)</f>
        <v>89</v>
      </c>
      <c r="H226">
        <v>225</v>
      </c>
      <c r="I226" t="str">
        <f t="shared" si="15"/>
        <v>MyMIDI.addNote(track,channel,89,225,duration,77)</v>
      </c>
    </row>
    <row r="227" spans="1:9" x14ac:dyDescent="0.25">
      <c r="A227" s="1">
        <v>44348</v>
      </c>
      <c r="B227">
        <v>3.66</v>
      </c>
      <c r="C227" t="str">
        <f t="shared" si="12"/>
        <v>D6</v>
      </c>
      <c r="D227">
        <v>512003</v>
      </c>
      <c r="E227">
        <f t="shared" si="13"/>
        <v>-0.60155927418265687</v>
      </c>
      <c r="F227">
        <f t="shared" si="14"/>
        <v>73</v>
      </c>
      <c r="G227">
        <f>VLOOKUP(C227,Sheet1!$C$3:$D$130,2,FALSE)</f>
        <v>86</v>
      </c>
      <c r="H227">
        <v>226</v>
      </c>
      <c r="I227" t="str">
        <f t="shared" si="15"/>
        <v>MyMIDI.addNote(track,channel,86,226,duration,73)</v>
      </c>
    </row>
    <row r="228" spans="1:9" x14ac:dyDescent="0.25">
      <c r="A228" s="1">
        <v>44349</v>
      </c>
      <c r="B228">
        <v>3.69</v>
      </c>
      <c r="C228" t="str">
        <f t="shared" si="12"/>
        <v>F6</v>
      </c>
      <c r="D228">
        <v>759653</v>
      </c>
      <c r="E228">
        <f t="shared" si="13"/>
        <v>-0.28267687827433891</v>
      </c>
      <c r="F228">
        <f t="shared" si="14"/>
        <v>75</v>
      </c>
      <c r="G228">
        <f>VLOOKUP(C228,Sheet1!$C$3:$D$130,2,FALSE)</f>
        <v>89</v>
      </c>
      <c r="H228">
        <v>227</v>
      </c>
      <c r="I228" t="str">
        <f t="shared" si="15"/>
        <v>MyMIDI.addNote(track,channel,89,227,duration,75)</v>
      </c>
    </row>
    <row r="229" spans="1:9" x14ac:dyDescent="0.25">
      <c r="A229" s="1">
        <v>44350</v>
      </c>
      <c r="B229">
        <v>3.78</v>
      </c>
      <c r="C229" t="str">
        <f t="shared" si="12"/>
        <v>D7</v>
      </c>
      <c r="D229">
        <v>549794</v>
      </c>
      <c r="E229">
        <f t="shared" si="13"/>
        <v>-0.55289832274404893</v>
      </c>
      <c r="F229">
        <f t="shared" si="14"/>
        <v>73</v>
      </c>
      <c r="G229">
        <f>VLOOKUP(C229,Sheet1!$C$3:$D$130,2,FALSE)</f>
        <v>98</v>
      </c>
      <c r="H229">
        <v>228</v>
      </c>
      <c r="I229" t="str">
        <f t="shared" si="15"/>
        <v>MyMIDI.addNote(track,channel,98,228,duration,73)</v>
      </c>
    </row>
    <row r="230" spans="1:9" x14ac:dyDescent="0.25">
      <c r="A230" s="1">
        <v>44351</v>
      </c>
      <c r="B230">
        <v>3.73</v>
      </c>
      <c r="C230" t="str">
        <f t="shared" si="12"/>
        <v>A6</v>
      </c>
      <c r="D230">
        <v>472498</v>
      </c>
      <c r="E230">
        <f t="shared" si="13"/>
        <v>-0.65242722916088458</v>
      </c>
      <c r="F230">
        <f t="shared" si="14"/>
        <v>73</v>
      </c>
      <c r="G230">
        <f>VLOOKUP(C230,Sheet1!$C$3:$D$130,2,FALSE)</f>
        <v>93</v>
      </c>
      <c r="H230">
        <v>229</v>
      </c>
      <c r="I230" t="str">
        <f t="shared" si="15"/>
        <v>MyMIDI.addNote(track,channel,93,229,duration,73)</v>
      </c>
    </row>
    <row r="231" spans="1:9" x14ac:dyDescent="0.25">
      <c r="A231" s="1">
        <v>44354</v>
      </c>
      <c r="B231">
        <v>3.7</v>
      </c>
      <c r="C231" t="str">
        <f t="shared" si="12"/>
        <v>F#6</v>
      </c>
      <c r="D231">
        <v>321530</v>
      </c>
      <c r="E231">
        <f t="shared" si="13"/>
        <v>-0.84681865878126394</v>
      </c>
      <c r="F231">
        <f t="shared" si="14"/>
        <v>72</v>
      </c>
      <c r="G231">
        <f>VLOOKUP(C231,Sheet1!$C$3:$D$130,2,FALSE)</f>
        <v>90</v>
      </c>
      <c r="H231">
        <v>230</v>
      </c>
      <c r="I231" t="str">
        <f t="shared" si="15"/>
        <v>MyMIDI.addNote(track,channel,90,230,duration,72)</v>
      </c>
    </row>
    <row r="232" spans="1:9" x14ac:dyDescent="0.25">
      <c r="A232" s="1">
        <v>44355</v>
      </c>
      <c r="B232">
        <v>3.66</v>
      </c>
      <c r="C232" t="str">
        <f t="shared" si="12"/>
        <v>D6</v>
      </c>
      <c r="D232">
        <v>632140</v>
      </c>
      <c r="E232">
        <f t="shared" si="13"/>
        <v>-0.44686686797535785</v>
      </c>
      <c r="F232">
        <f t="shared" si="14"/>
        <v>74</v>
      </c>
      <c r="G232">
        <f>VLOOKUP(C232,Sheet1!$C$3:$D$130,2,FALSE)</f>
        <v>86</v>
      </c>
      <c r="H232">
        <v>231</v>
      </c>
      <c r="I232" t="str">
        <f t="shared" si="15"/>
        <v>MyMIDI.addNote(track,channel,86,231,duration,74)</v>
      </c>
    </row>
    <row r="233" spans="1:9" x14ac:dyDescent="0.25">
      <c r="A233" s="1">
        <v>44356</v>
      </c>
      <c r="B233">
        <v>3.64</v>
      </c>
      <c r="C233" t="str">
        <f t="shared" si="12"/>
        <v>C6</v>
      </c>
      <c r="D233">
        <v>311766</v>
      </c>
      <c r="E233">
        <f t="shared" si="13"/>
        <v>-0.85939111068374252</v>
      </c>
      <c r="F233">
        <f t="shared" si="14"/>
        <v>72</v>
      </c>
      <c r="G233">
        <f>VLOOKUP(C233,Sheet1!$C$3:$D$130,2,FALSE)</f>
        <v>84</v>
      </c>
      <c r="H233">
        <v>232</v>
      </c>
      <c r="I233" t="str">
        <f t="shared" si="15"/>
        <v>MyMIDI.addNote(track,channel,84,232,duration,72)</v>
      </c>
    </row>
    <row r="234" spans="1:9" x14ac:dyDescent="0.25">
      <c r="A234" s="1">
        <v>44357</v>
      </c>
      <c r="B234">
        <v>3.59</v>
      </c>
      <c r="C234" t="str">
        <f t="shared" si="12"/>
        <v>G5</v>
      </c>
      <c r="D234">
        <v>496500</v>
      </c>
      <c r="E234">
        <f t="shared" si="13"/>
        <v>-0.62152145380618462</v>
      </c>
      <c r="F234">
        <f t="shared" si="14"/>
        <v>73</v>
      </c>
      <c r="G234">
        <f>VLOOKUP(C234,Sheet1!$C$3:$D$130,2,FALSE)</f>
        <v>79</v>
      </c>
      <c r="H234">
        <v>233</v>
      </c>
      <c r="I234" t="str">
        <f t="shared" si="15"/>
        <v>MyMIDI.addNote(track,channel,79,233,duration,73)</v>
      </c>
    </row>
    <row r="235" spans="1:9" x14ac:dyDescent="0.25">
      <c r="A235" s="1">
        <v>44358</v>
      </c>
      <c r="B235">
        <v>3.61</v>
      </c>
      <c r="C235" t="str">
        <f t="shared" si="12"/>
        <v>A5</v>
      </c>
      <c r="D235">
        <v>258007</v>
      </c>
      <c r="E235">
        <f t="shared" si="13"/>
        <v>-0.92861299124758367</v>
      </c>
      <c r="F235">
        <f t="shared" si="14"/>
        <v>71</v>
      </c>
      <c r="G235">
        <f>VLOOKUP(C235,Sheet1!$C$3:$D$130,2,FALSE)</f>
        <v>81</v>
      </c>
      <c r="H235">
        <v>234</v>
      </c>
      <c r="I235" t="str">
        <f t="shared" si="15"/>
        <v>MyMIDI.addNote(track,channel,81,234,duration,71)</v>
      </c>
    </row>
    <row r="236" spans="1:9" x14ac:dyDescent="0.25">
      <c r="A236" s="1">
        <v>44362</v>
      </c>
      <c r="B236">
        <v>3.59</v>
      </c>
      <c r="C236" t="str">
        <f t="shared" si="12"/>
        <v>G5</v>
      </c>
      <c r="D236">
        <v>548843</v>
      </c>
      <c r="E236">
        <f t="shared" si="13"/>
        <v>-0.55412286204753702</v>
      </c>
      <c r="F236">
        <f t="shared" si="14"/>
        <v>73</v>
      </c>
      <c r="G236">
        <f>VLOOKUP(C236,Sheet1!$C$3:$D$130,2,FALSE)</f>
        <v>79</v>
      </c>
      <c r="H236">
        <v>235</v>
      </c>
      <c r="I236" t="str">
        <f t="shared" si="15"/>
        <v>MyMIDI.addNote(track,channel,79,235,duration,73)</v>
      </c>
    </row>
    <row r="237" spans="1:9" x14ac:dyDescent="0.25">
      <c r="A237" s="1">
        <v>44363</v>
      </c>
      <c r="B237">
        <v>3.59</v>
      </c>
      <c r="C237" t="str">
        <f t="shared" si="12"/>
        <v>G5</v>
      </c>
      <c r="D237">
        <v>312693</v>
      </c>
      <c r="E237">
        <f t="shared" si="13"/>
        <v>-0.85819747458034246</v>
      </c>
      <c r="F237">
        <f t="shared" si="14"/>
        <v>72</v>
      </c>
      <c r="G237">
        <f>VLOOKUP(C237,Sheet1!$C$3:$D$130,2,FALSE)</f>
        <v>79</v>
      </c>
      <c r="H237">
        <v>236</v>
      </c>
      <c r="I237" t="str">
        <f t="shared" si="15"/>
        <v>MyMIDI.addNote(track,channel,79,236,duration,72)</v>
      </c>
    </row>
    <row r="238" spans="1:9" x14ac:dyDescent="0.25">
      <c r="A238" s="1">
        <v>44364</v>
      </c>
      <c r="B238">
        <v>3.6</v>
      </c>
      <c r="C238" t="str">
        <f t="shared" si="12"/>
        <v>G#5</v>
      </c>
      <c r="D238">
        <v>643254</v>
      </c>
      <c r="E238">
        <f t="shared" si="13"/>
        <v>-0.43255611106792785</v>
      </c>
      <c r="F238">
        <f t="shared" si="14"/>
        <v>74</v>
      </c>
      <c r="G238">
        <f>VLOOKUP(C238,Sheet1!$C$3:$D$130,2,FALSE)</f>
        <v>80</v>
      </c>
      <c r="H238">
        <v>237</v>
      </c>
      <c r="I238" t="str">
        <f t="shared" si="15"/>
        <v>MyMIDI.addNote(track,channel,80,237,duration,74)</v>
      </c>
    </row>
    <row r="239" spans="1:9" x14ac:dyDescent="0.25">
      <c r="A239" s="1">
        <v>44365</v>
      </c>
      <c r="B239">
        <v>3.6</v>
      </c>
      <c r="C239" t="str">
        <f t="shared" si="12"/>
        <v>G#5</v>
      </c>
      <c r="D239">
        <v>942285</v>
      </c>
      <c r="E239">
        <f t="shared" si="13"/>
        <v>-4.7513826671157326E-2</v>
      </c>
      <c r="F239">
        <f t="shared" si="14"/>
        <v>76</v>
      </c>
      <c r="G239">
        <f>VLOOKUP(C239,Sheet1!$C$3:$D$130,2,FALSE)</f>
        <v>80</v>
      </c>
      <c r="H239">
        <v>238</v>
      </c>
      <c r="I239" t="str">
        <f t="shared" si="15"/>
        <v>MyMIDI.addNote(track,channel,80,238,duration,76)</v>
      </c>
    </row>
    <row r="240" spans="1:9" x14ac:dyDescent="0.25">
      <c r="A240" s="1">
        <v>44368</v>
      </c>
      <c r="B240">
        <v>3.57</v>
      </c>
      <c r="C240" t="str">
        <f t="shared" si="12"/>
        <v>F5</v>
      </c>
      <c r="D240">
        <v>448877</v>
      </c>
      <c r="E240">
        <f t="shared" si="13"/>
        <v>-0.68284241621418718</v>
      </c>
      <c r="F240">
        <f t="shared" si="14"/>
        <v>73</v>
      </c>
      <c r="G240">
        <f>VLOOKUP(C240,Sheet1!$C$3:$D$130,2,FALSE)</f>
        <v>77</v>
      </c>
      <c r="H240">
        <v>239</v>
      </c>
      <c r="I240" t="str">
        <f t="shared" si="15"/>
        <v>MyMIDI.addNote(track,channel,77,239,duration,73)</v>
      </c>
    </row>
    <row r="241" spans="1:9" x14ac:dyDescent="0.25">
      <c r="A241" s="1">
        <v>44369</v>
      </c>
      <c r="B241">
        <v>3.55</v>
      </c>
      <c r="C241" t="str">
        <f t="shared" si="12"/>
        <v>D#5</v>
      </c>
      <c r="D241">
        <v>610192</v>
      </c>
      <c r="E241">
        <f t="shared" si="13"/>
        <v>-0.4751278444558576</v>
      </c>
      <c r="F241">
        <f t="shared" si="14"/>
        <v>74</v>
      </c>
      <c r="G241">
        <f>VLOOKUP(C241,Sheet1!$C$3:$D$130,2,FALSE)</f>
        <v>75</v>
      </c>
      <c r="H241">
        <v>240</v>
      </c>
      <c r="I241" t="str">
        <f t="shared" si="15"/>
        <v>MyMIDI.addNote(track,channel,75,240,duration,74)</v>
      </c>
    </row>
    <row r="242" spans="1:9" x14ac:dyDescent="0.25">
      <c r="A242" s="1">
        <v>44370</v>
      </c>
      <c r="B242">
        <v>3.56</v>
      </c>
      <c r="C242" t="str">
        <f t="shared" si="12"/>
        <v>E5</v>
      </c>
      <c r="D242">
        <v>628800</v>
      </c>
      <c r="E242">
        <f t="shared" si="13"/>
        <v>-0.45116756332094149</v>
      </c>
      <c r="F242">
        <f t="shared" si="14"/>
        <v>74</v>
      </c>
      <c r="G242">
        <f>VLOOKUP(C242,Sheet1!$C$3:$D$130,2,FALSE)</f>
        <v>76</v>
      </c>
      <c r="H242">
        <v>241</v>
      </c>
      <c r="I242" t="str">
        <f t="shared" si="15"/>
        <v>MyMIDI.addNote(track,channel,76,241,duration,74)</v>
      </c>
    </row>
    <row r="243" spans="1:9" x14ac:dyDescent="0.25">
      <c r="A243" s="1">
        <v>44371</v>
      </c>
      <c r="B243">
        <v>3.57</v>
      </c>
      <c r="C243" t="str">
        <f t="shared" si="12"/>
        <v>F5</v>
      </c>
      <c r="D243">
        <v>593685</v>
      </c>
      <c r="E243">
        <f t="shared" si="13"/>
        <v>-0.49638280794973449</v>
      </c>
      <c r="F243">
        <f t="shared" si="14"/>
        <v>74</v>
      </c>
      <c r="G243">
        <f>VLOOKUP(C243,Sheet1!$C$3:$D$130,2,FALSE)</f>
        <v>77</v>
      </c>
      <c r="H243">
        <v>242</v>
      </c>
      <c r="I243" t="str">
        <f t="shared" si="15"/>
        <v>MyMIDI.addNote(track,channel,77,242,duration,74)</v>
      </c>
    </row>
    <row r="244" spans="1:9" x14ac:dyDescent="0.25">
      <c r="A244" s="1">
        <v>44372</v>
      </c>
      <c r="B244">
        <v>3.75</v>
      </c>
      <c r="C244" t="str">
        <f t="shared" si="12"/>
        <v>B6</v>
      </c>
      <c r="D244">
        <v>1136313</v>
      </c>
      <c r="E244">
        <f t="shared" si="13"/>
        <v>0.2023230944404886</v>
      </c>
      <c r="F244">
        <f t="shared" si="14"/>
        <v>77</v>
      </c>
      <c r="G244">
        <f>VLOOKUP(C244,Sheet1!$C$3:$D$130,2,FALSE)</f>
        <v>95</v>
      </c>
      <c r="H244">
        <v>243</v>
      </c>
      <c r="I244" t="str">
        <f t="shared" si="15"/>
        <v>MyMIDI.addNote(track,channel,95,243,duration,77)</v>
      </c>
    </row>
    <row r="245" spans="1:9" x14ac:dyDescent="0.25">
      <c r="A245" s="1">
        <v>44375</v>
      </c>
      <c r="B245">
        <v>3.63</v>
      </c>
      <c r="C245" t="str">
        <f t="shared" si="12"/>
        <v>B5</v>
      </c>
      <c r="D245">
        <v>438521</v>
      </c>
      <c r="E245">
        <f t="shared" si="13"/>
        <v>-0.69617714705217038</v>
      </c>
      <c r="F245">
        <f t="shared" si="14"/>
        <v>73</v>
      </c>
      <c r="G245">
        <f>VLOOKUP(C245,Sheet1!$C$3:$D$130,2,FALSE)</f>
        <v>83</v>
      </c>
      <c r="H245">
        <v>244</v>
      </c>
      <c r="I245" t="str">
        <f t="shared" si="15"/>
        <v>MyMIDI.addNote(track,channel,83,244,duration,73)</v>
      </c>
    </row>
    <row r="246" spans="1:9" x14ac:dyDescent="0.25">
      <c r="A246" s="1">
        <v>44376</v>
      </c>
      <c r="B246">
        <v>3.61</v>
      </c>
      <c r="C246" t="str">
        <f t="shared" si="12"/>
        <v>A5</v>
      </c>
      <c r="D246">
        <v>443772</v>
      </c>
      <c r="E246">
        <f t="shared" si="13"/>
        <v>-0.68941578439957762</v>
      </c>
      <c r="F246">
        <f t="shared" si="14"/>
        <v>73</v>
      </c>
      <c r="G246">
        <f>VLOOKUP(C246,Sheet1!$C$3:$D$130,2,FALSE)</f>
        <v>81</v>
      </c>
      <c r="H246">
        <v>245</v>
      </c>
      <c r="I246" t="str">
        <f t="shared" si="15"/>
        <v>MyMIDI.addNote(track,channel,81,245,duration,73)</v>
      </c>
    </row>
    <row r="247" spans="1:9" x14ac:dyDescent="0.25">
      <c r="A247" s="1">
        <v>44377</v>
      </c>
      <c r="B247">
        <v>3.58</v>
      </c>
      <c r="C247" t="str">
        <f t="shared" si="12"/>
        <v>F#5</v>
      </c>
      <c r="D247">
        <v>458869</v>
      </c>
      <c r="E247">
        <f t="shared" si="13"/>
        <v>-0.66997638391087233</v>
      </c>
      <c r="F247">
        <f t="shared" si="14"/>
        <v>73</v>
      </c>
      <c r="G247">
        <f>VLOOKUP(C247,Sheet1!$C$3:$D$130,2,FALSE)</f>
        <v>78</v>
      </c>
      <c r="H247">
        <v>246</v>
      </c>
      <c r="I247" t="str">
        <f t="shared" si="15"/>
        <v>MyMIDI.addNote(track,channel,78,246,duration,73)</v>
      </c>
    </row>
    <row r="248" spans="1:9" x14ac:dyDescent="0.25">
      <c r="A248" s="1">
        <v>44378</v>
      </c>
      <c r="B248">
        <v>3.53</v>
      </c>
      <c r="C248" t="str">
        <f t="shared" si="12"/>
        <v>C#5</v>
      </c>
      <c r="D248">
        <v>606133</v>
      </c>
      <c r="E248">
        <f t="shared" si="13"/>
        <v>-0.48035434817074502</v>
      </c>
      <c r="F248">
        <f t="shared" si="14"/>
        <v>74</v>
      </c>
      <c r="G248">
        <f>VLOOKUP(C248,Sheet1!$C$3:$D$130,2,FALSE)</f>
        <v>73</v>
      </c>
      <c r="H248">
        <v>247</v>
      </c>
      <c r="I248" t="str">
        <f t="shared" si="15"/>
        <v>MyMIDI.addNote(track,channel,73,247,duration,74)</v>
      </c>
    </row>
    <row r="249" spans="1:9" x14ac:dyDescent="0.25">
      <c r="A249" s="1">
        <v>44379</v>
      </c>
      <c r="B249">
        <v>3.57</v>
      </c>
      <c r="C249" t="str">
        <f t="shared" si="12"/>
        <v>F5</v>
      </c>
      <c r="D249">
        <v>265297</v>
      </c>
      <c r="E249">
        <f t="shared" si="13"/>
        <v>-0.9192261442208457</v>
      </c>
      <c r="F249">
        <f t="shared" si="14"/>
        <v>71</v>
      </c>
      <c r="G249">
        <f>VLOOKUP(C249,Sheet1!$C$3:$D$130,2,FALSE)</f>
        <v>77</v>
      </c>
      <c r="H249">
        <v>248</v>
      </c>
      <c r="I249" t="str">
        <f t="shared" si="15"/>
        <v>MyMIDI.addNote(track,channel,77,248,duration,71)</v>
      </c>
    </row>
    <row r="250" spans="1:9" x14ac:dyDescent="0.25">
      <c r="A250" s="1">
        <v>44382</v>
      </c>
      <c r="B250">
        <v>3.51</v>
      </c>
      <c r="C250" t="str">
        <f t="shared" si="12"/>
        <v>B4</v>
      </c>
      <c r="D250">
        <v>626028</v>
      </c>
      <c r="E250">
        <f t="shared" si="13"/>
        <v>-0.45473688293110848</v>
      </c>
      <c r="F250">
        <f t="shared" si="14"/>
        <v>74</v>
      </c>
      <c r="G250">
        <f>VLOOKUP(C250,Sheet1!$C$3:$D$130,2,FALSE)</f>
        <v>71</v>
      </c>
      <c r="H250">
        <v>249</v>
      </c>
      <c r="I250" t="str">
        <f t="shared" si="15"/>
        <v>MyMIDI.addNote(track,channel,71,249,duration,74)</v>
      </c>
    </row>
    <row r="251" spans="1:9" x14ac:dyDescent="0.25">
      <c r="A251" s="1">
        <v>44383</v>
      </c>
      <c r="B251">
        <v>3.47</v>
      </c>
      <c r="C251" t="str">
        <f t="shared" si="12"/>
        <v>G4</v>
      </c>
      <c r="D251">
        <v>585589</v>
      </c>
      <c r="E251">
        <f t="shared" si="13"/>
        <v>-0.50680748744609527</v>
      </c>
      <c r="F251">
        <f t="shared" si="14"/>
        <v>74</v>
      </c>
      <c r="G251">
        <f>VLOOKUP(C251,Sheet1!$C$3:$D$130,2,FALSE)</f>
        <v>67</v>
      </c>
      <c r="H251">
        <v>250</v>
      </c>
      <c r="I251" t="str">
        <f t="shared" si="15"/>
        <v>MyMIDI.addNote(track,channel,67,250,duration,74)</v>
      </c>
    </row>
    <row r="252" spans="1:9" x14ac:dyDescent="0.25">
      <c r="A252" s="1">
        <v>44384</v>
      </c>
      <c r="B252">
        <v>3.5</v>
      </c>
      <c r="C252" t="str">
        <f t="shared" si="12"/>
        <v>A#4</v>
      </c>
      <c r="D252">
        <v>359388</v>
      </c>
      <c r="E252">
        <f t="shared" si="13"/>
        <v>-0.79807143590907692</v>
      </c>
      <c r="F252">
        <f t="shared" si="14"/>
        <v>72</v>
      </c>
      <c r="G252">
        <f>VLOOKUP(C252,Sheet1!$C$3:$D$130,2,FALSE)</f>
        <v>70</v>
      </c>
      <c r="H252">
        <v>251</v>
      </c>
      <c r="I252" t="str">
        <f t="shared" si="15"/>
        <v>MyMIDI.addNote(track,channel,70,251,duration,72)</v>
      </c>
    </row>
    <row r="253" spans="1:9" x14ac:dyDescent="0.25">
      <c r="A253" s="1">
        <v>44385</v>
      </c>
      <c r="B253">
        <v>3.45</v>
      </c>
      <c r="C253" t="str">
        <f t="shared" si="12"/>
        <v>F4</v>
      </c>
      <c r="D253">
        <v>792626</v>
      </c>
      <c r="E253">
        <f t="shared" si="13"/>
        <v>-0.24021974425340223</v>
      </c>
      <c r="F253">
        <f t="shared" si="14"/>
        <v>75</v>
      </c>
      <c r="G253">
        <f>VLOOKUP(C253,Sheet1!$C$3:$D$130,2,FALSE)</f>
        <v>65</v>
      </c>
      <c r="H253">
        <v>252</v>
      </c>
      <c r="I253" t="str">
        <f t="shared" si="15"/>
        <v>MyMIDI.addNote(track,channel,65,252,duration,75)</v>
      </c>
    </row>
    <row r="254" spans="1:9" x14ac:dyDescent="0.25">
      <c r="A254" s="1">
        <v>44386</v>
      </c>
      <c r="B254">
        <v>3.43</v>
      </c>
      <c r="C254" t="str">
        <f t="shared" si="12"/>
        <v>D#4</v>
      </c>
      <c r="D254">
        <v>553682</v>
      </c>
      <c r="E254">
        <f t="shared" si="13"/>
        <v>-0.5478920043297888</v>
      </c>
      <c r="F254">
        <f t="shared" si="14"/>
        <v>73</v>
      </c>
      <c r="G254">
        <f>VLOOKUP(C254,Sheet1!$C$3:$D$130,2,FALSE)</f>
        <v>63</v>
      </c>
      <c r="H254">
        <v>253</v>
      </c>
      <c r="I254" t="str">
        <f t="shared" si="15"/>
        <v>MyMIDI.addNote(track,channel,63,253,duration,73)</v>
      </c>
    </row>
    <row r="255" spans="1:9" x14ac:dyDescent="0.25">
      <c r="A255" s="1">
        <v>44389</v>
      </c>
      <c r="B255">
        <v>3.4</v>
      </c>
      <c r="C255" t="str">
        <f t="shared" si="12"/>
        <v>C4</v>
      </c>
      <c r="D255">
        <v>342391</v>
      </c>
      <c r="E255">
        <f t="shared" si="13"/>
        <v>-0.81995733973808438</v>
      </c>
      <c r="F255">
        <f t="shared" si="14"/>
        <v>72</v>
      </c>
      <c r="G255">
        <f>VLOOKUP(C255,Sheet1!$C$3:$D$130,2,FALSE)</f>
        <v>60</v>
      </c>
      <c r="H255">
        <v>254</v>
      </c>
      <c r="I255" t="str">
        <f t="shared" si="15"/>
        <v>MyMIDI.addNote(track,channel,60,254,duration,72)</v>
      </c>
    </row>
    <row r="256" spans="1:9" x14ac:dyDescent="0.25">
      <c r="A256" s="1">
        <v>44390</v>
      </c>
      <c r="B256">
        <v>3.42</v>
      </c>
      <c r="C256" t="str">
        <f t="shared" si="12"/>
        <v>D4</v>
      </c>
      <c r="D256">
        <v>495827</v>
      </c>
      <c r="E256">
        <f t="shared" si="13"/>
        <v>-0.62238803104198637</v>
      </c>
      <c r="F256">
        <f t="shared" si="14"/>
        <v>73</v>
      </c>
      <c r="G256">
        <f>VLOOKUP(C256,Sheet1!$C$3:$D$130,2,FALSE)</f>
        <v>62</v>
      </c>
      <c r="H256">
        <v>255</v>
      </c>
      <c r="I256" t="str">
        <f t="shared" si="15"/>
        <v>MyMIDI.addNote(track,channel,62,255,duration,73)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workbookViewId="0">
      <selection activeCell="I20" sqref="I20"/>
    </sheetView>
  </sheetViews>
  <sheetFormatPr defaultRowHeight="15" x14ac:dyDescent="0.25"/>
  <cols>
    <col min="1" max="1" width="10.7109375" bestFit="1" customWidth="1"/>
    <col min="6" max="6" width="10.7109375" customWidth="1"/>
    <col min="7" max="7" width="50.42578125" bestFit="1" customWidth="1"/>
  </cols>
  <sheetData>
    <row r="1" spans="1:14" x14ac:dyDescent="0.25">
      <c r="A1" t="s">
        <v>0</v>
      </c>
      <c r="B1" t="s">
        <v>4</v>
      </c>
      <c r="C1" t="s">
        <v>33</v>
      </c>
      <c r="D1" t="s">
        <v>48</v>
      </c>
      <c r="E1" t="s">
        <v>57</v>
      </c>
      <c r="F1" t="s">
        <v>168</v>
      </c>
      <c r="G1" t="s">
        <v>58</v>
      </c>
      <c r="L1" t="s">
        <v>32</v>
      </c>
      <c r="M1" t="s">
        <v>32</v>
      </c>
    </row>
    <row r="2" spans="1:14" x14ac:dyDescent="0.25">
      <c r="A2" s="1">
        <v>44025</v>
      </c>
      <c r="B2">
        <v>3.64</v>
      </c>
      <c r="C2" t="str">
        <f>IF(B2&lt;=$M$2,$N$2,IF(B2&lt;=$M$3,$N$3,IF(B2&lt;=$M$4,$N$4,IF(B2&lt;=$M$5,$N$5,IF(B2&lt;=$M$6,$N$6,IF(B2&lt;=$M$7,$N$7,IF(B2&lt;=$M$8,$N$8,IF(B2&lt;=$M$9,$N$9,IF(B2&lt;=$M$10,$N$10,IF(B2&lt;=$M$11,$N$11,IF(B2&lt;=$M$12,$N$12,IF(B2&lt;=$M$13,$N$13,IF(B2&lt;=$M$14,$N$14,IF(B2&lt;=$M$15,$N$15,IF(B2&lt;=$M$16,$N$16,IF(B2&lt;=$M$17,$N$17,IF(B2&lt;=$M$18,$N$18,IF(B2&lt;=$M$19,$N$19,IF(B2&lt;=$M$20,$N$20,IF(B2&lt;=$M$21,$N$21,IF(B2&lt;=$M$22,$N$22,IF(B2&lt;=$M$23,$N$23,IF(B2&lt;=$M$24,$N$24,IF(B2&lt;=$M$25,$N$25,IF(B2&lt;=$M$26,$N$26,IF(B2&lt;=$M$27,$N$27,IF(B2&lt;=$M$28,$N$28,IF(B2&lt;=$M$29,$N$29,"Error"))))))))))))))))))))))))))))</f>
        <v>D1</v>
      </c>
      <c r="D2" t="str">
        <f>RIGHT(C2)</f>
        <v>1</v>
      </c>
      <c r="E2">
        <f>VLOOKUP(C2,Sheet1!$C$3:$D$130,2,FALSE)</f>
        <v>26</v>
      </c>
      <c r="F2">
        <v>1</v>
      </c>
      <c r="G2" t="str">
        <f>"MyMIDI.addNote(track,channel,"&amp;E2&amp;","&amp;F2&amp;",duration,volume)"</f>
        <v>MyMIDI.addNote(track,channel,26,1,duration,volume)</v>
      </c>
      <c r="J2" t="s">
        <v>20</v>
      </c>
      <c r="K2">
        <f>MIN(B2:B256)</f>
        <v>3.21</v>
      </c>
      <c r="L2">
        <v>2.85</v>
      </c>
      <c r="M2">
        <v>2.9</v>
      </c>
      <c r="N2" s="2" t="s">
        <v>49</v>
      </c>
    </row>
    <row r="3" spans="1:14" x14ac:dyDescent="0.25">
      <c r="A3" s="1">
        <v>44026</v>
      </c>
      <c r="B3">
        <v>3.62</v>
      </c>
      <c r="C3" t="str">
        <f t="shared" ref="C3:C66" si="0">IF(B3&lt;=$M$2,$N$2,IF(B3&lt;=$M$3,$N$3,IF(B3&lt;=$M$4,$N$4,IF(B3&lt;=$M$5,$N$5,IF(B3&lt;=$M$6,$N$6,IF(B3&lt;=$M$7,$N$7,IF(B3&lt;=$M$8,$N$8,IF(B3&lt;=$M$9,$N$9,IF(B3&lt;=$M$10,$N$10,IF(B3&lt;=$M$11,$N$11,IF(B3&lt;=$M$12,$N$12,IF(B3&lt;=$M$13,$N$13,IF(B3&lt;=$M$14,$N$14,IF(B3&lt;=$M$15,$N$15,IF(B3&lt;=$M$16,$N$16,IF(B3&lt;=$M$17,$N$17,IF(B3&lt;=$M$18,$N$18,IF(B3&lt;=$M$19,$N$19,IF(B3&lt;=$M$20,$N$20,IF(B3&lt;=$M$21,$N$21,IF(B3&lt;=$M$22,$N$22,IF(B3&lt;=$M$23,$N$23,IF(B3&lt;=$M$24,$N$24,IF(B3&lt;=$M$25,$N$25,IF(B3&lt;=$M$26,$N$26,IF(B3&lt;=$M$27,$N$27,IF(B3&lt;=$M$28,$N$28,IF(B3&lt;=$M$29,$N$29,"Error"))))))))))))))))))))))))))))</f>
        <v>D1</v>
      </c>
      <c r="D3" t="str">
        <f t="shared" ref="D3:D66" si="1">RIGHT(C3)</f>
        <v>1</v>
      </c>
      <c r="E3">
        <f>VLOOKUP(C3,Sheet1!$C$3:$D$130,2,FALSE)</f>
        <v>26</v>
      </c>
      <c r="F3">
        <v>2</v>
      </c>
      <c r="G3" t="str">
        <f t="shared" ref="G3:G66" si="2">"MyMIDI.addNote(track,channel,"&amp;E3&amp;","&amp;F3&amp;",duration,volume)"</f>
        <v>MyMIDI.addNote(track,channel,26,2,duration,volume)</v>
      </c>
      <c r="J3" t="s">
        <v>21</v>
      </c>
      <c r="K3">
        <f>MAX(B2:B256)</f>
        <v>3.97</v>
      </c>
      <c r="L3">
        <v>2.9</v>
      </c>
      <c r="M3">
        <v>2.95</v>
      </c>
      <c r="N3" s="2" t="s">
        <v>50</v>
      </c>
    </row>
    <row r="4" spans="1:14" x14ac:dyDescent="0.25">
      <c r="A4" s="1">
        <v>44027</v>
      </c>
      <c r="B4">
        <v>3.75</v>
      </c>
      <c r="C4" t="str">
        <f t="shared" si="0"/>
        <v>F1</v>
      </c>
      <c r="D4" t="str">
        <f t="shared" si="1"/>
        <v>1</v>
      </c>
      <c r="E4">
        <f>VLOOKUP(C4,Sheet1!$C$3:$D$130,2,FALSE)</f>
        <v>29</v>
      </c>
      <c r="F4">
        <v>3</v>
      </c>
      <c r="G4" t="str">
        <f t="shared" si="2"/>
        <v>MyMIDI.addNote(track,channel,29,3,duration,volume)</v>
      </c>
      <c r="J4" t="s">
        <v>22</v>
      </c>
      <c r="K4">
        <f>K3-K2</f>
        <v>0.76000000000000023</v>
      </c>
      <c r="L4">
        <v>2.95</v>
      </c>
      <c r="M4">
        <v>3</v>
      </c>
      <c r="N4" s="2" t="s">
        <v>51</v>
      </c>
    </row>
    <row r="5" spans="1:14" x14ac:dyDescent="0.25">
      <c r="A5" s="1">
        <v>44028</v>
      </c>
      <c r="B5">
        <v>3.74</v>
      </c>
      <c r="C5" t="str">
        <f t="shared" si="0"/>
        <v>F1</v>
      </c>
      <c r="D5" t="str">
        <f t="shared" si="1"/>
        <v>1</v>
      </c>
      <c r="E5">
        <f>VLOOKUP(C5,Sheet1!$C$3:$D$130,2,FALSE)</f>
        <v>29</v>
      </c>
      <c r="F5">
        <v>4</v>
      </c>
      <c r="G5" t="str">
        <f t="shared" si="2"/>
        <v>MyMIDI.addNote(track,channel,29,4,duration,volume)</v>
      </c>
      <c r="J5" t="s">
        <v>23</v>
      </c>
      <c r="K5">
        <f>K4/0.05</f>
        <v>15.200000000000005</v>
      </c>
      <c r="L5">
        <v>3</v>
      </c>
      <c r="M5">
        <v>3.05</v>
      </c>
      <c r="N5" s="2" t="s">
        <v>52</v>
      </c>
    </row>
    <row r="6" spans="1:14" x14ac:dyDescent="0.25">
      <c r="A6" s="1">
        <v>44029</v>
      </c>
      <c r="B6">
        <v>3.74</v>
      </c>
      <c r="C6" t="str">
        <f t="shared" si="0"/>
        <v>F1</v>
      </c>
      <c r="D6" t="str">
        <f t="shared" si="1"/>
        <v>1</v>
      </c>
      <c r="E6">
        <f>VLOOKUP(C6,Sheet1!$C$3:$D$130,2,FALSE)</f>
        <v>29</v>
      </c>
      <c r="F6">
        <v>5</v>
      </c>
      <c r="G6" t="str">
        <f t="shared" si="2"/>
        <v>MyMIDI.addNote(track,channel,29,5,duration,volume)</v>
      </c>
      <c r="L6">
        <v>3.05</v>
      </c>
      <c r="M6">
        <v>3.1</v>
      </c>
      <c r="N6" s="2" t="s">
        <v>53</v>
      </c>
    </row>
    <row r="7" spans="1:14" x14ac:dyDescent="0.25">
      <c r="A7" s="1">
        <v>44032</v>
      </c>
      <c r="B7">
        <v>3.69</v>
      </c>
      <c r="C7" t="str">
        <f t="shared" si="0"/>
        <v>E1</v>
      </c>
      <c r="D7" t="str">
        <f t="shared" si="1"/>
        <v>1</v>
      </c>
      <c r="E7">
        <f>VLOOKUP(C7,Sheet1!$C$3:$D$130,2,FALSE)</f>
        <v>28</v>
      </c>
      <c r="F7">
        <v>6</v>
      </c>
      <c r="G7" t="str">
        <f t="shared" si="2"/>
        <v>MyMIDI.addNote(track,channel,28,6,duration,volume)</v>
      </c>
      <c r="L7">
        <v>3.1</v>
      </c>
      <c r="M7">
        <v>3.15</v>
      </c>
      <c r="N7" s="2" t="s">
        <v>54</v>
      </c>
    </row>
    <row r="8" spans="1:14" x14ac:dyDescent="0.25">
      <c r="A8" s="1">
        <v>44033</v>
      </c>
      <c r="B8">
        <v>3.75</v>
      </c>
      <c r="C8" t="str">
        <f t="shared" si="0"/>
        <v>F1</v>
      </c>
      <c r="D8" t="str">
        <f t="shared" si="1"/>
        <v>1</v>
      </c>
      <c r="E8">
        <f>VLOOKUP(C8,Sheet1!$C$3:$D$130,2,FALSE)</f>
        <v>29</v>
      </c>
      <c r="F8">
        <v>7</v>
      </c>
      <c r="G8" t="str">
        <f t="shared" si="2"/>
        <v>MyMIDI.addNote(track,channel,29,7,duration,volume)</v>
      </c>
      <c r="L8">
        <v>3.15</v>
      </c>
      <c r="M8">
        <v>3.2</v>
      </c>
      <c r="N8" s="2" t="s">
        <v>55</v>
      </c>
    </row>
    <row r="9" spans="1:14" x14ac:dyDescent="0.25">
      <c r="A9" s="1">
        <v>44034</v>
      </c>
      <c r="B9">
        <v>3.7</v>
      </c>
      <c r="C9" t="str">
        <f t="shared" si="0"/>
        <v>E1</v>
      </c>
      <c r="D9" t="str">
        <f t="shared" si="1"/>
        <v>1</v>
      </c>
      <c r="E9">
        <f>VLOOKUP(C9,Sheet1!$C$3:$D$130,2,FALSE)</f>
        <v>28</v>
      </c>
      <c r="F9">
        <v>8</v>
      </c>
      <c r="G9" t="str">
        <f t="shared" si="2"/>
        <v>MyMIDI.addNote(track,channel,28,8,duration,volume)</v>
      </c>
      <c r="L9">
        <v>3.2</v>
      </c>
      <c r="M9">
        <v>3.25</v>
      </c>
      <c r="N9" s="3" t="s">
        <v>9</v>
      </c>
    </row>
    <row r="10" spans="1:14" x14ac:dyDescent="0.25">
      <c r="A10" s="1">
        <v>44035</v>
      </c>
      <c r="B10">
        <v>3.77</v>
      </c>
      <c r="C10" t="str">
        <f t="shared" si="0"/>
        <v>G1</v>
      </c>
      <c r="D10" t="str">
        <f t="shared" si="1"/>
        <v>1</v>
      </c>
      <c r="E10">
        <f>VLOOKUP(C10,Sheet1!$C$3:$D$130,2,FALSE)</f>
        <v>31</v>
      </c>
      <c r="F10">
        <v>9</v>
      </c>
      <c r="G10" t="str">
        <f t="shared" si="2"/>
        <v>MyMIDI.addNote(track,channel,31,9,duration,volume)</v>
      </c>
      <c r="L10">
        <v>3.25</v>
      </c>
      <c r="M10">
        <v>3.3</v>
      </c>
      <c r="N10" s="3" t="s">
        <v>10</v>
      </c>
    </row>
    <row r="11" spans="1:14" x14ac:dyDescent="0.25">
      <c r="A11" s="1">
        <v>44036</v>
      </c>
      <c r="B11">
        <v>3.75</v>
      </c>
      <c r="C11" t="str">
        <f t="shared" si="0"/>
        <v>F1</v>
      </c>
      <c r="D11" t="str">
        <f t="shared" si="1"/>
        <v>1</v>
      </c>
      <c r="E11">
        <f>VLOOKUP(C11,Sheet1!$C$3:$D$130,2,FALSE)</f>
        <v>29</v>
      </c>
      <c r="F11">
        <v>10</v>
      </c>
      <c r="G11" t="str">
        <f t="shared" si="2"/>
        <v>MyMIDI.addNote(track,channel,29,10,duration,volume)</v>
      </c>
      <c r="L11">
        <v>3.3</v>
      </c>
      <c r="M11">
        <v>3.35</v>
      </c>
      <c r="N11" s="3" t="s">
        <v>11</v>
      </c>
    </row>
    <row r="12" spans="1:14" x14ac:dyDescent="0.25">
      <c r="A12" s="1">
        <v>44039</v>
      </c>
      <c r="B12">
        <v>3.7</v>
      </c>
      <c r="C12" t="str">
        <f t="shared" si="0"/>
        <v>E1</v>
      </c>
      <c r="D12" t="str">
        <f t="shared" si="1"/>
        <v>1</v>
      </c>
      <c r="E12">
        <f>VLOOKUP(C12,Sheet1!$C$3:$D$130,2,FALSE)</f>
        <v>28</v>
      </c>
      <c r="F12">
        <v>11</v>
      </c>
      <c r="G12" t="str">
        <f t="shared" si="2"/>
        <v>MyMIDI.addNote(track,channel,28,11,duration,volume)</v>
      </c>
      <c r="L12">
        <v>3.35</v>
      </c>
      <c r="M12">
        <v>3.4</v>
      </c>
      <c r="N12" s="3" t="s">
        <v>16</v>
      </c>
    </row>
    <row r="13" spans="1:14" x14ac:dyDescent="0.25">
      <c r="A13" s="1">
        <v>44040</v>
      </c>
      <c r="B13">
        <v>3.7</v>
      </c>
      <c r="C13" t="str">
        <f t="shared" si="0"/>
        <v>E1</v>
      </c>
      <c r="D13" t="str">
        <f t="shared" si="1"/>
        <v>1</v>
      </c>
      <c r="E13">
        <f>VLOOKUP(C13,Sheet1!$C$3:$D$130,2,FALSE)</f>
        <v>28</v>
      </c>
      <c r="F13">
        <v>12</v>
      </c>
      <c r="G13" t="str">
        <f t="shared" si="2"/>
        <v>MyMIDI.addNote(track,channel,28,12,duration,volume)</v>
      </c>
      <c r="L13">
        <v>3.4</v>
      </c>
      <c r="M13">
        <v>3.45</v>
      </c>
      <c r="N13" s="3" t="s">
        <v>17</v>
      </c>
    </row>
    <row r="14" spans="1:14" x14ac:dyDescent="0.25">
      <c r="A14" s="1">
        <v>44041</v>
      </c>
      <c r="B14">
        <v>3.67</v>
      </c>
      <c r="C14" t="str">
        <f t="shared" si="0"/>
        <v>E1</v>
      </c>
      <c r="D14" t="str">
        <f t="shared" si="1"/>
        <v>1</v>
      </c>
      <c r="E14">
        <f>VLOOKUP(C14,Sheet1!$C$3:$D$130,2,FALSE)</f>
        <v>28</v>
      </c>
      <c r="F14">
        <v>13</v>
      </c>
      <c r="G14" t="str">
        <f t="shared" si="2"/>
        <v>MyMIDI.addNote(track,channel,28,13,duration,volume)</v>
      </c>
      <c r="L14">
        <v>3.45</v>
      </c>
      <c r="M14">
        <v>3.5</v>
      </c>
      <c r="N14" s="3" t="s">
        <v>18</v>
      </c>
    </row>
    <row r="15" spans="1:14" x14ac:dyDescent="0.25">
      <c r="A15" s="1">
        <v>44042</v>
      </c>
      <c r="B15">
        <v>3.72</v>
      </c>
      <c r="C15" t="str">
        <f t="shared" si="0"/>
        <v>F1</v>
      </c>
      <c r="D15" t="str">
        <f t="shared" si="1"/>
        <v>1</v>
      </c>
      <c r="E15">
        <f>VLOOKUP(C15,Sheet1!$C$3:$D$130,2,FALSE)</f>
        <v>29</v>
      </c>
      <c r="F15">
        <v>14</v>
      </c>
      <c r="G15" t="str">
        <f t="shared" si="2"/>
        <v>MyMIDI.addNote(track,channel,29,14,duration,volume)</v>
      </c>
      <c r="L15">
        <v>3.5</v>
      </c>
      <c r="M15">
        <v>3.55</v>
      </c>
      <c r="N15" s="3" t="s">
        <v>19</v>
      </c>
    </row>
    <row r="16" spans="1:14" x14ac:dyDescent="0.25">
      <c r="A16" s="1">
        <v>44043</v>
      </c>
      <c r="B16">
        <v>3.61</v>
      </c>
      <c r="C16" t="str">
        <f t="shared" si="0"/>
        <v>D1</v>
      </c>
      <c r="D16" t="str">
        <f t="shared" si="1"/>
        <v>1</v>
      </c>
      <c r="E16">
        <f>VLOOKUP(C16,Sheet1!$C$3:$D$130,2,FALSE)</f>
        <v>26</v>
      </c>
      <c r="F16">
        <v>15</v>
      </c>
      <c r="G16" t="str">
        <f t="shared" si="2"/>
        <v>MyMIDI.addNote(track,channel,26,15,duration,volume)</v>
      </c>
      <c r="L16">
        <v>3.55</v>
      </c>
      <c r="M16">
        <v>3.6</v>
      </c>
      <c r="N16" s="3" t="s">
        <v>7</v>
      </c>
    </row>
    <row r="17" spans="1:14" x14ac:dyDescent="0.25">
      <c r="A17" s="1">
        <v>44046</v>
      </c>
      <c r="B17">
        <v>3.54</v>
      </c>
      <c r="C17" t="str">
        <f t="shared" si="0"/>
        <v>B0</v>
      </c>
      <c r="D17" t="str">
        <f t="shared" si="1"/>
        <v>0</v>
      </c>
      <c r="E17">
        <f>VLOOKUP(C17,Sheet1!$C$3:$D$130,2,FALSE)</f>
        <v>23</v>
      </c>
      <c r="F17">
        <v>16</v>
      </c>
      <c r="G17" t="str">
        <f t="shared" si="2"/>
        <v>MyMIDI.addNote(track,channel,23,16,duration,volume)</v>
      </c>
      <c r="L17">
        <v>3.6</v>
      </c>
      <c r="M17">
        <v>3.65</v>
      </c>
      <c r="N17" s="3" t="s">
        <v>12</v>
      </c>
    </row>
    <row r="18" spans="1:14" x14ac:dyDescent="0.25">
      <c r="A18" s="1">
        <v>44047</v>
      </c>
      <c r="B18">
        <v>3.61</v>
      </c>
      <c r="C18" t="str">
        <f t="shared" si="0"/>
        <v>D1</v>
      </c>
      <c r="D18" t="str">
        <f t="shared" si="1"/>
        <v>1</v>
      </c>
      <c r="E18">
        <f>VLOOKUP(C18,Sheet1!$C$3:$D$130,2,FALSE)</f>
        <v>26</v>
      </c>
      <c r="F18">
        <v>17</v>
      </c>
      <c r="G18" t="str">
        <f t="shared" si="2"/>
        <v>MyMIDI.addNote(track,channel,26,17,duration,volume)</v>
      </c>
      <c r="L18">
        <v>3.65</v>
      </c>
      <c r="M18">
        <v>3.7</v>
      </c>
      <c r="N18" s="3" t="s">
        <v>13</v>
      </c>
    </row>
    <row r="19" spans="1:14" x14ac:dyDescent="0.25">
      <c r="A19" s="1">
        <v>44048</v>
      </c>
      <c r="B19">
        <v>3.6</v>
      </c>
      <c r="C19" t="str">
        <f t="shared" si="0"/>
        <v>C1</v>
      </c>
      <c r="D19" t="str">
        <f t="shared" si="1"/>
        <v>1</v>
      </c>
      <c r="E19">
        <f>VLOOKUP(C19,Sheet1!$C$3:$D$130,2,FALSE)</f>
        <v>24</v>
      </c>
      <c r="F19">
        <v>18</v>
      </c>
      <c r="G19" t="str">
        <f t="shared" si="2"/>
        <v>MyMIDI.addNote(track,channel,24,18,duration,volume)</v>
      </c>
      <c r="L19">
        <v>3.7</v>
      </c>
      <c r="M19">
        <v>3.75</v>
      </c>
      <c r="N19" s="3" t="s">
        <v>24</v>
      </c>
    </row>
    <row r="20" spans="1:14" x14ac:dyDescent="0.25">
      <c r="A20" s="1">
        <v>44049</v>
      </c>
      <c r="B20">
        <v>3.6</v>
      </c>
      <c r="C20" t="str">
        <f t="shared" si="0"/>
        <v>C1</v>
      </c>
      <c r="D20" t="str">
        <f t="shared" si="1"/>
        <v>1</v>
      </c>
      <c r="E20">
        <f>VLOOKUP(C20,Sheet1!$C$3:$D$130,2,FALSE)</f>
        <v>24</v>
      </c>
      <c r="F20">
        <v>19</v>
      </c>
      <c r="G20" t="str">
        <f t="shared" si="2"/>
        <v>MyMIDI.addNote(track,channel,24,19,duration,volume)</v>
      </c>
      <c r="L20">
        <v>3.75</v>
      </c>
      <c r="M20">
        <v>3.8</v>
      </c>
      <c r="N20" s="3" t="s">
        <v>25</v>
      </c>
    </row>
    <row r="21" spans="1:14" x14ac:dyDescent="0.25">
      <c r="A21" s="1">
        <v>44050</v>
      </c>
      <c r="B21">
        <v>3.6</v>
      </c>
      <c r="C21" t="str">
        <f t="shared" si="0"/>
        <v>C1</v>
      </c>
      <c r="D21" t="str">
        <f t="shared" si="1"/>
        <v>1</v>
      </c>
      <c r="E21">
        <f>VLOOKUP(C21,Sheet1!$C$3:$D$130,2,FALSE)</f>
        <v>24</v>
      </c>
      <c r="F21">
        <v>20</v>
      </c>
      <c r="G21" t="str">
        <f t="shared" si="2"/>
        <v>MyMIDI.addNote(track,channel,24,20,duration,volume)</v>
      </c>
      <c r="L21">
        <v>3.8</v>
      </c>
      <c r="M21">
        <v>3.85</v>
      </c>
      <c r="N21" s="3" t="s">
        <v>26</v>
      </c>
    </row>
    <row r="22" spans="1:14" x14ac:dyDescent="0.25">
      <c r="A22" s="1">
        <v>44053</v>
      </c>
      <c r="B22">
        <v>3.68</v>
      </c>
      <c r="C22" t="str">
        <f t="shared" si="0"/>
        <v>E1</v>
      </c>
      <c r="D22" t="str">
        <f t="shared" si="1"/>
        <v>1</v>
      </c>
      <c r="E22">
        <f>VLOOKUP(C22,Sheet1!$C$3:$D$130,2,FALSE)</f>
        <v>28</v>
      </c>
      <c r="F22">
        <v>21</v>
      </c>
      <c r="G22" t="str">
        <f t="shared" si="2"/>
        <v>MyMIDI.addNote(track,channel,28,21,duration,volume)</v>
      </c>
      <c r="L22">
        <v>3.85</v>
      </c>
      <c r="M22">
        <v>3.9</v>
      </c>
      <c r="N22" s="3" t="s">
        <v>27</v>
      </c>
    </row>
    <row r="23" spans="1:14" x14ac:dyDescent="0.25">
      <c r="A23" s="1">
        <v>44054</v>
      </c>
      <c r="B23">
        <v>3.74</v>
      </c>
      <c r="C23" t="str">
        <f t="shared" si="0"/>
        <v>F1</v>
      </c>
      <c r="D23" t="str">
        <f t="shared" si="1"/>
        <v>1</v>
      </c>
      <c r="E23">
        <f>VLOOKUP(C23,Sheet1!$C$3:$D$130,2,FALSE)</f>
        <v>29</v>
      </c>
      <c r="F23">
        <v>22</v>
      </c>
      <c r="G23" t="str">
        <f t="shared" si="2"/>
        <v>MyMIDI.addNote(track,channel,29,22,duration,volume)</v>
      </c>
      <c r="L23">
        <v>3.9</v>
      </c>
      <c r="M23">
        <v>3.95</v>
      </c>
      <c r="N23" s="3" t="s">
        <v>8</v>
      </c>
    </row>
    <row r="24" spans="1:14" x14ac:dyDescent="0.25">
      <c r="A24" s="1">
        <v>44055</v>
      </c>
      <c r="B24">
        <v>3.74</v>
      </c>
      <c r="C24" t="str">
        <f t="shared" si="0"/>
        <v>F1</v>
      </c>
      <c r="D24" t="str">
        <f t="shared" si="1"/>
        <v>1</v>
      </c>
      <c r="E24">
        <f>VLOOKUP(C24,Sheet1!$C$3:$D$130,2,FALSE)</f>
        <v>29</v>
      </c>
      <c r="F24">
        <v>23</v>
      </c>
      <c r="G24" t="str">
        <f t="shared" si="2"/>
        <v>MyMIDI.addNote(track,channel,29,23,duration,volume)</v>
      </c>
      <c r="L24">
        <v>3.95</v>
      </c>
      <c r="M24">
        <v>4</v>
      </c>
      <c r="N24" s="3" t="s">
        <v>14</v>
      </c>
    </row>
    <row r="25" spans="1:14" x14ac:dyDescent="0.25">
      <c r="A25" s="1">
        <v>44056</v>
      </c>
      <c r="B25">
        <v>3.75</v>
      </c>
      <c r="C25" t="str">
        <f t="shared" si="0"/>
        <v>F1</v>
      </c>
      <c r="D25" t="str">
        <f t="shared" si="1"/>
        <v>1</v>
      </c>
      <c r="E25">
        <f>VLOOKUP(C25,Sheet1!$C$3:$D$130,2,FALSE)</f>
        <v>29</v>
      </c>
      <c r="F25">
        <v>24</v>
      </c>
      <c r="G25" t="str">
        <f t="shared" si="2"/>
        <v>MyMIDI.addNote(track,channel,29,24,duration,volume)</v>
      </c>
      <c r="L25">
        <v>4</v>
      </c>
      <c r="M25">
        <v>4.05</v>
      </c>
      <c r="N25" s="3" t="s">
        <v>15</v>
      </c>
    </row>
    <row r="26" spans="1:14" x14ac:dyDescent="0.25">
      <c r="A26" s="1">
        <v>44057</v>
      </c>
      <c r="B26">
        <v>3.68</v>
      </c>
      <c r="C26" t="str">
        <f t="shared" si="0"/>
        <v>E1</v>
      </c>
      <c r="D26" t="str">
        <f t="shared" si="1"/>
        <v>1</v>
      </c>
      <c r="E26">
        <f>VLOOKUP(C26,Sheet1!$C$3:$D$130,2,FALSE)</f>
        <v>28</v>
      </c>
      <c r="F26">
        <v>25</v>
      </c>
      <c r="G26" t="str">
        <f t="shared" si="2"/>
        <v>MyMIDI.addNote(track,channel,28,25,duration,volume)</v>
      </c>
      <c r="L26">
        <v>4.05</v>
      </c>
      <c r="M26">
        <v>4.0999999999999996</v>
      </c>
      <c r="N26" s="3" t="s">
        <v>28</v>
      </c>
    </row>
    <row r="27" spans="1:14" x14ac:dyDescent="0.25">
      <c r="A27" s="1">
        <v>44060</v>
      </c>
      <c r="B27">
        <v>3.59</v>
      </c>
      <c r="C27" t="str">
        <f t="shared" si="0"/>
        <v>C1</v>
      </c>
      <c r="D27" t="str">
        <f t="shared" si="1"/>
        <v>1</v>
      </c>
      <c r="E27">
        <f>VLOOKUP(C27,Sheet1!$C$3:$D$130,2,FALSE)</f>
        <v>24</v>
      </c>
      <c r="F27">
        <v>26</v>
      </c>
      <c r="G27" t="str">
        <f t="shared" si="2"/>
        <v>MyMIDI.addNote(track,channel,24,26,duration,volume)</v>
      </c>
      <c r="L27">
        <v>4.0999999999999996</v>
      </c>
      <c r="M27">
        <v>4.1500000000000004</v>
      </c>
      <c r="N27" s="3" t="s">
        <v>29</v>
      </c>
    </row>
    <row r="28" spans="1:14" x14ac:dyDescent="0.25">
      <c r="A28" s="1">
        <v>44061</v>
      </c>
      <c r="B28">
        <v>3.67</v>
      </c>
      <c r="C28" t="str">
        <f t="shared" si="0"/>
        <v>E1</v>
      </c>
      <c r="D28" t="str">
        <f t="shared" si="1"/>
        <v>1</v>
      </c>
      <c r="E28">
        <f>VLOOKUP(C28,Sheet1!$C$3:$D$130,2,FALSE)</f>
        <v>28</v>
      </c>
      <c r="F28">
        <v>27</v>
      </c>
      <c r="G28" t="str">
        <f t="shared" si="2"/>
        <v>MyMIDI.addNote(track,channel,28,27,duration,volume)</v>
      </c>
      <c r="L28">
        <v>4.1500000000000004</v>
      </c>
      <c r="M28">
        <v>4.2</v>
      </c>
      <c r="N28" s="3" t="s">
        <v>30</v>
      </c>
    </row>
    <row r="29" spans="1:14" x14ac:dyDescent="0.25">
      <c r="A29" s="1">
        <v>44062</v>
      </c>
      <c r="B29">
        <v>3.66</v>
      </c>
      <c r="C29" t="str">
        <f t="shared" si="0"/>
        <v>E1</v>
      </c>
      <c r="D29" t="str">
        <f t="shared" si="1"/>
        <v>1</v>
      </c>
      <c r="E29">
        <f>VLOOKUP(C29,Sheet1!$C$3:$D$130,2,FALSE)</f>
        <v>28</v>
      </c>
      <c r="F29">
        <v>28</v>
      </c>
      <c r="G29" t="str">
        <f t="shared" si="2"/>
        <v>MyMIDI.addNote(track,channel,28,28,duration,volume)</v>
      </c>
      <c r="L29">
        <v>4.2</v>
      </c>
      <c r="M29">
        <v>4.25</v>
      </c>
      <c r="N29" s="3" t="s">
        <v>31</v>
      </c>
    </row>
    <row r="30" spans="1:14" x14ac:dyDescent="0.25">
      <c r="A30" s="1">
        <v>44063</v>
      </c>
      <c r="B30">
        <v>3.66</v>
      </c>
      <c r="C30" t="str">
        <f t="shared" si="0"/>
        <v>E1</v>
      </c>
      <c r="D30" t="str">
        <f t="shared" si="1"/>
        <v>1</v>
      </c>
      <c r="E30">
        <f>VLOOKUP(C30,Sheet1!$C$3:$D$130,2,FALSE)</f>
        <v>28</v>
      </c>
      <c r="F30">
        <v>29</v>
      </c>
      <c r="G30" t="str">
        <f t="shared" si="2"/>
        <v>MyMIDI.addNote(track,channel,28,29,duration,volume)</v>
      </c>
    </row>
    <row r="31" spans="1:14" x14ac:dyDescent="0.25">
      <c r="A31" s="1">
        <v>44064</v>
      </c>
      <c r="B31">
        <v>3.85</v>
      </c>
      <c r="C31" t="str">
        <f t="shared" si="0"/>
        <v>A1</v>
      </c>
      <c r="D31" t="str">
        <f t="shared" si="1"/>
        <v>1</v>
      </c>
      <c r="E31">
        <f>VLOOKUP(C31,Sheet1!$C$3:$D$130,2,FALSE)</f>
        <v>33</v>
      </c>
      <c r="F31">
        <v>30</v>
      </c>
      <c r="G31" t="str">
        <f t="shared" si="2"/>
        <v>MyMIDI.addNote(track,channel,33,30,duration,volume)</v>
      </c>
    </row>
    <row r="32" spans="1:14" x14ac:dyDescent="0.25">
      <c r="A32" s="1">
        <v>44067</v>
      </c>
      <c r="B32">
        <v>3.73</v>
      </c>
      <c r="C32" t="str">
        <f t="shared" si="0"/>
        <v>F1</v>
      </c>
      <c r="D32" t="str">
        <f t="shared" si="1"/>
        <v>1</v>
      </c>
      <c r="E32">
        <f>VLOOKUP(C32,Sheet1!$C$3:$D$130,2,FALSE)</f>
        <v>29</v>
      </c>
      <c r="F32">
        <v>31</v>
      </c>
      <c r="G32" t="str">
        <f t="shared" si="2"/>
        <v>MyMIDI.addNote(track,channel,29,31,duration,volume)</v>
      </c>
    </row>
    <row r="33" spans="1:7" x14ac:dyDescent="0.25">
      <c r="A33" s="1">
        <v>44068</v>
      </c>
      <c r="B33">
        <v>3.75</v>
      </c>
      <c r="C33" t="str">
        <f t="shared" si="0"/>
        <v>F1</v>
      </c>
      <c r="D33" t="str">
        <f t="shared" si="1"/>
        <v>1</v>
      </c>
      <c r="E33">
        <f>VLOOKUP(C33,Sheet1!$C$3:$D$130,2,FALSE)</f>
        <v>29</v>
      </c>
      <c r="F33">
        <v>32</v>
      </c>
      <c r="G33" t="str">
        <f t="shared" si="2"/>
        <v>MyMIDI.addNote(track,channel,29,32,duration,volume)</v>
      </c>
    </row>
    <row r="34" spans="1:7" x14ac:dyDescent="0.25">
      <c r="A34" s="1">
        <v>44069</v>
      </c>
      <c r="B34">
        <v>3.73</v>
      </c>
      <c r="C34" t="str">
        <f t="shared" si="0"/>
        <v>F1</v>
      </c>
      <c r="D34" t="str">
        <f t="shared" si="1"/>
        <v>1</v>
      </c>
      <c r="E34">
        <f>VLOOKUP(C34,Sheet1!$C$3:$D$130,2,FALSE)</f>
        <v>29</v>
      </c>
      <c r="F34">
        <v>33</v>
      </c>
      <c r="G34" t="str">
        <f t="shared" si="2"/>
        <v>MyMIDI.addNote(track,channel,29,33,duration,volume)</v>
      </c>
    </row>
    <row r="35" spans="1:7" x14ac:dyDescent="0.25">
      <c r="A35" s="1">
        <v>44070</v>
      </c>
      <c r="B35">
        <v>3.65</v>
      </c>
      <c r="C35" t="str">
        <f t="shared" si="0"/>
        <v>D1</v>
      </c>
      <c r="D35" t="str">
        <f t="shared" si="1"/>
        <v>1</v>
      </c>
      <c r="E35">
        <f>VLOOKUP(C35,Sheet1!$C$3:$D$130,2,FALSE)</f>
        <v>26</v>
      </c>
      <c r="F35">
        <v>34</v>
      </c>
      <c r="G35" t="str">
        <f t="shared" si="2"/>
        <v>MyMIDI.addNote(track,channel,26,34,duration,volume)</v>
      </c>
    </row>
    <row r="36" spans="1:7" x14ac:dyDescent="0.25">
      <c r="A36" s="1">
        <v>44071</v>
      </c>
      <c r="B36">
        <v>3.67</v>
      </c>
      <c r="C36" t="str">
        <f t="shared" si="0"/>
        <v>E1</v>
      </c>
      <c r="D36" t="str">
        <f t="shared" si="1"/>
        <v>1</v>
      </c>
      <c r="E36">
        <f>VLOOKUP(C36,Sheet1!$C$3:$D$130,2,FALSE)</f>
        <v>28</v>
      </c>
      <c r="F36">
        <v>35</v>
      </c>
      <c r="G36" t="str">
        <f t="shared" si="2"/>
        <v>MyMIDI.addNote(track,channel,28,35,duration,volume)</v>
      </c>
    </row>
    <row r="37" spans="1:7" x14ac:dyDescent="0.25">
      <c r="A37" s="1">
        <v>44074</v>
      </c>
      <c r="B37">
        <v>3.65</v>
      </c>
      <c r="C37" t="str">
        <f t="shared" si="0"/>
        <v>D1</v>
      </c>
      <c r="D37" t="str">
        <f t="shared" si="1"/>
        <v>1</v>
      </c>
      <c r="E37">
        <f>VLOOKUP(C37,Sheet1!$C$3:$D$130,2,FALSE)</f>
        <v>26</v>
      </c>
      <c r="F37">
        <v>36</v>
      </c>
      <c r="G37" t="str">
        <f t="shared" si="2"/>
        <v>MyMIDI.addNote(track,channel,26,36,duration,volume)</v>
      </c>
    </row>
    <row r="38" spans="1:7" x14ac:dyDescent="0.25">
      <c r="A38" s="1">
        <v>44075</v>
      </c>
      <c r="B38">
        <v>3.67</v>
      </c>
      <c r="C38" t="str">
        <f t="shared" si="0"/>
        <v>E1</v>
      </c>
      <c r="D38" t="str">
        <f t="shared" si="1"/>
        <v>1</v>
      </c>
      <c r="E38">
        <f>VLOOKUP(C38,Sheet1!$C$3:$D$130,2,FALSE)</f>
        <v>28</v>
      </c>
      <c r="F38">
        <v>37</v>
      </c>
      <c r="G38" t="str">
        <f t="shared" si="2"/>
        <v>MyMIDI.addNote(track,channel,28,37,duration,volume)</v>
      </c>
    </row>
    <row r="39" spans="1:7" x14ac:dyDescent="0.25">
      <c r="A39" s="1">
        <v>44076</v>
      </c>
      <c r="B39">
        <v>3.72</v>
      </c>
      <c r="C39" t="str">
        <f t="shared" si="0"/>
        <v>F1</v>
      </c>
      <c r="D39" t="str">
        <f t="shared" si="1"/>
        <v>1</v>
      </c>
      <c r="E39">
        <f>VLOOKUP(C39,Sheet1!$C$3:$D$130,2,FALSE)</f>
        <v>29</v>
      </c>
      <c r="F39">
        <v>38</v>
      </c>
      <c r="G39" t="str">
        <f t="shared" si="2"/>
        <v>MyMIDI.addNote(track,channel,29,38,duration,volume)</v>
      </c>
    </row>
    <row r="40" spans="1:7" x14ac:dyDescent="0.25">
      <c r="A40" s="1">
        <v>44077</v>
      </c>
      <c r="B40">
        <v>3.71</v>
      </c>
      <c r="C40" t="str">
        <f t="shared" si="0"/>
        <v>F1</v>
      </c>
      <c r="D40" t="str">
        <f t="shared" si="1"/>
        <v>1</v>
      </c>
      <c r="E40">
        <f>VLOOKUP(C40,Sheet1!$C$3:$D$130,2,FALSE)</f>
        <v>29</v>
      </c>
      <c r="F40">
        <v>39</v>
      </c>
      <c r="G40" t="str">
        <f t="shared" si="2"/>
        <v>MyMIDI.addNote(track,channel,29,39,duration,volume)</v>
      </c>
    </row>
    <row r="41" spans="1:7" x14ac:dyDescent="0.25">
      <c r="A41" s="1">
        <v>44078</v>
      </c>
      <c r="B41">
        <v>3.64</v>
      </c>
      <c r="C41" t="str">
        <f t="shared" si="0"/>
        <v>D1</v>
      </c>
      <c r="D41" t="str">
        <f t="shared" si="1"/>
        <v>1</v>
      </c>
      <c r="E41">
        <f>VLOOKUP(C41,Sheet1!$C$3:$D$130,2,FALSE)</f>
        <v>26</v>
      </c>
      <c r="F41">
        <v>40</v>
      </c>
      <c r="G41" t="str">
        <f t="shared" si="2"/>
        <v>MyMIDI.addNote(track,channel,26,40,duration,volume)</v>
      </c>
    </row>
    <row r="42" spans="1:7" x14ac:dyDescent="0.25">
      <c r="A42" s="1">
        <v>44081</v>
      </c>
      <c r="B42">
        <v>3.59</v>
      </c>
      <c r="C42" t="str">
        <f t="shared" si="0"/>
        <v>C1</v>
      </c>
      <c r="D42" t="str">
        <f t="shared" si="1"/>
        <v>1</v>
      </c>
      <c r="E42">
        <f>VLOOKUP(C42,Sheet1!$C$3:$D$130,2,FALSE)</f>
        <v>24</v>
      </c>
      <c r="F42">
        <v>41</v>
      </c>
      <c r="G42" t="str">
        <f t="shared" si="2"/>
        <v>MyMIDI.addNote(track,channel,24,41,duration,volume)</v>
      </c>
    </row>
    <row r="43" spans="1:7" x14ac:dyDescent="0.25">
      <c r="A43" s="1">
        <v>44082</v>
      </c>
      <c r="B43">
        <v>3.65</v>
      </c>
      <c r="C43" t="str">
        <f t="shared" si="0"/>
        <v>D1</v>
      </c>
      <c r="D43" t="str">
        <f t="shared" si="1"/>
        <v>1</v>
      </c>
      <c r="E43">
        <f>VLOOKUP(C43,Sheet1!$C$3:$D$130,2,FALSE)</f>
        <v>26</v>
      </c>
      <c r="F43">
        <v>42</v>
      </c>
      <c r="G43" t="str">
        <f t="shared" si="2"/>
        <v>MyMIDI.addNote(track,channel,26,42,duration,volume)</v>
      </c>
    </row>
    <row r="44" spans="1:7" x14ac:dyDescent="0.25">
      <c r="A44" s="1">
        <v>44083</v>
      </c>
      <c r="B44">
        <v>3.56</v>
      </c>
      <c r="C44" t="str">
        <f t="shared" si="0"/>
        <v>C1</v>
      </c>
      <c r="D44" t="str">
        <f t="shared" si="1"/>
        <v>1</v>
      </c>
      <c r="E44">
        <f>VLOOKUP(C44,Sheet1!$C$3:$D$130,2,FALSE)</f>
        <v>24</v>
      </c>
      <c r="F44">
        <v>43</v>
      </c>
      <c r="G44" t="str">
        <f t="shared" si="2"/>
        <v>MyMIDI.addNote(track,channel,24,43,duration,volume)</v>
      </c>
    </row>
    <row r="45" spans="1:7" x14ac:dyDescent="0.25">
      <c r="A45" s="1">
        <v>44084</v>
      </c>
      <c r="B45">
        <v>3.55</v>
      </c>
      <c r="C45" t="str">
        <f t="shared" si="0"/>
        <v>B0</v>
      </c>
      <c r="D45" t="str">
        <f t="shared" si="1"/>
        <v>0</v>
      </c>
      <c r="E45">
        <f>VLOOKUP(C45,Sheet1!$C$3:$D$130,2,FALSE)</f>
        <v>23</v>
      </c>
      <c r="F45">
        <v>44</v>
      </c>
      <c r="G45" t="str">
        <f t="shared" si="2"/>
        <v>MyMIDI.addNote(track,channel,23,44,duration,volume)</v>
      </c>
    </row>
    <row r="46" spans="1:7" x14ac:dyDescent="0.25">
      <c r="A46" s="1">
        <v>44085</v>
      </c>
      <c r="B46">
        <v>3.57</v>
      </c>
      <c r="C46" t="str">
        <f t="shared" si="0"/>
        <v>C1</v>
      </c>
      <c r="D46" t="str">
        <f t="shared" si="1"/>
        <v>1</v>
      </c>
      <c r="E46">
        <f>VLOOKUP(C46,Sheet1!$C$3:$D$130,2,FALSE)</f>
        <v>24</v>
      </c>
      <c r="F46">
        <v>45</v>
      </c>
      <c r="G46" t="str">
        <f t="shared" si="2"/>
        <v>MyMIDI.addNote(track,channel,24,45,duration,volume)</v>
      </c>
    </row>
    <row r="47" spans="1:7" x14ac:dyDescent="0.25">
      <c r="A47" s="1">
        <v>44088</v>
      </c>
      <c r="B47">
        <v>3.51</v>
      </c>
      <c r="C47" t="str">
        <f t="shared" si="0"/>
        <v>B0</v>
      </c>
      <c r="D47" t="str">
        <f t="shared" si="1"/>
        <v>0</v>
      </c>
      <c r="E47">
        <f>VLOOKUP(C47,Sheet1!$C$3:$D$130,2,FALSE)</f>
        <v>23</v>
      </c>
      <c r="F47">
        <v>46</v>
      </c>
      <c r="G47" t="str">
        <f t="shared" si="2"/>
        <v>MyMIDI.addNote(track,channel,23,46,duration,volume)</v>
      </c>
    </row>
    <row r="48" spans="1:7" x14ac:dyDescent="0.25">
      <c r="A48" s="1">
        <v>44089</v>
      </c>
      <c r="B48">
        <v>3.55</v>
      </c>
      <c r="C48" t="str">
        <f t="shared" si="0"/>
        <v>B0</v>
      </c>
      <c r="D48" t="str">
        <f t="shared" si="1"/>
        <v>0</v>
      </c>
      <c r="E48">
        <f>VLOOKUP(C48,Sheet1!$C$3:$D$130,2,FALSE)</f>
        <v>23</v>
      </c>
      <c r="F48">
        <v>47</v>
      </c>
      <c r="G48" t="str">
        <f t="shared" si="2"/>
        <v>MyMIDI.addNote(track,channel,23,47,duration,volume)</v>
      </c>
    </row>
    <row r="49" spans="1:7" x14ac:dyDescent="0.25">
      <c r="A49" s="1">
        <v>44090</v>
      </c>
      <c r="B49">
        <v>3.56</v>
      </c>
      <c r="C49" t="str">
        <f t="shared" si="0"/>
        <v>C1</v>
      </c>
      <c r="D49" t="str">
        <f t="shared" si="1"/>
        <v>1</v>
      </c>
      <c r="E49">
        <f>VLOOKUP(C49,Sheet1!$C$3:$D$130,2,FALSE)</f>
        <v>24</v>
      </c>
      <c r="F49">
        <v>48</v>
      </c>
      <c r="G49" t="str">
        <f t="shared" si="2"/>
        <v>MyMIDI.addNote(track,channel,24,48,duration,volume)</v>
      </c>
    </row>
    <row r="50" spans="1:7" x14ac:dyDescent="0.25">
      <c r="A50" s="1">
        <v>44091</v>
      </c>
      <c r="B50">
        <v>3.56</v>
      </c>
      <c r="C50" t="str">
        <f t="shared" si="0"/>
        <v>C1</v>
      </c>
      <c r="D50" t="str">
        <f t="shared" si="1"/>
        <v>1</v>
      </c>
      <c r="E50">
        <f>VLOOKUP(C50,Sheet1!$C$3:$D$130,2,FALSE)</f>
        <v>24</v>
      </c>
      <c r="F50">
        <v>49</v>
      </c>
      <c r="G50" t="str">
        <f t="shared" si="2"/>
        <v>MyMIDI.addNote(track,channel,24,49,duration,volume)</v>
      </c>
    </row>
    <row r="51" spans="1:7" x14ac:dyDescent="0.25">
      <c r="A51" s="1">
        <v>44092</v>
      </c>
      <c r="B51">
        <v>3.6</v>
      </c>
      <c r="C51" t="str">
        <f t="shared" si="0"/>
        <v>C1</v>
      </c>
      <c r="D51" t="str">
        <f t="shared" si="1"/>
        <v>1</v>
      </c>
      <c r="E51">
        <f>VLOOKUP(C51,Sheet1!$C$3:$D$130,2,FALSE)</f>
        <v>24</v>
      </c>
      <c r="F51">
        <v>50</v>
      </c>
      <c r="G51" t="str">
        <f t="shared" si="2"/>
        <v>MyMIDI.addNote(track,channel,24,50,duration,volume)</v>
      </c>
    </row>
    <row r="52" spans="1:7" x14ac:dyDescent="0.25">
      <c r="A52" s="1">
        <v>44095</v>
      </c>
      <c r="B52">
        <v>3.61</v>
      </c>
      <c r="C52" t="str">
        <f t="shared" si="0"/>
        <v>D1</v>
      </c>
      <c r="D52" t="str">
        <f t="shared" si="1"/>
        <v>1</v>
      </c>
      <c r="E52">
        <f>VLOOKUP(C52,Sheet1!$C$3:$D$130,2,FALSE)</f>
        <v>26</v>
      </c>
      <c r="F52">
        <v>51</v>
      </c>
      <c r="G52" t="str">
        <f t="shared" si="2"/>
        <v>MyMIDI.addNote(track,channel,26,51,duration,volume)</v>
      </c>
    </row>
    <row r="53" spans="1:7" x14ac:dyDescent="0.25">
      <c r="A53" s="1">
        <v>44096</v>
      </c>
      <c r="B53">
        <v>3.57</v>
      </c>
      <c r="C53" t="str">
        <f t="shared" si="0"/>
        <v>C1</v>
      </c>
      <c r="D53" t="str">
        <f t="shared" si="1"/>
        <v>1</v>
      </c>
      <c r="E53">
        <f>VLOOKUP(C53,Sheet1!$C$3:$D$130,2,FALSE)</f>
        <v>24</v>
      </c>
      <c r="F53">
        <v>52</v>
      </c>
      <c r="G53" t="str">
        <f t="shared" si="2"/>
        <v>MyMIDI.addNote(track,channel,24,52,duration,volume)</v>
      </c>
    </row>
    <row r="54" spans="1:7" x14ac:dyDescent="0.25">
      <c r="A54" s="1">
        <v>44097</v>
      </c>
      <c r="B54">
        <v>3.65</v>
      </c>
      <c r="C54" t="str">
        <f t="shared" si="0"/>
        <v>D1</v>
      </c>
      <c r="D54" t="str">
        <f t="shared" si="1"/>
        <v>1</v>
      </c>
      <c r="E54">
        <f>VLOOKUP(C54,Sheet1!$C$3:$D$130,2,FALSE)</f>
        <v>26</v>
      </c>
      <c r="F54">
        <v>53</v>
      </c>
      <c r="G54" t="str">
        <f t="shared" si="2"/>
        <v>MyMIDI.addNote(track,channel,26,53,duration,volume)</v>
      </c>
    </row>
    <row r="55" spans="1:7" x14ac:dyDescent="0.25">
      <c r="A55" s="1">
        <v>44098</v>
      </c>
      <c r="B55">
        <v>3.64</v>
      </c>
      <c r="C55" t="str">
        <f t="shared" si="0"/>
        <v>D1</v>
      </c>
      <c r="D55" t="str">
        <f t="shared" si="1"/>
        <v>1</v>
      </c>
      <c r="E55">
        <f>VLOOKUP(C55,Sheet1!$C$3:$D$130,2,FALSE)</f>
        <v>26</v>
      </c>
      <c r="F55">
        <v>54</v>
      </c>
      <c r="G55" t="str">
        <f t="shared" si="2"/>
        <v>MyMIDI.addNote(track,channel,26,54,duration,volume)</v>
      </c>
    </row>
    <row r="56" spans="1:7" x14ac:dyDescent="0.25">
      <c r="A56" s="1">
        <v>44099</v>
      </c>
      <c r="B56">
        <v>3.53</v>
      </c>
      <c r="C56" t="str">
        <f t="shared" si="0"/>
        <v>B0</v>
      </c>
      <c r="D56" t="str">
        <f t="shared" si="1"/>
        <v>0</v>
      </c>
      <c r="E56">
        <f>VLOOKUP(C56,Sheet1!$C$3:$D$130,2,FALSE)</f>
        <v>23</v>
      </c>
      <c r="F56">
        <v>55</v>
      </c>
      <c r="G56" t="str">
        <f t="shared" si="2"/>
        <v>MyMIDI.addNote(track,channel,23,55,duration,volume)</v>
      </c>
    </row>
    <row r="57" spans="1:7" x14ac:dyDescent="0.25">
      <c r="A57" s="1">
        <v>44102</v>
      </c>
      <c r="B57">
        <v>3.55</v>
      </c>
      <c r="C57" t="str">
        <f t="shared" si="0"/>
        <v>B0</v>
      </c>
      <c r="D57" t="str">
        <f t="shared" si="1"/>
        <v>0</v>
      </c>
      <c r="E57">
        <f>VLOOKUP(C57,Sheet1!$C$3:$D$130,2,FALSE)</f>
        <v>23</v>
      </c>
      <c r="F57">
        <v>56</v>
      </c>
      <c r="G57" t="str">
        <f t="shared" si="2"/>
        <v>MyMIDI.addNote(track,channel,23,56,duration,volume)</v>
      </c>
    </row>
    <row r="58" spans="1:7" x14ac:dyDescent="0.25">
      <c r="A58" s="1">
        <v>44103</v>
      </c>
      <c r="B58">
        <v>3.56</v>
      </c>
      <c r="C58" t="str">
        <f t="shared" si="0"/>
        <v>C1</v>
      </c>
      <c r="D58" t="str">
        <f t="shared" si="1"/>
        <v>1</v>
      </c>
      <c r="E58">
        <f>VLOOKUP(C58,Sheet1!$C$3:$D$130,2,FALSE)</f>
        <v>24</v>
      </c>
      <c r="F58">
        <v>57</v>
      </c>
      <c r="G58" t="str">
        <f t="shared" si="2"/>
        <v>MyMIDI.addNote(track,channel,24,57,duration,volume)</v>
      </c>
    </row>
    <row r="59" spans="1:7" x14ac:dyDescent="0.25">
      <c r="A59" s="1">
        <v>44104</v>
      </c>
      <c r="B59">
        <v>3.47</v>
      </c>
      <c r="C59" t="str">
        <f t="shared" si="0"/>
        <v>A0</v>
      </c>
      <c r="D59" t="str">
        <f t="shared" si="1"/>
        <v>0</v>
      </c>
      <c r="E59">
        <f>VLOOKUP(C59,Sheet1!$C$3:$D$130,2,FALSE)</f>
        <v>21</v>
      </c>
      <c r="F59">
        <v>58</v>
      </c>
      <c r="G59" t="str">
        <f t="shared" si="2"/>
        <v>MyMIDI.addNote(track,channel,21,58,duration,volume)</v>
      </c>
    </row>
    <row r="60" spans="1:7" x14ac:dyDescent="0.25">
      <c r="A60" s="1">
        <v>44105</v>
      </c>
      <c r="B60">
        <v>3.48</v>
      </c>
      <c r="C60" t="str">
        <f t="shared" si="0"/>
        <v>A0</v>
      </c>
      <c r="D60" t="str">
        <f t="shared" si="1"/>
        <v>0</v>
      </c>
      <c r="E60">
        <f>VLOOKUP(C60,Sheet1!$C$3:$D$130,2,FALSE)</f>
        <v>21</v>
      </c>
      <c r="F60">
        <v>59</v>
      </c>
      <c r="G60" t="str">
        <f t="shared" si="2"/>
        <v>MyMIDI.addNote(track,channel,21,59,duration,volume)</v>
      </c>
    </row>
    <row r="61" spans="1:7" x14ac:dyDescent="0.25">
      <c r="A61" s="1">
        <v>44106</v>
      </c>
      <c r="B61">
        <v>3.45</v>
      </c>
      <c r="C61" t="str">
        <f t="shared" si="0"/>
        <v>G0</v>
      </c>
      <c r="D61" t="str">
        <f t="shared" si="1"/>
        <v>0</v>
      </c>
      <c r="E61">
        <f>VLOOKUP(C61,Sheet1!$C$3:$D$130,2,FALSE)</f>
        <v>19</v>
      </c>
      <c r="F61">
        <v>60</v>
      </c>
      <c r="G61" t="str">
        <f t="shared" si="2"/>
        <v>MyMIDI.addNote(track,channel,19,60,duration,volume)</v>
      </c>
    </row>
    <row r="62" spans="1:7" x14ac:dyDescent="0.25">
      <c r="A62" s="1">
        <v>44109</v>
      </c>
      <c r="B62">
        <v>3.56</v>
      </c>
      <c r="C62" t="str">
        <f t="shared" si="0"/>
        <v>C1</v>
      </c>
      <c r="D62" t="str">
        <f t="shared" si="1"/>
        <v>1</v>
      </c>
      <c r="E62">
        <f>VLOOKUP(C62,Sheet1!$C$3:$D$130,2,FALSE)</f>
        <v>24</v>
      </c>
      <c r="F62">
        <v>61</v>
      </c>
      <c r="G62" t="str">
        <f t="shared" si="2"/>
        <v>MyMIDI.addNote(track,channel,24,61,duration,volume)</v>
      </c>
    </row>
    <row r="63" spans="1:7" x14ac:dyDescent="0.25">
      <c r="A63" s="1">
        <v>44110</v>
      </c>
      <c r="B63">
        <v>3.54</v>
      </c>
      <c r="C63" t="str">
        <f t="shared" si="0"/>
        <v>B0</v>
      </c>
      <c r="D63" t="str">
        <f t="shared" si="1"/>
        <v>0</v>
      </c>
      <c r="E63">
        <f>VLOOKUP(C63,Sheet1!$C$3:$D$130,2,FALSE)</f>
        <v>23</v>
      </c>
      <c r="F63">
        <v>62</v>
      </c>
      <c r="G63" t="str">
        <f t="shared" si="2"/>
        <v>MyMIDI.addNote(track,channel,23,62,duration,volume)</v>
      </c>
    </row>
    <row r="64" spans="1:7" x14ac:dyDescent="0.25">
      <c r="A64" s="1">
        <v>44111</v>
      </c>
      <c r="B64">
        <v>3.62</v>
      </c>
      <c r="C64" t="str">
        <f t="shared" si="0"/>
        <v>D1</v>
      </c>
      <c r="D64" t="str">
        <f t="shared" si="1"/>
        <v>1</v>
      </c>
      <c r="E64">
        <f>VLOOKUP(C64,Sheet1!$C$3:$D$130,2,FALSE)</f>
        <v>26</v>
      </c>
      <c r="F64">
        <v>63</v>
      </c>
      <c r="G64" t="str">
        <f t="shared" si="2"/>
        <v>MyMIDI.addNote(track,channel,26,63,duration,volume)</v>
      </c>
    </row>
    <row r="65" spans="1:7" x14ac:dyDescent="0.25">
      <c r="A65" s="1">
        <v>44112</v>
      </c>
      <c r="B65">
        <v>3.61</v>
      </c>
      <c r="C65" t="str">
        <f t="shared" si="0"/>
        <v>D1</v>
      </c>
      <c r="D65" t="str">
        <f t="shared" si="1"/>
        <v>1</v>
      </c>
      <c r="E65">
        <f>VLOOKUP(C65,Sheet1!$C$3:$D$130,2,FALSE)</f>
        <v>26</v>
      </c>
      <c r="F65">
        <v>64</v>
      </c>
      <c r="G65" t="str">
        <f t="shared" si="2"/>
        <v>MyMIDI.addNote(track,channel,26,64,duration,volume)</v>
      </c>
    </row>
    <row r="66" spans="1:7" x14ac:dyDescent="0.25">
      <c r="A66" s="1">
        <v>44113</v>
      </c>
      <c r="B66">
        <v>3.65</v>
      </c>
      <c r="C66" t="str">
        <f t="shared" si="0"/>
        <v>D1</v>
      </c>
      <c r="D66" t="str">
        <f t="shared" si="1"/>
        <v>1</v>
      </c>
      <c r="E66">
        <f>VLOOKUP(C66,Sheet1!$C$3:$D$130,2,FALSE)</f>
        <v>26</v>
      </c>
      <c r="F66">
        <v>65</v>
      </c>
      <c r="G66" t="str">
        <f t="shared" si="2"/>
        <v>MyMIDI.addNote(track,channel,26,65,duration,volume)</v>
      </c>
    </row>
    <row r="67" spans="1:7" x14ac:dyDescent="0.25">
      <c r="A67" s="1">
        <v>44116</v>
      </c>
      <c r="B67">
        <v>3.72</v>
      </c>
      <c r="C67" t="str">
        <f t="shared" ref="C67:C130" si="3">IF(B67&lt;=$M$2,$N$2,IF(B67&lt;=$M$3,$N$3,IF(B67&lt;=$M$4,$N$4,IF(B67&lt;=$M$5,$N$5,IF(B67&lt;=$M$6,$N$6,IF(B67&lt;=$M$7,$N$7,IF(B67&lt;=$M$8,$N$8,IF(B67&lt;=$M$9,$N$9,IF(B67&lt;=$M$10,$N$10,IF(B67&lt;=$M$11,$N$11,IF(B67&lt;=$M$12,$N$12,IF(B67&lt;=$M$13,$N$13,IF(B67&lt;=$M$14,$N$14,IF(B67&lt;=$M$15,$N$15,IF(B67&lt;=$M$16,$N$16,IF(B67&lt;=$M$17,$N$17,IF(B67&lt;=$M$18,$N$18,IF(B67&lt;=$M$19,$N$19,IF(B67&lt;=$M$20,$N$20,IF(B67&lt;=$M$21,$N$21,IF(B67&lt;=$M$22,$N$22,IF(B67&lt;=$M$23,$N$23,IF(B67&lt;=$M$24,$N$24,IF(B67&lt;=$M$25,$N$25,IF(B67&lt;=$M$26,$N$26,IF(B67&lt;=$M$27,$N$27,IF(B67&lt;=$M$28,$N$28,IF(B67&lt;=$M$29,$N$29,"Error"))))))))))))))))))))))))))))</f>
        <v>F1</v>
      </c>
      <c r="D67" t="str">
        <f t="shared" ref="D67:D130" si="4">RIGHT(C67)</f>
        <v>1</v>
      </c>
      <c r="E67">
        <f>VLOOKUP(C67,Sheet1!$C$3:$D$130,2,FALSE)</f>
        <v>29</v>
      </c>
      <c r="F67">
        <v>66</v>
      </c>
      <c r="G67" t="str">
        <f t="shared" ref="G67:G130" si="5">"MyMIDI.addNote(track,channel,"&amp;E67&amp;","&amp;F67&amp;",duration,volume)"</f>
        <v>MyMIDI.addNote(track,channel,29,66,duration,volume)</v>
      </c>
    </row>
    <row r="68" spans="1:7" x14ac:dyDescent="0.25">
      <c r="A68" s="1">
        <v>44117</v>
      </c>
      <c r="B68">
        <v>3.74</v>
      </c>
      <c r="C68" t="str">
        <f t="shared" si="3"/>
        <v>F1</v>
      </c>
      <c r="D68" t="str">
        <f t="shared" si="4"/>
        <v>1</v>
      </c>
      <c r="E68">
        <f>VLOOKUP(C68,Sheet1!$C$3:$D$130,2,FALSE)</f>
        <v>29</v>
      </c>
      <c r="F68">
        <v>67</v>
      </c>
      <c r="G68" t="str">
        <f t="shared" si="5"/>
        <v>MyMIDI.addNote(track,channel,29,67,duration,volume)</v>
      </c>
    </row>
    <row r="69" spans="1:7" x14ac:dyDescent="0.25">
      <c r="A69" s="1">
        <v>44118</v>
      </c>
      <c r="B69">
        <v>3.71</v>
      </c>
      <c r="C69" t="str">
        <f t="shared" si="3"/>
        <v>F1</v>
      </c>
      <c r="D69" t="str">
        <f t="shared" si="4"/>
        <v>1</v>
      </c>
      <c r="E69">
        <f>VLOOKUP(C69,Sheet1!$C$3:$D$130,2,FALSE)</f>
        <v>29</v>
      </c>
      <c r="F69">
        <v>68</v>
      </c>
      <c r="G69" t="str">
        <f t="shared" si="5"/>
        <v>MyMIDI.addNote(track,channel,29,68,duration,volume)</v>
      </c>
    </row>
    <row r="70" spans="1:7" x14ac:dyDescent="0.25">
      <c r="A70" s="1">
        <v>44119</v>
      </c>
      <c r="B70">
        <v>3.7</v>
      </c>
      <c r="C70" t="str">
        <f t="shared" si="3"/>
        <v>E1</v>
      </c>
      <c r="D70" t="str">
        <f t="shared" si="4"/>
        <v>1</v>
      </c>
      <c r="E70">
        <f>VLOOKUP(C70,Sheet1!$C$3:$D$130,2,FALSE)</f>
        <v>28</v>
      </c>
      <c r="F70">
        <v>69</v>
      </c>
      <c r="G70" t="str">
        <f t="shared" si="5"/>
        <v>MyMIDI.addNote(track,channel,28,69,duration,volume)</v>
      </c>
    </row>
    <row r="71" spans="1:7" x14ac:dyDescent="0.25">
      <c r="A71" s="1">
        <v>44120</v>
      </c>
      <c r="B71">
        <v>3.72</v>
      </c>
      <c r="C71" t="str">
        <f t="shared" si="3"/>
        <v>F1</v>
      </c>
      <c r="D71" t="str">
        <f t="shared" si="4"/>
        <v>1</v>
      </c>
      <c r="E71">
        <f>VLOOKUP(C71,Sheet1!$C$3:$D$130,2,FALSE)</f>
        <v>29</v>
      </c>
      <c r="F71">
        <v>70</v>
      </c>
      <c r="G71" t="str">
        <f t="shared" si="5"/>
        <v>MyMIDI.addNote(track,channel,29,70,duration,volume)</v>
      </c>
    </row>
    <row r="72" spans="1:7" x14ac:dyDescent="0.25">
      <c r="A72" s="1">
        <v>44123</v>
      </c>
      <c r="B72">
        <v>3.71</v>
      </c>
      <c r="C72" t="str">
        <f t="shared" si="3"/>
        <v>F1</v>
      </c>
      <c r="D72" t="str">
        <f t="shared" si="4"/>
        <v>1</v>
      </c>
      <c r="E72">
        <f>VLOOKUP(C72,Sheet1!$C$3:$D$130,2,FALSE)</f>
        <v>29</v>
      </c>
      <c r="F72">
        <v>71</v>
      </c>
      <c r="G72" t="str">
        <f t="shared" si="5"/>
        <v>MyMIDI.addNote(track,channel,29,71,duration,volume)</v>
      </c>
    </row>
    <row r="73" spans="1:7" x14ac:dyDescent="0.25">
      <c r="A73" s="1">
        <v>44124</v>
      </c>
      <c r="B73">
        <v>3.68</v>
      </c>
      <c r="C73" t="str">
        <f t="shared" si="3"/>
        <v>E1</v>
      </c>
      <c r="D73" t="str">
        <f t="shared" si="4"/>
        <v>1</v>
      </c>
      <c r="E73">
        <f>VLOOKUP(C73,Sheet1!$C$3:$D$130,2,FALSE)</f>
        <v>28</v>
      </c>
      <c r="F73">
        <v>72</v>
      </c>
      <c r="G73" t="str">
        <f t="shared" si="5"/>
        <v>MyMIDI.addNote(track,channel,28,72,duration,volume)</v>
      </c>
    </row>
    <row r="74" spans="1:7" x14ac:dyDescent="0.25">
      <c r="A74" s="1">
        <v>44125</v>
      </c>
      <c r="B74">
        <v>3.71</v>
      </c>
      <c r="C74" t="str">
        <f t="shared" si="3"/>
        <v>F1</v>
      </c>
      <c r="D74" t="str">
        <f t="shared" si="4"/>
        <v>1</v>
      </c>
      <c r="E74">
        <f>VLOOKUP(C74,Sheet1!$C$3:$D$130,2,FALSE)</f>
        <v>29</v>
      </c>
      <c r="F74">
        <v>73</v>
      </c>
      <c r="G74" t="str">
        <f t="shared" si="5"/>
        <v>MyMIDI.addNote(track,channel,29,73,duration,volume)</v>
      </c>
    </row>
    <row r="75" spans="1:7" x14ac:dyDescent="0.25">
      <c r="A75" s="1">
        <v>44126</v>
      </c>
      <c r="B75">
        <v>3.72</v>
      </c>
      <c r="C75" t="str">
        <f t="shared" si="3"/>
        <v>F1</v>
      </c>
      <c r="D75" t="str">
        <f t="shared" si="4"/>
        <v>1</v>
      </c>
      <c r="E75">
        <f>VLOOKUP(C75,Sheet1!$C$3:$D$130,2,FALSE)</f>
        <v>29</v>
      </c>
      <c r="F75">
        <v>74</v>
      </c>
      <c r="G75" t="str">
        <f t="shared" si="5"/>
        <v>MyMIDI.addNote(track,channel,29,74,duration,volume)</v>
      </c>
    </row>
    <row r="76" spans="1:7" x14ac:dyDescent="0.25">
      <c r="A76" s="1">
        <v>44127</v>
      </c>
      <c r="B76">
        <v>3.74</v>
      </c>
      <c r="C76" t="str">
        <f t="shared" si="3"/>
        <v>F1</v>
      </c>
      <c r="D76" t="str">
        <f t="shared" si="4"/>
        <v>1</v>
      </c>
      <c r="E76">
        <f>VLOOKUP(C76,Sheet1!$C$3:$D$130,2,FALSE)</f>
        <v>29</v>
      </c>
      <c r="F76">
        <v>75</v>
      </c>
      <c r="G76" t="str">
        <f t="shared" si="5"/>
        <v>MyMIDI.addNote(track,channel,29,75,duration,volume)</v>
      </c>
    </row>
    <row r="77" spans="1:7" x14ac:dyDescent="0.25">
      <c r="A77" s="1">
        <v>44130</v>
      </c>
      <c r="B77">
        <v>3.79</v>
      </c>
      <c r="C77" t="str">
        <f t="shared" si="3"/>
        <v>G1</v>
      </c>
      <c r="D77" t="str">
        <f t="shared" si="4"/>
        <v>1</v>
      </c>
      <c r="E77">
        <f>VLOOKUP(C77,Sheet1!$C$3:$D$130,2,FALSE)</f>
        <v>31</v>
      </c>
      <c r="F77">
        <v>76</v>
      </c>
      <c r="G77" t="str">
        <f t="shared" si="5"/>
        <v>MyMIDI.addNote(track,channel,31,76,duration,volume)</v>
      </c>
    </row>
    <row r="78" spans="1:7" x14ac:dyDescent="0.25">
      <c r="A78" s="1">
        <v>44131</v>
      </c>
      <c r="B78">
        <v>3.76</v>
      </c>
      <c r="C78" t="str">
        <f t="shared" si="3"/>
        <v>G1</v>
      </c>
      <c r="D78" t="str">
        <f t="shared" si="4"/>
        <v>1</v>
      </c>
      <c r="E78">
        <f>VLOOKUP(C78,Sheet1!$C$3:$D$130,2,FALSE)</f>
        <v>31</v>
      </c>
      <c r="F78">
        <v>77</v>
      </c>
      <c r="G78" t="str">
        <f t="shared" si="5"/>
        <v>MyMIDI.addNote(track,channel,31,77,duration,volume)</v>
      </c>
    </row>
    <row r="79" spans="1:7" x14ac:dyDescent="0.25">
      <c r="A79" s="1">
        <v>44132</v>
      </c>
      <c r="B79">
        <v>3.72</v>
      </c>
      <c r="C79" t="str">
        <f t="shared" si="3"/>
        <v>F1</v>
      </c>
      <c r="D79" t="str">
        <f t="shared" si="4"/>
        <v>1</v>
      </c>
      <c r="E79">
        <f>VLOOKUP(C79,Sheet1!$C$3:$D$130,2,FALSE)</f>
        <v>29</v>
      </c>
      <c r="F79">
        <v>78</v>
      </c>
      <c r="G79" t="str">
        <f t="shared" si="5"/>
        <v>MyMIDI.addNote(track,channel,29,78,duration,volume)</v>
      </c>
    </row>
    <row r="80" spans="1:7" x14ac:dyDescent="0.25">
      <c r="A80" s="1">
        <v>44133</v>
      </c>
      <c r="B80">
        <v>3.63</v>
      </c>
      <c r="C80" t="str">
        <f t="shared" si="3"/>
        <v>D1</v>
      </c>
      <c r="D80" t="str">
        <f t="shared" si="4"/>
        <v>1</v>
      </c>
      <c r="E80">
        <f>VLOOKUP(C80,Sheet1!$C$3:$D$130,2,FALSE)</f>
        <v>26</v>
      </c>
      <c r="F80">
        <v>79</v>
      </c>
      <c r="G80" t="str">
        <f t="shared" si="5"/>
        <v>MyMIDI.addNote(track,channel,26,79,duration,volume)</v>
      </c>
    </row>
    <row r="81" spans="1:7" x14ac:dyDescent="0.25">
      <c r="A81" s="1">
        <v>44134</v>
      </c>
      <c r="B81">
        <v>3.54</v>
      </c>
      <c r="C81" t="str">
        <f t="shared" si="3"/>
        <v>B0</v>
      </c>
      <c r="D81" t="str">
        <f t="shared" si="4"/>
        <v>0</v>
      </c>
      <c r="E81">
        <f>VLOOKUP(C81,Sheet1!$C$3:$D$130,2,FALSE)</f>
        <v>23</v>
      </c>
      <c r="F81">
        <v>80</v>
      </c>
      <c r="G81" t="str">
        <f t="shared" si="5"/>
        <v>MyMIDI.addNote(track,channel,23,80,duration,volume)</v>
      </c>
    </row>
    <row r="82" spans="1:7" x14ac:dyDescent="0.25">
      <c r="A82" s="1">
        <v>44137</v>
      </c>
      <c r="B82">
        <v>3.53</v>
      </c>
      <c r="C82" t="str">
        <f t="shared" si="3"/>
        <v>B0</v>
      </c>
      <c r="D82" t="str">
        <f t="shared" si="4"/>
        <v>0</v>
      </c>
      <c r="E82">
        <f>VLOOKUP(C82,Sheet1!$C$3:$D$130,2,FALSE)</f>
        <v>23</v>
      </c>
      <c r="F82">
        <v>81</v>
      </c>
      <c r="G82" t="str">
        <f t="shared" si="5"/>
        <v>MyMIDI.addNote(track,channel,23,81,duration,volume)</v>
      </c>
    </row>
    <row r="83" spans="1:7" x14ac:dyDescent="0.25">
      <c r="A83" s="1">
        <v>44138</v>
      </c>
      <c r="B83">
        <v>3.51</v>
      </c>
      <c r="C83" t="str">
        <f t="shared" si="3"/>
        <v>B0</v>
      </c>
      <c r="D83" t="str">
        <f t="shared" si="4"/>
        <v>0</v>
      </c>
      <c r="E83">
        <f>VLOOKUP(C83,Sheet1!$C$3:$D$130,2,FALSE)</f>
        <v>23</v>
      </c>
      <c r="F83">
        <v>82</v>
      </c>
      <c r="G83" t="str">
        <f t="shared" si="5"/>
        <v>MyMIDI.addNote(track,channel,23,82,duration,volume)</v>
      </c>
    </row>
    <row r="84" spans="1:7" x14ac:dyDescent="0.25">
      <c r="A84" s="1">
        <v>44139</v>
      </c>
      <c r="B84">
        <v>3.5</v>
      </c>
      <c r="C84" t="str">
        <f t="shared" si="3"/>
        <v>A0</v>
      </c>
      <c r="D84" t="str">
        <f t="shared" si="4"/>
        <v>0</v>
      </c>
      <c r="E84">
        <f>VLOOKUP(C84,Sheet1!$C$3:$D$130,2,FALSE)</f>
        <v>21</v>
      </c>
      <c r="F84">
        <v>83</v>
      </c>
      <c r="G84" t="str">
        <f t="shared" si="5"/>
        <v>MyMIDI.addNote(track,channel,21,83,duration,volume)</v>
      </c>
    </row>
    <row r="85" spans="1:7" x14ac:dyDescent="0.25">
      <c r="A85" s="1">
        <v>44140</v>
      </c>
      <c r="B85">
        <v>3.55</v>
      </c>
      <c r="C85" t="str">
        <f t="shared" si="3"/>
        <v>B0</v>
      </c>
      <c r="D85" t="str">
        <f t="shared" si="4"/>
        <v>0</v>
      </c>
      <c r="E85">
        <f>VLOOKUP(C85,Sheet1!$C$3:$D$130,2,FALSE)</f>
        <v>23</v>
      </c>
      <c r="F85">
        <v>84</v>
      </c>
      <c r="G85" t="str">
        <f t="shared" si="5"/>
        <v>MyMIDI.addNote(track,channel,23,84,duration,volume)</v>
      </c>
    </row>
    <row r="86" spans="1:7" x14ac:dyDescent="0.25">
      <c r="A86" s="1">
        <v>44141</v>
      </c>
      <c r="B86">
        <v>3.55</v>
      </c>
      <c r="C86" t="str">
        <f t="shared" si="3"/>
        <v>B0</v>
      </c>
      <c r="D86" t="str">
        <f t="shared" si="4"/>
        <v>0</v>
      </c>
      <c r="E86">
        <f>VLOOKUP(C86,Sheet1!$C$3:$D$130,2,FALSE)</f>
        <v>23</v>
      </c>
      <c r="F86">
        <v>85</v>
      </c>
      <c r="G86" t="str">
        <f t="shared" si="5"/>
        <v>MyMIDI.addNote(track,channel,23,85,duration,volume)</v>
      </c>
    </row>
    <row r="87" spans="1:7" x14ac:dyDescent="0.25">
      <c r="A87" s="1">
        <v>44144</v>
      </c>
      <c r="B87">
        <v>3.55</v>
      </c>
      <c r="C87" t="str">
        <f t="shared" si="3"/>
        <v>B0</v>
      </c>
      <c r="D87" t="str">
        <f t="shared" si="4"/>
        <v>0</v>
      </c>
      <c r="E87">
        <f>VLOOKUP(C87,Sheet1!$C$3:$D$130,2,FALSE)</f>
        <v>23</v>
      </c>
      <c r="F87">
        <v>86</v>
      </c>
      <c r="G87" t="str">
        <f t="shared" si="5"/>
        <v>MyMIDI.addNote(track,channel,23,86,duration,volume)</v>
      </c>
    </row>
    <row r="88" spans="1:7" x14ac:dyDescent="0.25">
      <c r="A88" s="1">
        <v>44145</v>
      </c>
      <c r="B88">
        <v>3.74</v>
      </c>
      <c r="C88" t="str">
        <f t="shared" si="3"/>
        <v>F1</v>
      </c>
      <c r="D88" t="str">
        <f t="shared" si="4"/>
        <v>1</v>
      </c>
      <c r="E88">
        <f>VLOOKUP(C88,Sheet1!$C$3:$D$130,2,FALSE)</f>
        <v>29</v>
      </c>
      <c r="F88">
        <v>87</v>
      </c>
      <c r="G88" t="str">
        <f t="shared" si="5"/>
        <v>MyMIDI.addNote(track,channel,29,87,duration,volume)</v>
      </c>
    </row>
    <row r="89" spans="1:7" x14ac:dyDescent="0.25">
      <c r="A89" s="1">
        <v>44146</v>
      </c>
      <c r="B89">
        <v>3.72</v>
      </c>
      <c r="C89" t="str">
        <f t="shared" si="3"/>
        <v>F1</v>
      </c>
      <c r="D89" t="str">
        <f t="shared" si="4"/>
        <v>1</v>
      </c>
      <c r="E89">
        <f>VLOOKUP(C89,Sheet1!$C$3:$D$130,2,FALSE)</f>
        <v>29</v>
      </c>
      <c r="F89">
        <v>88</v>
      </c>
      <c r="G89" t="str">
        <f t="shared" si="5"/>
        <v>MyMIDI.addNote(track,channel,29,88,duration,volume)</v>
      </c>
    </row>
    <row r="90" spans="1:7" x14ac:dyDescent="0.25">
      <c r="A90" s="1">
        <v>44147</v>
      </c>
      <c r="B90">
        <v>3.67</v>
      </c>
      <c r="C90" t="str">
        <f t="shared" si="3"/>
        <v>E1</v>
      </c>
      <c r="D90" t="str">
        <f t="shared" si="4"/>
        <v>1</v>
      </c>
      <c r="E90">
        <f>VLOOKUP(C90,Sheet1!$C$3:$D$130,2,FALSE)</f>
        <v>28</v>
      </c>
      <c r="F90">
        <v>89</v>
      </c>
      <c r="G90" t="str">
        <f t="shared" si="5"/>
        <v>MyMIDI.addNote(track,channel,28,89,duration,volume)</v>
      </c>
    </row>
    <row r="91" spans="1:7" x14ac:dyDescent="0.25">
      <c r="A91" s="1">
        <v>44148</v>
      </c>
      <c r="B91">
        <v>3.62</v>
      </c>
      <c r="C91" t="str">
        <f t="shared" si="3"/>
        <v>D1</v>
      </c>
      <c r="D91" t="str">
        <f t="shared" si="4"/>
        <v>1</v>
      </c>
      <c r="E91">
        <f>VLOOKUP(C91,Sheet1!$C$3:$D$130,2,FALSE)</f>
        <v>26</v>
      </c>
      <c r="F91">
        <v>90</v>
      </c>
      <c r="G91" t="str">
        <f t="shared" si="5"/>
        <v>MyMIDI.addNote(track,channel,26,90,duration,volume)</v>
      </c>
    </row>
    <row r="92" spans="1:7" x14ac:dyDescent="0.25">
      <c r="A92" s="1">
        <v>44151</v>
      </c>
      <c r="B92">
        <v>3.69</v>
      </c>
      <c r="C92" t="str">
        <f t="shared" si="3"/>
        <v>E1</v>
      </c>
      <c r="D92" t="str">
        <f t="shared" si="4"/>
        <v>1</v>
      </c>
      <c r="E92">
        <f>VLOOKUP(C92,Sheet1!$C$3:$D$130,2,FALSE)</f>
        <v>28</v>
      </c>
      <c r="F92">
        <v>91</v>
      </c>
      <c r="G92" t="str">
        <f t="shared" si="5"/>
        <v>MyMIDI.addNote(track,channel,28,91,duration,volume)</v>
      </c>
    </row>
    <row r="93" spans="1:7" x14ac:dyDescent="0.25">
      <c r="A93" s="1">
        <v>44152</v>
      </c>
      <c r="B93">
        <v>3.78</v>
      </c>
      <c r="C93" t="str">
        <f t="shared" si="3"/>
        <v>G1</v>
      </c>
      <c r="D93" t="str">
        <f t="shared" si="4"/>
        <v>1</v>
      </c>
      <c r="E93">
        <f>VLOOKUP(C93,Sheet1!$C$3:$D$130,2,FALSE)</f>
        <v>31</v>
      </c>
      <c r="F93">
        <v>92</v>
      </c>
      <c r="G93" t="str">
        <f t="shared" si="5"/>
        <v>MyMIDI.addNote(track,channel,31,92,duration,volume)</v>
      </c>
    </row>
    <row r="94" spans="1:7" x14ac:dyDescent="0.25">
      <c r="A94" s="1">
        <v>44153</v>
      </c>
      <c r="B94">
        <v>3.68</v>
      </c>
      <c r="C94" t="str">
        <f t="shared" si="3"/>
        <v>E1</v>
      </c>
      <c r="D94" t="str">
        <f t="shared" si="4"/>
        <v>1</v>
      </c>
      <c r="E94">
        <f>VLOOKUP(C94,Sheet1!$C$3:$D$130,2,FALSE)</f>
        <v>28</v>
      </c>
      <c r="F94">
        <v>93</v>
      </c>
      <c r="G94" t="str">
        <f t="shared" si="5"/>
        <v>MyMIDI.addNote(track,channel,28,93,duration,volume)</v>
      </c>
    </row>
    <row r="95" spans="1:7" x14ac:dyDescent="0.25">
      <c r="A95" s="1">
        <v>44154</v>
      </c>
      <c r="B95">
        <v>3.66</v>
      </c>
      <c r="C95" t="str">
        <f t="shared" si="3"/>
        <v>E1</v>
      </c>
      <c r="D95" t="str">
        <f t="shared" si="4"/>
        <v>1</v>
      </c>
      <c r="E95">
        <f>VLOOKUP(C95,Sheet1!$C$3:$D$130,2,FALSE)</f>
        <v>28</v>
      </c>
      <c r="F95">
        <v>94</v>
      </c>
      <c r="G95" t="str">
        <f t="shared" si="5"/>
        <v>MyMIDI.addNote(track,channel,28,94,duration,volume)</v>
      </c>
    </row>
    <row r="96" spans="1:7" x14ac:dyDescent="0.25">
      <c r="A96" s="1">
        <v>44155</v>
      </c>
      <c r="B96">
        <v>3.64</v>
      </c>
      <c r="C96" t="str">
        <f t="shared" si="3"/>
        <v>D1</v>
      </c>
      <c r="D96" t="str">
        <f t="shared" si="4"/>
        <v>1</v>
      </c>
      <c r="E96">
        <f>VLOOKUP(C96,Sheet1!$C$3:$D$130,2,FALSE)</f>
        <v>26</v>
      </c>
      <c r="F96">
        <v>95</v>
      </c>
      <c r="G96" t="str">
        <f t="shared" si="5"/>
        <v>MyMIDI.addNote(track,channel,26,95,duration,volume)</v>
      </c>
    </row>
    <row r="97" spans="1:7" x14ac:dyDescent="0.25">
      <c r="A97" s="1">
        <v>44158</v>
      </c>
      <c r="B97">
        <v>3.66</v>
      </c>
      <c r="C97" t="str">
        <f t="shared" si="3"/>
        <v>E1</v>
      </c>
      <c r="D97" t="str">
        <f t="shared" si="4"/>
        <v>1</v>
      </c>
      <c r="E97">
        <f>VLOOKUP(C97,Sheet1!$C$3:$D$130,2,FALSE)</f>
        <v>28</v>
      </c>
      <c r="F97">
        <v>96</v>
      </c>
      <c r="G97" t="str">
        <f t="shared" si="5"/>
        <v>MyMIDI.addNote(track,channel,28,96,duration,volume)</v>
      </c>
    </row>
    <row r="98" spans="1:7" x14ac:dyDescent="0.25">
      <c r="A98" s="1">
        <v>44159</v>
      </c>
      <c r="B98">
        <v>3.7</v>
      </c>
      <c r="C98" t="str">
        <f t="shared" si="3"/>
        <v>E1</v>
      </c>
      <c r="D98" t="str">
        <f t="shared" si="4"/>
        <v>1</v>
      </c>
      <c r="E98">
        <f>VLOOKUP(C98,Sheet1!$C$3:$D$130,2,FALSE)</f>
        <v>28</v>
      </c>
      <c r="F98">
        <v>97</v>
      </c>
      <c r="G98" t="str">
        <f t="shared" si="5"/>
        <v>MyMIDI.addNote(track,channel,28,97,duration,volume)</v>
      </c>
    </row>
    <row r="99" spans="1:7" x14ac:dyDescent="0.25">
      <c r="A99" s="1">
        <v>44160</v>
      </c>
      <c r="B99">
        <v>3.63</v>
      </c>
      <c r="C99" t="str">
        <f t="shared" si="3"/>
        <v>D1</v>
      </c>
      <c r="D99" t="str">
        <f t="shared" si="4"/>
        <v>1</v>
      </c>
      <c r="E99">
        <f>VLOOKUP(C99,Sheet1!$C$3:$D$130,2,FALSE)</f>
        <v>26</v>
      </c>
      <c r="F99">
        <v>98</v>
      </c>
      <c r="G99" t="str">
        <f t="shared" si="5"/>
        <v>MyMIDI.addNote(track,channel,26,98,duration,volume)</v>
      </c>
    </row>
    <row r="100" spans="1:7" x14ac:dyDescent="0.25">
      <c r="A100" s="1">
        <v>44161</v>
      </c>
      <c r="B100">
        <v>3.65</v>
      </c>
      <c r="C100" t="str">
        <f t="shared" si="3"/>
        <v>D1</v>
      </c>
      <c r="D100" t="str">
        <f t="shared" si="4"/>
        <v>1</v>
      </c>
      <c r="E100">
        <f>VLOOKUP(C100,Sheet1!$C$3:$D$130,2,FALSE)</f>
        <v>26</v>
      </c>
      <c r="F100">
        <v>99</v>
      </c>
      <c r="G100" t="str">
        <f t="shared" si="5"/>
        <v>MyMIDI.addNote(track,channel,26,99,duration,volume)</v>
      </c>
    </row>
    <row r="101" spans="1:7" x14ac:dyDescent="0.25">
      <c r="A101" s="1">
        <v>44162</v>
      </c>
      <c r="B101">
        <v>3.66</v>
      </c>
      <c r="C101" t="str">
        <f t="shared" si="3"/>
        <v>E1</v>
      </c>
      <c r="D101" t="str">
        <f t="shared" si="4"/>
        <v>1</v>
      </c>
      <c r="E101">
        <f>VLOOKUP(C101,Sheet1!$C$3:$D$130,2,FALSE)</f>
        <v>28</v>
      </c>
      <c r="F101">
        <v>100</v>
      </c>
      <c r="G101" t="str">
        <f t="shared" si="5"/>
        <v>MyMIDI.addNote(track,channel,28,100,duration,volume)</v>
      </c>
    </row>
    <row r="102" spans="1:7" x14ac:dyDescent="0.25">
      <c r="A102" s="1">
        <v>44165</v>
      </c>
      <c r="B102">
        <v>3.63</v>
      </c>
      <c r="C102" t="str">
        <f t="shared" si="3"/>
        <v>D1</v>
      </c>
      <c r="D102" t="str">
        <f t="shared" si="4"/>
        <v>1</v>
      </c>
      <c r="E102">
        <f>VLOOKUP(C102,Sheet1!$C$3:$D$130,2,FALSE)</f>
        <v>26</v>
      </c>
      <c r="F102">
        <v>101</v>
      </c>
      <c r="G102" t="str">
        <f t="shared" si="5"/>
        <v>MyMIDI.addNote(track,channel,26,101,duration,volume)</v>
      </c>
    </row>
    <row r="103" spans="1:7" x14ac:dyDescent="0.25">
      <c r="A103" s="1">
        <v>44166</v>
      </c>
      <c r="B103">
        <v>3.64</v>
      </c>
      <c r="C103" t="str">
        <f t="shared" si="3"/>
        <v>D1</v>
      </c>
      <c r="D103" t="str">
        <f t="shared" si="4"/>
        <v>1</v>
      </c>
      <c r="E103">
        <f>VLOOKUP(C103,Sheet1!$C$3:$D$130,2,FALSE)</f>
        <v>26</v>
      </c>
      <c r="F103">
        <v>102</v>
      </c>
      <c r="G103" t="str">
        <f t="shared" si="5"/>
        <v>MyMIDI.addNote(track,channel,26,102,duration,volume)</v>
      </c>
    </row>
    <row r="104" spans="1:7" x14ac:dyDescent="0.25">
      <c r="A104" s="1">
        <v>44167</v>
      </c>
      <c r="B104">
        <v>3.56</v>
      </c>
      <c r="C104" t="str">
        <f t="shared" si="3"/>
        <v>C1</v>
      </c>
      <c r="D104" t="str">
        <f t="shared" si="4"/>
        <v>1</v>
      </c>
      <c r="E104">
        <f>VLOOKUP(C104,Sheet1!$C$3:$D$130,2,FALSE)</f>
        <v>24</v>
      </c>
      <c r="F104">
        <v>103</v>
      </c>
      <c r="G104" t="str">
        <f t="shared" si="5"/>
        <v>MyMIDI.addNote(track,channel,24,103,duration,volume)</v>
      </c>
    </row>
    <row r="105" spans="1:7" x14ac:dyDescent="0.25">
      <c r="A105" s="1">
        <v>44168</v>
      </c>
      <c r="B105">
        <v>3.52</v>
      </c>
      <c r="C105" t="str">
        <f t="shared" si="3"/>
        <v>B0</v>
      </c>
      <c r="D105" t="str">
        <f t="shared" si="4"/>
        <v>0</v>
      </c>
      <c r="E105">
        <f>VLOOKUP(C105,Sheet1!$C$3:$D$130,2,FALSE)</f>
        <v>23</v>
      </c>
      <c r="F105">
        <v>104</v>
      </c>
      <c r="G105" t="str">
        <f t="shared" si="5"/>
        <v>MyMIDI.addNote(track,channel,23,104,duration,volume)</v>
      </c>
    </row>
    <row r="106" spans="1:7" x14ac:dyDescent="0.25">
      <c r="A106" s="1">
        <v>44169</v>
      </c>
      <c r="B106">
        <v>3.51</v>
      </c>
      <c r="C106" t="str">
        <f t="shared" si="3"/>
        <v>B0</v>
      </c>
      <c r="D106" t="str">
        <f t="shared" si="4"/>
        <v>0</v>
      </c>
      <c r="E106">
        <f>VLOOKUP(C106,Sheet1!$C$3:$D$130,2,FALSE)</f>
        <v>23</v>
      </c>
      <c r="F106">
        <v>105</v>
      </c>
      <c r="G106" t="str">
        <f t="shared" si="5"/>
        <v>MyMIDI.addNote(track,channel,23,105,duration,volume)</v>
      </c>
    </row>
    <row r="107" spans="1:7" x14ac:dyDescent="0.25">
      <c r="A107" s="1">
        <v>44172</v>
      </c>
      <c r="B107">
        <v>3.53</v>
      </c>
      <c r="C107" t="str">
        <f t="shared" si="3"/>
        <v>B0</v>
      </c>
      <c r="D107" t="str">
        <f t="shared" si="4"/>
        <v>0</v>
      </c>
      <c r="E107">
        <f>VLOOKUP(C107,Sheet1!$C$3:$D$130,2,FALSE)</f>
        <v>23</v>
      </c>
      <c r="F107">
        <v>106</v>
      </c>
      <c r="G107" t="str">
        <f t="shared" si="5"/>
        <v>MyMIDI.addNote(track,channel,23,106,duration,volume)</v>
      </c>
    </row>
    <row r="108" spans="1:7" x14ac:dyDescent="0.25">
      <c r="A108" s="1">
        <v>44173</v>
      </c>
      <c r="B108">
        <v>3.5</v>
      </c>
      <c r="C108" t="str">
        <f t="shared" si="3"/>
        <v>A0</v>
      </c>
      <c r="D108" t="str">
        <f t="shared" si="4"/>
        <v>0</v>
      </c>
      <c r="E108">
        <f>VLOOKUP(C108,Sheet1!$C$3:$D$130,2,FALSE)</f>
        <v>21</v>
      </c>
      <c r="F108">
        <v>107</v>
      </c>
      <c r="G108" t="str">
        <f t="shared" si="5"/>
        <v>MyMIDI.addNote(track,channel,21,107,duration,volume)</v>
      </c>
    </row>
    <row r="109" spans="1:7" x14ac:dyDescent="0.25">
      <c r="A109" s="1">
        <v>44174</v>
      </c>
      <c r="B109">
        <v>3.52</v>
      </c>
      <c r="C109" t="str">
        <f t="shared" si="3"/>
        <v>B0</v>
      </c>
      <c r="D109" t="str">
        <f t="shared" si="4"/>
        <v>0</v>
      </c>
      <c r="E109">
        <f>VLOOKUP(C109,Sheet1!$C$3:$D$130,2,FALSE)</f>
        <v>23</v>
      </c>
      <c r="F109">
        <v>108</v>
      </c>
      <c r="G109" t="str">
        <f t="shared" si="5"/>
        <v>MyMIDI.addNote(track,channel,23,108,duration,volume)</v>
      </c>
    </row>
    <row r="110" spans="1:7" x14ac:dyDescent="0.25">
      <c r="A110" s="1">
        <v>44175</v>
      </c>
      <c r="B110">
        <v>3.51</v>
      </c>
      <c r="C110" t="str">
        <f t="shared" si="3"/>
        <v>B0</v>
      </c>
      <c r="D110" t="str">
        <f t="shared" si="4"/>
        <v>0</v>
      </c>
      <c r="E110">
        <f>VLOOKUP(C110,Sheet1!$C$3:$D$130,2,FALSE)</f>
        <v>23</v>
      </c>
      <c r="F110">
        <v>109</v>
      </c>
      <c r="G110" t="str">
        <f t="shared" si="5"/>
        <v>MyMIDI.addNote(track,channel,23,109,duration,volume)</v>
      </c>
    </row>
    <row r="111" spans="1:7" x14ac:dyDescent="0.25">
      <c r="A111" s="1">
        <v>44176</v>
      </c>
      <c r="B111">
        <v>3.45</v>
      </c>
      <c r="C111" t="str">
        <f t="shared" si="3"/>
        <v>G0</v>
      </c>
      <c r="D111" t="str">
        <f t="shared" si="4"/>
        <v>0</v>
      </c>
      <c r="E111">
        <f>VLOOKUP(C111,Sheet1!$C$3:$D$130,2,FALSE)</f>
        <v>19</v>
      </c>
      <c r="F111">
        <v>110</v>
      </c>
      <c r="G111" t="str">
        <f t="shared" si="5"/>
        <v>MyMIDI.addNote(track,channel,19,110,duration,volume)</v>
      </c>
    </row>
    <row r="112" spans="1:7" x14ac:dyDescent="0.25">
      <c r="A112" s="1">
        <v>44179</v>
      </c>
      <c r="B112">
        <v>3.65</v>
      </c>
      <c r="C112" t="str">
        <f t="shared" si="3"/>
        <v>D1</v>
      </c>
      <c r="D112" t="str">
        <f t="shared" si="4"/>
        <v>1</v>
      </c>
      <c r="E112">
        <f>VLOOKUP(C112,Sheet1!$C$3:$D$130,2,FALSE)</f>
        <v>26</v>
      </c>
      <c r="F112">
        <v>111</v>
      </c>
      <c r="G112" t="str">
        <f t="shared" si="5"/>
        <v>MyMIDI.addNote(track,channel,26,111,duration,volume)</v>
      </c>
    </row>
    <row r="113" spans="1:7" x14ac:dyDescent="0.25">
      <c r="A113" s="1">
        <v>44180</v>
      </c>
      <c r="B113">
        <v>3.65</v>
      </c>
      <c r="C113" t="str">
        <f t="shared" si="3"/>
        <v>D1</v>
      </c>
      <c r="D113" t="str">
        <f t="shared" si="4"/>
        <v>1</v>
      </c>
      <c r="E113">
        <f>VLOOKUP(C113,Sheet1!$C$3:$D$130,2,FALSE)</f>
        <v>26</v>
      </c>
      <c r="F113">
        <v>112</v>
      </c>
      <c r="G113" t="str">
        <f t="shared" si="5"/>
        <v>MyMIDI.addNote(track,channel,26,112,duration,volume)</v>
      </c>
    </row>
    <row r="114" spans="1:7" x14ac:dyDescent="0.25">
      <c r="A114" s="1">
        <v>44181</v>
      </c>
      <c r="B114">
        <v>3.52</v>
      </c>
      <c r="C114" t="str">
        <f t="shared" si="3"/>
        <v>B0</v>
      </c>
      <c r="D114" t="str">
        <f t="shared" si="4"/>
        <v>0</v>
      </c>
      <c r="E114">
        <f>VLOOKUP(C114,Sheet1!$C$3:$D$130,2,FALSE)</f>
        <v>23</v>
      </c>
      <c r="F114">
        <v>113</v>
      </c>
      <c r="G114" t="str">
        <f t="shared" si="5"/>
        <v>MyMIDI.addNote(track,channel,23,113,duration,volume)</v>
      </c>
    </row>
    <row r="115" spans="1:7" x14ac:dyDescent="0.25">
      <c r="A115" s="1">
        <v>44182</v>
      </c>
      <c r="B115">
        <v>3.51</v>
      </c>
      <c r="C115" t="str">
        <f t="shared" si="3"/>
        <v>B0</v>
      </c>
      <c r="D115" t="str">
        <f t="shared" si="4"/>
        <v>0</v>
      </c>
      <c r="E115">
        <f>VLOOKUP(C115,Sheet1!$C$3:$D$130,2,FALSE)</f>
        <v>23</v>
      </c>
      <c r="F115">
        <v>114</v>
      </c>
      <c r="G115" t="str">
        <f t="shared" si="5"/>
        <v>MyMIDI.addNote(track,channel,23,114,duration,volume)</v>
      </c>
    </row>
    <row r="116" spans="1:7" x14ac:dyDescent="0.25">
      <c r="A116" s="1">
        <v>44183</v>
      </c>
      <c r="B116">
        <v>3.43</v>
      </c>
      <c r="C116" t="str">
        <f t="shared" si="3"/>
        <v>G0</v>
      </c>
      <c r="D116" t="str">
        <f t="shared" si="4"/>
        <v>0</v>
      </c>
      <c r="E116">
        <f>VLOOKUP(C116,Sheet1!$C$3:$D$130,2,FALSE)</f>
        <v>19</v>
      </c>
      <c r="F116">
        <v>115</v>
      </c>
      <c r="G116" t="str">
        <f t="shared" si="5"/>
        <v>MyMIDI.addNote(track,channel,19,115,duration,volume)</v>
      </c>
    </row>
    <row r="117" spans="1:7" x14ac:dyDescent="0.25">
      <c r="A117" s="1">
        <v>44186</v>
      </c>
      <c r="B117">
        <v>3.35</v>
      </c>
      <c r="C117" t="str">
        <f t="shared" si="3"/>
        <v>E0</v>
      </c>
      <c r="D117" t="str">
        <f t="shared" si="4"/>
        <v>0</v>
      </c>
      <c r="E117">
        <f>VLOOKUP(C117,Sheet1!$C$3:$D$130,2,FALSE)</f>
        <v>16</v>
      </c>
      <c r="F117">
        <v>116</v>
      </c>
      <c r="G117" t="str">
        <f t="shared" si="5"/>
        <v>MyMIDI.addNote(track,channel,16,116,duration,volume)</v>
      </c>
    </row>
    <row r="118" spans="1:7" x14ac:dyDescent="0.25">
      <c r="A118" s="1">
        <v>44187</v>
      </c>
      <c r="B118">
        <v>3.31</v>
      </c>
      <c r="C118" t="str">
        <f t="shared" si="3"/>
        <v>E0</v>
      </c>
      <c r="D118" t="str">
        <f t="shared" si="4"/>
        <v>0</v>
      </c>
      <c r="E118">
        <f>VLOOKUP(C118,Sheet1!$C$3:$D$130,2,FALSE)</f>
        <v>16</v>
      </c>
      <c r="F118">
        <v>117</v>
      </c>
      <c r="G118" t="str">
        <f t="shared" si="5"/>
        <v>MyMIDI.addNote(track,channel,16,117,duration,volume)</v>
      </c>
    </row>
    <row r="119" spans="1:7" x14ac:dyDescent="0.25">
      <c r="A119" s="1">
        <v>44188</v>
      </c>
      <c r="B119">
        <v>3.34</v>
      </c>
      <c r="C119" t="str">
        <f t="shared" si="3"/>
        <v>E0</v>
      </c>
      <c r="D119" t="str">
        <f t="shared" si="4"/>
        <v>0</v>
      </c>
      <c r="E119">
        <f>VLOOKUP(C119,Sheet1!$C$3:$D$130,2,FALSE)</f>
        <v>16</v>
      </c>
      <c r="F119">
        <v>118</v>
      </c>
      <c r="G119" t="str">
        <f t="shared" si="5"/>
        <v>MyMIDI.addNote(track,channel,16,118,duration,volume)</v>
      </c>
    </row>
    <row r="120" spans="1:7" x14ac:dyDescent="0.25">
      <c r="A120" s="1">
        <v>44189</v>
      </c>
      <c r="B120">
        <v>3.35</v>
      </c>
      <c r="C120" t="str">
        <f t="shared" si="3"/>
        <v>E0</v>
      </c>
      <c r="D120" t="str">
        <f t="shared" si="4"/>
        <v>0</v>
      </c>
      <c r="E120">
        <f>VLOOKUP(C120,Sheet1!$C$3:$D$130,2,FALSE)</f>
        <v>16</v>
      </c>
      <c r="F120">
        <v>119</v>
      </c>
      <c r="G120" t="str">
        <f t="shared" si="5"/>
        <v>MyMIDI.addNote(track,channel,16,119,duration,volume)</v>
      </c>
    </row>
    <row r="121" spans="1:7" x14ac:dyDescent="0.25">
      <c r="A121" s="1">
        <v>44194</v>
      </c>
      <c r="B121">
        <v>3.4</v>
      </c>
      <c r="C121" t="str">
        <f t="shared" si="3"/>
        <v>F0</v>
      </c>
      <c r="D121" t="str">
        <f t="shared" si="4"/>
        <v>0</v>
      </c>
      <c r="E121">
        <f>VLOOKUP(C121,Sheet1!$C$3:$D$130,2,FALSE)</f>
        <v>17</v>
      </c>
      <c r="F121">
        <v>120</v>
      </c>
      <c r="G121" t="str">
        <f t="shared" si="5"/>
        <v>MyMIDI.addNote(track,channel,17,120,duration,volume)</v>
      </c>
    </row>
    <row r="122" spans="1:7" x14ac:dyDescent="0.25">
      <c r="A122" s="1">
        <v>44195</v>
      </c>
      <c r="B122">
        <v>3.41</v>
      </c>
      <c r="C122" t="str">
        <f t="shared" si="3"/>
        <v>G0</v>
      </c>
      <c r="D122" t="str">
        <f t="shared" si="4"/>
        <v>0</v>
      </c>
      <c r="E122">
        <f>VLOOKUP(C122,Sheet1!$C$3:$D$130,2,FALSE)</f>
        <v>19</v>
      </c>
      <c r="F122">
        <v>121</v>
      </c>
      <c r="G122" t="str">
        <f t="shared" si="5"/>
        <v>MyMIDI.addNote(track,channel,19,121,duration,volume)</v>
      </c>
    </row>
    <row r="123" spans="1:7" x14ac:dyDescent="0.25">
      <c r="A123" s="1">
        <v>44196</v>
      </c>
      <c r="B123">
        <v>3.36</v>
      </c>
      <c r="C123" t="str">
        <f t="shared" si="3"/>
        <v>F0</v>
      </c>
      <c r="D123" t="str">
        <f t="shared" si="4"/>
        <v>0</v>
      </c>
      <c r="E123">
        <f>VLOOKUP(C123,Sheet1!$C$3:$D$130,2,FALSE)</f>
        <v>17</v>
      </c>
      <c r="F123">
        <v>122</v>
      </c>
      <c r="G123" t="str">
        <f t="shared" si="5"/>
        <v>MyMIDI.addNote(track,channel,17,122,duration,volume)</v>
      </c>
    </row>
    <row r="124" spans="1:7" x14ac:dyDescent="0.25">
      <c r="A124" s="1">
        <v>44200</v>
      </c>
      <c r="B124">
        <v>3.38</v>
      </c>
      <c r="C124" t="str">
        <f t="shared" si="3"/>
        <v>F0</v>
      </c>
      <c r="D124" t="str">
        <f t="shared" si="4"/>
        <v>0</v>
      </c>
      <c r="E124">
        <f>VLOOKUP(C124,Sheet1!$C$3:$D$130,2,FALSE)</f>
        <v>17</v>
      </c>
      <c r="F124">
        <v>123</v>
      </c>
      <c r="G124" t="str">
        <f t="shared" si="5"/>
        <v>MyMIDI.addNote(track,channel,17,123,duration,volume)</v>
      </c>
    </row>
    <row r="125" spans="1:7" x14ac:dyDescent="0.25">
      <c r="A125" s="1">
        <v>44201</v>
      </c>
      <c r="B125">
        <v>3.39</v>
      </c>
      <c r="C125" t="str">
        <f t="shared" si="3"/>
        <v>F0</v>
      </c>
      <c r="D125" t="str">
        <f t="shared" si="4"/>
        <v>0</v>
      </c>
      <c r="E125">
        <f>VLOOKUP(C125,Sheet1!$C$3:$D$130,2,FALSE)</f>
        <v>17</v>
      </c>
      <c r="F125">
        <v>124</v>
      </c>
      <c r="G125" t="str">
        <f t="shared" si="5"/>
        <v>MyMIDI.addNote(track,channel,17,124,duration,volume)</v>
      </c>
    </row>
    <row r="126" spans="1:7" x14ac:dyDescent="0.25">
      <c r="A126" s="1">
        <v>44202</v>
      </c>
      <c r="B126">
        <v>3.37</v>
      </c>
      <c r="C126" t="str">
        <f t="shared" si="3"/>
        <v>F0</v>
      </c>
      <c r="D126" t="str">
        <f t="shared" si="4"/>
        <v>0</v>
      </c>
      <c r="E126">
        <f>VLOOKUP(C126,Sheet1!$C$3:$D$130,2,FALSE)</f>
        <v>17</v>
      </c>
      <c r="F126">
        <v>125</v>
      </c>
      <c r="G126" t="str">
        <f t="shared" si="5"/>
        <v>MyMIDI.addNote(track,channel,17,125,duration,volume)</v>
      </c>
    </row>
    <row r="127" spans="1:7" x14ac:dyDescent="0.25">
      <c r="A127" s="1">
        <v>44203</v>
      </c>
      <c r="B127">
        <v>3.41</v>
      </c>
      <c r="C127" t="str">
        <f t="shared" si="3"/>
        <v>G0</v>
      </c>
      <c r="D127" t="str">
        <f t="shared" si="4"/>
        <v>0</v>
      </c>
      <c r="E127">
        <f>VLOOKUP(C127,Sheet1!$C$3:$D$130,2,FALSE)</f>
        <v>19</v>
      </c>
      <c r="F127">
        <v>126</v>
      </c>
      <c r="G127" t="str">
        <f t="shared" si="5"/>
        <v>MyMIDI.addNote(track,channel,19,126,duration,volume)</v>
      </c>
    </row>
    <row r="128" spans="1:7" x14ac:dyDescent="0.25">
      <c r="A128" s="1">
        <v>44204</v>
      </c>
      <c r="B128">
        <v>3.43</v>
      </c>
      <c r="C128" t="str">
        <f t="shared" si="3"/>
        <v>G0</v>
      </c>
      <c r="D128" t="str">
        <f t="shared" si="4"/>
        <v>0</v>
      </c>
      <c r="E128">
        <f>VLOOKUP(C128,Sheet1!$C$3:$D$130,2,FALSE)</f>
        <v>19</v>
      </c>
      <c r="F128">
        <v>127</v>
      </c>
      <c r="G128" t="str">
        <f t="shared" si="5"/>
        <v>MyMIDI.addNote(track,channel,19,127,duration,volume)</v>
      </c>
    </row>
    <row r="129" spans="1:7" x14ac:dyDescent="0.25">
      <c r="A129" s="1">
        <v>44207</v>
      </c>
      <c r="B129">
        <v>3.41</v>
      </c>
      <c r="C129" t="str">
        <f t="shared" si="3"/>
        <v>G0</v>
      </c>
      <c r="D129" t="str">
        <f t="shared" si="4"/>
        <v>0</v>
      </c>
      <c r="E129">
        <f>VLOOKUP(C129,Sheet1!$C$3:$D$130,2,FALSE)</f>
        <v>19</v>
      </c>
      <c r="F129">
        <v>128</v>
      </c>
      <c r="G129" t="str">
        <f t="shared" si="5"/>
        <v>MyMIDI.addNote(track,channel,19,128,duration,volume)</v>
      </c>
    </row>
    <row r="130" spans="1:7" x14ac:dyDescent="0.25">
      <c r="A130" s="1">
        <v>44208</v>
      </c>
      <c r="B130">
        <v>3.39</v>
      </c>
      <c r="C130" t="str">
        <f t="shared" si="3"/>
        <v>F0</v>
      </c>
      <c r="D130" t="str">
        <f t="shared" si="4"/>
        <v>0</v>
      </c>
      <c r="E130">
        <f>VLOOKUP(C130,Sheet1!$C$3:$D$130,2,FALSE)</f>
        <v>17</v>
      </c>
      <c r="F130">
        <v>129</v>
      </c>
      <c r="G130" t="str">
        <f t="shared" si="5"/>
        <v>MyMIDI.addNote(track,channel,17,129,duration,volume)</v>
      </c>
    </row>
    <row r="131" spans="1:7" x14ac:dyDescent="0.25">
      <c r="A131" s="1">
        <v>44209</v>
      </c>
      <c r="B131">
        <v>3.37</v>
      </c>
      <c r="C131" t="str">
        <f t="shared" ref="C131:C194" si="6">IF(B131&lt;=$M$2,$N$2,IF(B131&lt;=$M$3,$N$3,IF(B131&lt;=$M$4,$N$4,IF(B131&lt;=$M$5,$N$5,IF(B131&lt;=$M$6,$N$6,IF(B131&lt;=$M$7,$N$7,IF(B131&lt;=$M$8,$N$8,IF(B131&lt;=$M$9,$N$9,IF(B131&lt;=$M$10,$N$10,IF(B131&lt;=$M$11,$N$11,IF(B131&lt;=$M$12,$N$12,IF(B131&lt;=$M$13,$N$13,IF(B131&lt;=$M$14,$N$14,IF(B131&lt;=$M$15,$N$15,IF(B131&lt;=$M$16,$N$16,IF(B131&lt;=$M$17,$N$17,IF(B131&lt;=$M$18,$N$18,IF(B131&lt;=$M$19,$N$19,IF(B131&lt;=$M$20,$N$20,IF(B131&lt;=$M$21,$N$21,IF(B131&lt;=$M$22,$N$22,IF(B131&lt;=$M$23,$N$23,IF(B131&lt;=$M$24,$N$24,IF(B131&lt;=$M$25,$N$25,IF(B131&lt;=$M$26,$N$26,IF(B131&lt;=$M$27,$N$27,IF(B131&lt;=$M$28,$N$28,IF(B131&lt;=$M$29,$N$29,"Error"))))))))))))))))))))))))))))</f>
        <v>F0</v>
      </c>
      <c r="D131" t="str">
        <f t="shared" ref="D131:D194" si="7">RIGHT(C131)</f>
        <v>0</v>
      </c>
      <c r="E131">
        <f>VLOOKUP(C131,Sheet1!$C$3:$D$130,2,FALSE)</f>
        <v>17</v>
      </c>
      <c r="F131">
        <v>130</v>
      </c>
      <c r="G131" t="str">
        <f t="shared" ref="G131:G194" si="8">"MyMIDI.addNote(track,channel,"&amp;E131&amp;","&amp;F131&amp;",duration,volume)"</f>
        <v>MyMIDI.addNote(track,channel,17,130,duration,volume)</v>
      </c>
    </row>
    <row r="132" spans="1:7" x14ac:dyDescent="0.25">
      <c r="A132" s="1">
        <v>44210</v>
      </c>
      <c r="B132">
        <v>3.38</v>
      </c>
      <c r="C132" t="str">
        <f t="shared" si="6"/>
        <v>F0</v>
      </c>
      <c r="D132" t="str">
        <f t="shared" si="7"/>
        <v>0</v>
      </c>
      <c r="E132">
        <f>VLOOKUP(C132,Sheet1!$C$3:$D$130,2,FALSE)</f>
        <v>17</v>
      </c>
      <c r="F132">
        <v>131</v>
      </c>
      <c r="G132" t="str">
        <f t="shared" si="8"/>
        <v>MyMIDI.addNote(track,channel,17,131,duration,volume)</v>
      </c>
    </row>
    <row r="133" spans="1:7" x14ac:dyDescent="0.25">
      <c r="A133" s="1">
        <v>44211</v>
      </c>
      <c r="B133">
        <v>3.35</v>
      </c>
      <c r="C133" t="str">
        <f t="shared" si="6"/>
        <v>E0</v>
      </c>
      <c r="D133" t="str">
        <f t="shared" si="7"/>
        <v>0</v>
      </c>
      <c r="E133">
        <f>VLOOKUP(C133,Sheet1!$C$3:$D$130,2,FALSE)</f>
        <v>16</v>
      </c>
      <c r="F133">
        <v>132</v>
      </c>
      <c r="G133" t="str">
        <f t="shared" si="8"/>
        <v>MyMIDI.addNote(track,channel,16,132,duration,volume)</v>
      </c>
    </row>
    <row r="134" spans="1:7" x14ac:dyDescent="0.25">
      <c r="A134" s="1">
        <v>44214</v>
      </c>
      <c r="B134">
        <v>3.32</v>
      </c>
      <c r="C134" t="str">
        <f t="shared" si="6"/>
        <v>E0</v>
      </c>
      <c r="D134" t="str">
        <f t="shared" si="7"/>
        <v>0</v>
      </c>
      <c r="E134">
        <f>VLOOKUP(C134,Sheet1!$C$3:$D$130,2,FALSE)</f>
        <v>16</v>
      </c>
      <c r="F134">
        <v>133</v>
      </c>
      <c r="G134" t="str">
        <f t="shared" si="8"/>
        <v>MyMIDI.addNote(track,channel,16,133,duration,volume)</v>
      </c>
    </row>
    <row r="135" spans="1:7" x14ac:dyDescent="0.25">
      <c r="A135" s="1">
        <v>44215</v>
      </c>
      <c r="B135">
        <v>3.38</v>
      </c>
      <c r="C135" t="str">
        <f t="shared" si="6"/>
        <v>F0</v>
      </c>
      <c r="D135" t="str">
        <f t="shared" si="7"/>
        <v>0</v>
      </c>
      <c r="E135">
        <f>VLOOKUP(C135,Sheet1!$C$3:$D$130,2,FALSE)</f>
        <v>17</v>
      </c>
      <c r="F135">
        <v>134</v>
      </c>
      <c r="G135" t="str">
        <f t="shared" si="8"/>
        <v>MyMIDI.addNote(track,channel,17,134,duration,volume)</v>
      </c>
    </row>
    <row r="136" spans="1:7" x14ac:dyDescent="0.25">
      <c r="A136" s="1">
        <v>44216</v>
      </c>
      <c r="B136">
        <v>3.42</v>
      </c>
      <c r="C136" t="str">
        <f t="shared" si="6"/>
        <v>G0</v>
      </c>
      <c r="D136" t="str">
        <f t="shared" si="7"/>
        <v>0</v>
      </c>
      <c r="E136">
        <f>VLOOKUP(C136,Sheet1!$C$3:$D$130,2,FALSE)</f>
        <v>19</v>
      </c>
      <c r="F136">
        <v>135</v>
      </c>
      <c r="G136" t="str">
        <f t="shared" si="8"/>
        <v>MyMIDI.addNote(track,channel,19,135,duration,volume)</v>
      </c>
    </row>
    <row r="137" spans="1:7" x14ac:dyDescent="0.25">
      <c r="A137" s="1">
        <v>44217</v>
      </c>
      <c r="B137">
        <v>3.37</v>
      </c>
      <c r="C137" t="str">
        <f t="shared" si="6"/>
        <v>F0</v>
      </c>
      <c r="D137" t="str">
        <f t="shared" si="7"/>
        <v>0</v>
      </c>
      <c r="E137">
        <f>VLOOKUP(C137,Sheet1!$C$3:$D$130,2,FALSE)</f>
        <v>17</v>
      </c>
      <c r="F137">
        <v>136</v>
      </c>
      <c r="G137" t="str">
        <f t="shared" si="8"/>
        <v>MyMIDI.addNote(track,channel,17,136,duration,volume)</v>
      </c>
    </row>
    <row r="138" spans="1:7" x14ac:dyDescent="0.25">
      <c r="A138" s="1">
        <v>44218</v>
      </c>
      <c r="B138">
        <v>3.35</v>
      </c>
      <c r="C138" t="str">
        <f t="shared" si="6"/>
        <v>E0</v>
      </c>
      <c r="D138" t="str">
        <f t="shared" si="7"/>
        <v>0</v>
      </c>
      <c r="E138">
        <f>VLOOKUP(C138,Sheet1!$C$3:$D$130,2,FALSE)</f>
        <v>16</v>
      </c>
      <c r="F138">
        <v>137</v>
      </c>
      <c r="G138" t="str">
        <f t="shared" si="8"/>
        <v>MyMIDI.addNote(track,channel,16,137,duration,volume)</v>
      </c>
    </row>
    <row r="139" spans="1:7" x14ac:dyDescent="0.25">
      <c r="A139" s="1">
        <v>44221</v>
      </c>
      <c r="B139">
        <v>3.38</v>
      </c>
      <c r="C139" t="str">
        <f t="shared" si="6"/>
        <v>F0</v>
      </c>
      <c r="D139" t="str">
        <f t="shared" si="7"/>
        <v>0</v>
      </c>
      <c r="E139">
        <f>VLOOKUP(C139,Sheet1!$C$3:$D$130,2,FALSE)</f>
        <v>17</v>
      </c>
      <c r="F139">
        <v>138</v>
      </c>
      <c r="G139" t="str">
        <f t="shared" si="8"/>
        <v>MyMIDI.addNote(track,channel,17,138,duration,volume)</v>
      </c>
    </row>
    <row r="140" spans="1:7" x14ac:dyDescent="0.25">
      <c r="A140" s="1">
        <v>44223</v>
      </c>
      <c r="B140">
        <v>3.38</v>
      </c>
      <c r="C140" t="str">
        <f t="shared" si="6"/>
        <v>F0</v>
      </c>
      <c r="D140" t="str">
        <f t="shared" si="7"/>
        <v>0</v>
      </c>
      <c r="E140">
        <f>VLOOKUP(C140,Sheet1!$C$3:$D$130,2,FALSE)</f>
        <v>17</v>
      </c>
      <c r="F140">
        <v>139</v>
      </c>
      <c r="G140" t="str">
        <f t="shared" si="8"/>
        <v>MyMIDI.addNote(track,channel,17,139,duration,volume)</v>
      </c>
    </row>
    <row r="141" spans="1:7" x14ac:dyDescent="0.25">
      <c r="A141" s="1">
        <v>44224</v>
      </c>
      <c r="B141">
        <v>3.48</v>
      </c>
      <c r="C141" t="str">
        <f t="shared" si="6"/>
        <v>A0</v>
      </c>
      <c r="D141" t="str">
        <f t="shared" si="7"/>
        <v>0</v>
      </c>
      <c r="E141">
        <f>VLOOKUP(C141,Sheet1!$C$3:$D$130,2,FALSE)</f>
        <v>21</v>
      </c>
      <c r="F141">
        <v>140</v>
      </c>
      <c r="G141" t="str">
        <f t="shared" si="8"/>
        <v>MyMIDI.addNote(track,channel,21,140,duration,volume)</v>
      </c>
    </row>
    <row r="142" spans="1:7" x14ac:dyDescent="0.25">
      <c r="A142" s="1">
        <v>44225</v>
      </c>
      <c r="B142">
        <v>3.48</v>
      </c>
      <c r="C142" t="str">
        <f t="shared" si="6"/>
        <v>A0</v>
      </c>
      <c r="D142" t="str">
        <f t="shared" si="7"/>
        <v>0</v>
      </c>
      <c r="E142">
        <f>VLOOKUP(C142,Sheet1!$C$3:$D$130,2,FALSE)</f>
        <v>21</v>
      </c>
      <c r="F142">
        <v>141</v>
      </c>
      <c r="G142" t="str">
        <f t="shared" si="8"/>
        <v>MyMIDI.addNote(track,channel,21,141,duration,volume)</v>
      </c>
    </row>
    <row r="143" spans="1:7" x14ac:dyDescent="0.25">
      <c r="A143" s="1">
        <v>44228</v>
      </c>
      <c r="B143">
        <v>3.42</v>
      </c>
      <c r="C143" t="str">
        <f t="shared" si="6"/>
        <v>G0</v>
      </c>
      <c r="D143" t="str">
        <f t="shared" si="7"/>
        <v>0</v>
      </c>
      <c r="E143">
        <f>VLOOKUP(C143,Sheet1!$C$3:$D$130,2,FALSE)</f>
        <v>19</v>
      </c>
      <c r="F143">
        <v>142</v>
      </c>
      <c r="G143" t="str">
        <f t="shared" si="8"/>
        <v>MyMIDI.addNote(track,channel,19,142,duration,volume)</v>
      </c>
    </row>
    <row r="144" spans="1:7" x14ac:dyDescent="0.25">
      <c r="A144" s="1">
        <v>44229</v>
      </c>
      <c r="B144">
        <v>3.35</v>
      </c>
      <c r="C144" t="str">
        <f t="shared" si="6"/>
        <v>E0</v>
      </c>
      <c r="D144" t="str">
        <f t="shared" si="7"/>
        <v>0</v>
      </c>
      <c r="E144">
        <f>VLOOKUP(C144,Sheet1!$C$3:$D$130,2,FALSE)</f>
        <v>16</v>
      </c>
      <c r="F144">
        <v>143</v>
      </c>
      <c r="G144" t="str">
        <f t="shared" si="8"/>
        <v>MyMIDI.addNote(track,channel,16,143,duration,volume)</v>
      </c>
    </row>
    <row r="145" spans="1:7" x14ac:dyDescent="0.25">
      <c r="A145" s="1">
        <v>44230</v>
      </c>
      <c r="B145">
        <v>3.4</v>
      </c>
      <c r="C145" t="str">
        <f t="shared" si="6"/>
        <v>F0</v>
      </c>
      <c r="D145" t="str">
        <f t="shared" si="7"/>
        <v>0</v>
      </c>
      <c r="E145">
        <f>VLOOKUP(C145,Sheet1!$C$3:$D$130,2,FALSE)</f>
        <v>17</v>
      </c>
      <c r="F145">
        <v>144</v>
      </c>
      <c r="G145" t="str">
        <f t="shared" si="8"/>
        <v>MyMIDI.addNote(track,channel,17,144,duration,volume)</v>
      </c>
    </row>
    <row r="146" spans="1:7" x14ac:dyDescent="0.25">
      <c r="A146" s="1">
        <v>44231</v>
      </c>
      <c r="B146">
        <v>3.4</v>
      </c>
      <c r="C146" t="str">
        <f t="shared" si="6"/>
        <v>F0</v>
      </c>
      <c r="D146" t="str">
        <f t="shared" si="7"/>
        <v>0</v>
      </c>
      <c r="E146">
        <f>VLOOKUP(C146,Sheet1!$C$3:$D$130,2,FALSE)</f>
        <v>17</v>
      </c>
      <c r="F146">
        <v>145</v>
      </c>
      <c r="G146" t="str">
        <f t="shared" si="8"/>
        <v>MyMIDI.addNote(track,channel,17,145,duration,volume)</v>
      </c>
    </row>
    <row r="147" spans="1:7" x14ac:dyDescent="0.25">
      <c r="A147" s="1">
        <v>44232</v>
      </c>
      <c r="B147">
        <v>3.43</v>
      </c>
      <c r="C147" t="str">
        <f t="shared" si="6"/>
        <v>G0</v>
      </c>
      <c r="D147" t="str">
        <f t="shared" si="7"/>
        <v>0</v>
      </c>
      <c r="E147">
        <f>VLOOKUP(C147,Sheet1!$C$3:$D$130,2,FALSE)</f>
        <v>19</v>
      </c>
      <c r="F147">
        <v>146</v>
      </c>
      <c r="G147" t="str">
        <f t="shared" si="8"/>
        <v>MyMIDI.addNote(track,channel,19,146,duration,volume)</v>
      </c>
    </row>
    <row r="148" spans="1:7" x14ac:dyDescent="0.25">
      <c r="A148" s="1">
        <v>44235</v>
      </c>
      <c r="B148">
        <v>3.45</v>
      </c>
      <c r="C148" t="str">
        <f t="shared" si="6"/>
        <v>G0</v>
      </c>
      <c r="D148" t="str">
        <f t="shared" si="7"/>
        <v>0</v>
      </c>
      <c r="E148">
        <f>VLOOKUP(C148,Sheet1!$C$3:$D$130,2,FALSE)</f>
        <v>19</v>
      </c>
      <c r="F148">
        <v>147</v>
      </c>
      <c r="G148" t="str">
        <f t="shared" si="8"/>
        <v>MyMIDI.addNote(track,channel,19,147,duration,volume)</v>
      </c>
    </row>
    <row r="149" spans="1:7" x14ac:dyDescent="0.25">
      <c r="A149" s="1">
        <v>44236</v>
      </c>
      <c r="B149">
        <v>3.41</v>
      </c>
      <c r="C149" t="str">
        <f t="shared" si="6"/>
        <v>G0</v>
      </c>
      <c r="D149" t="str">
        <f t="shared" si="7"/>
        <v>0</v>
      </c>
      <c r="E149">
        <f>VLOOKUP(C149,Sheet1!$C$3:$D$130,2,FALSE)</f>
        <v>19</v>
      </c>
      <c r="F149">
        <v>148</v>
      </c>
      <c r="G149" t="str">
        <f t="shared" si="8"/>
        <v>MyMIDI.addNote(track,channel,19,148,duration,volume)</v>
      </c>
    </row>
    <row r="150" spans="1:7" x14ac:dyDescent="0.25">
      <c r="A150" s="1">
        <v>44237</v>
      </c>
      <c r="B150">
        <v>3.41</v>
      </c>
      <c r="C150" t="str">
        <f t="shared" si="6"/>
        <v>G0</v>
      </c>
      <c r="D150" t="str">
        <f t="shared" si="7"/>
        <v>0</v>
      </c>
      <c r="E150">
        <f>VLOOKUP(C150,Sheet1!$C$3:$D$130,2,FALSE)</f>
        <v>19</v>
      </c>
      <c r="F150">
        <v>149</v>
      </c>
      <c r="G150" t="str">
        <f t="shared" si="8"/>
        <v>MyMIDI.addNote(track,channel,19,149,duration,volume)</v>
      </c>
    </row>
    <row r="151" spans="1:7" x14ac:dyDescent="0.25">
      <c r="A151" s="1">
        <v>44238</v>
      </c>
      <c r="B151">
        <v>3.37</v>
      </c>
      <c r="C151" t="str">
        <f t="shared" si="6"/>
        <v>F0</v>
      </c>
      <c r="D151" t="str">
        <f t="shared" si="7"/>
        <v>0</v>
      </c>
      <c r="E151">
        <f>VLOOKUP(C151,Sheet1!$C$3:$D$130,2,FALSE)</f>
        <v>17</v>
      </c>
      <c r="F151">
        <v>150</v>
      </c>
      <c r="G151" t="str">
        <f t="shared" si="8"/>
        <v>MyMIDI.addNote(track,channel,17,150,duration,volume)</v>
      </c>
    </row>
    <row r="152" spans="1:7" x14ac:dyDescent="0.25">
      <c r="A152" s="1">
        <v>44239</v>
      </c>
      <c r="B152">
        <v>3.33</v>
      </c>
      <c r="C152" t="str">
        <f t="shared" si="6"/>
        <v>E0</v>
      </c>
      <c r="D152" t="str">
        <f t="shared" si="7"/>
        <v>0</v>
      </c>
      <c r="E152">
        <f>VLOOKUP(C152,Sheet1!$C$3:$D$130,2,FALSE)</f>
        <v>16</v>
      </c>
      <c r="F152">
        <v>151</v>
      </c>
      <c r="G152" t="str">
        <f t="shared" si="8"/>
        <v>MyMIDI.addNote(track,channel,16,151,duration,volume)</v>
      </c>
    </row>
    <row r="153" spans="1:7" x14ac:dyDescent="0.25">
      <c r="A153" s="1">
        <v>44242</v>
      </c>
      <c r="B153">
        <v>3.32</v>
      </c>
      <c r="C153" t="str">
        <f t="shared" si="6"/>
        <v>E0</v>
      </c>
      <c r="D153" t="str">
        <f t="shared" si="7"/>
        <v>0</v>
      </c>
      <c r="E153">
        <f>VLOOKUP(C153,Sheet1!$C$3:$D$130,2,FALSE)</f>
        <v>16</v>
      </c>
      <c r="F153">
        <v>152</v>
      </c>
      <c r="G153" t="str">
        <f t="shared" si="8"/>
        <v>MyMIDI.addNote(track,channel,16,152,duration,volume)</v>
      </c>
    </row>
    <row r="154" spans="1:7" x14ac:dyDescent="0.25">
      <c r="A154" s="1">
        <v>44243</v>
      </c>
      <c r="B154">
        <v>3.46</v>
      </c>
      <c r="C154" t="str">
        <f t="shared" si="6"/>
        <v>A0</v>
      </c>
      <c r="D154" t="str">
        <f t="shared" si="7"/>
        <v>0</v>
      </c>
      <c r="E154">
        <f>VLOOKUP(C154,Sheet1!$C$3:$D$130,2,FALSE)</f>
        <v>21</v>
      </c>
      <c r="F154">
        <v>153</v>
      </c>
      <c r="G154" t="str">
        <f t="shared" si="8"/>
        <v>MyMIDI.addNote(track,channel,21,153,duration,volume)</v>
      </c>
    </row>
    <row r="155" spans="1:7" x14ac:dyDescent="0.25">
      <c r="A155" s="1">
        <v>44244</v>
      </c>
      <c r="B155">
        <v>3.25</v>
      </c>
      <c r="C155" t="str">
        <f t="shared" si="6"/>
        <v>C0</v>
      </c>
      <c r="D155" t="str">
        <f t="shared" si="7"/>
        <v>0</v>
      </c>
      <c r="E155">
        <f>VLOOKUP(C155,Sheet1!$C$3:$D$130,2,FALSE)</f>
        <v>12</v>
      </c>
      <c r="F155">
        <v>154</v>
      </c>
      <c r="G155" t="str">
        <f t="shared" si="8"/>
        <v>MyMIDI.addNote(track,channel,12,154,duration,volume)</v>
      </c>
    </row>
    <row r="156" spans="1:7" x14ac:dyDescent="0.25">
      <c r="A156" s="1">
        <v>44245</v>
      </c>
      <c r="B156">
        <v>3.22</v>
      </c>
      <c r="C156" t="str">
        <f t="shared" si="6"/>
        <v>C0</v>
      </c>
      <c r="D156" t="str">
        <f t="shared" si="7"/>
        <v>0</v>
      </c>
      <c r="E156">
        <f>VLOOKUP(C156,Sheet1!$C$3:$D$130,2,FALSE)</f>
        <v>12</v>
      </c>
      <c r="F156">
        <v>155</v>
      </c>
      <c r="G156" t="str">
        <f t="shared" si="8"/>
        <v>MyMIDI.addNote(track,channel,12,155,duration,volume)</v>
      </c>
    </row>
    <row r="157" spans="1:7" x14ac:dyDescent="0.25">
      <c r="A157" s="1">
        <v>44246</v>
      </c>
      <c r="B157">
        <v>3.21</v>
      </c>
      <c r="C157" t="str">
        <f t="shared" si="6"/>
        <v>C0</v>
      </c>
      <c r="D157" t="str">
        <f t="shared" si="7"/>
        <v>0</v>
      </c>
      <c r="E157">
        <f>VLOOKUP(C157,Sheet1!$C$3:$D$130,2,FALSE)</f>
        <v>12</v>
      </c>
      <c r="F157">
        <v>156</v>
      </c>
      <c r="G157" t="str">
        <f t="shared" si="8"/>
        <v>MyMIDI.addNote(track,channel,12,156,duration,volume)</v>
      </c>
    </row>
    <row r="158" spans="1:7" x14ac:dyDescent="0.25">
      <c r="A158" s="1">
        <v>44249</v>
      </c>
      <c r="B158">
        <v>3.27</v>
      </c>
      <c r="C158" t="str">
        <f t="shared" si="6"/>
        <v>D0</v>
      </c>
      <c r="D158" t="str">
        <f t="shared" si="7"/>
        <v>0</v>
      </c>
      <c r="E158">
        <f>VLOOKUP(C158,Sheet1!$C$3:$D$130,2,FALSE)</f>
        <v>14</v>
      </c>
      <c r="F158">
        <v>157</v>
      </c>
      <c r="G158" t="str">
        <f t="shared" si="8"/>
        <v>MyMIDI.addNote(track,channel,14,157,duration,volume)</v>
      </c>
    </row>
    <row r="159" spans="1:7" x14ac:dyDescent="0.25">
      <c r="A159" s="1">
        <v>44250</v>
      </c>
      <c r="B159">
        <v>3.34</v>
      </c>
      <c r="C159" t="str">
        <f t="shared" si="6"/>
        <v>E0</v>
      </c>
      <c r="D159" t="str">
        <f t="shared" si="7"/>
        <v>0</v>
      </c>
      <c r="E159">
        <f>VLOOKUP(C159,Sheet1!$C$3:$D$130,2,FALSE)</f>
        <v>16</v>
      </c>
      <c r="F159">
        <v>158</v>
      </c>
      <c r="G159" t="str">
        <f t="shared" si="8"/>
        <v>MyMIDI.addNote(track,channel,16,158,duration,volume)</v>
      </c>
    </row>
    <row r="160" spans="1:7" x14ac:dyDescent="0.25">
      <c r="A160" s="1">
        <v>44251</v>
      </c>
      <c r="B160">
        <v>3.35</v>
      </c>
      <c r="C160" t="str">
        <f t="shared" si="6"/>
        <v>E0</v>
      </c>
      <c r="D160" t="str">
        <f t="shared" si="7"/>
        <v>0</v>
      </c>
      <c r="E160">
        <f>VLOOKUP(C160,Sheet1!$C$3:$D$130,2,FALSE)</f>
        <v>16</v>
      </c>
      <c r="F160">
        <v>159</v>
      </c>
      <c r="G160" t="str">
        <f t="shared" si="8"/>
        <v>MyMIDI.addNote(track,channel,16,159,duration,volume)</v>
      </c>
    </row>
    <row r="161" spans="1:7" x14ac:dyDescent="0.25">
      <c r="A161" s="1">
        <v>44252</v>
      </c>
      <c r="B161">
        <v>3.37</v>
      </c>
      <c r="C161" t="str">
        <f t="shared" si="6"/>
        <v>F0</v>
      </c>
      <c r="D161" t="str">
        <f t="shared" si="7"/>
        <v>0</v>
      </c>
      <c r="E161">
        <f>VLOOKUP(C161,Sheet1!$C$3:$D$130,2,FALSE)</f>
        <v>17</v>
      </c>
      <c r="F161">
        <v>160</v>
      </c>
      <c r="G161" t="str">
        <f t="shared" si="8"/>
        <v>MyMIDI.addNote(track,channel,17,160,duration,volume)</v>
      </c>
    </row>
    <row r="162" spans="1:7" x14ac:dyDescent="0.25">
      <c r="A162" s="1">
        <v>44253</v>
      </c>
      <c r="B162">
        <v>3.38</v>
      </c>
      <c r="C162" t="str">
        <f t="shared" si="6"/>
        <v>F0</v>
      </c>
      <c r="D162" t="str">
        <f t="shared" si="7"/>
        <v>0</v>
      </c>
      <c r="E162">
        <f>VLOOKUP(C162,Sheet1!$C$3:$D$130,2,FALSE)</f>
        <v>17</v>
      </c>
      <c r="F162">
        <v>161</v>
      </c>
      <c r="G162" t="str">
        <f t="shared" si="8"/>
        <v>MyMIDI.addNote(track,channel,17,161,duration,volume)</v>
      </c>
    </row>
    <row r="163" spans="1:7" x14ac:dyDescent="0.25">
      <c r="A163" s="1">
        <v>44256</v>
      </c>
      <c r="B163">
        <v>3.43</v>
      </c>
      <c r="C163" t="str">
        <f t="shared" si="6"/>
        <v>G0</v>
      </c>
      <c r="D163" t="str">
        <f t="shared" si="7"/>
        <v>0</v>
      </c>
      <c r="E163">
        <f>VLOOKUP(C163,Sheet1!$C$3:$D$130,2,FALSE)</f>
        <v>19</v>
      </c>
      <c r="F163">
        <v>162</v>
      </c>
      <c r="G163" t="str">
        <f t="shared" si="8"/>
        <v>MyMIDI.addNote(track,channel,19,162,duration,volume)</v>
      </c>
    </row>
    <row r="164" spans="1:7" x14ac:dyDescent="0.25">
      <c r="A164" s="1">
        <v>44257</v>
      </c>
      <c r="B164">
        <v>3.47</v>
      </c>
      <c r="C164" t="str">
        <f t="shared" si="6"/>
        <v>A0</v>
      </c>
      <c r="D164" t="str">
        <f t="shared" si="7"/>
        <v>0</v>
      </c>
      <c r="E164">
        <f>VLOOKUP(C164,Sheet1!$C$3:$D$130,2,FALSE)</f>
        <v>21</v>
      </c>
      <c r="F164">
        <v>163</v>
      </c>
      <c r="G164" t="str">
        <f t="shared" si="8"/>
        <v>MyMIDI.addNote(track,channel,21,163,duration,volume)</v>
      </c>
    </row>
    <row r="165" spans="1:7" x14ac:dyDescent="0.25">
      <c r="A165" s="1">
        <v>44258</v>
      </c>
      <c r="B165">
        <v>3.5</v>
      </c>
      <c r="C165" t="str">
        <f t="shared" si="6"/>
        <v>A0</v>
      </c>
      <c r="D165" t="str">
        <f t="shared" si="7"/>
        <v>0</v>
      </c>
      <c r="E165">
        <f>VLOOKUP(C165,Sheet1!$C$3:$D$130,2,FALSE)</f>
        <v>21</v>
      </c>
      <c r="F165">
        <v>164</v>
      </c>
      <c r="G165" t="str">
        <f t="shared" si="8"/>
        <v>MyMIDI.addNote(track,channel,21,164,duration,volume)</v>
      </c>
    </row>
    <row r="166" spans="1:7" x14ac:dyDescent="0.25">
      <c r="A166" s="1">
        <v>44259</v>
      </c>
      <c r="B166">
        <v>3.57</v>
      </c>
      <c r="C166" t="str">
        <f t="shared" si="6"/>
        <v>C1</v>
      </c>
      <c r="D166" t="str">
        <f t="shared" si="7"/>
        <v>1</v>
      </c>
      <c r="E166">
        <f>VLOOKUP(C166,Sheet1!$C$3:$D$130,2,FALSE)</f>
        <v>24</v>
      </c>
      <c r="F166">
        <v>165</v>
      </c>
      <c r="G166" t="str">
        <f t="shared" si="8"/>
        <v>MyMIDI.addNote(track,channel,24,165,duration,volume)</v>
      </c>
    </row>
    <row r="167" spans="1:7" x14ac:dyDescent="0.25">
      <c r="A167" s="1">
        <v>44260</v>
      </c>
      <c r="B167">
        <v>3.51</v>
      </c>
      <c r="C167" t="str">
        <f t="shared" si="6"/>
        <v>B0</v>
      </c>
      <c r="D167" t="str">
        <f t="shared" si="7"/>
        <v>0</v>
      </c>
      <c r="E167">
        <f>VLOOKUP(C167,Sheet1!$C$3:$D$130,2,FALSE)</f>
        <v>23</v>
      </c>
      <c r="F167">
        <v>166</v>
      </c>
      <c r="G167" t="str">
        <f t="shared" si="8"/>
        <v>MyMIDI.addNote(track,channel,23,166,duration,volume)</v>
      </c>
    </row>
    <row r="168" spans="1:7" x14ac:dyDescent="0.25">
      <c r="A168" s="1">
        <v>44263</v>
      </c>
      <c r="B168">
        <v>3.43</v>
      </c>
      <c r="C168" t="str">
        <f t="shared" si="6"/>
        <v>G0</v>
      </c>
      <c r="D168" t="str">
        <f t="shared" si="7"/>
        <v>0</v>
      </c>
      <c r="E168">
        <f>VLOOKUP(C168,Sheet1!$C$3:$D$130,2,FALSE)</f>
        <v>19</v>
      </c>
      <c r="F168">
        <v>167</v>
      </c>
      <c r="G168" t="str">
        <f t="shared" si="8"/>
        <v>MyMIDI.addNote(track,channel,19,167,duration,volume)</v>
      </c>
    </row>
    <row r="169" spans="1:7" x14ac:dyDescent="0.25">
      <c r="A169" s="1">
        <v>44264</v>
      </c>
      <c r="B169">
        <v>3.39</v>
      </c>
      <c r="C169" t="str">
        <f t="shared" si="6"/>
        <v>F0</v>
      </c>
      <c r="D169" t="str">
        <f t="shared" si="7"/>
        <v>0</v>
      </c>
      <c r="E169">
        <f>VLOOKUP(C169,Sheet1!$C$3:$D$130,2,FALSE)</f>
        <v>17</v>
      </c>
      <c r="F169">
        <v>168</v>
      </c>
      <c r="G169" t="str">
        <f t="shared" si="8"/>
        <v>MyMIDI.addNote(track,channel,17,168,duration,volume)</v>
      </c>
    </row>
    <row r="170" spans="1:7" x14ac:dyDescent="0.25">
      <c r="A170" s="1">
        <v>44265</v>
      </c>
      <c r="B170">
        <v>3.52</v>
      </c>
      <c r="C170" t="str">
        <f t="shared" si="6"/>
        <v>B0</v>
      </c>
      <c r="D170" t="str">
        <f t="shared" si="7"/>
        <v>0</v>
      </c>
      <c r="E170">
        <f>VLOOKUP(C170,Sheet1!$C$3:$D$130,2,FALSE)</f>
        <v>23</v>
      </c>
      <c r="F170">
        <v>169</v>
      </c>
      <c r="G170" t="str">
        <f t="shared" si="8"/>
        <v>MyMIDI.addNote(track,channel,23,169,duration,volume)</v>
      </c>
    </row>
    <row r="171" spans="1:7" x14ac:dyDescent="0.25">
      <c r="A171" s="1">
        <v>44266</v>
      </c>
      <c r="B171">
        <v>3.49</v>
      </c>
      <c r="C171" t="str">
        <f t="shared" si="6"/>
        <v>A0</v>
      </c>
      <c r="D171" t="str">
        <f t="shared" si="7"/>
        <v>0</v>
      </c>
      <c r="E171">
        <f>VLOOKUP(C171,Sheet1!$C$3:$D$130,2,FALSE)</f>
        <v>21</v>
      </c>
      <c r="F171">
        <v>170</v>
      </c>
      <c r="G171" t="str">
        <f t="shared" si="8"/>
        <v>MyMIDI.addNote(track,channel,21,170,duration,volume)</v>
      </c>
    </row>
    <row r="172" spans="1:7" x14ac:dyDescent="0.25">
      <c r="A172" s="1">
        <v>44267</v>
      </c>
      <c r="B172">
        <v>3.36</v>
      </c>
      <c r="C172" t="str">
        <f t="shared" si="6"/>
        <v>F0</v>
      </c>
      <c r="D172" t="str">
        <f t="shared" si="7"/>
        <v>0</v>
      </c>
      <c r="E172">
        <f>VLOOKUP(C172,Sheet1!$C$3:$D$130,2,FALSE)</f>
        <v>17</v>
      </c>
      <c r="F172">
        <v>171</v>
      </c>
      <c r="G172" t="str">
        <f t="shared" si="8"/>
        <v>MyMIDI.addNote(track,channel,17,171,duration,volume)</v>
      </c>
    </row>
    <row r="173" spans="1:7" x14ac:dyDescent="0.25">
      <c r="A173" s="1">
        <v>44270</v>
      </c>
      <c r="B173">
        <v>3.37</v>
      </c>
      <c r="C173" t="str">
        <f t="shared" si="6"/>
        <v>F0</v>
      </c>
      <c r="D173" t="str">
        <f t="shared" si="7"/>
        <v>0</v>
      </c>
      <c r="E173">
        <f>VLOOKUP(C173,Sheet1!$C$3:$D$130,2,FALSE)</f>
        <v>17</v>
      </c>
      <c r="F173">
        <v>172</v>
      </c>
      <c r="G173" t="str">
        <f t="shared" si="8"/>
        <v>MyMIDI.addNote(track,channel,17,172,duration,volume)</v>
      </c>
    </row>
    <row r="174" spans="1:7" x14ac:dyDescent="0.25">
      <c r="A174" s="1">
        <v>44271</v>
      </c>
      <c r="B174">
        <v>3.36</v>
      </c>
      <c r="C174" t="str">
        <f t="shared" si="6"/>
        <v>F0</v>
      </c>
      <c r="D174" t="str">
        <f t="shared" si="7"/>
        <v>0</v>
      </c>
      <c r="E174">
        <f>VLOOKUP(C174,Sheet1!$C$3:$D$130,2,FALSE)</f>
        <v>17</v>
      </c>
      <c r="F174">
        <v>173</v>
      </c>
      <c r="G174" t="str">
        <f t="shared" si="8"/>
        <v>MyMIDI.addNote(track,channel,17,173,duration,volume)</v>
      </c>
    </row>
    <row r="175" spans="1:7" x14ac:dyDescent="0.25">
      <c r="A175" s="1">
        <v>44272</v>
      </c>
      <c r="B175">
        <v>3.32</v>
      </c>
      <c r="C175" t="str">
        <f t="shared" si="6"/>
        <v>E0</v>
      </c>
      <c r="D175" t="str">
        <f t="shared" si="7"/>
        <v>0</v>
      </c>
      <c r="E175">
        <f>VLOOKUP(C175,Sheet1!$C$3:$D$130,2,FALSE)</f>
        <v>16</v>
      </c>
      <c r="F175">
        <v>174</v>
      </c>
      <c r="G175" t="str">
        <f t="shared" si="8"/>
        <v>MyMIDI.addNote(track,channel,16,174,duration,volume)</v>
      </c>
    </row>
    <row r="176" spans="1:7" x14ac:dyDescent="0.25">
      <c r="A176" s="1">
        <v>44273</v>
      </c>
      <c r="B176">
        <v>3.32</v>
      </c>
      <c r="C176" t="str">
        <f t="shared" si="6"/>
        <v>E0</v>
      </c>
      <c r="D176" t="str">
        <f t="shared" si="7"/>
        <v>0</v>
      </c>
      <c r="E176">
        <f>VLOOKUP(C176,Sheet1!$C$3:$D$130,2,FALSE)</f>
        <v>16</v>
      </c>
      <c r="F176">
        <v>175</v>
      </c>
      <c r="G176" t="str">
        <f t="shared" si="8"/>
        <v>MyMIDI.addNote(track,channel,16,175,duration,volume)</v>
      </c>
    </row>
    <row r="177" spans="1:7" x14ac:dyDescent="0.25">
      <c r="A177" s="1">
        <v>44274</v>
      </c>
      <c r="B177">
        <v>3.38</v>
      </c>
      <c r="C177" t="str">
        <f t="shared" si="6"/>
        <v>F0</v>
      </c>
      <c r="D177" t="str">
        <f t="shared" si="7"/>
        <v>0</v>
      </c>
      <c r="E177">
        <f>VLOOKUP(C177,Sheet1!$C$3:$D$130,2,FALSE)</f>
        <v>17</v>
      </c>
      <c r="F177">
        <v>176</v>
      </c>
      <c r="G177" t="str">
        <f t="shared" si="8"/>
        <v>MyMIDI.addNote(track,channel,17,176,duration,volume)</v>
      </c>
    </row>
    <row r="178" spans="1:7" x14ac:dyDescent="0.25">
      <c r="A178" s="1">
        <v>44277</v>
      </c>
      <c r="B178">
        <v>3.4</v>
      </c>
      <c r="C178" t="str">
        <f t="shared" si="6"/>
        <v>F0</v>
      </c>
      <c r="D178" t="str">
        <f t="shared" si="7"/>
        <v>0</v>
      </c>
      <c r="E178">
        <f>VLOOKUP(C178,Sheet1!$C$3:$D$130,2,FALSE)</f>
        <v>17</v>
      </c>
      <c r="F178">
        <v>177</v>
      </c>
      <c r="G178" t="str">
        <f t="shared" si="8"/>
        <v>MyMIDI.addNote(track,channel,17,177,duration,volume)</v>
      </c>
    </row>
    <row r="179" spans="1:7" x14ac:dyDescent="0.25">
      <c r="A179" s="1">
        <v>44278</v>
      </c>
      <c r="B179">
        <v>3.48</v>
      </c>
      <c r="C179" t="str">
        <f t="shared" si="6"/>
        <v>A0</v>
      </c>
      <c r="D179" t="str">
        <f t="shared" si="7"/>
        <v>0</v>
      </c>
      <c r="E179">
        <f>VLOOKUP(C179,Sheet1!$C$3:$D$130,2,FALSE)</f>
        <v>21</v>
      </c>
      <c r="F179">
        <v>178</v>
      </c>
      <c r="G179" t="str">
        <f t="shared" si="8"/>
        <v>MyMIDI.addNote(track,channel,21,178,duration,volume)</v>
      </c>
    </row>
    <row r="180" spans="1:7" x14ac:dyDescent="0.25">
      <c r="A180" s="1">
        <v>44279</v>
      </c>
      <c r="B180">
        <v>3.5</v>
      </c>
      <c r="C180" t="str">
        <f t="shared" si="6"/>
        <v>A0</v>
      </c>
      <c r="D180" t="str">
        <f t="shared" si="7"/>
        <v>0</v>
      </c>
      <c r="E180">
        <f>VLOOKUP(C180,Sheet1!$C$3:$D$130,2,FALSE)</f>
        <v>21</v>
      </c>
      <c r="F180">
        <v>179</v>
      </c>
      <c r="G180" t="str">
        <f t="shared" si="8"/>
        <v>MyMIDI.addNote(track,channel,21,179,duration,volume)</v>
      </c>
    </row>
    <row r="181" spans="1:7" x14ac:dyDescent="0.25">
      <c r="A181" s="1">
        <v>44280</v>
      </c>
      <c r="B181">
        <v>3.48</v>
      </c>
      <c r="C181" t="str">
        <f t="shared" si="6"/>
        <v>A0</v>
      </c>
      <c r="D181" t="str">
        <f t="shared" si="7"/>
        <v>0</v>
      </c>
      <c r="E181">
        <f>VLOOKUP(C181,Sheet1!$C$3:$D$130,2,FALSE)</f>
        <v>21</v>
      </c>
      <c r="F181">
        <v>180</v>
      </c>
      <c r="G181" t="str">
        <f t="shared" si="8"/>
        <v>MyMIDI.addNote(track,channel,21,180,duration,volume)</v>
      </c>
    </row>
    <row r="182" spans="1:7" x14ac:dyDescent="0.25">
      <c r="A182" s="1">
        <v>44281</v>
      </c>
      <c r="B182">
        <v>3.47</v>
      </c>
      <c r="C182" t="str">
        <f t="shared" si="6"/>
        <v>A0</v>
      </c>
      <c r="D182" t="str">
        <f t="shared" si="7"/>
        <v>0</v>
      </c>
      <c r="E182">
        <f>VLOOKUP(C182,Sheet1!$C$3:$D$130,2,FALSE)</f>
        <v>21</v>
      </c>
      <c r="F182">
        <v>181</v>
      </c>
      <c r="G182" t="str">
        <f t="shared" si="8"/>
        <v>MyMIDI.addNote(track,channel,21,181,duration,volume)</v>
      </c>
    </row>
    <row r="183" spans="1:7" x14ac:dyDescent="0.25">
      <c r="A183" s="1">
        <v>44284</v>
      </c>
      <c r="B183">
        <v>3.39</v>
      </c>
      <c r="C183" t="str">
        <f t="shared" si="6"/>
        <v>F0</v>
      </c>
      <c r="D183" t="str">
        <f t="shared" si="7"/>
        <v>0</v>
      </c>
      <c r="E183">
        <f>VLOOKUP(C183,Sheet1!$C$3:$D$130,2,FALSE)</f>
        <v>17</v>
      </c>
      <c r="F183">
        <v>182</v>
      </c>
      <c r="G183" t="str">
        <f t="shared" si="8"/>
        <v>MyMIDI.addNote(track,channel,17,182,duration,volume)</v>
      </c>
    </row>
    <row r="184" spans="1:7" x14ac:dyDescent="0.25">
      <c r="A184" s="1">
        <v>44285</v>
      </c>
      <c r="B184">
        <v>3.34</v>
      </c>
      <c r="C184" t="str">
        <f t="shared" si="6"/>
        <v>E0</v>
      </c>
      <c r="D184" t="str">
        <f t="shared" si="7"/>
        <v>0</v>
      </c>
      <c r="E184">
        <f>VLOOKUP(C184,Sheet1!$C$3:$D$130,2,FALSE)</f>
        <v>16</v>
      </c>
      <c r="F184">
        <v>183</v>
      </c>
      <c r="G184" t="str">
        <f t="shared" si="8"/>
        <v>MyMIDI.addNote(track,channel,16,183,duration,volume)</v>
      </c>
    </row>
    <row r="185" spans="1:7" x14ac:dyDescent="0.25">
      <c r="A185" s="1">
        <v>44286</v>
      </c>
      <c r="B185">
        <v>3.34</v>
      </c>
      <c r="C185" t="str">
        <f t="shared" si="6"/>
        <v>E0</v>
      </c>
      <c r="D185" t="str">
        <f t="shared" si="7"/>
        <v>0</v>
      </c>
      <c r="E185">
        <f>VLOOKUP(C185,Sheet1!$C$3:$D$130,2,FALSE)</f>
        <v>16</v>
      </c>
      <c r="F185">
        <v>184</v>
      </c>
      <c r="G185" t="str">
        <f t="shared" si="8"/>
        <v>MyMIDI.addNote(track,channel,16,184,duration,volume)</v>
      </c>
    </row>
    <row r="186" spans="1:7" x14ac:dyDescent="0.25">
      <c r="A186" s="1">
        <v>44287</v>
      </c>
      <c r="B186">
        <v>3.36</v>
      </c>
      <c r="C186" t="str">
        <f t="shared" si="6"/>
        <v>F0</v>
      </c>
      <c r="D186" t="str">
        <f t="shared" si="7"/>
        <v>0</v>
      </c>
      <c r="E186">
        <f>VLOOKUP(C186,Sheet1!$C$3:$D$130,2,FALSE)</f>
        <v>17</v>
      </c>
      <c r="F186">
        <v>185</v>
      </c>
      <c r="G186" t="str">
        <f t="shared" si="8"/>
        <v>MyMIDI.addNote(track,channel,17,185,duration,volume)</v>
      </c>
    </row>
    <row r="187" spans="1:7" x14ac:dyDescent="0.25">
      <c r="A187" s="1">
        <v>44292</v>
      </c>
      <c r="B187">
        <v>3.5</v>
      </c>
      <c r="C187" t="str">
        <f t="shared" si="6"/>
        <v>A0</v>
      </c>
      <c r="D187" t="str">
        <f t="shared" si="7"/>
        <v>0</v>
      </c>
      <c r="E187">
        <f>VLOOKUP(C187,Sheet1!$C$3:$D$130,2,FALSE)</f>
        <v>21</v>
      </c>
      <c r="F187">
        <v>186</v>
      </c>
      <c r="G187" t="str">
        <f t="shared" si="8"/>
        <v>MyMIDI.addNote(track,channel,21,186,duration,volume)</v>
      </c>
    </row>
    <row r="188" spans="1:7" x14ac:dyDescent="0.25">
      <c r="A188" s="1">
        <v>44293</v>
      </c>
      <c r="B188">
        <v>3.68</v>
      </c>
      <c r="C188" t="str">
        <f t="shared" si="6"/>
        <v>E1</v>
      </c>
      <c r="D188" t="str">
        <f t="shared" si="7"/>
        <v>1</v>
      </c>
      <c r="E188">
        <f>VLOOKUP(C188,Sheet1!$C$3:$D$130,2,FALSE)</f>
        <v>28</v>
      </c>
      <c r="F188">
        <v>187</v>
      </c>
      <c r="G188" t="str">
        <f t="shared" si="8"/>
        <v>MyMIDI.addNote(track,channel,28,187,duration,volume)</v>
      </c>
    </row>
    <row r="189" spans="1:7" x14ac:dyDescent="0.25">
      <c r="A189" s="1">
        <v>44294</v>
      </c>
      <c r="B189">
        <v>3.82</v>
      </c>
      <c r="C189" t="str">
        <f t="shared" si="6"/>
        <v>A1</v>
      </c>
      <c r="D189" t="str">
        <f t="shared" si="7"/>
        <v>1</v>
      </c>
      <c r="E189">
        <f>VLOOKUP(C189,Sheet1!$C$3:$D$130,2,FALSE)</f>
        <v>33</v>
      </c>
      <c r="F189">
        <v>188</v>
      </c>
      <c r="G189" t="str">
        <f t="shared" si="8"/>
        <v>MyMIDI.addNote(track,channel,33,188,duration,volume)</v>
      </c>
    </row>
    <row r="190" spans="1:7" x14ac:dyDescent="0.25">
      <c r="A190" s="1">
        <v>44295</v>
      </c>
      <c r="B190">
        <v>3.86</v>
      </c>
      <c r="C190" t="str">
        <f t="shared" si="6"/>
        <v>B1</v>
      </c>
      <c r="D190" t="str">
        <f t="shared" si="7"/>
        <v>1</v>
      </c>
      <c r="E190">
        <f>VLOOKUP(C190,Sheet1!$C$3:$D$130,2,FALSE)</f>
        <v>35</v>
      </c>
      <c r="F190">
        <v>189</v>
      </c>
      <c r="G190" t="str">
        <f t="shared" si="8"/>
        <v>MyMIDI.addNote(track,channel,35,189,duration,volume)</v>
      </c>
    </row>
    <row r="191" spans="1:7" x14ac:dyDescent="0.25">
      <c r="A191" s="1">
        <v>44298</v>
      </c>
      <c r="B191">
        <v>3.86</v>
      </c>
      <c r="C191" t="str">
        <f t="shared" si="6"/>
        <v>B1</v>
      </c>
      <c r="D191" t="str">
        <f t="shared" si="7"/>
        <v>1</v>
      </c>
      <c r="E191">
        <f>VLOOKUP(C191,Sheet1!$C$3:$D$130,2,FALSE)</f>
        <v>35</v>
      </c>
      <c r="F191">
        <v>190</v>
      </c>
      <c r="G191" t="str">
        <f t="shared" si="8"/>
        <v>MyMIDI.addNote(track,channel,35,190,duration,volume)</v>
      </c>
    </row>
    <row r="192" spans="1:7" x14ac:dyDescent="0.25">
      <c r="A192" s="1">
        <v>44299</v>
      </c>
      <c r="B192">
        <v>3.87</v>
      </c>
      <c r="C192" t="str">
        <f t="shared" si="6"/>
        <v>B1</v>
      </c>
      <c r="D192" t="str">
        <f t="shared" si="7"/>
        <v>1</v>
      </c>
      <c r="E192">
        <f>VLOOKUP(C192,Sheet1!$C$3:$D$130,2,FALSE)</f>
        <v>35</v>
      </c>
      <c r="F192">
        <v>191</v>
      </c>
      <c r="G192" t="str">
        <f t="shared" si="8"/>
        <v>MyMIDI.addNote(track,channel,35,191,duration,volume)</v>
      </c>
    </row>
    <row r="193" spans="1:7" x14ac:dyDescent="0.25">
      <c r="A193" s="1">
        <v>44300</v>
      </c>
      <c r="B193">
        <v>3.91</v>
      </c>
      <c r="C193" t="str">
        <f t="shared" si="6"/>
        <v>C2</v>
      </c>
      <c r="D193" t="str">
        <f t="shared" si="7"/>
        <v>2</v>
      </c>
      <c r="E193">
        <f>VLOOKUP(C193,Sheet1!$C$3:$D$130,2,FALSE)</f>
        <v>36</v>
      </c>
      <c r="F193">
        <v>192</v>
      </c>
      <c r="G193" t="str">
        <f t="shared" si="8"/>
        <v>MyMIDI.addNote(track,channel,36,192,duration,volume)</v>
      </c>
    </row>
    <row r="194" spans="1:7" x14ac:dyDescent="0.25">
      <c r="A194" s="1">
        <v>44301</v>
      </c>
      <c r="B194">
        <v>3.96</v>
      </c>
      <c r="C194" t="str">
        <f t="shared" si="6"/>
        <v>D2</v>
      </c>
      <c r="D194" t="str">
        <f t="shared" si="7"/>
        <v>2</v>
      </c>
      <c r="E194">
        <f>VLOOKUP(C194,Sheet1!$C$3:$D$130,2,FALSE)</f>
        <v>38</v>
      </c>
      <c r="F194">
        <v>193</v>
      </c>
      <c r="G194" t="str">
        <f t="shared" si="8"/>
        <v>MyMIDI.addNote(track,channel,38,193,duration,volume)</v>
      </c>
    </row>
    <row r="195" spans="1:7" x14ac:dyDescent="0.25">
      <c r="A195" s="1">
        <v>44302</v>
      </c>
      <c r="B195">
        <v>3.97</v>
      </c>
      <c r="C195" t="str">
        <f t="shared" ref="C195:C256" si="9">IF(B195&lt;=$M$2,$N$2,IF(B195&lt;=$M$3,$N$3,IF(B195&lt;=$M$4,$N$4,IF(B195&lt;=$M$5,$N$5,IF(B195&lt;=$M$6,$N$6,IF(B195&lt;=$M$7,$N$7,IF(B195&lt;=$M$8,$N$8,IF(B195&lt;=$M$9,$N$9,IF(B195&lt;=$M$10,$N$10,IF(B195&lt;=$M$11,$N$11,IF(B195&lt;=$M$12,$N$12,IF(B195&lt;=$M$13,$N$13,IF(B195&lt;=$M$14,$N$14,IF(B195&lt;=$M$15,$N$15,IF(B195&lt;=$M$16,$N$16,IF(B195&lt;=$M$17,$N$17,IF(B195&lt;=$M$18,$N$18,IF(B195&lt;=$M$19,$N$19,IF(B195&lt;=$M$20,$N$20,IF(B195&lt;=$M$21,$N$21,IF(B195&lt;=$M$22,$N$22,IF(B195&lt;=$M$23,$N$23,IF(B195&lt;=$M$24,$N$24,IF(B195&lt;=$M$25,$N$25,IF(B195&lt;=$M$26,$N$26,IF(B195&lt;=$M$27,$N$27,IF(B195&lt;=$M$28,$N$28,IF(B195&lt;=$M$29,$N$29,"Error"))))))))))))))))))))))))))))</f>
        <v>D2</v>
      </c>
      <c r="D195" t="str">
        <f t="shared" ref="D195:D256" si="10">RIGHT(C195)</f>
        <v>2</v>
      </c>
      <c r="E195">
        <f>VLOOKUP(C195,Sheet1!$C$3:$D$130,2,FALSE)</f>
        <v>38</v>
      </c>
      <c r="F195">
        <v>194</v>
      </c>
      <c r="G195" t="str">
        <f t="shared" ref="G195:G256" si="11">"MyMIDI.addNote(track,channel,"&amp;E195&amp;","&amp;F195&amp;",duration,volume)"</f>
        <v>MyMIDI.addNote(track,channel,38,194,duration,volume)</v>
      </c>
    </row>
    <row r="196" spans="1:7" x14ac:dyDescent="0.25">
      <c r="A196" s="1">
        <v>44305</v>
      </c>
      <c r="B196">
        <v>3.89</v>
      </c>
      <c r="C196" t="str">
        <f t="shared" si="9"/>
        <v>B1</v>
      </c>
      <c r="D196" t="str">
        <f t="shared" si="10"/>
        <v>1</v>
      </c>
      <c r="E196">
        <f>VLOOKUP(C196,Sheet1!$C$3:$D$130,2,FALSE)</f>
        <v>35</v>
      </c>
      <c r="F196">
        <v>195</v>
      </c>
      <c r="G196" t="str">
        <f t="shared" si="11"/>
        <v>MyMIDI.addNote(track,channel,35,195,duration,volume)</v>
      </c>
    </row>
    <row r="197" spans="1:7" x14ac:dyDescent="0.25">
      <c r="A197" s="1">
        <v>44306</v>
      </c>
      <c r="B197">
        <v>3.9</v>
      </c>
      <c r="C197" t="str">
        <f t="shared" si="9"/>
        <v>B1</v>
      </c>
      <c r="D197" t="str">
        <f t="shared" si="10"/>
        <v>1</v>
      </c>
      <c r="E197">
        <f>VLOOKUP(C197,Sheet1!$C$3:$D$130,2,FALSE)</f>
        <v>35</v>
      </c>
      <c r="F197">
        <v>196</v>
      </c>
      <c r="G197" t="str">
        <f t="shared" si="11"/>
        <v>MyMIDI.addNote(track,channel,35,196,duration,volume)</v>
      </c>
    </row>
    <row r="198" spans="1:7" x14ac:dyDescent="0.25">
      <c r="A198" s="1">
        <v>44307</v>
      </c>
      <c r="B198">
        <v>3.88</v>
      </c>
      <c r="C198" t="str">
        <f t="shared" si="9"/>
        <v>B1</v>
      </c>
      <c r="D198" t="str">
        <f t="shared" si="10"/>
        <v>1</v>
      </c>
      <c r="E198">
        <f>VLOOKUP(C198,Sheet1!$C$3:$D$130,2,FALSE)</f>
        <v>35</v>
      </c>
      <c r="F198">
        <v>197</v>
      </c>
      <c r="G198" t="str">
        <f t="shared" si="11"/>
        <v>MyMIDI.addNote(track,channel,35,197,duration,volume)</v>
      </c>
    </row>
    <row r="199" spans="1:7" x14ac:dyDescent="0.25">
      <c r="A199" s="1">
        <v>44308</v>
      </c>
      <c r="B199">
        <v>3.87</v>
      </c>
      <c r="C199" t="str">
        <f t="shared" si="9"/>
        <v>B1</v>
      </c>
      <c r="D199" t="str">
        <f t="shared" si="10"/>
        <v>1</v>
      </c>
      <c r="E199">
        <f>VLOOKUP(C199,Sheet1!$C$3:$D$130,2,FALSE)</f>
        <v>35</v>
      </c>
      <c r="F199">
        <v>198</v>
      </c>
      <c r="G199" t="str">
        <f t="shared" si="11"/>
        <v>MyMIDI.addNote(track,channel,35,198,duration,volume)</v>
      </c>
    </row>
    <row r="200" spans="1:7" x14ac:dyDescent="0.25">
      <c r="A200" s="1">
        <v>44309</v>
      </c>
      <c r="B200">
        <v>3.85</v>
      </c>
      <c r="C200" t="str">
        <f t="shared" si="9"/>
        <v>A1</v>
      </c>
      <c r="D200" t="str">
        <f t="shared" si="10"/>
        <v>1</v>
      </c>
      <c r="E200">
        <f>VLOOKUP(C200,Sheet1!$C$3:$D$130,2,FALSE)</f>
        <v>33</v>
      </c>
      <c r="F200">
        <v>199</v>
      </c>
      <c r="G200" t="str">
        <f t="shared" si="11"/>
        <v>MyMIDI.addNote(track,channel,33,199,duration,volume)</v>
      </c>
    </row>
    <row r="201" spans="1:7" x14ac:dyDescent="0.25">
      <c r="A201" s="1">
        <v>44312</v>
      </c>
      <c r="B201">
        <v>3.83</v>
      </c>
      <c r="C201" t="str">
        <f t="shared" si="9"/>
        <v>A1</v>
      </c>
      <c r="D201" t="str">
        <f t="shared" si="10"/>
        <v>1</v>
      </c>
      <c r="E201">
        <f>VLOOKUP(C201,Sheet1!$C$3:$D$130,2,FALSE)</f>
        <v>33</v>
      </c>
      <c r="F201">
        <v>200</v>
      </c>
      <c r="G201" t="str">
        <f t="shared" si="11"/>
        <v>MyMIDI.addNote(track,channel,33,200,duration,volume)</v>
      </c>
    </row>
    <row r="202" spans="1:7" x14ac:dyDescent="0.25">
      <c r="A202" s="1">
        <v>44313</v>
      </c>
      <c r="B202">
        <v>3.82</v>
      </c>
      <c r="C202" t="str">
        <f t="shared" si="9"/>
        <v>A1</v>
      </c>
      <c r="D202" t="str">
        <f t="shared" si="10"/>
        <v>1</v>
      </c>
      <c r="E202">
        <f>VLOOKUP(C202,Sheet1!$C$3:$D$130,2,FALSE)</f>
        <v>33</v>
      </c>
      <c r="F202">
        <v>201</v>
      </c>
      <c r="G202" t="str">
        <f t="shared" si="11"/>
        <v>MyMIDI.addNote(track,channel,33,201,duration,volume)</v>
      </c>
    </row>
    <row r="203" spans="1:7" x14ac:dyDescent="0.25">
      <c r="A203" s="1">
        <v>44314</v>
      </c>
      <c r="B203">
        <v>3.71</v>
      </c>
      <c r="C203" t="str">
        <f t="shared" si="9"/>
        <v>F1</v>
      </c>
      <c r="D203" t="str">
        <f t="shared" si="10"/>
        <v>1</v>
      </c>
      <c r="E203">
        <f>VLOOKUP(C203,Sheet1!$C$3:$D$130,2,FALSE)</f>
        <v>29</v>
      </c>
      <c r="F203">
        <v>202</v>
      </c>
      <c r="G203" t="str">
        <f t="shared" si="11"/>
        <v>MyMIDI.addNote(track,channel,29,202,duration,volume)</v>
      </c>
    </row>
    <row r="204" spans="1:7" x14ac:dyDescent="0.25">
      <c r="A204" s="1">
        <v>44315</v>
      </c>
      <c r="B204">
        <v>3.74</v>
      </c>
      <c r="C204" t="str">
        <f t="shared" si="9"/>
        <v>F1</v>
      </c>
      <c r="D204" t="str">
        <f t="shared" si="10"/>
        <v>1</v>
      </c>
      <c r="E204">
        <f>VLOOKUP(C204,Sheet1!$C$3:$D$130,2,FALSE)</f>
        <v>29</v>
      </c>
      <c r="F204">
        <v>203</v>
      </c>
      <c r="G204" t="str">
        <f t="shared" si="11"/>
        <v>MyMIDI.addNote(track,channel,29,203,duration,volume)</v>
      </c>
    </row>
    <row r="205" spans="1:7" x14ac:dyDescent="0.25">
      <c r="A205" s="1">
        <v>44316</v>
      </c>
      <c r="B205">
        <v>3.69</v>
      </c>
      <c r="C205" t="str">
        <f t="shared" si="9"/>
        <v>E1</v>
      </c>
      <c r="D205" t="str">
        <f t="shared" si="10"/>
        <v>1</v>
      </c>
      <c r="E205">
        <f>VLOOKUP(C205,Sheet1!$C$3:$D$130,2,FALSE)</f>
        <v>28</v>
      </c>
      <c r="F205">
        <v>204</v>
      </c>
      <c r="G205" t="str">
        <f t="shared" si="11"/>
        <v>MyMIDI.addNote(track,channel,28,204,duration,volume)</v>
      </c>
    </row>
    <row r="206" spans="1:7" x14ac:dyDescent="0.25">
      <c r="A206" s="1">
        <v>44319</v>
      </c>
      <c r="B206">
        <v>3.67</v>
      </c>
      <c r="C206" t="str">
        <f t="shared" si="9"/>
        <v>E1</v>
      </c>
      <c r="D206" t="str">
        <f t="shared" si="10"/>
        <v>1</v>
      </c>
      <c r="E206">
        <f>VLOOKUP(C206,Sheet1!$C$3:$D$130,2,FALSE)</f>
        <v>28</v>
      </c>
      <c r="F206">
        <v>205</v>
      </c>
      <c r="G206" t="str">
        <f t="shared" si="11"/>
        <v>MyMIDI.addNote(track,channel,28,205,duration,volume)</v>
      </c>
    </row>
    <row r="207" spans="1:7" x14ac:dyDescent="0.25">
      <c r="A207" s="1">
        <v>44320</v>
      </c>
      <c r="B207">
        <v>3.67</v>
      </c>
      <c r="C207" t="str">
        <f t="shared" si="9"/>
        <v>E1</v>
      </c>
      <c r="D207" t="str">
        <f t="shared" si="10"/>
        <v>1</v>
      </c>
      <c r="E207">
        <f>VLOOKUP(C207,Sheet1!$C$3:$D$130,2,FALSE)</f>
        <v>28</v>
      </c>
      <c r="F207">
        <v>206</v>
      </c>
      <c r="G207" t="str">
        <f t="shared" si="11"/>
        <v>MyMIDI.addNote(track,channel,28,206,duration,volume)</v>
      </c>
    </row>
    <row r="208" spans="1:7" x14ac:dyDescent="0.25">
      <c r="A208" s="1">
        <v>44321</v>
      </c>
      <c r="B208">
        <v>3.7</v>
      </c>
      <c r="C208" t="str">
        <f t="shared" si="9"/>
        <v>E1</v>
      </c>
      <c r="D208" t="str">
        <f t="shared" si="10"/>
        <v>1</v>
      </c>
      <c r="E208">
        <f>VLOOKUP(C208,Sheet1!$C$3:$D$130,2,FALSE)</f>
        <v>28</v>
      </c>
      <c r="F208">
        <v>207</v>
      </c>
      <c r="G208" t="str">
        <f t="shared" si="11"/>
        <v>MyMIDI.addNote(track,channel,28,207,duration,volume)</v>
      </c>
    </row>
    <row r="209" spans="1:7" x14ac:dyDescent="0.25">
      <c r="A209" s="1">
        <v>44322</v>
      </c>
      <c r="B209">
        <v>3.66</v>
      </c>
      <c r="C209" t="str">
        <f t="shared" si="9"/>
        <v>E1</v>
      </c>
      <c r="D209" t="str">
        <f t="shared" si="10"/>
        <v>1</v>
      </c>
      <c r="E209">
        <f>VLOOKUP(C209,Sheet1!$C$3:$D$130,2,FALSE)</f>
        <v>28</v>
      </c>
      <c r="F209">
        <v>208</v>
      </c>
      <c r="G209" t="str">
        <f t="shared" si="11"/>
        <v>MyMIDI.addNote(track,channel,28,208,duration,volume)</v>
      </c>
    </row>
    <row r="210" spans="1:7" x14ac:dyDescent="0.25">
      <c r="A210" s="1">
        <v>44323</v>
      </c>
      <c r="B210">
        <v>3.65</v>
      </c>
      <c r="C210" t="str">
        <f t="shared" si="9"/>
        <v>D1</v>
      </c>
      <c r="D210" t="str">
        <f t="shared" si="10"/>
        <v>1</v>
      </c>
      <c r="E210">
        <f>VLOOKUP(C210,Sheet1!$C$3:$D$130,2,FALSE)</f>
        <v>26</v>
      </c>
      <c r="F210">
        <v>209</v>
      </c>
      <c r="G210" t="str">
        <f t="shared" si="11"/>
        <v>MyMIDI.addNote(track,channel,26,209,duration,volume)</v>
      </c>
    </row>
    <row r="211" spans="1:7" x14ac:dyDescent="0.25">
      <c r="A211" s="1">
        <v>44326</v>
      </c>
      <c r="B211">
        <v>3.67</v>
      </c>
      <c r="C211" t="str">
        <f t="shared" si="9"/>
        <v>E1</v>
      </c>
      <c r="D211" t="str">
        <f t="shared" si="10"/>
        <v>1</v>
      </c>
      <c r="E211">
        <f>VLOOKUP(C211,Sheet1!$C$3:$D$130,2,FALSE)</f>
        <v>28</v>
      </c>
      <c r="F211">
        <v>210</v>
      </c>
      <c r="G211" t="str">
        <f t="shared" si="11"/>
        <v>MyMIDI.addNote(track,channel,28,210,duration,volume)</v>
      </c>
    </row>
    <row r="212" spans="1:7" x14ac:dyDescent="0.25">
      <c r="A212" s="1">
        <v>44327</v>
      </c>
      <c r="B212">
        <v>3.65</v>
      </c>
      <c r="C212" t="str">
        <f t="shared" si="9"/>
        <v>D1</v>
      </c>
      <c r="D212" t="str">
        <f t="shared" si="10"/>
        <v>1</v>
      </c>
      <c r="E212">
        <f>VLOOKUP(C212,Sheet1!$C$3:$D$130,2,FALSE)</f>
        <v>26</v>
      </c>
      <c r="F212">
        <v>211</v>
      </c>
      <c r="G212" t="str">
        <f t="shared" si="11"/>
        <v>MyMIDI.addNote(track,channel,26,211,duration,volume)</v>
      </c>
    </row>
    <row r="213" spans="1:7" x14ac:dyDescent="0.25">
      <c r="A213" s="1">
        <v>44328</v>
      </c>
      <c r="B213">
        <v>3.66</v>
      </c>
      <c r="C213" t="str">
        <f t="shared" si="9"/>
        <v>E1</v>
      </c>
      <c r="D213" t="str">
        <f t="shared" si="10"/>
        <v>1</v>
      </c>
      <c r="E213">
        <f>VLOOKUP(C213,Sheet1!$C$3:$D$130,2,FALSE)</f>
        <v>28</v>
      </c>
      <c r="F213">
        <v>212</v>
      </c>
      <c r="G213" t="str">
        <f t="shared" si="11"/>
        <v>MyMIDI.addNote(track,channel,28,212,duration,volume)</v>
      </c>
    </row>
    <row r="214" spans="1:7" x14ac:dyDescent="0.25">
      <c r="A214" s="1">
        <v>44329</v>
      </c>
      <c r="B214">
        <v>3.6</v>
      </c>
      <c r="C214" t="str">
        <f t="shared" si="9"/>
        <v>C1</v>
      </c>
      <c r="D214" t="str">
        <f t="shared" si="10"/>
        <v>1</v>
      </c>
      <c r="E214">
        <f>VLOOKUP(C214,Sheet1!$C$3:$D$130,2,FALSE)</f>
        <v>24</v>
      </c>
      <c r="F214">
        <v>213</v>
      </c>
      <c r="G214" t="str">
        <f t="shared" si="11"/>
        <v>MyMIDI.addNote(track,channel,24,213,duration,volume)</v>
      </c>
    </row>
    <row r="215" spans="1:7" x14ac:dyDescent="0.25">
      <c r="A215" s="1">
        <v>44330</v>
      </c>
      <c r="B215">
        <v>3.65</v>
      </c>
      <c r="C215" t="str">
        <f t="shared" si="9"/>
        <v>D1</v>
      </c>
      <c r="D215" t="str">
        <f t="shared" si="10"/>
        <v>1</v>
      </c>
      <c r="E215">
        <f>VLOOKUP(C215,Sheet1!$C$3:$D$130,2,FALSE)</f>
        <v>26</v>
      </c>
      <c r="F215">
        <v>214</v>
      </c>
      <c r="G215" t="str">
        <f t="shared" si="11"/>
        <v>MyMIDI.addNote(track,channel,26,214,duration,volume)</v>
      </c>
    </row>
    <row r="216" spans="1:7" x14ac:dyDescent="0.25">
      <c r="A216" s="1">
        <v>44333</v>
      </c>
      <c r="B216">
        <v>3.63</v>
      </c>
      <c r="C216" t="str">
        <f t="shared" si="9"/>
        <v>D1</v>
      </c>
      <c r="D216" t="str">
        <f t="shared" si="10"/>
        <v>1</v>
      </c>
      <c r="E216">
        <f>VLOOKUP(C216,Sheet1!$C$3:$D$130,2,FALSE)</f>
        <v>26</v>
      </c>
      <c r="F216">
        <v>215</v>
      </c>
      <c r="G216" t="str">
        <f t="shared" si="11"/>
        <v>MyMIDI.addNote(track,channel,26,215,duration,volume)</v>
      </c>
    </row>
    <row r="217" spans="1:7" x14ac:dyDescent="0.25">
      <c r="A217" s="1">
        <v>44334</v>
      </c>
      <c r="B217">
        <v>3.62</v>
      </c>
      <c r="C217" t="str">
        <f t="shared" si="9"/>
        <v>D1</v>
      </c>
      <c r="D217" t="str">
        <f t="shared" si="10"/>
        <v>1</v>
      </c>
      <c r="E217">
        <f>VLOOKUP(C217,Sheet1!$C$3:$D$130,2,FALSE)</f>
        <v>26</v>
      </c>
      <c r="F217">
        <v>216</v>
      </c>
      <c r="G217" t="str">
        <f t="shared" si="11"/>
        <v>MyMIDI.addNote(track,channel,26,216,duration,volume)</v>
      </c>
    </row>
    <row r="218" spans="1:7" x14ac:dyDescent="0.25">
      <c r="A218" s="1">
        <v>44335</v>
      </c>
      <c r="B218">
        <v>3.59</v>
      </c>
      <c r="C218" t="str">
        <f t="shared" si="9"/>
        <v>C1</v>
      </c>
      <c r="D218" t="str">
        <f t="shared" si="10"/>
        <v>1</v>
      </c>
      <c r="E218">
        <f>VLOOKUP(C218,Sheet1!$C$3:$D$130,2,FALSE)</f>
        <v>24</v>
      </c>
      <c r="F218">
        <v>217</v>
      </c>
      <c r="G218" t="str">
        <f t="shared" si="11"/>
        <v>MyMIDI.addNote(track,channel,24,217,duration,volume)</v>
      </c>
    </row>
    <row r="219" spans="1:7" x14ac:dyDescent="0.25">
      <c r="A219" s="1">
        <v>44336</v>
      </c>
      <c r="B219">
        <v>3.56</v>
      </c>
      <c r="C219" t="str">
        <f t="shared" si="9"/>
        <v>C1</v>
      </c>
      <c r="D219" t="str">
        <f t="shared" si="10"/>
        <v>1</v>
      </c>
      <c r="E219">
        <f>VLOOKUP(C219,Sheet1!$C$3:$D$130,2,FALSE)</f>
        <v>24</v>
      </c>
      <c r="F219">
        <v>218</v>
      </c>
      <c r="G219" t="str">
        <f t="shared" si="11"/>
        <v>MyMIDI.addNote(track,channel,24,218,duration,volume)</v>
      </c>
    </row>
    <row r="220" spans="1:7" x14ac:dyDescent="0.25">
      <c r="A220" s="1">
        <v>44337</v>
      </c>
      <c r="B220">
        <v>3.66</v>
      </c>
      <c r="C220" t="str">
        <f t="shared" si="9"/>
        <v>E1</v>
      </c>
      <c r="D220" t="str">
        <f t="shared" si="10"/>
        <v>1</v>
      </c>
      <c r="E220">
        <f>VLOOKUP(C220,Sheet1!$C$3:$D$130,2,FALSE)</f>
        <v>28</v>
      </c>
      <c r="F220">
        <v>219</v>
      </c>
      <c r="G220" t="str">
        <f t="shared" si="11"/>
        <v>MyMIDI.addNote(track,channel,28,219,duration,volume)</v>
      </c>
    </row>
    <row r="221" spans="1:7" x14ac:dyDescent="0.25">
      <c r="A221" s="1">
        <v>44340</v>
      </c>
      <c r="B221">
        <v>3.6</v>
      </c>
      <c r="C221" t="str">
        <f t="shared" si="9"/>
        <v>C1</v>
      </c>
      <c r="D221" t="str">
        <f t="shared" si="10"/>
        <v>1</v>
      </c>
      <c r="E221">
        <f>VLOOKUP(C221,Sheet1!$C$3:$D$130,2,FALSE)</f>
        <v>24</v>
      </c>
      <c r="F221">
        <v>220</v>
      </c>
      <c r="G221" t="str">
        <f t="shared" si="11"/>
        <v>MyMIDI.addNote(track,channel,24,220,duration,volume)</v>
      </c>
    </row>
    <row r="222" spans="1:7" x14ac:dyDescent="0.25">
      <c r="A222" s="1">
        <v>44341</v>
      </c>
      <c r="B222">
        <v>3.63</v>
      </c>
      <c r="C222" t="str">
        <f t="shared" si="9"/>
        <v>D1</v>
      </c>
      <c r="D222" t="str">
        <f t="shared" si="10"/>
        <v>1</v>
      </c>
      <c r="E222">
        <f>VLOOKUP(C222,Sheet1!$C$3:$D$130,2,FALSE)</f>
        <v>26</v>
      </c>
      <c r="F222">
        <v>221</v>
      </c>
      <c r="G222" t="str">
        <f t="shared" si="11"/>
        <v>MyMIDI.addNote(track,channel,26,221,duration,volume)</v>
      </c>
    </row>
    <row r="223" spans="1:7" x14ac:dyDescent="0.25">
      <c r="A223" s="1">
        <v>44342</v>
      </c>
      <c r="B223">
        <v>3.64</v>
      </c>
      <c r="C223" t="str">
        <f t="shared" si="9"/>
        <v>D1</v>
      </c>
      <c r="D223" t="str">
        <f t="shared" si="10"/>
        <v>1</v>
      </c>
      <c r="E223">
        <f>VLOOKUP(C223,Sheet1!$C$3:$D$130,2,FALSE)</f>
        <v>26</v>
      </c>
      <c r="F223">
        <v>222</v>
      </c>
      <c r="G223" t="str">
        <f t="shared" si="11"/>
        <v>MyMIDI.addNote(track,channel,26,222,duration,volume)</v>
      </c>
    </row>
    <row r="224" spans="1:7" x14ac:dyDescent="0.25">
      <c r="A224" s="1">
        <v>44343</v>
      </c>
      <c r="B224">
        <v>3.68</v>
      </c>
      <c r="C224" t="str">
        <f t="shared" si="9"/>
        <v>E1</v>
      </c>
      <c r="D224" t="str">
        <f t="shared" si="10"/>
        <v>1</v>
      </c>
      <c r="E224">
        <f>VLOOKUP(C224,Sheet1!$C$3:$D$130,2,FALSE)</f>
        <v>28</v>
      </c>
      <c r="F224">
        <v>223</v>
      </c>
      <c r="G224" t="str">
        <f t="shared" si="11"/>
        <v>MyMIDI.addNote(track,channel,28,223,duration,volume)</v>
      </c>
    </row>
    <row r="225" spans="1:7" x14ac:dyDescent="0.25">
      <c r="A225" s="1">
        <v>44344</v>
      </c>
      <c r="B225">
        <v>3.75</v>
      </c>
      <c r="C225" t="str">
        <f t="shared" si="9"/>
        <v>F1</v>
      </c>
      <c r="D225" t="str">
        <f t="shared" si="10"/>
        <v>1</v>
      </c>
      <c r="E225">
        <f>VLOOKUP(C225,Sheet1!$C$3:$D$130,2,FALSE)</f>
        <v>29</v>
      </c>
      <c r="F225">
        <v>224</v>
      </c>
      <c r="G225" t="str">
        <f t="shared" si="11"/>
        <v>MyMIDI.addNote(track,channel,29,224,duration,volume)</v>
      </c>
    </row>
    <row r="226" spans="1:7" x14ac:dyDescent="0.25">
      <c r="A226" s="1">
        <v>44347</v>
      </c>
      <c r="B226">
        <v>3.69</v>
      </c>
      <c r="C226" t="str">
        <f t="shared" si="9"/>
        <v>E1</v>
      </c>
      <c r="D226" t="str">
        <f t="shared" si="10"/>
        <v>1</v>
      </c>
      <c r="E226">
        <f>VLOOKUP(C226,Sheet1!$C$3:$D$130,2,FALSE)</f>
        <v>28</v>
      </c>
      <c r="F226">
        <v>225</v>
      </c>
      <c r="G226" t="str">
        <f t="shared" si="11"/>
        <v>MyMIDI.addNote(track,channel,28,225,duration,volume)</v>
      </c>
    </row>
    <row r="227" spans="1:7" x14ac:dyDescent="0.25">
      <c r="A227" s="1">
        <v>44348</v>
      </c>
      <c r="B227">
        <v>3.66</v>
      </c>
      <c r="C227" t="str">
        <f t="shared" si="9"/>
        <v>E1</v>
      </c>
      <c r="D227" t="str">
        <f t="shared" si="10"/>
        <v>1</v>
      </c>
      <c r="E227">
        <f>VLOOKUP(C227,Sheet1!$C$3:$D$130,2,FALSE)</f>
        <v>28</v>
      </c>
      <c r="F227">
        <v>226</v>
      </c>
      <c r="G227" t="str">
        <f t="shared" si="11"/>
        <v>MyMIDI.addNote(track,channel,28,226,duration,volume)</v>
      </c>
    </row>
    <row r="228" spans="1:7" x14ac:dyDescent="0.25">
      <c r="A228" s="1">
        <v>44349</v>
      </c>
      <c r="B228">
        <v>3.69</v>
      </c>
      <c r="C228" t="str">
        <f t="shared" si="9"/>
        <v>E1</v>
      </c>
      <c r="D228" t="str">
        <f t="shared" si="10"/>
        <v>1</v>
      </c>
      <c r="E228">
        <f>VLOOKUP(C228,Sheet1!$C$3:$D$130,2,FALSE)</f>
        <v>28</v>
      </c>
      <c r="F228">
        <v>227</v>
      </c>
      <c r="G228" t="str">
        <f t="shared" si="11"/>
        <v>MyMIDI.addNote(track,channel,28,227,duration,volume)</v>
      </c>
    </row>
    <row r="229" spans="1:7" x14ac:dyDescent="0.25">
      <c r="A229" s="1">
        <v>44350</v>
      </c>
      <c r="B229">
        <v>3.78</v>
      </c>
      <c r="C229" t="str">
        <f t="shared" si="9"/>
        <v>G1</v>
      </c>
      <c r="D229" t="str">
        <f t="shared" si="10"/>
        <v>1</v>
      </c>
      <c r="E229">
        <f>VLOOKUP(C229,Sheet1!$C$3:$D$130,2,FALSE)</f>
        <v>31</v>
      </c>
      <c r="F229">
        <v>228</v>
      </c>
      <c r="G229" t="str">
        <f t="shared" si="11"/>
        <v>MyMIDI.addNote(track,channel,31,228,duration,volume)</v>
      </c>
    </row>
    <row r="230" spans="1:7" x14ac:dyDescent="0.25">
      <c r="A230" s="1">
        <v>44351</v>
      </c>
      <c r="B230">
        <v>3.73</v>
      </c>
      <c r="C230" t="str">
        <f t="shared" si="9"/>
        <v>F1</v>
      </c>
      <c r="D230" t="str">
        <f t="shared" si="10"/>
        <v>1</v>
      </c>
      <c r="E230">
        <f>VLOOKUP(C230,Sheet1!$C$3:$D$130,2,FALSE)</f>
        <v>29</v>
      </c>
      <c r="F230">
        <v>229</v>
      </c>
      <c r="G230" t="str">
        <f t="shared" si="11"/>
        <v>MyMIDI.addNote(track,channel,29,229,duration,volume)</v>
      </c>
    </row>
    <row r="231" spans="1:7" x14ac:dyDescent="0.25">
      <c r="A231" s="1">
        <v>44354</v>
      </c>
      <c r="B231">
        <v>3.7</v>
      </c>
      <c r="C231" t="str">
        <f t="shared" si="9"/>
        <v>E1</v>
      </c>
      <c r="D231" t="str">
        <f t="shared" si="10"/>
        <v>1</v>
      </c>
      <c r="E231">
        <f>VLOOKUP(C231,Sheet1!$C$3:$D$130,2,FALSE)</f>
        <v>28</v>
      </c>
      <c r="F231">
        <v>230</v>
      </c>
      <c r="G231" t="str">
        <f t="shared" si="11"/>
        <v>MyMIDI.addNote(track,channel,28,230,duration,volume)</v>
      </c>
    </row>
    <row r="232" spans="1:7" x14ac:dyDescent="0.25">
      <c r="A232" s="1">
        <v>44355</v>
      </c>
      <c r="B232">
        <v>3.66</v>
      </c>
      <c r="C232" t="str">
        <f t="shared" si="9"/>
        <v>E1</v>
      </c>
      <c r="D232" t="str">
        <f t="shared" si="10"/>
        <v>1</v>
      </c>
      <c r="E232">
        <f>VLOOKUP(C232,Sheet1!$C$3:$D$130,2,FALSE)</f>
        <v>28</v>
      </c>
      <c r="F232">
        <v>231</v>
      </c>
      <c r="G232" t="str">
        <f t="shared" si="11"/>
        <v>MyMIDI.addNote(track,channel,28,231,duration,volume)</v>
      </c>
    </row>
    <row r="233" spans="1:7" x14ac:dyDescent="0.25">
      <c r="A233" s="1">
        <v>44356</v>
      </c>
      <c r="B233">
        <v>3.64</v>
      </c>
      <c r="C233" t="str">
        <f t="shared" si="9"/>
        <v>D1</v>
      </c>
      <c r="D233" t="str">
        <f t="shared" si="10"/>
        <v>1</v>
      </c>
      <c r="E233">
        <f>VLOOKUP(C233,Sheet1!$C$3:$D$130,2,FALSE)</f>
        <v>26</v>
      </c>
      <c r="F233">
        <v>232</v>
      </c>
      <c r="G233" t="str">
        <f t="shared" si="11"/>
        <v>MyMIDI.addNote(track,channel,26,232,duration,volume)</v>
      </c>
    </row>
    <row r="234" spans="1:7" x14ac:dyDescent="0.25">
      <c r="A234" s="1">
        <v>44357</v>
      </c>
      <c r="B234">
        <v>3.59</v>
      </c>
      <c r="C234" t="str">
        <f t="shared" si="9"/>
        <v>C1</v>
      </c>
      <c r="D234" t="str">
        <f t="shared" si="10"/>
        <v>1</v>
      </c>
      <c r="E234">
        <f>VLOOKUP(C234,Sheet1!$C$3:$D$130,2,FALSE)</f>
        <v>24</v>
      </c>
      <c r="F234">
        <v>233</v>
      </c>
      <c r="G234" t="str">
        <f t="shared" si="11"/>
        <v>MyMIDI.addNote(track,channel,24,233,duration,volume)</v>
      </c>
    </row>
    <row r="235" spans="1:7" x14ac:dyDescent="0.25">
      <c r="A235" s="1">
        <v>44358</v>
      </c>
      <c r="B235">
        <v>3.61</v>
      </c>
      <c r="C235" t="str">
        <f t="shared" si="9"/>
        <v>D1</v>
      </c>
      <c r="D235" t="str">
        <f t="shared" si="10"/>
        <v>1</v>
      </c>
      <c r="E235">
        <f>VLOOKUP(C235,Sheet1!$C$3:$D$130,2,FALSE)</f>
        <v>26</v>
      </c>
      <c r="F235">
        <v>234</v>
      </c>
      <c r="G235" t="str">
        <f t="shared" si="11"/>
        <v>MyMIDI.addNote(track,channel,26,234,duration,volume)</v>
      </c>
    </row>
    <row r="236" spans="1:7" x14ac:dyDescent="0.25">
      <c r="A236" s="1">
        <v>44362</v>
      </c>
      <c r="B236">
        <v>3.59</v>
      </c>
      <c r="C236" t="str">
        <f t="shared" si="9"/>
        <v>C1</v>
      </c>
      <c r="D236" t="str">
        <f t="shared" si="10"/>
        <v>1</v>
      </c>
      <c r="E236">
        <f>VLOOKUP(C236,Sheet1!$C$3:$D$130,2,FALSE)</f>
        <v>24</v>
      </c>
      <c r="F236">
        <v>235</v>
      </c>
      <c r="G236" t="str">
        <f t="shared" si="11"/>
        <v>MyMIDI.addNote(track,channel,24,235,duration,volume)</v>
      </c>
    </row>
    <row r="237" spans="1:7" x14ac:dyDescent="0.25">
      <c r="A237" s="1">
        <v>44363</v>
      </c>
      <c r="B237">
        <v>3.59</v>
      </c>
      <c r="C237" t="str">
        <f t="shared" si="9"/>
        <v>C1</v>
      </c>
      <c r="D237" t="str">
        <f t="shared" si="10"/>
        <v>1</v>
      </c>
      <c r="E237">
        <f>VLOOKUP(C237,Sheet1!$C$3:$D$130,2,FALSE)</f>
        <v>24</v>
      </c>
      <c r="F237">
        <v>236</v>
      </c>
      <c r="G237" t="str">
        <f t="shared" si="11"/>
        <v>MyMIDI.addNote(track,channel,24,236,duration,volume)</v>
      </c>
    </row>
    <row r="238" spans="1:7" x14ac:dyDescent="0.25">
      <c r="A238" s="1">
        <v>44364</v>
      </c>
      <c r="B238">
        <v>3.6</v>
      </c>
      <c r="C238" t="str">
        <f t="shared" si="9"/>
        <v>C1</v>
      </c>
      <c r="D238" t="str">
        <f t="shared" si="10"/>
        <v>1</v>
      </c>
      <c r="E238">
        <f>VLOOKUP(C238,Sheet1!$C$3:$D$130,2,FALSE)</f>
        <v>24</v>
      </c>
      <c r="F238">
        <v>237</v>
      </c>
      <c r="G238" t="str">
        <f t="shared" si="11"/>
        <v>MyMIDI.addNote(track,channel,24,237,duration,volume)</v>
      </c>
    </row>
    <row r="239" spans="1:7" x14ac:dyDescent="0.25">
      <c r="A239" s="1">
        <v>44365</v>
      </c>
      <c r="B239">
        <v>3.6</v>
      </c>
      <c r="C239" t="str">
        <f t="shared" si="9"/>
        <v>C1</v>
      </c>
      <c r="D239" t="str">
        <f t="shared" si="10"/>
        <v>1</v>
      </c>
      <c r="E239">
        <f>VLOOKUP(C239,Sheet1!$C$3:$D$130,2,FALSE)</f>
        <v>24</v>
      </c>
      <c r="F239">
        <v>238</v>
      </c>
      <c r="G239" t="str">
        <f t="shared" si="11"/>
        <v>MyMIDI.addNote(track,channel,24,238,duration,volume)</v>
      </c>
    </row>
    <row r="240" spans="1:7" x14ac:dyDescent="0.25">
      <c r="A240" s="1">
        <v>44368</v>
      </c>
      <c r="B240">
        <v>3.57</v>
      </c>
      <c r="C240" t="str">
        <f t="shared" si="9"/>
        <v>C1</v>
      </c>
      <c r="D240" t="str">
        <f t="shared" si="10"/>
        <v>1</v>
      </c>
      <c r="E240">
        <f>VLOOKUP(C240,Sheet1!$C$3:$D$130,2,FALSE)</f>
        <v>24</v>
      </c>
      <c r="F240">
        <v>239</v>
      </c>
      <c r="G240" t="str">
        <f t="shared" si="11"/>
        <v>MyMIDI.addNote(track,channel,24,239,duration,volume)</v>
      </c>
    </row>
    <row r="241" spans="1:7" x14ac:dyDescent="0.25">
      <c r="A241" s="1">
        <v>44369</v>
      </c>
      <c r="B241">
        <v>3.55</v>
      </c>
      <c r="C241" t="str">
        <f t="shared" si="9"/>
        <v>B0</v>
      </c>
      <c r="D241" t="str">
        <f t="shared" si="10"/>
        <v>0</v>
      </c>
      <c r="E241">
        <f>VLOOKUP(C241,Sheet1!$C$3:$D$130,2,FALSE)</f>
        <v>23</v>
      </c>
      <c r="F241">
        <v>240</v>
      </c>
      <c r="G241" t="str">
        <f t="shared" si="11"/>
        <v>MyMIDI.addNote(track,channel,23,240,duration,volume)</v>
      </c>
    </row>
    <row r="242" spans="1:7" x14ac:dyDescent="0.25">
      <c r="A242" s="1">
        <v>44370</v>
      </c>
      <c r="B242">
        <v>3.56</v>
      </c>
      <c r="C242" t="str">
        <f t="shared" si="9"/>
        <v>C1</v>
      </c>
      <c r="D242" t="str">
        <f t="shared" si="10"/>
        <v>1</v>
      </c>
      <c r="E242">
        <f>VLOOKUP(C242,Sheet1!$C$3:$D$130,2,FALSE)</f>
        <v>24</v>
      </c>
      <c r="F242">
        <v>241</v>
      </c>
      <c r="G242" t="str">
        <f t="shared" si="11"/>
        <v>MyMIDI.addNote(track,channel,24,241,duration,volume)</v>
      </c>
    </row>
    <row r="243" spans="1:7" x14ac:dyDescent="0.25">
      <c r="A243" s="1">
        <v>44371</v>
      </c>
      <c r="B243">
        <v>3.57</v>
      </c>
      <c r="C243" t="str">
        <f t="shared" si="9"/>
        <v>C1</v>
      </c>
      <c r="D243" t="str">
        <f t="shared" si="10"/>
        <v>1</v>
      </c>
      <c r="E243">
        <f>VLOOKUP(C243,Sheet1!$C$3:$D$130,2,FALSE)</f>
        <v>24</v>
      </c>
      <c r="F243">
        <v>242</v>
      </c>
      <c r="G243" t="str">
        <f t="shared" si="11"/>
        <v>MyMIDI.addNote(track,channel,24,242,duration,volume)</v>
      </c>
    </row>
    <row r="244" spans="1:7" x14ac:dyDescent="0.25">
      <c r="A244" s="1">
        <v>44372</v>
      </c>
      <c r="B244">
        <v>3.75</v>
      </c>
      <c r="C244" t="str">
        <f t="shared" si="9"/>
        <v>F1</v>
      </c>
      <c r="D244" t="str">
        <f t="shared" si="10"/>
        <v>1</v>
      </c>
      <c r="E244">
        <f>VLOOKUP(C244,Sheet1!$C$3:$D$130,2,FALSE)</f>
        <v>29</v>
      </c>
      <c r="F244">
        <v>243</v>
      </c>
      <c r="G244" t="str">
        <f t="shared" si="11"/>
        <v>MyMIDI.addNote(track,channel,29,243,duration,volume)</v>
      </c>
    </row>
    <row r="245" spans="1:7" x14ac:dyDescent="0.25">
      <c r="A245" s="1">
        <v>44375</v>
      </c>
      <c r="B245">
        <v>3.63</v>
      </c>
      <c r="C245" t="str">
        <f t="shared" si="9"/>
        <v>D1</v>
      </c>
      <c r="D245" t="str">
        <f t="shared" si="10"/>
        <v>1</v>
      </c>
      <c r="E245">
        <f>VLOOKUP(C245,Sheet1!$C$3:$D$130,2,FALSE)</f>
        <v>26</v>
      </c>
      <c r="F245">
        <v>244</v>
      </c>
      <c r="G245" t="str">
        <f t="shared" si="11"/>
        <v>MyMIDI.addNote(track,channel,26,244,duration,volume)</v>
      </c>
    </row>
    <row r="246" spans="1:7" x14ac:dyDescent="0.25">
      <c r="A246" s="1">
        <v>44376</v>
      </c>
      <c r="B246">
        <v>3.61</v>
      </c>
      <c r="C246" t="str">
        <f t="shared" si="9"/>
        <v>D1</v>
      </c>
      <c r="D246" t="str">
        <f t="shared" si="10"/>
        <v>1</v>
      </c>
      <c r="E246">
        <f>VLOOKUP(C246,Sheet1!$C$3:$D$130,2,FALSE)</f>
        <v>26</v>
      </c>
      <c r="F246">
        <v>245</v>
      </c>
      <c r="G246" t="str">
        <f t="shared" si="11"/>
        <v>MyMIDI.addNote(track,channel,26,245,duration,volume)</v>
      </c>
    </row>
    <row r="247" spans="1:7" x14ac:dyDescent="0.25">
      <c r="A247" s="1">
        <v>44377</v>
      </c>
      <c r="B247">
        <v>3.58</v>
      </c>
      <c r="C247" t="str">
        <f t="shared" si="9"/>
        <v>C1</v>
      </c>
      <c r="D247" t="str">
        <f t="shared" si="10"/>
        <v>1</v>
      </c>
      <c r="E247">
        <f>VLOOKUP(C247,Sheet1!$C$3:$D$130,2,FALSE)</f>
        <v>24</v>
      </c>
      <c r="F247">
        <v>246</v>
      </c>
      <c r="G247" t="str">
        <f t="shared" si="11"/>
        <v>MyMIDI.addNote(track,channel,24,246,duration,volume)</v>
      </c>
    </row>
    <row r="248" spans="1:7" x14ac:dyDescent="0.25">
      <c r="A248" s="1">
        <v>44378</v>
      </c>
      <c r="B248">
        <v>3.53</v>
      </c>
      <c r="C248" t="str">
        <f t="shared" si="9"/>
        <v>B0</v>
      </c>
      <c r="D248" t="str">
        <f t="shared" si="10"/>
        <v>0</v>
      </c>
      <c r="E248">
        <f>VLOOKUP(C248,Sheet1!$C$3:$D$130,2,FALSE)</f>
        <v>23</v>
      </c>
      <c r="F248">
        <v>247</v>
      </c>
      <c r="G248" t="str">
        <f t="shared" si="11"/>
        <v>MyMIDI.addNote(track,channel,23,247,duration,volume)</v>
      </c>
    </row>
    <row r="249" spans="1:7" x14ac:dyDescent="0.25">
      <c r="A249" s="1">
        <v>44379</v>
      </c>
      <c r="B249">
        <v>3.57</v>
      </c>
      <c r="C249" t="str">
        <f t="shared" si="9"/>
        <v>C1</v>
      </c>
      <c r="D249" t="str">
        <f t="shared" si="10"/>
        <v>1</v>
      </c>
      <c r="E249">
        <f>VLOOKUP(C249,Sheet1!$C$3:$D$130,2,FALSE)</f>
        <v>24</v>
      </c>
      <c r="F249">
        <v>248</v>
      </c>
      <c r="G249" t="str">
        <f t="shared" si="11"/>
        <v>MyMIDI.addNote(track,channel,24,248,duration,volume)</v>
      </c>
    </row>
    <row r="250" spans="1:7" x14ac:dyDescent="0.25">
      <c r="A250" s="1">
        <v>44382</v>
      </c>
      <c r="B250">
        <v>3.51</v>
      </c>
      <c r="C250" t="str">
        <f t="shared" si="9"/>
        <v>B0</v>
      </c>
      <c r="D250" t="str">
        <f t="shared" si="10"/>
        <v>0</v>
      </c>
      <c r="E250">
        <f>VLOOKUP(C250,Sheet1!$C$3:$D$130,2,FALSE)</f>
        <v>23</v>
      </c>
      <c r="F250">
        <v>249</v>
      </c>
      <c r="G250" t="str">
        <f t="shared" si="11"/>
        <v>MyMIDI.addNote(track,channel,23,249,duration,volume)</v>
      </c>
    </row>
    <row r="251" spans="1:7" x14ac:dyDescent="0.25">
      <c r="A251" s="1">
        <v>44383</v>
      </c>
      <c r="B251">
        <v>3.47</v>
      </c>
      <c r="C251" t="str">
        <f t="shared" si="9"/>
        <v>A0</v>
      </c>
      <c r="D251" t="str">
        <f t="shared" si="10"/>
        <v>0</v>
      </c>
      <c r="E251">
        <f>VLOOKUP(C251,Sheet1!$C$3:$D$130,2,FALSE)</f>
        <v>21</v>
      </c>
      <c r="F251">
        <v>250</v>
      </c>
      <c r="G251" t="str">
        <f t="shared" si="11"/>
        <v>MyMIDI.addNote(track,channel,21,250,duration,volume)</v>
      </c>
    </row>
    <row r="252" spans="1:7" x14ac:dyDescent="0.25">
      <c r="A252" s="1">
        <v>44384</v>
      </c>
      <c r="B252">
        <v>3.5</v>
      </c>
      <c r="C252" t="str">
        <f t="shared" si="9"/>
        <v>A0</v>
      </c>
      <c r="D252" t="str">
        <f t="shared" si="10"/>
        <v>0</v>
      </c>
      <c r="E252">
        <f>VLOOKUP(C252,Sheet1!$C$3:$D$130,2,FALSE)</f>
        <v>21</v>
      </c>
      <c r="F252">
        <v>251</v>
      </c>
      <c r="G252" t="str">
        <f t="shared" si="11"/>
        <v>MyMIDI.addNote(track,channel,21,251,duration,volume)</v>
      </c>
    </row>
    <row r="253" spans="1:7" x14ac:dyDescent="0.25">
      <c r="A253" s="1">
        <v>44385</v>
      </c>
      <c r="B253">
        <v>3.45</v>
      </c>
      <c r="C253" t="str">
        <f t="shared" si="9"/>
        <v>G0</v>
      </c>
      <c r="D253" t="str">
        <f t="shared" si="10"/>
        <v>0</v>
      </c>
      <c r="E253">
        <f>VLOOKUP(C253,Sheet1!$C$3:$D$130,2,FALSE)</f>
        <v>19</v>
      </c>
      <c r="F253">
        <v>252</v>
      </c>
      <c r="G253" t="str">
        <f t="shared" si="11"/>
        <v>MyMIDI.addNote(track,channel,19,252,duration,volume)</v>
      </c>
    </row>
    <row r="254" spans="1:7" x14ac:dyDescent="0.25">
      <c r="A254" s="1">
        <v>44386</v>
      </c>
      <c r="B254">
        <v>3.43</v>
      </c>
      <c r="C254" t="str">
        <f t="shared" si="9"/>
        <v>G0</v>
      </c>
      <c r="D254" t="str">
        <f t="shared" si="10"/>
        <v>0</v>
      </c>
      <c r="E254">
        <f>VLOOKUP(C254,Sheet1!$C$3:$D$130,2,FALSE)</f>
        <v>19</v>
      </c>
      <c r="F254">
        <v>253</v>
      </c>
      <c r="G254" t="str">
        <f t="shared" si="11"/>
        <v>MyMIDI.addNote(track,channel,19,253,duration,volume)</v>
      </c>
    </row>
    <row r="255" spans="1:7" x14ac:dyDescent="0.25">
      <c r="A255" s="1">
        <v>44389</v>
      </c>
      <c r="B255">
        <v>3.4</v>
      </c>
      <c r="C255" t="str">
        <f t="shared" si="9"/>
        <v>F0</v>
      </c>
      <c r="D255" t="str">
        <f t="shared" si="10"/>
        <v>0</v>
      </c>
      <c r="E255">
        <f>VLOOKUP(C255,Sheet1!$C$3:$D$130,2,FALSE)</f>
        <v>17</v>
      </c>
      <c r="F255">
        <v>254</v>
      </c>
      <c r="G255" t="str">
        <f t="shared" si="11"/>
        <v>MyMIDI.addNote(track,channel,17,254,duration,volume)</v>
      </c>
    </row>
    <row r="256" spans="1:7" x14ac:dyDescent="0.25">
      <c r="A256" s="1">
        <v>44390</v>
      </c>
      <c r="B256">
        <v>3.42</v>
      </c>
      <c r="C256" t="str">
        <f t="shared" si="9"/>
        <v>G0</v>
      </c>
      <c r="D256" t="str">
        <f t="shared" si="10"/>
        <v>0</v>
      </c>
      <c r="E256">
        <f>VLOOKUP(C256,Sheet1!$C$3:$D$130,2,FALSE)</f>
        <v>19</v>
      </c>
      <c r="F256">
        <v>255</v>
      </c>
      <c r="G256" t="str">
        <f t="shared" si="11"/>
        <v>MyMIDI.addNote(track,channel,19,255,duration,volume)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F6CE-D616-4272-8F65-88CDC52F2086}">
  <dimension ref="A1:D130"/>
  <sheetViews>
    <sheetView topLeftCell="A103" workbookViewId="0">
      <selection activeCell="C126" sqref="C126"/>
    </sheetView>
  </sheetViews>
  <sheetFormatPr defaultRowHeight="15" x14ac:dyDescent="0.25"/>
  <cols>
    <col min="1" max="2" width="8.7109375" style="7" customWidth="1"/>
    <col min="3" max="3" width="13.140625" style="5" bestFit="1" customWidth="1"/>
    <col min="4" max="4" width="8.7109375" style="7" customWidth="1"/>
    <col min="5" max="16384" width="9.140625" style="5"/>
  </cols>
  <sheetData>
    <row r="1" spans="1:4" x14ac:dyDescent="0.25">
      <c r="A1" s="4"/>
      <c r="B1" s="4"/>
      <c r="D1" s="4"/>
    </row>
    <row r="2" spans="1:4" x14ac:dyDescent="0.25">
      <c r="A2" s="6" t="s">
        <v>33</v>
      </c>
      <c r="B2" s="6" t="s">
        <v>35</v>
      </c>
      <c r="C2" s="5" t="s">
        <v>56</v>
      </c>
      <c r="D2" s="6" t="s">
        <v>34</v>
      </c>
    </row>
    <row r="3" spans="1:4" x14ac:dyDescent="0.25">
      <c r="A3" s="7" t="s">
        <v>36</v>
      </c>
      <c r="B3" s="7">
        <v>-1</v>
      </c>
      <c r="C3" s="5" t="str">
        <f t="shared" ref="C3:C34" si="0">A3&amp;B3</f>
        <v>C-1</v>
      </c>
      <c r="D3" s="7">
        <v>0</v>
      </c>
    </row>
    <row r="4" spans="1:4" x14ac:dyDescent="0.25">
      <c r="A4" s="8" t="s">
        <v>37</v>
      </c>
      <c r="B4" s="7">
        <v>-1</v>
      </c>
      <c r="C4" s="5" t="str">
        <f t="shared" si="0"/>
        <v>C#-1</v>
      </c>
      <c r="D4" s="7">
        <v>1</v>
      </c>
    </row>
    <row r="5" spans="1:4" x14ac:dyDescent="0.25">
      <c r="A5" s="7" t="s">
        <v>38</v>
      </c>
      <c r="B5" s="7">
        <v>-1</v>
      </c>
      <c r="C5" s="5" t="str">
        <f t="shared" si="0"/>
        <v>D-1</v>
      </c>
      <c r="D5" s="7">
        <v>2</v>
      </c>
    </row>
    <row r="6" spans="1:4" x14ac:dyDescent="0.25">
      <c r="A6" s="8" t="s">
        <v>39</v>
      </c>
      <c r="B6" s="7">
        <v>-1</v>
      </c>
      <c r="C6" s="5" t="str">
        <f t="shared" si="0"/>
        <v>D#-1</v>
      </c>
      <c r="D6" s="7">
        <v>3</v>
      </c>
    </row>
    <row r="7" spans="1:4" x14ac:dyDescent="0.25">
      <c r="A7" s="7" t="s">
        <v>40</v>
      </c>
      <c r="B7" s="7">
        <v>-1</v>
      </c>
      <c r="C7" s="5" t="str">
        <f t="shared" si="0"/>
        <v>E-1</v>
      </c>
      <c r="D7" s="7">
        <v>4</v>
      </c>
    </row>
    <row r="8" spans="1:4" x14ac:dyDescent="0.25">
      <c r="A8" s="7" t="s">
        <v>41</v>
      </c>
      <c r="B8" s="7">
        <v>-1</v>
      </c>
      <c r="C8" s="5" t="str">
        <f t="shared" si="0"/>
        <v>F-1</v>
      </c>
      <c r="D8" s="7">
        <v>5</v>
      </c>
    </row>
    <row r="9" spans="1:4" x14ac:dyDescent="0.25">
      <c r="A9" s="8" t="s">
        <v>42</v>
      </c>
      <c r="B9" s="7">
        <v>-1</v>
      </c>
      <c r="C9" s="5" t="str">
        <f t="shared" si="0"/>
        <v>F#-1</v>
      </c>
      <c r="D9" s="7">
        <v>6</v>
      </c>
    </row>
    <row r="10" spans="1:4" x14ac:dyDescent="0.25">
      <c r="A10" s="7" t="s">
        <v>43</v>
      </c>
      <c r="B10" s="7">
        <v>-1</v>
      </c>
      <c r="C10" s="5" t="str">
        <f t="shared" si="0"/>
        <v>G-1</v>
      </c>
      <c r="D10" s="7">
        <v>7</v>
      </c>
    </row>
    <row r="11" spans="1:4" x14ac:dyDescent="0.25">
      <c r="A11" s="8" t="s">
        <v>44</v>
      </c>
      <c r="B11" s="7">
        <v>-1</v>
      </c>
      <c r="C11" s="5" t="str">
        <f t="shared" si="0"/>
        <v>G#-1</v>
      </c>
      <c r="D11" s="7">
        <v>8</v>
      </c>
    </row>
    <row r="12" spans="1:4" x14ac:dyDescent="0.25">
      <c r="A12" s="7" t="s">
        <v>45</v>
      </c>
      <c r="B12" s="7">
        <v>-1</v>
      </c>
      <c r="C12" s="5" t="str">
        <f t="shared" si="0"/>
        <v>A-1</v>
      </c>
      <c r="D12" s="7">
        <v>9</v>
      </c>
    </row>
    <row r="13" spans="1:4" x14ac:dyDescent="0.25">
      <c r="A13" s="8" t="s">
        <v>46</v>
      </c>
      <c r="B13" s="7">
        <v>-1</v>
      </c>
      <c r="C13" s="5" t="str">
        <f t="shared" si="0"/>
        <v>A#-1</v>
      </c>
      <c r="D13" s="7">
        <v>10</v>
      </c>
    </row>
    <row r="14" spans="1:4" x14ac:dyDescent="0.25">
      <c r="A14" s="7" t="s">
        <v>47</v>
      </c>
      <c r="B14" s="7">
        <v>-1</v>
      </c>
      <c r="C14" s="5" t="str">
        <f t="shared" si="0"/>
        <v>B-1</v>
      </c>
      <c r="D14" s="7">
        <v>11</v>
      </c>
    </row>
    <row r="15" spans="1:4" x14ac:dyDescent="0.25">
      <c r="A15" s="7" t="s">
        <v>36</v>
      </c>
      <c r="B15" s="7">
        <v>0</v>
      </c>
      <c r="C15" s="5" t="str">
        <f t="shared" si="0"/>
        <v>C0</v>
      </c>
      <c r="D15" s="7">
        <v>12</v>
      </c>
    </row>
    <row r="16" spans="1:4" x14ac:dyDescent="0.25">
      <c r="A16" s="8" t="s">
        <v>37</v>
      </c>
      <c r="B16" s="7">
        <v>0</v>
      </c>
      <c r="C16" s="5" t="str">
        <f t="shared" si="0"/>
        <v>C#0</v>
      </c>
      <c r="D16" s="7">
        <v>13</v>
      </c>
    </row>
    <row r="17" spans="1:4" x14ac:dyDescent="0.25">
      <c r="A17" s="7" t="s">
        <v>38</v>
      </c>
      <c r="B17" s="7">
        <v>0</v>
      </c>
      <c r="C17" s="5" t="str">
        <f t="shared" si="0"/>
        <v>D0</v>
      </c>
      <c r="D17" s="7">
        <v>14</v>
      </c>
    </row>
    <row r="18" spans="1:4" x14ac:dyDescent="0.25">
      <c r="A18" s="8" t="s">
        <v>39</v>
      </c>
      <c r="B18" s="7">
        <v>0</v>
      </c>
      <c r="C18" s="5" t="str">
        <f t="shared" si="0"/>
        <v>D#0</v>
      </c>
      <c r="D18" s="7">
        <v>15</v>
      </c>
    </row>
    <row r="19" spans="1:4" x14ac:dyDescent="0.25">
      <c r="A19" s="7" t="s">
        <v>40</v>
      </c>
      <c r="B19" s="7">
        <v>0</v>
      </c>
      <c r="C19" s="5" t="str">
        <f t="shared" si="0"/>
        <v>E0</v>
      </c>
      <c r="D19" s="7">
        <v>16</v>
      </c>
    </row>
    <row r="20" spans="1:4" x14ac:dyDescent="0.25">
      <c r="A20" s="7" t="s">
        <v>41</v>
      </c>
      <c r="B20" s="7">
        <v>0</v>
      </c>
      <c r="C20" s="5" t="str">
        <f t="shared" si="0"/>
        <v>F0</v>
      </c>
      <c r="D20" s="7">
        <v>17</v>
      </c>
    </row>
    <row r="21" spans="1:4" x14ac:dyDescent="0.25">
      <c r="A21" s="8" t="s">
        <v>42</v>
      </c>
      <c r="B21" s="7">
        <v>0</v>
      </c>
      <c r="C21" s="5" t="str">
        <f t="shared" si="0"/>
        <v>F#0</v>
      </c>
      <c r="D21" s="7">
        <v>18</v>
      </c>
    </row>
    <row r="22" spans="1:4" x14ac:dyDescent="0.25">
      <c r="A22" s="7" t="s">
        <v>43</v>
      </c>
      <c r="B22" s="7">
        <v>0</v>
      </c>
      <c r="C22" s="5" t="str">
        <f t="shared" si="0"/>
        <v>G0</v>
      </c>
      <c r="D22" s="7">
        <v>19</v>
      </c>
    </row>
    <row r="23" spans="1:4" x14ac:dyDescent="0.25">
      <c r="A23" s="8" t="s">
        <v>44</v>
      </c>
      <c r="B23" s="7">
        <v>0</v>
      </c>
      <c r="C23" s="5" t="str">
        <f t="shared" si="0"/>
        <v>G#0</v>
      </c>
      <c r="D23" s="7">
        <v>20</v>
      </c>
    </row>
    <row r="24" spans="1:4" x14ac:dyDescent="0.25">
      <c r="A24" s="7" t="s">
        <v>45</v>
      </c>
      <c r="B24" s="7">
        <v>0</v>
      </c>
      <c r="C24" s="5" t="str">
        <f t="shared" si="0"/>
        <v>A0</v>
      </c>
      <c r="D24" s="7">
        <v>21</v>
      </c>
    </row>
    <row r="25" spans="1:4" x14ac:dyDescent="0.25">
      <c r="A25" s="8" t="s">
        <v>46</v>
      </c>
      <c r="B25" s="7">
        <v>0</v>
      </c>
      <c r="C25" s="5" t="str">
        <f t="shared" si="0"/>
        <v>A#0</v>
      </c>
      <c r="D25" s="7">
        <v>22</v>
      </c>
    </row>
    <row r="26" spans="1:4" x14ac:dyDescent="0.25">
      <c r="A26" s="7" t="s">
        <v>47</v>
      </c>
      <c r="B26" s="7">
        <v>0</v>
      </c>
      <c r="C26" s="5" t="str">
        <f t="shared" si="0"/>
        <v>B0</v>
      </c>
      <c r="D26" s="7">
        <v>23</v>
      </c>
    </row>
    <row r="27" spans="1:4" x14ac:dyDescent="0.25">
      <c r="A27" s="7" t="s">
        <v>36</v>
      </c>
      <c r="B27" s="7">
        <v>1</v>
      </c>
      <c r="C27" s="5" t="str">
        <f t="shared" si="0"/>
        <v>C1</v>
      </c>
      <c r="D27" s="7">
        <v>24</v>
      </c>
    </row>
    <row r="28" spans="1:4" x14ac:dyDescent="0.25">
      <c r="A28" s="8" t="s">
        <v>37</v>
      </c>
      <c r="B28" s="7">
        <v>1</v>
      </c>
      <c r="C28" s="5" t="str">
        <f t="shared" si="0"/>
        <v>C#1</v>
      </c>
      <c r="D28" s="7">
        <v>25</v>
      </c>
    </row>
    <row r="29" spans="1:4" x14ac:dyDescent="0.25">
      <c r="A29" s="7" t="s">
        <v>38</v>
      </c>
      <c r="B29" s="7">
        <v>1</v>
      </c>
      <c r="C29" s="5" t="str">
        <f t="shared" si="0"/>
        <v>D1</v>
      </c>
      <c r="D29" s="7">
        <v>26</v>
      </c>
    </row>
    <row r="30" spans="1:4" x14ac:dyDescent="0.25">
      <c r="A30" s="8" t="s">
        <v>39</v>
      </c>
      <c r="B30" s="7">
        <v>1</v>
      </c>
      <c r="C30" s="5" t="str">
        <f t="shared" si="0"/>
        <v>D#1</v>
      </c>
      <c r="D30" s="7">
        <v>27</v>
      </c>
    </row>
    <row r="31" spans="1:4" x14ac:dyDescent="0.25">
      <c r="A31" s="7" t="s">
        <v>40</v>
      </c>
      <c r="B31" s="7">
        <v>1</v>
      </c>
      <c r="C31" s="5" t="str">
        <f t="shared" si="0"/>
        <v>E1</v>
      </c>
      <c r="D31" s="7">
        <v>28</v>
      </c>
    </row>
    <row r="32" spans="1:4" x14ac:dyDescent="0.25">
      <c r="A32" s="7" t="s">
        <v>41</v>
      </c>
      <c r="B32" s="7">
        <v>1</v>
      </c>
      <c r="C32" s="5" t="str">
        <f t="shared" si="0"/>
        <v>F1</v>
      </c>
      <c r="D32" s="7">
        <v>29</v>
      </c>
    </row>
    <row r="33" spans="1:4" x14ac:dyDescent="0.25">
      <c r="A33" s="8" t="s">
        <v>42</v>
      </c>
      <c r="B33" s="7">
        <v>1</v>
      </c>
      <c r="C33" s="5" t="str">
        <f t="shared" si="0"/>
        <v>F#1</v>
      </c>
      <c r="D33" s="7">
        <v>30</v>
      </c>
    </row>
    <row r="34" spans="1:4" x14ac:dyDescent="0.25">
      <c r="A34" s="7" t="s">
        <v>43</v>
      </c>
      <c r="B34" s="7">
        <v>1</v>
      </c>
      <c r="C34" s="5" t="str">
        <f t="shared" si="0"/>
        <v>G1</v>
      </c>
      <c r="D34" s="7">
        <v>31</v>
      </c>
    </row>
    <row r="35" spans="1:4" x14ac:dyDescent="0.25">
      <c r="A35" s="8" t="s">
        <v>44</v>
      </c>
      <c r="B35" s="7">
        <v>1</v>
      </c>
      <c r="C35" s="5" t="str">
        <f t="shared" ref="C35:C66" si="1">A35&amp;B35</f>
        <v>G#1</v>
      </c>
      <c r="D35" s="7">
        <v>32</v>
      </c>
    </row>
    <row r="36" spans="1:4" x14ac:dyDescent="0.25">
      <c r="A36" s="7" t="s">
        <v>45</v>
      </c>
      <c r="B36" s="7">
        <v>1</v>
      </c>
      <c r="C36" s="5" t="str">
        <f t="shared" si="1"/>
        <v>A1</v>
      </c>
      <c r="D36" s="7">
        <v>33</v>
      </c>
    </row>
    <row r="37" spans="1:4" x14ac:dyDescent="0.25">
      <c r="A37" s="8" t="s">
        <v>46</v>
      </c>
      <c r="B37" s="7">
        <v>1</v>
      </c>
      <c r="C37" s="5" t="str">
        <f t="shared" si="1"/>
        <v>A#1</v>
      </c>
      <c r="D37" s="7">
        <v>34</v>
      </c>
    </row>
    <row r="38" spans="1:4" x14ac:dyDescent="0.25">
      <c r="A38" s="7" t="s">
        <v>47</v>
      </c>
      <c r="B38" s="7">
        <v>1</v>
      </c>
      <c r="C38" s="5" t="str">
        <f t="shared" si="1"/>
        <v>B1</v>
      </c>
      <c r="D38" s="7">
        <v>35</v>
      </c>
    </row>
    <row r="39" spans="1:4" x14ac:dyDescent="0.25">
      <c r="A39" s="7" t="s">
        <v>36</v>
      </c>
      <c r="B39" s="7">
        <v>2</v>
      </c>
      <c r="C39" s="5" t="str">
        <f t="shared" si="1"/>
        <v>C2</v>
      </c>
      <c r="D39" s="7">
        <v>36</v>
      </c>
    </row>
    <row r="40" spans="1:4" x14ac:dyDescent="0.25">
      <c r="A40" s="8" t="s">
        <v>37</v>
      </c>
      <c r="B40" s="7">
        <v>2</v>
      </c>
      <c r="C40" s="5" t="str">
        <f t="shared" si="1"/>
        <v>C#2</v>
      </c>
      <c r="D40" s="7">
        <v>37</v>
      </c>
    </row>
    <row r="41" spans="1:4" x14ac:dyDescent="0.25">
      <c r="A41" s="7" t="s">
        <v>38</v>
      </c>
      <c r="B41" s="7">
        <v>2</v>
      </c>
      <c r="C41" s="5" t="str">
        <f t="shared" si="1"/>
        <v>D2</v>
      </c>
      <c r="D41" s="7">
        <v>38</v>
      </c>
    </row>
    <row r="42" spans="1:4" x14ac:dyDescent="0.25">
      <c r="A42" s="8" t="s">
        <v>39</v>
      </c>
      <c r="B42" s="7">
        <v>2</v>
      </c>
      <c r="C42" s="5" t="str">
        <f t="shared" si="1"/>
        <v>D#2</v>
      </c>
      <c r="D42" s="7">
        <v>39</v>
      </c>
    </row>
    <row r="43" spans="1:4" x14ac:dyDescent="0.25">
      <c r="A43" s="7" t="s">
        <v>40</v>
      </c>
      <c r="B43" s="7">
        <v>2</v>
      </c>
      <c r="C43" s="5" t="str">
        <f t="shared" si="1"/>
        <v>E2</v>
      </c>
      <c r="D43" s="7">
        <v>40</v>
      </c>
    </row>
    <row r="44" spans="1:4" x14ac:dyDescent="0.25">
      <c r="A44" s="7" t="s">
        <v>41</v>
      </c>
      <c r="B44" s="7">
        <v>2</v>
      </c>
      <c r="C44" s="5" t="str">
        <f t="shared" si="1"/>
        <v>F2</v>
      </c>
      <c r="D44" s="7">
        <v>41</v>
      </c>
    </row>
    <row r="45" spans="1:4" x14ac:dyDescent="0.25">
      <c r="A45" s="8" t="s">
        <v>42</v>
      </c>
      <c r="B45" s="7">
        <v>2</v>
      </c>
      <c r="C45" s="5" t="str">
        <f t="shared" si="1"/>
        <v>F#2</v>
      </c>
      <c r="D45" s="7">
        <v>42</v>
      </c>
    </row>
    <row r="46" spans="1:4" x14ac:dyDescent="0.25">
      <c r="A46" s="7" t="s">
        <v>43</v>
      </c>
      <c r="B46" s="7">
        <v>2</v>
      </c>
      <c r="C46" s="5" t="str">
        <f t="shared" si="1"/>
        <v>G2</v>
      </c>
      <c r="D46" s="7">
        <v>43</v>
      </c>
    </row>
    <row r="47" spans="1:4" x14ac:dyDescent="0.25">
      <c r="A47" s="8" t="s">
        <v>44</v>
      </c>
      <c r="B47" s="7">
        <v>2</v>
      </c>
      <c r="C47" s="5" t="str">
        <f t="shared" si="1"/>
        <v>G#2</v>
      </c>
      <c r="D47" s="7">
        <v>44</v>
      </c>
    </row>
    <row r="48" spans="1:4" x14ac:dyDescent="0.25">
      <c r="A48" s="7" t="s">
        <v>45</v>
      </c>
      <c r="B48" s="7">
        <v>2</v>
      </c>
      <c r="C48" s="5" t="str">
        <f t="shared" si="1"/>
        <v>A2</v>
      </c>
      <c r="D48" s="7">
        <v>45</v>
      </c>
    </row>
    <row r="49" spans="1:4" x14ac:dyDescent="0.25">
      <c r="A49" s="8" t="s">
        <v>46</v>
      </c>
      <c r="B49" s="7">
        <v>2</v>
      </c>
      <c r="C49" s="5" t="str">
        <f t="shared" si="1"/>
        <v>A#2</v>
      </c>
      <c r="D49" s="7">
        <v>46</v>
      </c>
    </row>
    <row r="50" spans="1:4" x14ac:dyDescent="0.25">
      <c r="A50" s="7" t="s">
        <v>47</v>
      </c>
      <c r="B50" s="7">
        <v>2</v>
      </c>
      <c r="C50" s="5" t="str">
        <f t="shared" si="1"/>
        <v>B2</v>
      </c>
      <c r="D50" s="7">
        <v>47</v>
      </c>
    </row>
    <row r="51" spans="1:4" x14ac:dyDescent="0.25">
      <c r="A51" s="7" t="s">
        <v>36</v>
      </c>
      <c r="B51" s="7">
        <v>3</v>
      </c>
      <c r="C51" s="5" t="str">
        <f t="shared" si="1"/>
        <v>C3</v>
      </c>
      <c r="D51" s="7">
        <v>48</v>
      </c>
    </row>
    <row r="52" spans="1:4" x14ac:dyDescent="0.25">
      <c r="A52" s="8" t="s">
        <v>37</v>
      </c>
      <c r="B52" s="7">
        <v>3</v>
      </c>
      <c r="C52" s="5" t="str">
        <f t="shared" si="1"/>
        <v>C#3</v>
      </c>
      <c r="D52" s="7">
        <v>49</v>
      </c>
    </row>
    <row r="53" spans="1:4" x14ac:dyDescent="0.25">
      <c r="A53" s="7" t="s">
        <v>38</v>
      </c>
      <c r="B53" s="7">
        <v>3</v>
      </c>
      <c r="C53" s="5" t="str">
        <f t="shared" si="1"/>
        <v>D3</v>
      </c>
      <c r="D53" s="7">
        <v>50</v>
      </c>
    </row>
    <row r="54" spans="1:4" x14ac:dyDescent="0.25">
      <c r="A54" s="8" t="s">
        <v>39</v>
      </c>
      <c r="B54" s="7">
        <v>3</v>
      </c>
      <c r="C54" s="5" t="str">
        <f t="shared" si="1"/>
        <v>D#3</v>
      </c>
      <c r="D54" s="7">
        <v>51</v>
      </c>
    </row>
    <row r="55" spans="1:4" x14ac:dyDescent="0.25">
      <c r="A55" s="7" t="s">
        <v>40</v>
      </c>
      <c r="B55" s="7">
        <v>3</v>
      </c>
      <c r="C55" s="5" t="str">
        <f t="shared" si="1"/>
        <v>E3</v>
      </c>
      <c r="D55" s="7">
        <v>52</v>
      </c>
    </row>
    <row r="56" spans="1:4" x14ac:dyDescent="0.25">
      <c r="A56" s="7" t="s">
        <v>41</v>
      </c>
      <c r="B56" s="7">
        <v>3</v>
      </c>
      <c r="C56" s="5" t="str">
        <f t="shared" si="1"/>
        <v>F3</v>
      </c>
      <c r="D56" s="7">
        <v>53</v>
      </c>
    </row>
    <row r="57" spans="1:4" x14ac:dyDescent="0.25">
      <c r="A57" s="8" t="s">
        <v>42</v>
      </c>
      <c r="B57" s="7">
        <v>3</v>
      </c>
      <c r="C57" s="5" t="str">
        <f t="shared" si="1"/>
        <v>F#3</v>
      </c>
      <c r="D57" s="7">
        <v>54</v>
      </c>
    </row>
    <row r="58" spans="1:4" x14ac:dyDescent="0.25">
      <c r="A58" s="7" t="s">
        <v>43</v>
      </c>
      <c r="B58" s="7">
        <v>3</v>
      </c>
      <c r="C58" s="5" t="str">
        <f t="shared" si="1"/>
        <v>G3</v>
      </c>
      <c r="D58" s="7">
        <v>55</v>
      </c>
    </row>
    <row r="59" spans="1:4" x14ac:dyDescent="0.25">
      <c r="A59" s="8" t="s">
        <v>44</v>
      </c>
      <c r="B59" s="7">
        <v>3</v>
      </c>
      <c r="C59" s="5" t="str">
        <f t="shared" si="1"/>
        <v>G#3</v>
      </c>
      <c r="D59" s="7">
        <v>56</v>
      </c>
    </row>
    <row r="60" spans="1:4" x14ac:dyDescent="0.25">
      <c r="A60" s="7" t="s">
        <v>45</v>
      </c>
      <c r="B60" s="7">
        <v>3</v>
      </c>
      <c r="C60" s="5" t="str">
        <f t="shared" si="1"/>
        <v>A3</v>
      </c>
      <c r="D60" s="7">
        <v>57</v>
      </c>
    </row>
    <row r="61" spans="1:4" x14ac:dyDescent="0.25">
      <c r="A61" s="8" t="s">
        <v>46</v>
      </c>
      <c r="B61" s="7">
        <v>3</v>
      </c>
      <c r="C61" s="5" t="str">
        <f t="shared" si="1"/>
        <v>A#3</v>
      </c>
      <c r="D61" s="7">
        <v>58</v>
      </c>
    </row>
    <row r="62" spans="1:4" x14ac:dyDescent="0.25">
      <c r="A62" s="7" t="s">
        <v>47</v>
      </c>
      <c r="B62" s="7">
        <v>3</v>
      </c>
      <c r="C62" s="5" t="str">
        <f t="shared" si="1"/>
        <v>B3</v>
      </c>
      <c r="D62" s="7">
        <v>59</v>
      </c>
    </row>
    <row r="63" spans="1:4" x14ac:dyDescent="0.25">
      <c r="A63" s="6" t="s">
        <v>36</v>
      </c>
      <c r="B63" s="6">
        <v>4</v>
      </c>
      <c r="C63" s="5" t="str">
        <f t="shared" si="1"/>
        <v>C4</v>
      </c>
      <c r="D63" s="6">
        <v>60</v>
      </c>
    </row>
    <row r="64" spans="1:4" x14ac:dyDescent="0.25">
      <c r="A64" s="8" t="s">
        <v>37</v>
      </c>
      <c r="B64" s="7">
        <v>4</v>
      </c>
      <c r="C64" s="5" t="str">
        <f t="shared" si="1"/>
        <v>C#4</v>
      </c>
      <c r="D64" s="7">
        <v>61</v>
      </c>
    </row>
    <row r="65" spans="1:4" x14ac:dyDescent="0.25">
      <c r="A65" s="7" t="s">
        <v>38</v>
      </c>
      <c r="B65" s="7">
        <v>4</v>
      </c>
      <c r="C65" s="5" t="str">
        <f t="shared" si="1"/>
        <v>D4</v>
      </c>
      <c r="D65" s="7">
        <v>62</v>
      </c>
    </row>
    <row r="66" spans="1:4" x14ac:dyDescent="0.25">
      <c r="A66" s="8" t="s">
        <v>39</v>
      </c>
      <c r="B66" s="7">
        <v>4</v>
      </c>
      <c r="C66" s="5" t="str">
        <f t="shared" si="1"/>
        <v>D#4</v>
      </c>
      <c r="D66" s="7">
        <v>63</v>
      </c>
    </row>
    <row r="67" spans="1:4" x14ac:dyDescent="0.25">
      <c r="A67" s="7" t="s">
        <v>40</v>
      </c>
      <c r="B67" s="7">
        <v>4</v>
      </c>
      <c r="C67" s="5" t="str">
        <f t="shared" ref="C67:C98" si="2">A67&amp;B67</f>
        <v>E4</v>
      </c>
      <c r="D67" s="7">
        <v>64</v>
      </c>
    </row>
    <row r="68" spans="1:4" x14ac:dyDescent="0.25">
      <c r="A68" s="7" t="s">
        <v>41</v>
      </c>
      <c r="B68" s="7">
        <v>4</v>
      </c>
      <c r="C68" s="5" t="str">
        <f t="shared" si="2"/>
        <v>F4</v>
      </c>
      <c r="D68" s="7">
        <v>65</v>
      </c>
    </row>
    <row r="69" spans="1:4" x14ac:dyDescent="0.25">
      <c r="A69" s="8" t="s">
        <v>42</v>
      </c>
      <c r="B69" s="7">
        <v>4</v>
      </c>
      <c r="C69" s="5" t="str">
        <f t="shared" si="2"/>
        <v>F#4</v>
      </c>
      <c r="D69" s="7">
        <v>66</v>
      </c>
    </row>
    <row r="70" spans="1:4" x14ac:dyDescent="0.25">
      <c r="A70" s="7" t="s">
        <v>43</v>
      </c>
      <c r="B70" s="7">
        <v>4</v>
      </c>
      <c r="C70" s="5" t="str">
        <f t="shared" si="2"/>
        <v>G4</v>
      </c>
      <c r="D70" s="7">
        <v>67</v>
      </c>
    </row>
    <row r="71" spans="1:4" x14ac:dyDescent="0.25">
      <c r="A71" s="8" t="s">
        <v>44</v>
      </c>
      <c r="B71" s="7">
        <v>4</v>
      </c>
      <c r="C71" s="5" t="str">
        <f t="shared" si="2"/>
        <v>G#4</v>
      </c>
      <c r="D71" s="7">
        <v>68</v>
      </c>
    </row>
    <row r="72" spans="1:4" x14ac:dyDescent="0.25">
      <c r="A72" s="7" t="s">
        <v>45</v>
      </c>
      <c r="B72" s="7">
        <v>4</v>
      </c>
      <c r="C72" s="5" t="str">
        <f t="shared" si="2"/>
        <v>A4</v>
      </c>
      <c r="D72" s="7">
        <v>69</v>
      </c>
    </row>
    <row r="73" spans="1:4" x14ac:dyDescent="0.25">
      <c r="A73" s="8" t="s">
        <v>46</v>
      </c>
      <c r="B73" s="7">
        <v>4</v>
      </c>
      <c r="C73" s="5" t="str">
        <f t="shared" si="2"/>
        <v>A#4</v>
      </c>
      <c r="D73" s="7">
        <v>70</v>
      </c>
    </row>
    <row r="74" spans="1:4" x14ac:dyDescent="0.25">
      <c r="A74" s="7" t="s">
        <v>47</v>
      </c>
      <c r="B74" s="7">
        <v>4</v>
      </c>
      <c r="C74" s="5" t="str">
        <f t="shared" si="2"/>
        <v>B4</v>
      </c>
      <c r="D74" s="7">
        <v>71</v>
      </c>
    </row>
    <row r="75" spans="1:4" x14ac:dyDescent="0.25">
      <c r="A75" s="7" t="s">
        <v>36</v>
      </c>
      <c r="B75" s="7">
        <v>5</v>
      </c>
      <c r="C75" s="5" t="str">
        <f t="shared" si="2"/>
        <v>C5</v>
      </c>
      <c r="D75" s="7">
        <v>72</v>
      </c>
    </row>
    <row r="76" spans="1:4" x14ac:dyDescent="0.25">
      <c r="A76" s="8" t="s">
        <v>37</v>
      </c>
      <c r="B76" s="7">
        <v>5</v>
      </c>
      <c r="C76" s="5" t="str">
        <f t="shared" si="2"/>
        <v>C#5</v>
      </c>
      <c r="D76" s="7">
        <v>73</v>
      </c>
    </row>
    <row r="77" spans="1:4" x14ac:dyDescent="0.25">
      <c r="A77" s="7" t="s">
        <v>38</v>
      </c>
      <c r="B77" s="7">
        <v>5</v>
      </c>
      <c r="C77" s="5" t="str">
        <f t="shared" si="2"/>
        <v>D5</v>
      </c>
      <c r="D77" s="7">
        <v>74</v>
      </c>
    </row>
    <row r="78" spans="1:4" x14ac:dyDescent="0.25">
      <c r="A78" s="8" t="s">
        <v>39</v>
      </c>
      <c r="B78" s="7">
        <v>5</v>
      </c>
      <c r="C78" s="5" t="str">
        <f t="shared" si="2"/>
        <v>D#5</v>
      </c>
      <c r="D78" s="7">
        <v>75</v>
      </c>
    </row>
    <row r="79" spans="1:4" x14ac:dyDescent="0.25">
      <c r="A79" s="7" t="s">
        <v>40</v>
      </c>
      <c r="B79" s="7">
        <v>5</v>
      </c>
      <c r="C79" s="5" t="str">
        <f t="shared" si="2"/>
        <v>E5</v>
      </c>
      <c r="D79" s="7">
        <v>76</v>
      </c>
    </row>
    <row r="80" spans="1:4" x14ac:dyDescent="0.25">
      <c r="A80" s="7" t="s">
        <v>41</v>
      </c>
      <c r="B80" s="7">
        <v>5</v>
      </c>
      <c r="C80" s="5" t="str">
        <f t="shared" si="2"/>
        <v>F5</v>
      </c>
      <c r="D80" s="7">
        <v>77</v>
      </c>
    </row>
    <row r="81" spans="1:4" x14ac:dyDescent="0.25">
      <c r="A81" s="8" t="s">
        <v>42</v>
      </c>
      <c r="B81" s="7">
        <v>5</v>
      </c>
      <c r="C81" s="5" t="str">
        <f t="shared" si="2"/>
        <v>F#5</v>
      </c>
      <c r="D81" s="7">
        <v>78</v>
      </c>
    </row>
    <row r="82" spans="1:4" x14ac:dyDescent="0.25">
      <c r="A82" s="7" t="s">
        <v>43</v>
      </c>
      <c r="B82" s="7">
        <v>5</v>
      </c>
      <c r="C82" s="5" t="str">
        <f t="shared" si="2"/>
        <v>G5</v>
      </c>
      <c r="D82" s="7">
        <v>79</v>
      </c>
    </row>
    <row r="83" spans="1:4" x14ac:dyDescent="0.25">
      <c r="A83" s="8" t="s">
        <v>44</v>
      </c>
      <c r="B83" s="7">
        <v>5</v>
      </c>
      <c r="C83" s="5" t="str">
        <f t="shared" si="2"/>
        <v>G#5</v>
      </c>
      <c r="D83" s="7">
        <v>80</v>
      </c>
    </row>
    <row r="84" spans="1:4" x14ac:dyDescent="0.25">
      <c r="A84" s="7" t="s">
        <v>45</v>
      </c>
      <c r="B84" s="7">
        <v>5</v>
      </c>
      <c r="C84" s="5" t="str">
        <f t="shared" si="2"/>
        <v>A5</v>
      </c>
      <c r="D84" s="7">
        <v>81</v>
      </c>
    </row>
    <row r="85" spans="1:4" x14ac:dyDescent="0.25">
      <c r="A85" s="8" t="s">
        <v>46</v>
      </c>
      <c r="B85" s="7">
        <v>5</v>
      </c>
      <c r="C85" s="5" t="str">
        <f t="shared" si="2"/>
        <v>A#5</v>
      </c>
      <c r="D85" s="7">
        <v>82</v>
      </c>
    </row>
    <row r="86" spans="1:4" x14ac:dyDescent="0.25">
      <c r="A86" s="7" t="s">
        <v>47</v>
      </c>
      <c r="B86" s="7">
        <v>5</v>
      </c>
      <c r="C86" s="5" t="str">
        <f t="shared" si="2"/>
        <v>B5</v>
      </c>
      <c r="D86" s="7">
        <v>83</v>
      </c>
    </row>
    <row r="87" spans="1:4" x14ac:dyDescent="0.25">
      <c r="A87" s="7" t="s">
        <v>36</v>
      </c>
      <c r="B87" s="7">
        <v>6</v>
      </c>
      <c r="C87" s="5" t="str">
        <f t="shared" si="2"/>
        <v>C6</v>
      </c>
      <c r="D87" s="7">
        <v>84</v>
      </c>
    </row>
    <row r="88" spans="1:4" x14ac:dyDescent="0.25">
      <c r="A88" s="8" t="s">
        <v>37</v>
      </c>
      <c r="B88" s="7">
        <v>6</v>
      </c>
      <c r="C88" s="5" t="str">
        <f t="shared" si="2"/>
        <v>C#6</v>
      </c>
      <c r="D88" s="7">
        <v>85</v>
      </c>
    </row>
    <row r="89" spans="1:4" x14ac:dyDescent="0.25">
      <c r="A89" s="7" t="s">
        <v>38</v>
      </c>
      <c r="B89" s="7">
        <v>6</v>
      </c>
      <c r="C89" s="5" t="str">
        <f t="shared" si="2"/>
        <v>D6</v>
      </c>
      <c r="D89" s="7">
        <v>86</v>
      </c>
    </row>
    <row r="90" spans="1:4" x14ac:dyDescent="0.25">
      <c r="A90" s="8" t="s">
        <v>39</v>
      </c>
      <c r="B90" s="7">
        <v>6</v>
      </c>
      <c r="C90" s="5" t="str">
        <f t="shared" si="2"/>
        <v>D#6</v>
      </c>
      <c r="D90" s="7">
        <v>87</v>
      </c>
    </row>
    <row r="91" spans="1:4" x14ac:dyDescent="0.25">
      <c r="A91" s="7" t="s">
        <v>40</v>
      </c>
      <c r="B91" s="7">
        <v>6</v>
      </c>
      <c r="C91" s="5" t="str">
        <f t="shared" si="2"/>
        <v>E6</v>
      </c>
      <c r="D91" s="7">
        <v>88</v>
      </c>
    </row>
    <row r="92" spans="1:4" x14ac:dyDescent="0.25">
      <c r="A92" s="7" t="s">
        <v>41</v>
      </c>
      <c r="B92" s="7">
        <v>6</v>
      </c>
      <c r="C92" s="5" t="str">
        <f t="shared" si="2"/>
        <v>F6</v>
      </c>
      <c r="D92" s="7">
        <v>89</v>
      </c>
    </row>
    <row r="93" spans="1:4" x14ac:dyDescent="0.25">
      <c r="A93" s="8" t="s">
        <v>42</v>
      </c>
      <c r="B93" s="7">
        <v>6</v>
      </c>
      <c r="C93" s="5" t="str">
        <f t="shared" si="2"/>
        <v>F#6</v>
      </c>
      <c r="D93" s="7">
        <v>90</v>
      </c>
    </row>
    <row r="94" spans="1:4" x14ac:dyDescent="0.25">
      <c r="A94" s="7" t="s">
        <v>43</v>
      </c>
      <c r="B94" s="7">
        <v>6</v>
      </c>
      <c r="C94" s="5" t="str">
        <f t="shared" si="2"/>
        <v>G6</v>
      </c>
      <c r="D94" s="7">
        <v>91</v>
      </c>
    </row>
    <row r="95" spans="1:4" x14ac:dyDescent="0.25">
      <c r="A95" s="8" t="s">
        <v>44</v>
      </c>
      <c r="B95" s="7">
        <v>6</v>
      </c>
      <c r="C95" s="5" t="str">
        <f t="shared" si="2"/>
        <v>G#6</v>
      </c>
      <c r="D95" s="7">
        <v>92</v>
      </c>
    </row>
    <row r="96" spans="1:4" x14ac:dyDescent="0.25">
      <c r="A96" s="7" t="s">
        <v>45</v>
      </c>
      <c r="B96" s="7">
        <v>6</v>
      </c>
      <c r="C96" s="5" t="str">
        <f t="shared" si="2"/>
        <v>A6</v>
      </c>
      <c r="D96" s="7">
        <v>93</v>
      </c>
    </row>
    <row r="97" spans="1:4" x14ac:dyDescent="0.25">
      <c r="A97" s="8" t="s">
        <v>46</v>
      </c>
      <c r="B97" s="7">
        <v>6</v>
      </c>
      <c r="C97" s="5" t="str">
        <f t="shared" si="2"/>
        <v>A#6</v>
      </c>
      <c r="D97" s="7">
        <v>94</v>
      </c>
    </row>
    <row r="98" spans="1:4" x14ac:dyDescent="0.25">
      <c r="A98" s="7" t="s">
        <v>47</v>
      </c>
      <c r="B98" s="7">
        <v>6</v>
      </c>
      <c r="C98" s="5" t="str">
        <f t="shared" si="2"/>
        <v>B6</v>
      </c>
      <c r="D98" s="7">
        <v>95</v>
      </c>
    </row>
    <row r="99" spans="1:4" x14ac:dyDescent="0.25">
      <c r="A99" s="7" t="s">
        <v>36</v>
      </c>
      <c r="B99" s="7">
        <v>7</v>
      </c>
      <c r="C99" s="5" t="str">
        <f t="shared" ref="C99:C130" si="3">A99&amp;B99</f>
        <v>C7</v>
      </c>
      <c r="D99" s="7">
        <v>96</v>
      </c>
    </row>
    <row r="100" spans="1:4" x14ac:dyDescent="0.25">
      <c r="A100" s="8" t="s">
        <v>37</v>
      </c>
      <c r="B100" s="7">
        <v>7</v>
      </c>
      <c r="C100" s="5" t="str">
        <f t="shared" si="3"/>
        <v>C#7</v>
      </c>
      <c r="D100" s="7">
        <v>97</v>
      </c>
    </row>
    <row r="101" spans="1:4" x14ac:dyDescent="0.25">
      <c r="A101" s="7" t="s">
        <v>38</v>
      </c>
      <c r="B101" s="7">
        <v>7</v>
      </c>
      <c r="C101" s="5" t="str">
        <f t="shared" si="3"/>
        <v>D7</v>
      </c>
      <c r="D101" s="7">
        <v>98</v>
      </c>
    </row>
    <row r="102" spans="1:4" x14ac:dyDescent="0.25">
      <c r="A102" s="8" t="s">
        <v>39</v>
      </c>
      <c r="B102" s="7">
        <v>7</v>
      </c>
      <c r="C102" s="5" t="str">
        <f t="shared" si="3"/>
        <v>D#7</v>
      </c>
      <c r="D102" s="7">
        <v>99</v>
      </c>
    </row>
    <row r="103" spans="1:4" x14ac:dyDescent="0.25">
      <c r="A103" s="7" t="s">
        <v>40</v>
      </c>
      <c r="B103" s="7">
        <v>7</v>
      </c>
      <c r="C103" s="5" t="str">
        <f t="shared" si="3"/>
        <v>E7</v>
      </c>
      <c r="D103" s="7">
        <v>100</v>
      </c>
    </row>
    <row r="104" spans="1:4" x14ac:dyDescent="0.25">
      <c r="A104" s="7" t="s">
        <v>41</v>
      </c>
      <c r="B104" s="7">
        <v>7</v>
      </c>
      <c r="C104" s="5" t="str">
        <f t="shared" si="3"/>
        <v>F7</v>
      </c>
      <c r="D104" s="7">
        <v>101</v>
      </c>
    </row>
    <row r="105" spans="1:4" x14ac:dyDescent="0.25">
      <c r="A105" s="8" t="s">
        <v>42</v>
      </c>
      <c r="B105" s="7">
        <v>7</v>
      </c>
      <c r="C105" s="5" t="str">
        <f t="shared" si="3"/>
        <v>F#7</v>
      </c>
      <c r="D105" s="7">
        <v>102</v>
      </c>
    </row>
    <row r="106" spans="1:4" x14ac:dyDescent="0.25">
      <c r="A106" s="7" t="s">
        <v>43</v>
      </c>
      <c r="B106" s="7">
        <v>7</v>
      </c>
      <c r="C106" s="5" t="str">
        <f t="shared" si="3"/>
        <v>G7</v>
      </c>
      <c r="D106" s="7">
        <v>103</v>
      </c>
    </row>
    <row r="107" spans="1:4" x14ac:dyDescent="0.25">
      <c r="A107" s="8" t="s">
        <v>44</v>
      </c>
      <c r="B107" s="7">
        <v>7</v>
      </c>
      <c r="C107" s="5" t="str">
        <f t="shared" si="3"/>
        <v>G#7</v>
      </c>
      <c r="D107" s="7">
        <v>104</v>
      </c>
    </row>
    <row r="108" spans="1:4" x14ac:dyDescent="0.25">
      <c r="A108" s="7" t="s">
        <v>45</v>
      </c>
      <c r="B108" s="7">
        <v>7</v>
      </c>
      <c r="C108" s="5" t="str">
        <f t="shared" si="3"/>
        <v>A7</v>
      </c>
      <c r="D108" s="7">
        <v>105</v>
      </c>
    </row>
    <row r="109" spans="1:4" x14ac:dyDescent="0.25">
      <c r="A109" s="8" t="s">
        <v>46</v>
      </c>
      <c r="B109" s="7">
        <v>7</v>
      </c>
      <c r="C109" s="5" t="str">
        <f t="shared" si="3"/>
        <v>A#7</v>
      </c>
      <c r="D109" s="7">
        <v>106</v>
      </c>
    </row>
    <row r="110" spans="1:4" x14ac:dyDescent="0.25">
      <c r="A110" s="7" t="s">
        <v>47</v>
      </c>
      <c r="B110" s="7">
        <v>7</v>
      </c>
      <c r="C110" s="5" t="str">
        <f t="shared" si="3"/>
        <v>B7</v>
      </c>
      <c r="D110" s="7">
        <v>107</v>
      </c>
    </row>
    <row r="111" spans="1:4" x14ac:dyDescent="0.25">
      <c r="A111" s="7" t="s">
        <v>36</v>
      </c>
      <c r="B111" s="7">
        <v>8</v>
      </c>
      <c r="C111" s="5" t="str">
        <f t="shared" si="3"/>
        <v>C8</v>
      </c>
      <c r="D111" s="7">
        <v>108</v>
      </c>
    </row>
    <row r="112" spans="1:4" x14ac:dyDescent="0.25">
      <c r="A112" s="8" t="s">
        <v>37</v>
      </c>
      <c r="B112" s="7">
        <v>8</v>
      </c>
      <c r="C112" s="5" t="str">
        <f t="shared" si="3"/>
        <v>C#8</v>
      </c>
      <c r="D112" s="7">
        <v>109</v>
      </c>
    </row>
    <row r="113" spans="1:4" x14ac:dyDescent="0.25">
      <c r="A113" s="7" t="s">
        <v>38</v>
      </c>
      <c r="B113" s="7">
        <v>8</v>
      </c>
      <c r="C113" s="5" t="str">
        <f t="shared" si="3"/>
        <v>D8</v>
      </c>
      <c r="D113" s="7">
        <v>110</v>
      </c>
    </row>
    <row r="114" spans="1:4" x14ac:dyDescent="0.25">
      <c r="A114" s="8" t="s">
        <v>39</v>
      </c>
      <c r="B114" s="7">
        <v>8</v>
      </c>
      <c r="C114" s="5" t="str">
        <f t="shared" si="3"/>
        <v>D#8</v>
      </c>
      <c r="D114" s="7">
        <v>111</v>
      </c>
    </row>
    <row r="115" spans="1:4" x14ac:dyDescent="0.25">
      <c r="A115" s="7" t="s">
        <v>40</v>
      </c>
      <c r="B115" s="7">
        <v>8</v>
      </c>
      <c r="C115" s="5" t="str">
        <f t="shared" si="3"/>
        <v>E8</v>
      </c>
      <c r="D115" s="7">
        <v>112</v>
      </c>
    </row>
    <row r="116" spans="1:4" x14ac:dyDescent="0.25">
      <c r="A116" s="7" t="s">
        <v>41</v>
      </c>
      <c r="B116" s="7">
        <v>8</v>
      </c>
      <c r="C116" s="5" t="str">
        <f t="shared" si="3"/>
        <v>F8</v>
      </c>
      <c r="D116" s="7">
        <v>113</v>
      </c>
    </row>
    <row r="117" spans="1:4" x14ac:dyDescent="0.25">
      <c r="A117" s="8" t="s">
        <v>42</v>
      </c>
      <c r="B117" s="7">
        <v>8</v>
      </c>
      <c r="C117" s="5" t="str">
        <f t="shared" si="3"/>
        <v>F#8</v>
      </c>
      <c r="D117" s="7">
        <v>114</v>
      </c>
    </row>
    <row r="118" spans="1:4" x14ac:dyDescent="0.25">
      <c r="A118" s="7" t="s">
        <v>43</v>
      </c>
      <c r="B118" s="7">
        <v>8</v>
      </c>
      <c r="C118" s="5" t="str">
        <f t="shared" si="3"/>
        <v>G8</v>
      </c>
      <c r="D118" s="7">
        <v>115</v>
      </c>
    </row>
    <row r="119" spans="1:4" x14ac:dyDescent="0.25">
      <c r="A119" s="8" t="s">
        <v>44</v>
      </c>
      <c r="B119" s="7">
        <v>8</v>
      </c>
      <c r="C119" s="5" t="str">
        <f t="shared" si="3"/>
        <v>G#8</v>
      </c>
      <c r="D119" s="7">
        <v>116</v>
      </c>
    </row>
    <row r="120" spans="1:4" x14ac:dyDescent="0.25">
      <c r="A120" s="7" t="s">
        <v>45</v>
      </c>
      <c r="B120" s="7">
        <v>8</v>
      </c>
      <c r="C120" s="5" t="str">
        <f t="shared" si="3"/>
        <v>A8</v>
      </c>
      <c r="D120" s="7">
        <v>117</v>
      </c>
    </row>
    <row r="121" spans="1:4" x14ac:dyDescent="0.25">
      <c r="A121" s="8" t="s">
        <v>46</v>
      </c>
      <c r="B121" s="7">
        <v>8</v>
      </c>
      <c r="C121" s="5" t="str">
        <f t="shared" si="3"/>
        <v>A#8</v>
      </c>
      <c r="D121" s="7">
        <v>118</v>
      </c>
    </row>
    <row r="122" spans="1:4" x14ac:dyDescent="0.25">
      <c r="A122" s="7" t="s">
        <v>47</v>
      </c>
      <c r="B122" s="7">
        <v>8</v>
      </c>
      <c r="C122" s="5" t="str">
        <f t="shared" si="3"/>
        <v>B8</v>
      </c>
      <c r="D122" s="7">
        <v>119</v>
      </c>
    </row>
    <row r="123" spans="1:4" x14ac:dyDescent="0.25">
      <c r="A123" s="7" t="s">
        <v>36</v>
      </c>
      <c r="B123" s="7">
        <v>9</v>
      </c>
      <c r="C123" s="5" t="str">
        <f t="shared" si="3"/>
        <v>C9</v>
      </c>
      <c r="D123" s="7">
        <v>120</v>
      </c>
    </row>
    <row r="124" spans="1:4" x14ac:dyDescent="0.25">
      <c r="A124" s="8" t="s">
        <v>37</v>
      </c>
      <c r="B124" s="7">
        <v>9</v>
      </c>
      <c r="C124" s="5" t="str">
        <f t="shared" si="3"/>
        <v>C#9</v>
      </c>
      <c r="D124" s="7">
        <v>121</v>
      </c>
    </row>
    <row r="125" spans="1:4" x14ac:dyDescent="0.25">
      <c r="A125" s="7" t="s">
        <v>38</v>
      </c>
      <c r="B125" s="7">
        <v>9</v>
      </c>
      <c r="C125" s="5" t="str">
        <f t="shared" si="3"/>
        <v>D9</v>
      </c>
      <c r="D125" s="7">
        <v>122</v>
      </c>
    </row>
    <row r="126" spans="1:4" x14ac:dyDescent="0.25">
      <c r="A126" s="8" t="s">
        <v>39</v>
      </c>
      <c r="B126" s="7">
        <v>9</v>
      </c>
      <c r="C126" s="5" t="str">
        <f t="shared" si="3"/>
        <v>D#9</v>
      </c>
      <c r="D126" s="7">
        <v>123</v>
      </c>
    </row>
    <row r="127" spans="1:4" x14ac:dyDescent="0.25">
      <c r="A127" s="7" t="s">
        <v>40</v>
      </c>
      <c r="B127" s="7">
        <v>9</v>
      </c>
      <c r="C127" s="5" t="str">
        <f t="shared" si="3"/>
        <v>E9</v>
      </c>
      <c r="D127" s="7">
        <v>124</v>
      </c>
    </row>
    <row r="128" spans="1:4" x14ac:dyDescent="0.25">
      <c r="A128" s="7" t="s">
        <v>41</v>
      </c>
      <c r="B128" s="7">
        <v>9</v>
      </c>
      <c r="C128" s="5" t="str">
        <f t="shared" si="3"/>
        <v>F9</v>
      </c>
      <c r="D128" s="7">
        <v>125</v>
      </c>
    </row>
    <row r="129" spans="1:4" x14ac:dyDescent="0.25">
      <c r="A129" s="8" t="s">
        <v>42</v>
      </c>
      <c r="B129" s="7">
        <v>9</v>
      </c>
      <c r="C129" s="5" t="str">
        <f t="shared" si="3"/>
        <v>F#9</v>
      </c>
      <c r="D129" s="7">
        <v>126</v>
      </c>
    </row>
    <row r="130" spans="1:4" x14ac:dyDescent="0.25">
      <c r="A130" s="7" t="s">
        <v>43</v>
      </c>
      <c r="B130" s="7">
        <v>9</v>
      </c>
      <c r="C130" s="5" t="str">
        <f t="shared" si="3"/>
        <v>G9</v>
      </c>
      <c r="D130" s="7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6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44025</v>
      </c>
      <c r="B2">
        <v>3.75</v>
      </c>
      <c r="C2">
        <v>3.75</v>
      </c>
      <c r="D2">
        <v>3.6</v>
      </c>
      <c r="E2">
        <v>3.64</v>
      </c>
      <c r="F2">
        <v>3.4770669999999999</v>
      </c>
      <c r="G2">
        <v>883247</v>
      </c>
    </row>
    <row r="3" spans="1:7" x14ac:dyDescent="0.25">
      <c r="A3" s="1">
        <v>44026</v>
      </c>
      <c r="B3">
        <v>3.66</v>
      </c>
      <c r="C3">
        <v>3.67</v>
      </c>
      <c r="D3">
        <v>3.59</v>
      </c>
      <c r="E3">
        <v>3.62</v>
      </c>
      <c r="F3">
        <v>3.4579620000000002</v>
      </c>
      <c r="G3">
        <v>1186689</v>
      </c>
    </row>
    <row r="4" spans="1:7" x14ac:dyDescent="0.25">
      <c r="A4" s="1">
        <v>44027</v>
      </c>
      <c r="B4">
        <v>3.64</v>
      </c>
      <c r="C4">
        <v>3.76</v>
      </c>
      <c r="D4">
        <v>3.64</v>
      </c>
      <c r="E4">
        <v>3.75</v>
      </c>
      <c r="F4">
        <v>3.582144</v>
      </c>
      <c r="G4">
        <v>830717</v>
      </c>
    </row>
    <row r="5" spans="1:7" x14ac:dyDescent="0.25">
      <c r="A5" s="1">
        <v>44028</v>
      </c>
      <c r="B5">
        <v>3.76</v>
      </c>
      <c r="C5">
        <v>3.77</v>
      </c>
      <c r="D5">
        <v>3.71</v>
      </c>
      <c r="E5">
        <v>3.74</v>
      </c>
      <c r="F5">
        <v>3.5725910000000001</v>
      </c>
      <c r="G5">
        <v>676004</v>
      </c>
    </row>
    <row r="6" spans="1:7" x14ac:dyDescent="0.25">
      <c r="A6" s="1">
        <v>44029</v>
      </c>
      <c r="B6">
        <v>3.76</v>
      </c>
      <c r="C6">
        <v>3.8</v>
      </c>
      <c r="D6">
        <v>3.7050000000000001</v>
      </c>
      <c r="E6">
        <v>3.74</v>
      </c>
      <c r="F6">
        <v>3.5725910000000001</v>
      </c>
      <c r="G6">
        <v>764701</v>
      </c>
    </row>
    <row r="7" spans="1:7" x14ac:dyDescent="0.25">
      <c r="A7" s="1">
        <v>44032</v>
      </c>
      <c r="B7">
        <v>3.77</v>
      </c>
      <c r="C7">
        <v>3.77</v>
      </c>
      <c r="D7">
        <v>3.68</v>
      </c>
      <c r="E7">
        <v>3.69</v>
      </c>
      <c r="F7">
        <v>3.524829</v>
      </c>
      <c r="G7">
        <v>482425</v>
      </c>
    </row>
    <row r="8" spans="1:7" x14ac:dyDescent="0.25">
      <c r="A8" s="1">
        <v>44033</v>
      </c>
      <c r="B8">
        <v>3.72</v>
      </c>
      <c r="C8">
        <v>3.78</v>
      </c>
      <c r="D8">
        <v>3.6949999999999998</v>
      </c>
      <c r="E8">
        <v>3.75</v>
      </c>
      <c r="F8">
        <v>3.582144</v>
      </c>
      <c r="G8">
        <v>818157</v>
      </c>
    </row>
    <row r="9" spans="1:7" x14ac:dyDescent="0.25">
      <c r="A9" s="1">
        <v>44034</v>
      </c>
      <c r="B9">
        <v>3.78</v>
      </c>
      <c r="C9">
        <v>3.78</v>
      </c>
      <c r="D9">
        <v>3.69</v>
      </c>
      <c r="E9">
        <v>3.7</v>
      </c>
      <c r="F9">
        <v>3.5343819999999999</v>
      </c>
      <c r="G9">
        <v>686134</v>
      </c>
    </row>
    <row r="10" spans="1:7" x14ac:dyDescent="0.25">
      <c r="A10" s="1">
        <v>44035</v>
      </c>
      <c r="B10">
        <v>3.7</v>
      </c>
      <c r="C10">
        <v>3.81</v>
      </c>
      <c r="D10">
        <v>3.7</v>
      </c>
      <c r="E10">
        <v>3.77</v>
      </c>
      <c r="F10">
        <v>3.601248</v>
      </c>
      <c r="G10">
        <v>461212</v>
      </c>
    </row>
    <row r="11" spans="1:7" x14ac:dyDescent="0.25">
      <c r="A11" s="1">
        <v>44036</v>
      </c>
      <c r="B11">
        <v>3.77</v>
      </c>
      <c r="C11">
        <v>3.77</v>
      </c>
      <c r="D11">
        <v>3.7</v>
      </c>
      <c r="E11">
        <v>3.75</v>
      </c>
      <c r="F11">
        <v>3.582144</v>
      </c>
      <c r="G11">
        <v>829400</v>
      </c>
    </row>
    <row r="12" spans="1:7" x14ac:dyDescent="0.25">
      <c r="A12" s="1">
        <v>44039</v>
      </c>
      <c r="B12">
        <v>3.72</v>
      </c>
      <c r="C12">
        <v>3.74</v>
      </c>
      <c r="D12">
        <v>3.68</v>
      </c>
      <c r="E12">
        <v>3.7</v>
      </c>
      <c r="F12">
        <v>3.5343819999999999</v>
      </c>
      <c r="G12">
        <v>389655</v>
      </c>
    </row>
    <row r="13" spans="1:7" x14ac:dyDescent="0.25">
      <c r="A13" s="1">
        <v>44040</v>
      </c>
      <c r="B13">
        <v>3.7</v>
      </c>
      <c r="C13">
        <v>3.73</v>
      </c>
      <c r="D13">
        <v>3.69</v>
      </c>
      <c r="E13">
        <v>3.7</v>
      </c>
      <c r="F13">
        <v>3.5343819999999999</v>
      </c>
      <c r="G13">
        <v>632991</v>
      </c>
    </row>
    <row r="14" spans="1:7" x14ac:dyDescent="0.25">
      <c r="A14" s="1">
        <v>44041</v>
      </c>
      <c r="B14">
        <v>3.7</v>
      </c>
      <c r="C14">
        <v>3.72</v>
      </c>
      <c r="D14">
        <v>3.6549999999999998</v>
      </c>
      <c r="E14">
        <v>3.67</v>
      </c>
      <c r="F14">
        <v>3.5057239999999998</v>
      </c>
      <c r="G14">
        <v>842392</v>
      </c>
    </row>
    <row r="15" spans="1:7" x14ac:dyDescent="0.25">
      <c r="A15" s="1">
        <v>44042</v>
      </c>
      <c r="B15">
        <v>3.72</v>
      </c>
      <c r="C15">
        <v>3.74</v>
      </c>
      <c r="D15">
        <v>3.67</v>
      </c>
      <c r="E15">
        <v>3.72</v>
      </c>
      <c r="F15">
        <v>3.5534859999999999</v>
      </c>
      <c r="G15">
        <v>647511</v>
      </c>
    </row>
    <row r="16" spans="1:7" x14ac:dyDescent="0.25">
      <c r="A16" s="1">
        <v>44043</v>
      </c>
      <c r="B16">
        <v>3.7</v>
      </c>
      <c r="C16">
        <v>3.72</v>
      </c>
      <c r="D16">
        <v>3.6</v>
      </c>
      <c r="E16">
        <v>3.61</v>
      </c>
      <c r="F16">
        <v>3.44841</v>
      </c>
      <c r="G16">
        <v>815167</v>
      </c>
    </row>
    <row r="17" spans="1:7" x14ac:dyDescent="0.25">
      <c r="A17" s="1">
        <v>44046</v>
      </c>
      <c r="B17">
        <v>3.61</v>
      </c>
      <c r="C17">
        <v>3.64</v>
      </c>
      <c r="D17">
        <v>3.54</v>
      </c>
      <c r="E17">
        <v>3.54</v>
      </c>
      <c r="F17">
        <v>3.3815430000000002</v>
      </c>
      <c r="G17">
        <v>788617</v>
      </c>
    </row>
    <row r="18" spans="1:7" x14ac:dyDescent="0.25">
      <c r="A18" s="1">
        <v>44047</v>
      </c>
      <c r="B18">
        <v>3.61</v>
      </c>
      <c r="C18">
        <v>3.64</v>
      </c>
      <c r="D18">
        <v>3.59</v>
      </c>
      <c r="E18">
        <v>3.61</v>
      </c>
      <c r="F18">
        <v>3.44841</v>
      </c>
      <c r="G18">
        <v>495521</v>
      </c>
    </row>
    <row r="19" spans="1:7" x14ac:dyDescent="0.25">
      <c r="A19" s="1">
        <v>44048</v>
      </c>
      <c r="B19">
        <v>3.57</v>
      </c>
      <c r="C19">
        <v>3.63</v>
      </c>
      <c r="D19">
        <v>3.57</v>
      </c>
      <c r="E19">
        <v>3.6</v>
      </c>
      <c r="F19">
        <v>3.4388580000000002</v>
      </c>
      <c r="G19">
        <v>667736</v>
      </c>
    </row>
    <row r="20" spans="1:7" x14ac:dyDescent="0.25">
      <c r="A20" s="1">
        <v>44049</v>
      </c>
      <c r="B20">
        <v>3.6</v>
      </c>
      <c r="C20">
        <v>3.62</v>
      </c>
      <c r="D20">
        <v>3.57</v>
      </c>
      <c r="E20">
        <v>3.6</v>
      </c>
      <c r="F20">
        <v>3.4388580000000002</v>
      </c>
      <c r="G20">
        <v>479503</v>
      </c>
    </row>
    <row r="21" spans="1:7" x14ac:dyDescent="0.25">
      <c r="A21" s="1">
        <v>44050</v>
      </c>
      <c r="B21">
        <v>3.6</v>
      </c>
      <c r="C21">
        <v>3.61</v>
      </c>
      <c r="D21">
        <v>3.57</v>
      </c>
      <c r="E21">
        <v>3.6</v>
      </c>
      <c r="F21">
        <v>3.4388580000000002</v>
      </c>
      <c r="G21">
        <v>525065</v>
      </c>
    </row>
    <row r="22" spans="1:7" x14ac:dyDescent="0.25">
      <c r="A22" s="1">
        <v>44053</v>
      </c>
      <c r="B22">
        <v>3.64</v>
      </c>
      <c r="C22">
        <v>3.7050000000000001</v>
      </c>
      <c r="D22">
        <v>3.59</v>
      </c>
      <c r="E22">
        <v>3.68</v>
      </c>
      <c r="F22">
        <v>3.5152770000000002</v>
      </c>
      <c r="G22">
        <v>637823</v>
      </c>
    </row>
    <row r="23" spans="1:7" x14ac:dyDescent="0.25">
      <c r="A23" s="1">
        <v>44054</v>
      </c>
      <c r="B23">
        <v>3.69</v>
      </c>
      <c r="C23">
        <v>3.75</v>
      </c>
      <c r="D23">
        <v>3.68</v>
      </c>
      <c r="E23">
        <v>3.74</v>
      </c>
      <c r="F23">
        <v>3.5725910000000001</v>
      </c>
      <c r="G23">
        <v>510169</v>
      </c>
    </row>
    <row r="24" spans="1:7" x14ac:dyDescent="0.25">
      <c r="A24" s="1">
        <v>44055</v>
      </c>
      <c r="B24">
        <v>3.77</v>
      </c>
      <c r="C24">
        <v>3.77</v>
      </c>
      <c r="D24">
        <v>3.7</v>
      </c>
      <c r="E24">
        <v>3.74</v>
      </c>
      <c r="F24">
        <v>3.5725910000000001</v>
      </c>
      <c r="G24">
        <v>472966</v>
      </c>
    </row>
    <row r="25" spans="1:7" x14ac:dyDescent="0.25">
      <c r="A25" s="1">
        <v>44056</v>
      </c>
      <c r="B25">
        <v>3.76</v>
      </c>
      <c r="C25">
        <v>3.77</v>
      </c>
      <c r="D25">
        <v>3.72</v>
      </c>
      <c r="E25">
        <v>3.75</v>
      </c>
      <c r="F25">
        <v>3.582144</v>
      </c>
      <c r="G25">
        <v>540501</v>
      </c>
    </row>
    <row r="26" spans="1:7" x14ac:dyDescent="0.25">
      <c r="A26" s="1">
        <v>44057</v>
      </c>
      <c r="B26">
        <v>3.75</v>
      </c>
      <c r="C26">
        <v>3.75</v>
      </c>
      <c r="D26">
        <v>3.65</v>
      </c>
      <c r="E26">
        <v>3.68</v>
      </c>
      <c r="F26">
        <v>3.5152770000000002</v>
      </c>
      <c r="G26">
        <v>4664019</v>
      </c>
    </row>
    <row r="27" spans="1:7" x14ac:dyDescent="0.25">
      <c r="A27" s="1">
        <v>44060</v>
      </c>
      <c r="B27">
        <v>3.65</v>
      </c>
      <c r="C27">
        <v>3.67</v>
      </c>
      <c r="D27">
        <v>3.58</v>
      </c>
      <c r="E27">
        <v>3.59</v>
      </c>
      <c r="F27">
        <v>3.4293049999999998</v>
      </c>
      <c r="G27">
        <v>897149</v>
      </c>
    </row>
    <row r="28" spans="1:7" x14ac:dyDescent="0.25">
      <c r="A28" s="1">
        <v>44061</v>
      </c>
      <c r="B28">
        <v>3.62</v>
      </c>
      <c r="C28">
        <v>3.68</v>
      </c>
      <c r="D28">
        <v>3.59</v>
      </c>
      <c r="E28">
        <v>3.67</v>
      </c>
      <c r="F28">
        <v>3.5057239999999998</v>
      </c>
      <c r="G28">
        <v>1031403</v>
      </c>
    </row>
    <row r="29" spans="1:7" x14ac:dyDescent="0.25">
      <c r="A29" s="1">
        <v>44062</v>
      </c>
      <c r="B29">
        <v>3.68</v>
      </c>
      <c r="C29">
        <v>3.9</v>
      </c>
      <c r="D29">
        <v>3.51</v>
      </c>
      <c r="E29">
        <v>3.66</v>
      </c>
      <c r="F29">
        <v>3.4961720000000001</v>
      </c>
      <c r="G29">
        <v>3579560</v>
      </c>
    </row>
    <row r="30" spans="1:7" x14ac:dyDescent="0.25">
      <c r="A30" s="1">
        <v>44063</v>
      </c>
      <c r="B30">
        <v>3.69</v>
      </c>
      <c r="C30">
        <v>3.7</v>
      </c>
      <c r="D30">
        <v>3.59</v>
      </c>
      <c r="E30">
        <v>3.66</v>
      </c>
      <c r="F30">
        <v>3.4961720000000001</v>
      </c>
      <c r="G30">
        <v>2323102</v>
      </c>
    </row>
    <row r="31" spans="1:7" x14ac:dyDescent="0.25">
      <c r="A31" s="1">
        <v>44064</v>
      </c>
      <c r="B31">
        <v>3.7</v>
      </c>
      <c r="C31">
        <v>3.91</v>
      </c>
      <c r="D31">
        <v>3.69</v>
      </c>
      <c r="E31">
        <v>3.85</v>
      </c>
      <c r="F31">
        <v>3.677667</v>
      </c>
      <c r="G31">
        <v>1482228</v>
      </c>
    </row>
    <row r="32" spans="1:7" x14ac:dyDescent="0.25">
      <c r="A32" s="1">
        <v>44067</v>
      </c>
      <c r="B32">
        <v>3.87</v>
      </c>
      <c r="C32">
        <v>3.87</v>
      </c>
      <c r="D32">
        <v>3.72</v>
      </c>
      <c r="E32">
        <v>3.73</v>
      </c>
      <c r="F32">
        <v>3.5630389999999998</v>
      </c>
      <c r="G32">
        <v>1354550</v>
      </c>
    </row>
    <row r="33" spans="1:7" x14ac:dyDescent="0.25">
      <c r="A33" s="1">
        <v>44068</v>
      </c>
      <c r="B33">
        <v>3.78</v>
      </c>
      <c r="C33">
        <v>3.82</v>
      </c>
      <c r="D33">
        <v>3.7450000000000001</v>
      </c>
      <c r="E33">
        <v>3.75</v>
      </c>
      <c r="F33">
        <v>3.582144</v>
      </c>
      <c r="G33">
        <v>2054634</v>
      </c>
    </row>
    <row r="34" spans="1:7" x14ac:dyDescent="0.25">
      <c r="A34" s="1">
        <v>44069</v>
      </c>
      <c r="B34">
        <v>3.8</v>
      </c>
      <c r="C34">
        <v>3.87</v>
      </c>
      <c r="D34">
        <v>3.7149999999999999</v>
      </c>
      <c r="E34">
        <v>3.73</v>
      </c>
      <c r="F34">
        <v>3.5630389999999998</v>
      </c>
      <c r="G34">
        <v>1981007</v>
      </c>
    </row>
    <row r="35" spans="1:7" x14ac:dyDescent="0.25">
      <c r="A35" s="1">
        <v>44070</v>
      </c>
      <c r="B35">
        <v>3.75</v>
      </c>
      <c r="C35">
        <v>3.76</v>
      </c>
      <c r="D35">
        <v>3.65</v>
      </c>
      <c r="E35">
        <v>3.65</v>
      </c>
      <c r="F35">
        <v>3.4866199999999998</v>
      </c>
      <c r="G35">
        <v>934542</v>
      </c>
    </row>
    <row r="36" spans="1:7" x14ac:dyDescent="0.25">
      <c r="A36" s="1">
        <v>44071</v>
      </c>
      <c r="B36">
        <v>3.65</v>
      </c>
      <c r="C36">
        <v>3.69</v>
      </c>
      <c r="D36">
        <v>3.63</v>
      </c>
      <c r="E36">
        <v>3.67</v>
      </c>
      <c r="F36">
        <v>3.5057239999999998</v>
      </c>
      <c r="G36">
        <v>922374</v>
      </c>
    </row>
    <row r="37" spans="1:7" x14ac:dyDescent="0.25">
      <c r="A37" s="1">
        <v>44074</v>
      </c>
      <c r="B37">
        <v>3.65</v>
      </c>
      <c r="C37">
        <v>3.71</v>
      </c>
      <c r="D37">
        <v>3.64</v>
      </c>
      <c r="E37">
        <v>3.65</v>
      </c>
      <c r="F37">
        <v>3.4866199999999998</v>
      </c>
      <c r="G37">
        <v>643851</v>
      </c>
    </row>
    <row r="38" spans="1:7" x14ac:dyDescent="0.25">
      <c r="A38" s="1">
        <v>44075</v>
      </c>
      <c r="B38">
        <v>3.64</v>
      </c>
      <c r="C38">
        <v>3.71</v>
      </c>
      <c r="D38">
        <v>3.605</v>
      </c>
      <c r="E38">
        <v>3.67</v>
      </c>
      <c r="F38">
        <v>3.5057239999999998</v>
      </c>
      <c r="G38">
        <v>1925669</v>
      </c>
    </row>
    <row r="39" spans="1:7" x14ac:dyDescent="0.25">
      <c r="A39" s="1">
        <v>44076</v>
      </c>
      <c r="B39">
        <v>3.72</v>
      </c>
      <c r="C39">
        <v>3.76</v>
      </c>
      <c r="D39">
        <v>3.69</v>
      </c>
      <c r="E39">
        <v>3.72</v>
      </c>
      <c r="F39">
        <v>3.5534859999999999</v>
      </c>
      <c r="G39">
        <v>1165318</v>
      </c>
    </row>
    <row r="40" spans="1:7" x14ac:dyDescent="0.25">
      <c r="A40" s="1">
        <v>44077</v>
      </c>
      <c r="B40">
        <v>3.77</v>
      </c>
      <c r="C40">
        <v>3.77</v>
      </c>
      <c r="D40">
        <v>3.68</v>
      </c>
      <c r="E40">
        <v>3.71</v>
      </c>
      <c r="F40">
        <v>3.5439340000000001</v>
      </c>
      <c r="G40">
        <v>758852</v>
      </c>
    </row>
    <row r="41" spans="1:7" x14ac:dyDescent="0.25">
      <c r="A41" s="1">
        <v>44078</v>
      </c>
      <c r="B41">
        <v>3.66</v>
      </c>
      <c r="C41">
        <v>3.67</v>
      </c>
      <c r="D41">
        <v>3.61</v>
      </c>
      <c r="E41">
        <v>3.64</v>
      </c>
      <c r="F41">
        <v>3.4770669999999999</v>
      </c>
      <c r="G41">
        <v>1084039</v>
      </c>
    </row>
    <row r="42" spans="1:7" x14ac:dyDescent="0.25">
      <c r="A42" s="1">
        <v>44081</v>
      </c>
      <c r="B42">
        <v>3.62</v>
      </c>
      <c r="C42">
        <v>3.63</v>
      </c>
      <c r="D42">
        <v>3.5750000000000002</v>
      </c>
      <c r="E42">
        <v>3.59</v>
      </c>
      <c r="F42">
        <v>3.4293049999999998</v>
      </c>
      <c r="G42">
        <v>1158827</v>
      </c>
    </row>
    <row r="43" spans="1:7" x14ac:dyDescent="0.25">
      <c r="A43" s="1">
        <v>44082</v>
      </c>
      <c r="B43">
        <v>3.61</v>
      </c>
      <c r="C43">
        <v>3.65</v>
      </c>
      <c r="D43">
        <v>3.61</v>
      </c>
      <c r="E43">
        <v>3.65</v>
      </c>
      <c r="F43">
        <v>3.4866199999999998</v>
      </c>
      <c r="G43">
        <v>496420</v>
      </c>
    </row>
    <row r="44" spans="1:7" x14ac:dyDescent="0.25">
      <c r="A44" s="1">
        <v>44083</v>
      </c>
      <c r="B44">
        <v>3.62</v>
      </c>
      <c r="C44">
        <v>3.62</v>
      </c>
      <c r="D44">
        <v>3.55</v>
      </c>
      <c r="E44">
        <v>3.56</v>
      </c>
      <c r="F44">
        <v>3.4006479999999999</v>
      </c>
      <c r="G44">
        <v>1234029</v>
      </c>
    </row>
    <row r="45" spans="1:7" x14ac:dyDescent="0.25">
      <c r="A45" s="1">
        <v>44084</v>
      </c>
      <c r="B45">
        <v>3.6</v>
      </c>
      <c r="C45">
        <v>3.63</v>
      </c>
      <c r="D45">
        <v>3.53</v>
      </c>
      <c r="E45">
        <v>3.55</v>
      </c>
      <c r="F45">
        <v>3.3910960000000001</v>
      </c>
      <c r="G45">
        <v>1461868</v>
      </c>
    </row>
    <row r="46" spans="1:7" x14ac:dyDescent="0.25">
      <c r="A46" s="1">
        <v>44085</v>
      </c>
      <c r="B46">
        <v>3.55</v>
      </c>
      <c r="C46">
        <v>3.58</v>
      </c>
      <c r="D46">
        <v>3.52</v>
      </c>
      <c r="E46">
        <v>3.57</v>
      </c>
      <c r="F46">
        <v>3.4102000000000001</v>
      </c>
      <c r="G46">
        <v>994832</v>
      </c>
    </row>
    <row r="47" spans="1:7" x14ac:dyDescent="0.25">
      <c r="A47" s="1">
        <v>44088</v>
      </c>
      <c r="B47">
        <v>3.53</v>
      </c>
      <c r="C47">
        <v>3.59</v>
      </c>
      <c r="D47">
        <v>3.49</v>
      </c>
      <c r="E47">
        <v>3.51</v>
      </c>
      <c r="F47">
        <v>3.4395989999999999</v>
      </c>
      <c r="G47">
        <v>910706</v>
      </c>
    </row>
    <row r="48" spans="1:7" x14ac:dyDescent="0.25">
      <c r="A48" s="1">
        <v>44089</v>
      </c>
      <c r="B48">
        <v>3.5</v>
      </c>
      <c r="C48">
        <v>3.55</v>
      </c>
      <c r="D48">
        <v>3.46</v>
      </c>
      <c r="E48">
        <v>3.55</v>
      </c>
      <c r="F48">
        <v>3.478796</v>
      </c>
      <c r="G48">
        <v>1032100</v>
      </c>
    </row>
    <row r="49" spans="1:7" x14ac:dyDescent="0.25">
      <c r="A49" s="1">
        <v>44090</v>
      </c>
      <c r="B49">
        <v>3.52</v>
      </c>
      <c r="C49">
        <v>3.59</v>
      </c>
      <c r="D49">
        <v>3.49</v>
      </c>
      <c r="E49">
        <v>3.56</v>
      </c>
      <c r="F49">
        <v>3.4885959999999998</v>
      </c>
      <c r="G49">
        <v>1288474</v>
      </c>
    </row>
    <row r="50" spans="1:7" x14ac:dyDescent="0.25">
      <c r="A50" s="1">
        <v>44091</v>
      </c>
      <c r="B50">
        <v>3.52</v>
      </c>
      <c r="C50">
        <v>3.57</v>
      </c>
      <c r="D50">
        <v>3.5049999999999999</v>
      </c>
      <c r="E50">
        <v>3.56</v>
      </c>
      <c r="F50">
        <v>3.4885959999999998</v>
      </c>
      <c r="G50">
        <v>1161906</v>
      </c>
    </row>
    <row r="51" spans="1:7" x14ac:dyDescent="0.25">
      <c r="A51" s="1">
        <v>44092</v>
      </c>
      <c r="B51">
        <v>3.57</v>
      </c>
      <c r="C51">
        <v>3.6150000000000002</v>
      </c>
      <c r="D51">
        <v>3.55</v>
      </c>
      <c r="E51">
        <v>3.6</v>
      </c>
      <c r="F51">
        <v>3.5277940000000001</v>
      </c>
      <c r="G51">
        <v>1156230</v>
      </c>
    </row>
    <row r="52" spans="1:7" x14ac:dyDescent="0.25">
      <c r="A52" s="1">
        <v>44095</v>
      </c>
      <c r="B52">
        <v>3.6</v>
      </c>
      <c r="C52">
        <v>3.64</v>
      </c>
      <c r="D52">
        <v>3.58</v>
      </c>
      <c r="E52">
        <v>3.61</v>
      </c>
      <c r="F52">
        <v>3.5375930000000002</v>
      </c>
      <c r="G52">
        <v>830580</v>
      </c>
    </row>
    <row r="53" spans="1:7" x14ac:dyDescent="0.25">
      <c r="A53" s="1">
        <v>44096</v>
      </c>
      <c r="B53">
        <v>3.59</v>
      </c>
      <c r="C53">
        <v>3.59</v>
      </c>
      <c r="D53">
        <v>3.5</v>
      </c>
      <c r="E53">
        <v>3.57</v>
      </c>
      <c r="F53">
        <v>3.4983949999999999</v>
      </c>
      <c r="G53">
        <v>1573287</v>
      </c>
    </row>
    <row r="54" spans="1:7" x14ac:dyDescent="0.25">
      <c r="A54" s="1">
        <v>44097</v>
      </c>
      <c r="B54">
        <v>3.59</v>
      </c>
      <c r="C54">
        <v>3.6549999999999998</v>
      </c>
      <c r="D54">
        <v>3.55</v>
      </c>
      <c r="E54">
        <v>3.65</v>
      </c>
      <c r="F54">
        <v>3.5767910000000001</v>
      </c>
      <c r="G54">
        <v>1788042</v>
      </c>
    </row>
    <row r="55" spans="1:7" x14ac:dyDescent="0.25">
      <c r="A55" s="1">
        <v>44098</v>
      </c>
      <c r="B55">
        <v>3.61</v>
      </c>
      <c r="C55">
        <v>3.65</v>
      </c>
      <c r="D55">
        <v>3.58</v>
      </c>
      <c r="E55">
        <v>3.64</v>
      </c>
      <c r="F55">
        <v>3.5669919999999999</v>
      </c>
      <c r="G55">
        <v>1316995</v>
      </c>
    </row>
    <row r="56" spans="1:7" x14ac:dyDescent="0.25">
      <c r="A56" s="1">
        <v>44099</v>
      </c>
      <c r="B56">
        <v>3.59</v>
      </c>
      <c r="C56">
        <v>3.64</v>
      </c>
      <c r="D56">
        <v>3.51</v>
      </c>
      <c r="E56">
        <v>3.53</v>
      </c>
      <c r="F56">
        <v>3.4591980000000002</v>
      </c>
      <c r="G56">
        <v>1181611</v>
      </c>
    </row>
    <row r="57" spans="1:7" x14ac:dyDescent="0.25">
      <c r="A57" s="1">
        <v>44102</v>
      </c>
      <c r="B57">
        <v>3.54</v>
      </c>
      <c r="C57">
        <v>3.57</v>
      </c>
      <c r="D57">
        <v>3.52</v>
      </c>
      <c r="E57">
        <v>3.55</v>
      </c>
      <c r="F57">
        <v>3.478796</v>
      </c>
      <c r="G57">
        <v>471638</v>
      </c>
    </row>
    <row r="58" spans="1:7" x14ac:dyDescent="0.25">
      <c r="A58" s="1">
        <v>44103</v>
      </c>
      <c r="B58">
        <v>3.57</v>
      </c>
      <c r="C58">
        <v>3.59</v>
      </c>
      <c r="D58">
        <v>3.55</v>
      </c>
      <c r="E58">
        <v>3.56</v>
      </c>
      <c r="F58">
        <v>3.4885959999999998</v>
      </c>
      <c r="G58">
        <v>302871</v>
      </c>
    </row>
    <row r="59" spans="1:7" x14ac:dyDescent="0.25">
      <c r="A59" s="1">
        <v>44104</v>
      </c>
      <c r="B59">
        <v>3.53</v>
      </c>
      <c r="C59">
        <v>3.55</v>
      </c>
      <c r="D59">
        <v>3.47</v>
      </c>
      <c r="E59">
        <v>3.47</v>
      </c>
      <c r="F59">
        <v>3.400401</v>
      </c>
      <c r="G59">
        <v>895326</v>
      </c>
    </row>
    <row r="60" spans="1:7" x14ac:dyDescent="0.25">
      <c r="A60" s="1">
        <v>44105</v>
      </c>
      <c r="B60">
        <v>3.5</v>
      </c>
      <c r="C60">
        <v>3.52</v>
      </c>
      <c r="D60">
        <v>3.47</v>
      </c>
      <c r="E60">
        <v>3.48</v>
      </c>
      <c r="F60">
        <v>3.4102009999999998</v>
      </c>
      <c r="G60">
        <v>521781</v>
      </c>
    </row>
    <row r="61" spans="1:7" x14ac:dyDescent="0.25">
      <c r="A61" s="1">
        <v>44106</v>
      </c>
      <c r="B61">
        <v>3.49</v>
      </c>
      <c r="C61">
        <v>3.5</v>
      </c>
      <c r="D61">
        <v>3.44</v>
      </c>
      <c r="E61">
        <v>3.45</v>
      </c>
      <c r="F61">
        <v>3.3808020000000001</v>
      </c>
      <c r="G61">
        <v>755174</v>
      </c>
    </row>
    <row r="62" spans="1:7" x14ac:dyDescent="0.25">
      <c r="A62" s="1">
        <v>44109</v>
      </c>
      <c r="B62">
        <v>3.48</v>
      </c>
      <c r="C62">
        <v>3.57</v>
      </c>
      <c r="D62">
        <v>3.48</v>
      </c>
      <c r="E62">
        <v>3.56</v>
      </c>
      <c r="F62">
        <v>3.4885959999999998</v>
      </c>
      <c r="G62">
        <v>437680</v>
      </c>
    </row>
    <row r="63" spans="1:7" x14ac:dyDescent="0.25">
      <c r="A63" s="1">
        <v>44110</v>
      </c>
      <c r="B63">
        <v>3.56</v>
      </c>
      <c r="C63">
        <v>3.59</v>
      </c>
      <c r="D63">
        <v>3.52</v>
      </c>
      <c r="E63">
        <v>3.54</v>
      </c>
      <c r="F63">
        <v>3.4689969999999999</v>
      </c>
      <c r="G63">
        <v>629418</v>
      </c>
    </row>
    <row r="64" spans="1:7" x14ac:dyDescent="0.25">
      <c r="A64" s="1">
        <v>44111</v>
      </c>
      <c r="B64">
        <v>3.56</v>
      </c>
      <c r="C64">
        <v>3.64</v>
      </c>
      <c r="D64">
        <v>3.53</v>
      </c>
      <c r="E64">
        <v>3.62</v>
      </c>
      <c r="F64">
        <v>3.5473919999999999</v>
      </c>
      <c r="G64">
        <v>980254</v>
      </c>
    </row>
    <row r="65" spans="1:7" x14ac:dyDescent="0.25">
      <c r="A65" s="1">
        <v>44112</v>
      </c>
      <c r="B65">
        <v>3.61</v>
      </c>
      <c r="C65">
        <v>3.64</v>
      </c>
      <c r="D65">
        <v>3.56</v>
      </c>
      <c r="E65">
        <v>3.61</v>
      </c>
      <c r="F65">
        <v>3.5375930000000002</v>
      </c>
      <c r="G65">
        <v>566994</v>
      </c>
    </row>
    <row r="66" spans="1:7" x14ac:dyDescent="0.25">
      <c r="A66" s="1">
        <v>44113</v>
      </c>
      <c r="B66">
        <v>3.61</v>
      </c>
      <c r="C66">
        <v>3.68</v>
      </c>
      <c r="D66">
        <v>3.58</v>
      </c>
      <c r="E66">
        <v>3.65</v>
      </c>
      <c r="F66">
        <v>3.5767910000000001</v>
      </c>
      <c r="G66">
        <v>853924</v>
      </c>
    </row>
    <row r="67" spans="1:7" x14ac:dyDescent="0.25">
      <c r="A67" s="1">
        <v>44116</v>
      </c>
      <c r="B67">
        <v>3.67</v>
      </c>
      <c r="C67">
        <v>3.74</v>
      </c>
      <c r="D67">
        <v>3.66</v>
      </c>
      <c r="E67">
        <v>3.72</v>
      </c>
      <c r="F67">
        <v>3.6453869999999999</v>
      </c>
      <c r="G67">
        <v>1060984</v>
      </c>
    </row>
    <row r="68" spans="1:7" x14ac:dyDescent="0.25">
      <c r="A68" s="1">
        <v>44117</v>
      </c>
      <c r="B68">
        <v>3.73</v>
      </c>
      <c r="C68">
        <v>3.75</v>
      </c>
      <c r="D68">
        <v>3.7</v>
      </c>
      <c r="E68">
        <v>3.74</v>
      </c>
      <c r="F68">
        <v>3.6649859999999999</v>
      </c>
      <c r="G68">
        <v>573206</v>
      </c>
    </row>
    <row r="69" spans="1:7" x14ac:dyDescent="0.25">
      <c r="A69" s="1">
        <v>44118</v>
      </c>
      <c r="B69">
        <v>3.73</v>
      </c>
      <c r="C69">
        <v>3.75</v>
      </c>
      <c r="D69">
        <v>3.69</v>
      </c>
      <c r="E69">
        <v>3.71</v>
      </c>
      <c r="F69">
        <v>3.6355870000000001</v>
      </c>
      <c r="G69">
        <v>1042780</v>
      </c>
    </row>
    <row r="70" spans="1:7" x14ac:dyDescent="0.25">
      <c r="A70" s="1">
        <v>44119</v>
      </c>
      <c r="B70">
        <v>3.7</v>
      </c>
      <c r="C70">
        <v>3.7349999999999999</v>
      </c>
      <c r="D70">
        <v>3.68</v>
      </c>
      <c r="E70">
        <v>3.7</v>
      </c>
      <c r="F70">
        <v>3.625788</v>
      </c>
      <c r="G70">
        <v>1710949</v>
      </c>
    </row>
    <row r="71" spans="1:7" x14ac:dyDescent="0.25">
      <c r="A71" s="1">
        <v>44120</v>
      </c>
      <c r="B71">
        <v>3.73</v>
      </c>
      <c r="C71">
        <v>3.73</v>
      </c>
      <c r="D71">
        <v>3.6850000000000001</v>
      </c>
      <c r="E71">
        <v>3.72</v>
      </c>
      <c r="F71">
        <v>3.6453869999999999</v>
      </c>
      <c r="G71">
        <v>716111</v>
      </c>
    </row>
    <row r="72" spans="1:7" x14ac:dyDescent="0.25">
      <c r="A72" s="1">
        <v>44123</v>
      </c>
      <c r="B72">
        <v>3.73</v>
      </c>
      <c r="C72">
        <v>3.75</v>
      </c>
      <c r="D72">
        <v>3.6949999999999998</v>
      </c>
      <c r="E72">
        <v>3.71</v>
      </c>
      <c r="F72">
        <v>3.6355870000000001</v>
      </c>
      <c r="G72">
        <v>585417</v>
      </c>
    </row>
    <row r="73" spans="1:7" x14ac:dyDescent="0.25">
      <c r="A73" s="1">
        <v>44124</v>
      </c>
      <c r="B73">
        <v>3.7</v>
      </c>
      <c r="C73">
        <v>3.71</v>
      </c>
      <c r="D73">
        <v>3.67</v>
      </c>
      <c r="E73">
        <v>3.68</v>
      </c>
      <c r="F73">
        <v>3.6061890000000001</v>
      </c>
      <c r="G73">
        <v>610478</v>
      </c>
    </row>
    <row r="74" spans="1:7" x14ac:dyDescent="0.25">
      <c r="A74" s="1">
        <v>44125</v>
      </c>
      <c r="B74">
        <v>3.68</v>
      </c>
      <c r="C74">
        <v>3.71</v>
      </c>
      <c r="D74">
        <v>3.66</v>
      </c>
      <c r="E74">
        <v>3.71</v>
      </c>
      <c r="F74">
        <v>3.6355870000000001</v>
      </c>
      <c r="G74">
        <v>451887</v>
      </c>
    </row>
    <row r="75" spans="1:7" x14ac:dyDescent="0.25">
      <c r="A75" s="1">
        <v>44126</v>
      </c>
      <c r="B75">
        <v>3.67</v>
      </c>
      <c r="C75">
        <v>3.74</v>
      </c>
      <c r="D75">
        <v>3.66</v>
      </c>
      <c r="E75">
        <v>3.72</v>
      </c>
      <c r="F75">
        <v>3.6453869999999999</v>
      </c>
      <c r="G75">
        <v>597791</v>
      </c>
    </row>
    <row r="76" spans="1:7" x14ac:dyDescent="0.25">
      <c r="A76" s="1">
        <v>44127</v>
      </c>
      <c r="B76">
        <v>3.72</v>
      </c>
      <c r="C76">
        <v>3.74</v>
      </c>
      <c r="D76">
        <v>3.69</v>
      </c>
      <c r="E76">
        <v>3.74</v>
      </c>
      <c r="F76">
        <v>3.6649859999999999</v>
      </c>
      <c r="G76">
        <v>1430323</v>
      </c>
    </row>
    <row r="77" spans="1:7" x14ac:dyDescent="0.25">
      <c r="A77" s="1">
        <v>44130</v>
      </c>
      <c r="B77">
        <v>3.73</v>
      </c>
      <c r="C77">
        <v>3.82</v>
      </c>
      <c r="D77">
        <v>3.71</v>
      </c>
      <c r="E77">
        <v>3.79</v>
      </c>
      <c r="F77">
        <v>3.7139829999999998</v>
      </c>
      <c r="G77">
        <v>933980</v>
      </c>
    </row>
    <row r="78" spans="1:7" x14ac:dyDescent="0.25">
      <c r="A78" s="1">
        <v>44131</v>
      </c>
      <c r="B78">
        <v>3.75</v>
      </c>
      <c r="C78">
        <v>3.77</v>
      </c>
      <c r="D78">
        <v>3.72</v>
      </c>
      <c r="E78">
        <v>3.76</v>
      </c>
      <c r="F78">
        <v>3.6845840000000001</v>
      </c>
      <c r="G78">
        <v>1064965</v>
      </c>
    </row>
    <row r="79" spans="1:7" x14ac:dyDescent="0.25">
      <c r="A79" s="1">
        <v>44132</v>
      </c>
      <c r="B79">
        <v>3.72</v>
      </c>
      <c r="C79">
        <v>3.74</v>
      </c>
      <c r="D79">
        <v>3.68</v>
      </c>
      <c r="E79">
        <v>3.72</v>
      </c>
      <c r="F79">
        <v>3.6453869999999999</v>
      </c>
      <c r="G79">
        <v>670631</v>
      </c>
    </row>
    <row r="80" spans="1:7" x14ac:dyDescent="0.25">
      <c r="A80" s="1">
        <v>44133</v>
      </c>
      <c r="B80">
        <v>3.7</v>
      </c>
      <c r="C80">
        <v>3.7</v>
      </c>
      <c r="D80">
        <v>3.61</v>
      </c>
      <c r="E80">
        <v>3.63</v>
      </c>
      <c r="F80">
        <v>3.5571920000000001</v>
      </c>
      <c r="G80">
        <v>2062610</v>
      </c>
    </row>
    <row r="81" spans="1:7" x14ac:dyDescent="0.25">
      <c r="A81" s="1">
        <v>44134</v>
      </c>
      <c r="B81">
        <v>3.64</v>
      </c>
      <c r="C81">
        <v>3.65</v>
      </c>
      <c r="D81">
        <v>3.53</v>
      </c>
      <c r="E81">
        <v>3.54</v>
      </c>
      <c r="F81">
        <v>3.4689969999999999</v>
      </c>
      <c r="G81">
        <v>2670947</v>
      </c>
    </row>
    <row r="82" spans="1:7" x14ac:dyDescent="0.25">
      <c r="A82" s="1">
        <v>44137</v>
      </c>
      <c r="B82">
        <v>3.55</v>
      </c>
      <c r="C82">
        <v>3.57</v>
      </c>
      <c r="D82">
        <v>3.52</v>
      </c>
      <c r="E82">
        <v>3.53</v>
      </c>
      <c r="F82">
        <v>3.4591980000000002</v>
      </c>
      <c r="G82">
        <v>636354</v>
      </c>
    </row>
    <row r="83" spans="1:7" x14ac:dyDescent="0.25">
      <c r="A83" s="1">
        <v>44138</v>
      </c>
      <c r="B83">
        <v>3.51</v>
      </c>
      <c r="C83">
        <v>3.56</v>
      </c>
      <c r="D83">
        <v>3.51</v>
      </c>
      <c r="E83">
        <v>3.51</v>
      </c>
      <c r="F83">
        <v>3.4395989999999999</v>
      </c>
      <c r="G83">
        <v>1006554</v>
      </c>
    </row>
    <row r="84" spans="1:7" x14ac:dyDescent="0.25">
      <c r="A84" s="1">
        <v>44139</v>
      </c>
      <c r="B84">
        <v>3.53</v>
      </c>
      <c r="C84">
        <v>3.53</v>
      </c>
      <c r="D84">
        <v>3.47</v>
      </c>
      <c r="E84">
        <v>3.5</v>
      </c>
      <c r="F84">
        <v>3.429799</v>
      </c>
      <c r="G84">
        <v>814405</v>
      </c>
    </row>
    <row r="85" spans="1:7" x14ac:dyDescent="0.25">
      <c r="A85" s="1">
        <v>44140</v>
      </c>
      <c r="B85">
        <v>3.52</v>
      </c>
      <c r="C85">
        <v>3.55</v>
      </c>
      <c r="D85">
        <v>3.49</v>
      </c>
      <c r="E85">
        <v>3.55</v>
      </c>
      <c r="F85">
        <v>3.478796</v>
      </c>
      <c r="G85">
        <v>872880</v>
      </c>
    </row>
    <row r="86" spans="1:7" x14ac:dyDescent="0.25">
      <c r="A86" s="1">
        <v>44141</v>
      </c>
      <c r="B86">
        <v>3.57</v>
      </c>
      <c r="C86">
        <v>3.58</v>
      </c>
      <c r="D86">
        <v>3.51</v>
      </c>
      <c r="E86">
        <v>3.55</v>
      </c>
      <c r="F86">
        <v>3.478796</v>
      </c>
      <c r="G86">
        <v>900453</v>
      </c>
    </row>
    <row r="87" spans="1:7" x14ac:dyDescent="0.25">
      <c r="A87" s="1">
        <v>44144</v>
      </c>
      <c r="B87">
        <v>3.6</v>
      </c>
      <c r="C87">
        <v>3.6</v>
      </c>
      <c r="D87">
        <v>3.52</v>
      </c>
      <c r="E87">
        <v>3.55</v>
      </c>
      <c r="F87">
        <v>3.478796</v>
      </c>
      <c r="G87">
        <v>908450</v>
      </c>
    </row>
    <row r="88" spans="1:7" x14ac:dyDescent="0.25">
      <c r="A88" s="1">
        <v>44145</v>
      </c>
      <c r="B88">
        <v>3.61</v>
      </c>
      <c r="C88">
        <v>3.74</v>
      </c>
      <c r="D88">
        <v>3.61</v>
      </c>
      <c r="E88">
        <v>3.74</v>
      </c>
      <c r="F88">
        <v>3.6649859999999999</v>
      </c>
      <c r="G88">
        <v>1079377</v>
      </c>
    </row>
    <row r="89" spans="1:7" x14ac:dyDescent="0.25">
      <c r="A89" s="1">
        <v>44146</v>
      </c>
      <c r="B89">
        <v>3.74</v>
      </c>
      <c r="C89">
        <v>3.78</v>
      </c>
      <c r="D89">
        <v>3.68</v>
      </c>
      <c r="E89">
        <v>3.72</v>
      </c>
      <c r="F89">
        <v>3.6453869999999999</v>
      </c>
      <c r="G89">
        <v>985751</v>
      </c>
    </row>
    <row r="90" spans="1:7" x14ac:dyDescent="0.25">
      <c r="A90" s="1">
        <v>44147</v>
      </c>
      <c r="B90">
        <v>3.72</v>
      </c>
      <c r="C90">
        <v>3.72</v>
      </c>
      <c r="D90">
        <v>3.6549999999999998</v>
      </c>
      <c r="E90">
        <v>3.67</v>
      </c>
      <c r="F90">
        <v>3.59639</v>
      </c>
      <c r="G90">
        <v>796138</v>
      </c>
    </row>
    <row r="91" spans="1:7" x14ac:dyDescent="0.25">
      <c r="A91" s="1">
        <v>44148</v>
      </c>
      <c r="B91">
        <v>3.71</v>
      </c>
      <c r="C91">
        <v>3.73</v>
      </c>
      <c r="D91">
        <v>3.59</v>
      </c>
      <c r="E91">
        <v>3.62</v>
      </c>
      <c r="F91">
        <v>3.5473919999999999</v>
      </c>
      <c r="G91">
        <v>1060287</v>
      </c>
    </row>
    <row r="92" spans="1:7" x14ac:dyDescent="0.25">
      <c r="A92" s="1">
        <v>44151</v>
      </c>
      <c r="B92">
        <v>3.63</v>
      </c>
      <c r="C92">
        <v>3.69</v>
      </c>
      <c r="D92">
        <v>3.63</v>
      </c>
      <c r="E92">
        <v>3.69</v>
      </c>
      <c r="F92">
        <v>3.6159880000000002</v>
      </c>
      <c r="G92">
        <v>68881</v>
      </c>
    </row>
    <row r="93" spans="1:7" x14ac:dyDescent="0.25">
      <c r="A93" s="1">
        <v>44152</v>
      </c>
      <c r="B93">
        <v>3.69</v>
      </c>
      <c r="C93">
        <v>3.8</v>
      </c>
      <c r="D93">
        <v>3.69</v>
      </c>
      <c r="E93">
        <v>3.78</v>
      </c>
      <c r="F93">
        <v>3.704183</v>
      </c>
      <c r="G93">
        <v>2069475</v>
      </c>
    </row>
    <row r="94" spans="1:7" x14ac:dyDescent="0.25">
      <c r="A94" s="1">
        <v>44153</v>
      </c>
      <c r="B94">
        <v>3.76</v>
      </c>
      <c r="C94">
        <v>3.76</v>
      </c>
      <c r="D94">
        <v>3.67</v>
      </c>
      <c r="E94">
        <v>3.68</v>
      </c>
      <c r="F94">
        <v>3.6061890000000001</v>
      </c>
      <c r="G94">
        <v>977526</v>
      </c>
    </row>
    <row r="95" spans="1:7" x14ac:dyDescent="0.25">
      <c r="A95" s="1">
        <v>44154</v>
      </c>
      <c r="B95">
        <v>3.68</v>
      </c>
      <c r="C95">
        <v>3.69</v>
      </c>
      <c r="D95">
        <v>3.63</v>
      </c>
      <c r="E95">
        <v>3.66</v>
      </c>
      <c r="F95">
        <v>3.5865900000000002</v>
      </c>
      <c r="G95">
        <v>755325</v>
      </c>
    </row>
    <row r="96" spans="1:7" x14ac:dyDescent="0.25">
      <c r="A96" s="1">
        <v>44155</v>
      </c>
      <c r="B96">
        <v>3.69</v>
      </c>
      <c r="C96">
        <v>3.69</v>
      </c>
      <c r="D96">
        <v>3.62</v>
      </c>
      <c r="E96">
        <v>3.64</v>
      </c>
      <c r="F96">
        <v>3.5669919999999999</v>
      </c>
      <c r="G96">
        <v>673346</v>
      </c>
    </row>
    <row r="97" spans="1:7" x14ac:dyDescent="0.25">
      <c r="A97" s="1">
        <v>44158</v>
      </c>
      <c r="B97">
        <v>3.65</v>
      </c>
      <c r="C97">
        <v>3.67</v>
      </c>
      <c r="D97">
        <v>3.63</v>
      </c>
      <c r="E97">
        <v>3.66</v>
      </c>
      <c r="F97">
        <v>3.5865900000000002</v>
      </c>
      <c r="G97">
        <v>743410</v>
      </c>
    </row>
    <row r="98" spans="1:7" x14ac:dyDescent="0.25">
      <c r="A98" s="1">
        <v>44159</v>
      </c>
      <c r="B98">
        <v>3.66</v>
      </c>
      <c r="C98">
        <v>3.71</v>
      </c>
      <c r="D98">
        <v>3.64</v>
      </c>
      <c r="E98">
        <v>3.7</v>
      </c>
      <c r="F98">
        <v>3.625788</v>
      </c>
      <c r="G98">
        <v>729363</v>
      </c>
    </row>
    <row r="99" spans="1:7" x14ac:dyDescent="0.25">
      <c r="A99" s="1">
        <v>44160</v>
      </c>
      <c r="B99">
        <v>3.69</v>
      </c>
      <c r="C99">
        <v>3.69</v>
      </c>
      <c r="D99">
        <v>3.6</v>
      </c>
      <c r="E99">
        <v>3.63</v>
      </c>
      <c r="F99">
        <v>3.5571920000000001</v>
      </c>
      <c r="G99">
        <v>1336735</v>
      </c>
    </row>
    <row r="100" spans="1:7" x14ac:dyDescent="0.25">
      <c r="A100" s="1">
        <v>44161</v>
      </c>
      <c r="B100">
        <v>3.63</v>
      </c>
      <c r="C100">
        <v>3.68</v>
      </c>
      <c r="D100">
        <v>3.63</v>
      </c>
      <c r="E100">
        <v>3.65</v>
      </c>
      <c r="F100">
        <v>3.5767910000000001</v>
      </c>
      <c r="G100">
        <v>525147</v>
      </c>
    </row>
    <row r="101" spans="1:7" x14ac:dyDescent="0.25">
      <c r="A101" s="1">
        <v>44162</v>
      </c>
      <c r="B101">
        <v>3.67</v>
      </c>
      <c r="C101">
        <v>3.69</v>
      </c>
      <c r="D101">
        <v>3.64</v>
      </c>
      <c r="E101">
        <v>3.66</v>
      </c>
      <c r="F101">
        <v>3.5865900000000002</v>
      </c>
      <c r="G101">
        <v>640760</v>
      </c>
    </row>
    <row r="102" spans="1:7" x14ac:dyDescent="0.25">
      <c r="A102" s="1">
        <v>44165</v>
      </c>
      <c r="B102">
        <v>3.66</v>
      </c>
      <c r="C102">
        <v>3.74</v>
      </c>
      <c r="D102">
        <v>3.63</v>
      </c>
      <c r="E102">
        <v>3.63</v>
      </c>
      <c r="F102">
        <v>3.5571920000000001</v>
      </c>
      <c r="G102">
        <v>1410385</v>
      </c>
    </row>
    <row r="103" spans="1:7" x14ac:dyDescent="0.25">
      <c r="A103" s="1">
        <v>44166</v>
      </c>
      <c r="B103">
        <v>3.63</v>
      </c>
      <c r="C103">
        <v>3.69</v>
      </c>
      <c r="D103">
        <v>3.63</v>
      </c>
      <c r="E103">
        <v>3.64</v>
      </c>
      <c r="F103">
        <v>3.5669919999999999</v>
      </c>
      <c r="G103">
        <v>1130972</v>
      </c>
    </row>
    <row r="104" spans="1:7" x14ac:dyDescent="0.25">
      <c r="A104" s="1">
        <v>44167</v>
      </c>
      <c r="B104">
        <v>3.6</v>
      </c>
      <c r="C104">
        <v>3.63</v>
      </c>
      <c r="D104">
        <v>3.56</v>
      </c>
      <c r="E104">
        <v>3.56</v>
      </c>
      <c r="F104">
        <v>3.4885959999999998</v>
      </c>
      <c r="G104">
        <v>1471859</v>
      </c>
    </row>
    <row r="105" spans="1:7" x14ac:dyDescent="0.25">
      <c r="A105" s="1">
        <v>44168</v>
      </c>
      <c r="B105">
        <v>3.6</v>
      </c>
      <c r="C105">
        <v>3.62</v>
      </c>
      <c r="D105">
        <v>3.52</v>
      </c>
      <c r="E105">
        <v>3.52</v>
      </c>
      <c r="F105">
        <v>3.449398</v>
      </c>
      <c r="G105">
        <v>1312513</v>
      </c>
    </row>
    <row r="106" spans="1:7" x14ac:dyDescent="0.25">
      <c r="A106" s="1">
        <v>44169</v>
      </c>
      <c r="B106">
        <v>3.55</v>
      </c>
      <c r="C106">
        <v>3.5649999999999999</v>
      </c>
      <c r="D106">
        <v>3.5</v>
      </c>
      <c r="E106">
        <v>3.51</v>
      </c>
      <c r="F106">
        <v>3.4395989999999999</v>
      </c>
      <c r="G106">
        <v>2571723</v>
      </c>
    </row>
    <row r="107" spans="1:7" x14ac:dyDescent="0.25">
      <c r="A107" s="1">
        <v>44172</v>
      </c>
      <c r="B107">
        <v>3.56</v>
      </c>
      <c r="C107">
        <v>3.57</v>
      </c>
      <c r="D107">
        <v>3.51</v>
      </c>
      <c r="E107">
        <v>3.53</v>
      </c>
      <c r="F107">
        <v>3.4591980000000002</v>
      </c>
      <c r="G107">
        <v>1243635</v>
      </c>
    </row>
    <row r="108" spans="1:7" x14ac:dyDescent="0.25">
      <c r="A108" s="1">
        <v>44173</v>
      </c>
      <c r="B108">
        <v>3.52</v>
      </c>
      <c r="C108">
        <v>3.53</v>
      </c>
      <c r="D108">
        <v>3.5</v>
      </c>
      <c r="E108">
        <v>3.5</v>
      </c>
      <c r="F108">
        <v>3.429799</v>
      </c>
      <c r="G108">
        <v>1200036</v>
      </c>
    </row>
    <row r="109" spans="1:7" x14ac:dyDescent="0.25">
      <c r="A109" s="1">
        <v>44174</v>
      </c>
      <c r="B109">
        <v>3.51</v>
      </c>
      <c r="C109">
        <v>3.57</v>
      </c>
      <c r="D109">
        <v>3.5</v>
      </c>
      <c r="E109">
        <v>3.52</v>
      </c>
      <c r="F109">
        <v>3.449398</v>
      </c>
      <c r="G109">
        <v>1245284</v>
      </c>
    </row>
    <row r="110" spans="1:7" x14ac:dyDescent="0.25">
      <c r="A110" s="1">
        <v>44175</v>
      </c>
      <c r="B110">
        <v>3.52</v>
      </c>
      <c r="C110">
        <v>3.56</v>
      </c>
      <c r="D110">
        <v>3.51</v>
      </c>
      <c r="E110">
        <v>3.51</v>
      </c>
      <c r="F110">
        <v>3.4395989999999999</v>
      </c>
      <c r="G110">
        <v>864822</v>
      </c>
    </row>
    <row r="111" spans="1:7" x14ac:dyDescent="0.25">
      <c r="A111" s="1">
        <v>44176</v>
      </c>
      <c r="B111">
        <v>3.51</v>
      </c>
      <c r="C111">
        <v>3.53</v>
      </c>
      <c r="D111">
        <v>3.45</v>
      </c>
      <c r="E111">
        <v>3.45</v>
      </c>
      <c r="F111">
        <v>3.3808020000000001</v>
      </c>
      <c r="G111">
        <v>1604996</v>
      </c>
    </row>
    <row r="112" spans="1:7" x14ac:dyDescent="0.25">
      <c r="A112" s="1">
        <v>44179</v>
      </c>
      <c r="B112">
        <v>3.49</v>
      </c>
      <c r="C112">
        <v>3.69</v>
      </c>
      <c r="D112">
        <v>3.49</v>
      </c>
      <c r="E112">
        <v>3.65</v>
      </c>
      <c r="F112">
        <v>3.5767910000000001</v>
      </c>
      <c r="G112">
        <v>3369043</v>
      </c>
    </row>
    <row r="113" spans="1:7" x14ac:dyDescent="0.25">
      <c r="A113" s="1">
        <v>44180</v>
      </c>
      <c r="B113">
        <v>3.67</v>
      </c>
      <c r="C113">
        <v>3.67</v>
      </c>
      <c r="D113">
        <v>3.6</v>
      </c>
      <c r="E113">
        <v>3.65</v>
      </c>
      <c r="F113">
        <v>3.5767910000000001</v>
      </c>
      <c r="G113">
        <v>1343614</v>
      </c>
    </row>
    <row r="114" spans="1:7" x14ac:dyDescent="0.25">
      <c r="A114" s="1">
        <v>44181</v>
      </c>
      <c r="B114">
        <v>3.65</v>
      </c>
      <c r="C114">
        <v>3.66</v>
      </c>
      <c r="D114">
        <v>3.46</v>
      </c>
      <c r="E114">
        <v>3.52</v>
      </c>
      <c r="F114">
        <v>3.449398</v>
      </c>
      <c r="G114">
        <v>3548040</v>
      </c>
    </row>
    <row r="115" spans="1:7" x14ac:dyDescent="0.25">
      <c r="A115" s="1">
        <v>44182</v>
      </c>
      <c r="B115">
        <v>3.51</v>
      </c>
      <c r="C115">
        <v>3.56</v>
      </c>
      <c r="D115">
        <v>3.5</v>
      </c>
      <c r="E115">
        <v>3.51</v>
      </c>
      <c r="F115">
        <v>3.4395989999999999</v>
      </c>
      <c r="G115">
        <v>1039234</v>
      </c>
    </row>
    <row r="116" spans="1:7" x14ac:dyDescent="0.25">
      <c r="A116" s="1">
        <v>44183</v>
      </c>
      <c r="B116">
        <v>3.5</v>
      </c>
      <c r="C116">
        <v>3.52</v>
      </c>
      <c r="D116">
        <v>3.42</v>
      </c>
      <c r="E116">
        <v>3.43</v>
      </c>
      <c r="F116">
        <v>3.3612030000000002</v>
      </c>
      <c r="G116">
        <v>2084837</v>
      </c>
    </row>
    <row r="117" spans="1:7" x14ac:dyDescent="0.25">
      <c r="A117" s="1">
        <v>44186</v>
      </c>
      <c r="B117">
        <v>3.42</v>
      </c>
      <c r="C117">
        <v>3.44</v>
      </c>
      <c r="D117">
        <v>3.35</v>
      </c>
      <c r="E117">
        <v>3.35</v>
      </c>
      <c r="F117">
        <v>3.2828080000000002</v>
      </c>
      <c r="G117">
        <v>1771006</v>
      </c>
    </row>
    <row r="118" spans="1:7" x14ac:dyDescent="0.25">
      <c r="A118" s="1">
        <v>44187</v>
      </c>
      <c r="B118">
        <v>3.35</v>
      </c>
      <c r="C118">
        <v>3.36</v>
      </c>
      <c r="D118">
        <v>3.31</v>
      </c>
      <c r="E118">
        <v>3.31</v>
      </c>
      <c r="F118">
        <v>3.2436099999999999</v>
      </c>
      <c r="G118">
        <v>897539</v>
      </c>
    </row>
    <row r="119" spans="1:7" x14ac:dyDescent="0.25">
      <c r="A119" s="1">
        <v>44188</v>
      </c>
      <c r="B119">
        <v>3.32</v>
      </c>
      <c r="C119">
        <v>3.39</v>
      </c>
      <c r="D119">
        <v>3.31</v>
      </c>
      <c r="E119">
        <v>3.34</v>
      </c>
      <c r="F119">
        <v>3.2730079999999999</v>
      </c>
      <c r="G119">
        <v>1019738</v>
      </c>
    </row>
    <row r="120" spans="1:7" x14ac:dyDescent="0.25">
      <c r="A120" s="1">
        <v>44189</v>
      </c>
      <c r="B120">
        <v>3.39</v>
      </c>
      <c r="C120">
        <v>3.4</v>
      </c>
      <c r="D120">
        <v>3.35</v>
      </c>
      <c r="E120">
        <v>3.35</v>
      </c>
      <c r="F120">
        <v>3.2828080000000002</v>
      </c>
      <c r="G120">
        <v>360976</v>
      </c>
    </row>
    <row r="121" spans="1:7" x14ac:dyDescent="0.25">
      <c r="A121" s="1">
        <v>44194</v>
      </c>
      <c r="B121">
        <v>3.4</v>
      </c>
      <c r="C121">
        <v>3.42</v>
      </c>
      <c r="D121">
        <v>3.38</v>
      </c>
      <c r="E121">
        <v>3.4</v>
      </c>
      <c r="F121">
        <v>3.3318050000000001</v>
      </c>
      <c r="G121">
        <v>634414</v>
      </c>
    </row>
    <row r="122" spans="1:7" x14ac:dyDescent="0.25">
      <c r="A122" s="1">
        <v>44195</v>
      </c>
      <c r="B122">
        <v>3.41</v>
      </c>
      <c r="C122">
        <v>3.43</v>
      </c>
      <c r="D122">
        <v>3.37</v>
      </c>
      <c r="E122">
        <v>3.41</v>
      </c>
      <c r="F122">
        <v>3.3416049999999999</v>
      </c>
      <c r="G122">
        <v>895450</v>
      </c>
    </row>
    <row r="123" spans="1:7" x14ac:dyDescent="0.25">
      <c r="A123" s="1">
        <v>44196</v>
      </c>
      <c r="B123">
        <v>3.42</v>
      </c>
      <c r="C123">
        <v>3.44</v>
      </c>
      <c r="D123">
        <v>3.36</v>
      </c>
      <c r="E123">
        <v>3.36</v>
      </c>
      <c r="F123">
        <v>3.2926069999999998</v>
      </c>
      <c r="G123">
        <v>596189</v>
      </c>
    </row>
    <row r="124" spans="1:7" x14ac:dyDescent="0.25">
      <c r="A124" s="1">
        <v>44200</v>
      </c>
      <c r="B124">
        <v>3.4</v>
      </c>
      <c r="C124">
        <v>3.41</v>
      </c>
      <c r="D124">
        <v>3.36</v>
      </c>
      <c r="E124">
        <v>3.38</v>
      </c>
      <c r="F124">
        <v>3.3122060000000002</v>
      </c>
      <c r="G124">
        <v>553096</v>
      </c>
    </row>
    <row r="125" spans="1:7" x14ac:dyDescent="0.25">
      <c r="A125" s="1">
        <v>44201</v>
      </c>
      <c r="B125">
        <v>3.39</v>
      </c>
      <c r="C125">
        <v>3.42</v>
      </c>
      <c r="D125">
        <v>3.36</v>
      </c>
      <c r="E125">
        <v>3.39</v>
      </c>
      <c r="F125">
        <v>3.322006</v>
      </c>
      <c r="G125">
        <v>588962</v>
      </c>
    </row>
    <row r="126" spans="1:7" x14ac:dyDescent="0.25">
      <c r="A126" s="1">
        <v>44202</v>
      </c>
      <c r="B126">
        <v>3.41</v>
      </c>
      <c r="C126">
        <v>3.43</v>
      </c>
      <c r="D126">
        <v>3.37</v>
      </c>
      <c r="E126">
        <v>3.37</v>
      </c>
      <c r="F126">
        <v>3.3024070000000001</v>
      </c>
      <c r="G126">
        <v>709799</v>
      </c>
    </row>
    <row r="127" spans="1:7" x14ac:dyDescent="0.25">
      <c r="A127" s="1">
        <v>44203</v>
      </c>
      <c r="B127">
        <v>3.4</v>
      </c>
      <c r="C127">
        <v>3.43</v>
      </c>
      <c r="D127">
        <v>3.4</v>
      </c>
      <c r="E127">
        <v>3.41</v>
      </c>
      <c r="F127">
        <v>3.3416049999999999</v>
      </c>
      <c r="G127">
        <v>682822</v>
      </c>
    </row>
    <row r="128" spans="1:7" x14ac:dyDescent="0.25">
      <c r="A128" s="1">
        <v>44204</v>
      </c>
      <c r="B128">
        <v>3.42</v>
      </c>
      <c r="C128">
        <v>3.44</v>
      </c>
      <c r="D128">
        <v>3.4</v>
      </c>
      <c r="E128">
        <v>3.43</v>
      </c>
      <c r="F128">
        <v>3.3612030000000002</v>
      </c>
      <c r="G128">
        <v>531949</v>
      </c>
    </row>
    <row r="129" spans="1:7" x14ac:dyDescent="0.25">
      <c r="A129" s="1">
        <v>44207</v>
      </c>
      <c r="B129">
        <v>3.44</v>
      </c>
      <c r="C129">
        <v>3.45</v>
      </c>
      <c r="D129">
        <v>3.41</v>
      </c>
      <c r="E129">
        <v>3.41</v>
      </c>
      <c r="F129">
        <v>3.3416049999999999</v>
      </c>
      <c r="G129">
        <v>536013</v>
      </c>
    </row>
    <row r="130" spans="1:7" x14ac:dyDescent="0.25">
      <c r="A130" s="1">
        <v>44208</v>
      </c>
      <c r="B130">
        <v>3.4</v>
      </c>
      <c r="C130">
        <v>3.4350000000000001</v>
      </c>
      <c r="D130">
        <v>3.39</v>
      </c>
      <c r="E130">
        <v>3.39</v>
      </c>
      <c r="F130">
        <v>3.322006</v>
      </c>
      <c r="G130">
        <v>598083</v>
      </c>
    </row>
    <row r="131" spans="1:7" x14ac:dyDescent="0.25">
      <c r="A131" s="1">
        <v>44209</v>
      </c>
      <c r="B131">
        <v>3.39</v>
      </c>
      <c r="C131">
        <v>3.41</v>
      </c>
      <c r="D131">
        <v>3.36</v>
      </c>
      <c r="E131">
        <v>3.37</v>
      </c>
      <c r="F131">
        <v>3.3024070000000001</v>
      </c>
      <c r="G131">
        <v>557326</v>
      </c>
    </row>
    <row r="132" spans="1:7" x14ac:dyDescent="0.25">
      <c r="A132" s="1">
        <v>44210</v>
      </c>
      <c r="B132">
        <v>3.4</v>
      </c>
      <c r="C132">
        <v>3.41</v>
      </c>
      <c r="D132">
        <v>3.36</v>
      </c>
      <c r="E132">
        <v>3.38</v>
      </c>
      <c r="F132">
        <v>3.3122060000000002</v>
      </c>
      <c r="G132">
        <v>408273</v>
      </c>
    </row>
    <row r="133" spans="1:7" x14ac:dyDescent="0.25">
      <c r="A133" s="1">
        <v>44211</v>
      </c>
      <c r="B133">
        <v>3.37</v>
      </c>
      <c r="C133">
        <v>3.39</v>
      </c>
      <c r="D133">
        <v>3.35</v>
      </c>
      <c r="E133">
        <v>3.35</v>
      </c>
      <c r="F133">
        <v>3.2828080000000002</v>
      </c>
      <c r="G133">
        <v>910284</v>
      </c>
    </row>
    <row r="134" spans="1:7" x14ac:dyDescent="0.25">
      <c r="A134" s="1">
        <v>44214</v>
      </c>
      <c r="B134">
        <v>3.35</v>
      </c>
      <c r="C134">
        <v>3.37</v>
      </c>
      <c r="D134">
        <v>3.32</v>
      </c>
      <c r="E134">
        <v>3.32</v>
      </c>
      <c r="F134">
        <v>3.2534100000000001</v>
      </c>
      <c r="G134">
        <v>518956</v>
      </c>
    </row>
    <row r="135" spans="1:7" x14ac:dyDescent="0.25">
      <c r="A135" s="1">
        <v>44215</v>
      </c>
      <c r="B135">
        <v>3.32</v>
      </c>
      <c r="C135">
        <v>3.4</v>
      </c>
      <c r="D135">
        <v>3.32</v>
      </c>
      <c r="E135">
        <v>3.38</v>
      </c>
      <c r="F135">
        <v>3.3122060000000002</v>
      </c>
      <c r="G135">
        <v>933758</v>
      </c>
    </row>
    <row r="136" spans="1:7" x14ac:dyDescent="0.25">
      <c r="A136" s="1">
        <v>44216</v>
      </c>
      <c r="B136">
        <v>3.39</v>
      </c>
      <c r="C136">
        <v>3.43</v>
      </c>
      <c r="D136">
        <v>3.38</v>
      </c>
      <c r="E136">
        <v>3.42</v>
      </c>
      <c r="F136">
        <v>3.351404</v>
      </c>
      <c r="G136">
        <v>684094</v>
      </c>
    </row>
    <row r="137" spans="1:7" x14ac:dyDescent="0.25">
      <c r="A137" s="1">
        <v>44217</v>
      </c>
      <c r="B137">
        <v>3.41</v>
      </c>
      <c r="C137">
        <v>3.44</v>
      </c>
      <c r="D137">
        <v>3.37</v>
      </c>
      <c r="E137">
        <v>3.37</v>
      </c>
      <c r="F137">
        <v>3.3024070000000001</v>
      </c>
      <c r="G137">
        <v>910794</v>
      </c>
    </row>
    <row r="138" spans="1:7" x14ac:dyDescent="0.25">
      <c r="A138" s="1">
        <v>44218</v>
      </c>
      <c r="B138">
        <v>3.42</v>
      </c>
      <c r="C138">
        <v>3.42</v>
      </c>
      <c r="D138">
        <v>3.35</v>
      </c>
      <c r="E138">
        <v>3.35</v>
      </c>
      <c r="F138">
        <v>3.2828080000000002</v>
      </c>
      <c r="G138">
        <v>678934</v>
      </c>
    </row>
    <row r="139" spans="1:7" x14ac:dyDescent="0.25">
      <c r="A139" s="1">
        <v>44221</v>
      </c>
      <c r="B139">
        <v>3.38</v>
      </c>
      <c r="C139">
        <v>3.43</v>
      </c>
      <c r="D139">
        <v>3.35</v>
      </c>
      <c r="E139">
        <v>3.38</v>
      </c>
      <c r="F139">
        <v>3.3122060000000002</v>
      </c>
      <c r="G139">
        <v>720172</v>
      </c>
    </row>
    <row r="140" spans="1:7" x14ac:dyDescent="0.25">
      <c r="A140" s="1">
        <v>44223</v>
      </c>
      <c r="B140">
        <v>3.42</v>
      </c>
      <c r="C140">
        <v>3.4449999999999998</v>
      </c>
      <c r="D140">
        <v>3.38</v>
      </c>
      <c r="E140">
        <v>3.38</v>
      </c>
      <c r="F140">
        <v>3.3122060000000002</v>
      </c>
      <c r="G140">
        <v>1080561</v>
      </c>
    </row>
    <row r="141" spans="1:7" x14ac:dyDescent="0.25">
      <c r="A141" s="1">
        <v>44224</v>
      </c>
      <c r="B141">
        <v>3.46</v>
      </c>
      <c r="C141">
        <v>3.62</v>
      </c>
      <c r="D141">
        <v>3.42</v>
      </c>
      <c r="E141">
        <v>3.48</v>
      </c>
      <c r="F141">
        <v>3.4102009999999998</v>
      </c>
      <c r="G141">
        <v>2695851</v>
      </c>
    </row>
    <row r="142" spans="1:7" x14ac:dyDescent="0.25">
      <c r="A142" s="1">
        <v>44225</v>
      </c>
      <c r="B142">
        <v>3.5</v>
      </c>
      <c r="C142">
        <v>3.53</v>
      </c>
      <c r="D142">
        <v>3.43</v>
      </c>
      <c r="E142">
        <v>3.48</v>
      </c>
      <c r="F142">
        <v>3.4102009999999998</v>
      </c>
      <c r="G142">
        <v>1145699</v>
      </c>
    </row>
    <row r="143" spans="1:7" x14ac:dyDescent="0.25">
      <c r="A143" s="1">
        <v>44228</v>
      </c>
      <c r="B143">
        <v>3.46</v>
      </c>
      <c r="C143">
        <v>3.47</v>
      </c>
      <c r="D143">
        <v>3.4</v>
      </c>
      <c r="E143">
        <v>3.42</v>
      </c>
      <c r="F143">
        <v>3.351404</v>
      </c>
      <c r="G143">
        <v>954228</v>
      </c>
    </row>
    <row r="144" spans="1:7" x14ac:dyDescent="0.25">
      <c r="A144" s="1">
        <v>44229</v>
      </c>
      <c r="B144">
        <v>3.41</v>
      </c>
      <c r="C144">
        <v>3.44</v>
      </c>
      <c r="D144">
        <v>3.31</v>
      </c>
      <c r="E144">
        <v>3.35</v>
      </c>
      <c r="F144">
        <v>3.2828080000000002</v>
      </c>
      <c r="G144">
        <v>1713077</v>
      </c>
    </row>
    <row r="145" spans="1:7" x14ac:dyDescent="0.25">
      <c r="A145" s="1">
        <v>44230</v>
      </c>
      <c r="B145">
        <v>3.38</v>
      </c>
      <c r="C145">
        <v>3.42</v>
      </c>
      <c r="D145">
        <v>3.35</v>
      </c>
      <c r="E145">
        <v>3.4</v>
      </c>
      <c r="F145">
        <v>3.3318050000000001</v>
      </c>
      <c r="G145">
        <v>860630</v>
      </c>
    </row>
    <row r="146" spans="1:7" x14ac:dyDescent="0.25">
      <c r="A146" s="1">
        <v>44231</v>
      </c>
      <c r="B146">
        <v>3.4</v>
      </c>
      <c r="C146">
        <v>3.4350000000000001</v>
      </c>
      <c r="D146">
        <v>3.38</v>
      </c>
      <c r="E146">
        <v>3.4</v>
      </c>
      <c r="F146">
        <v>3.3318050000000001</v>
      </c>
      <c r="G146">
        <v>513101</v>
      </c>
    </row>
    <row r="147" spans="1:7" x14ac:dyDescent="0.25">
      <c r="A147" s="1">
        <v>44232</v>
      </c>
      <c r="B147">
        <v>3.41</v>
      </c>
      <c r="C147">
        <v>3.4350000000000001</v>
      </c>
      <c r="D147">
        <v>3.4</v>
      </c>
      <c r="E147">
        <v>3.43</v>
      </c>
      <c r="F147">
        <v>3.3612030000000002</v>
      </c>
      <c r="G147">
        <v>587192</v>
      </c>
    </row>
    <row r="148" spans="1:7" x14ac:dyDescent="0.25">
      <c r="A148" s="1">
        <v>44235</v>
      </c>
      <c r="B148">
        <v>3.43</v>
      </c>
      <c r="C148">
        <v>3.5</v>
      </c>
      <c r="D148">
        <v>3.43</v>
      </c>
      <c r="E148">
        <v>3.45</v>
      </c>
      <c r="F148">
        <v>3.3808020000000001</v>
      </c>
      <c r="G148">
        <v>1020539</v>
      </c>
    </row>
    <row r="149" spans="1:7" x14ac:dyDescent="0.25">
      <c r="A149" s="1">
        <v>44236</v>
      </c>
      <c r="B149">
        <v>3.48</v>
      </c>
      <c r="C149">
        <v>3.49</v>
      </c>
      <c r="D149">
        <v>3.41</v>
      </c>
      <c r="E149">
        <v>3.41</v>
      </c>
      <c r="F149">
        <v>3.3416049999999999</v>
      </c>
      <c r="G149">
        <v>889289</v>
      </c>
    </row>
    <row r="150" spans="1:7" x14ac:dyDescent="0.25">
      <c r="A150" s="1">
        <v>44237</v>
      </c>
      <c r="B150">
        <v>3.41</v>
      </c>
      <c r="C150">
        <v>3.45</v>
      </c>
      <c r="D150">
        <v>3.4</v>
      </c>
      <c r="E150">
        <v>3.41</v>
      </c>
      <c r="F150">
        <v>3.3416049999999999</v>
      </c>
      <c r="G150">
        <v>776507</v>
      </c>
    </row>
    <row r="151" spans="1:7" x14ac:dyDescent="0.25">
      <c r="A151" s="1">
        <v>44238</v>
      </c>
      <c r="B151">
        <v>3.41</v>
      </c>
      <c r="C151">
        <v>3.43</v>
      </c>
      <c r="D151">
        <v>3.36</v>
      </c>
      <c r="E151">
        <v>3.37</v>
      </c>
      <c r="F151">
        <v>3.3024070000000001</v>
      </c>
      <c r="G151">
        <v>887141</v>
      </c>
    </row>
    <row r="152" spans="1:7" x14ac:dyDescent="0.25">
      <c r="A152" s="1">
        <v>44239</v>
      </c>
      <c r="B152">
        <v>3.4</v>
      </c>
      <c r="C152">
        <v>3.4</v>
      </c>
      <c r="D152">
        <v>3.33</v>
      </c>
      <c r="E152">
        <v>3.33</v>
      </c>
      <c r="F152">
        <v>3.2632089999999998</v>
      </c>
      <c r="G152">
        <v>1067383</v>
      </c>
    </row>
    <row r="153" spans="1:7" x14ac:dyDescent="0.25">
      <c r="A153" s="1">
        <v>44242</v>
      </c>
      <c r="B153">
        <v>3.35</v>
      </c>
      <c r="C153">
        <v>3.37</v>
      </c>
      <c r="D153">
        <v>3.31</v>
      </c>
      <c r="E153">
        <v>3.32</v>
      </c>
      <c r="F153">
        <v>3.2534100000000001</v>
      </c>
      <c r="G153">
        <v>741847</v>
      </c>
    </row>
    <row r="154" spans="1:7" x14ac:dyDescent="0.25">
      <c r="A154" s="1">
        <v>44243</v>
      </c>
      <c r="B154">
        <v>3.34</v>
      </c>
      <c r="C154">
        <v>3.4950000000000001</v>
      </c>
      <c r="D154">
        <v>3.34</v>
      </c>
      <c r="E154">
        <v>3.46</v>
      </c>
      <c r="F154">
        <v>3.3906019999999999</v>
      </c>
      <c r="G154">
        <v>2242039</v>
      </c>
    </row>
    <row r="155" spans="1:7" x14ac:dyDescent="0.25">
      <c r="A155" s="1">
        <v>44244</v>
      </c>
      <c r="B155">
        <v>3.42</v>
      </c>
      <c r="C155">
        <v>3.44</v>
      </c>
      <c r="D155">
        <v>3.25</v>
      </c>
      <c r="E155">
        <v>3.25</v>
      </c>
      <c r="F155">
        <v>3.1848139999999998</v>
      </c>
      <c r="G155">
        <v>2669884</v>
      </c>
    </row>
    <row r="156" spans="1:7" x14ac:dyDescent="0.25">
      <c r="A156" s="1">
        <v>44245</v>
      </c>
      <c r="B156">
        <v>3.26</v>
      </c>
      <c r="C156">
        <v>3.29</v>
      </c>
      <c r="D156">
        <v>3.22</v>
      </c>
      <c r="E156">
        <v>3.22</v>
      </c>
      <c r="F156">
        <v>3.1554160000000002</v>
      </c>
      <c r="G156">
        <v>1432200</v>
      </c>
    </row>
    <row r="157" spans="1:7" x14ac:dyDescent="0.25">
      <c r="A157" s="1">
        <v>44246</v>
      </c>
      <c r="B157">
        <v>3.23</v>
      </c>
      <c r="C157">
        <v>3.23</v>
      </c>
      <c r="D157">
        <v>3.16</v>
      </c>
      <c r="E157">
        <v>3.21</v>
      </c>
      <c r="F157">
        <v>3.145616</v>
      </c>
      <c r="G157">
        <v>1892485</v>
      </c>
    </row>
    <row r="158" spans="1:7" x14ac:dyDescent="0.25">
      <c r="A158" s="1">
        <v>44249</v>
      </c>
      <c r="B158">
        <v>3.2</v>
      </c>
      <c r="C158">
        <v>3.28</v>
      </c>
      <c r="D158">
        <v>3.2</v>
      </c>
      <c r="E158">
        <v>3.27</v>
      </c>
      <c r="F158">
        <v>3.204412</v>
      </c>
      <c r="G158">
        <v>792830</v>
      </c>
    </row>
    <row r="159" spans="1:7" x14ac:dyDescent="0.25">
      <c r="A159" s="1">
        <v>44250</v>
      </c>
      <c r="B159">
        <v>3.26</v>
      </c>
      <c r="C159">
        <v>3.36</v>
      </c>
      <c r="D159">
        <v>3.26</v>
      </c>
      <c r="E159">
        <v>3.34</v>
      </c>
      <c r="F159">
        <v>3.2730079999999999</v>
      </c>
      <c r="G159">
        <v>1260057</v>
      </c>
    </row>
    <row r="160" spans="1:7" x14ac:dyDescent="0.25">
      <c r="A160" s="1">
        <v>44251</v>
      </c>
      <c r="B160">
        <v>3.35</v>
      </c>
      <c r="C160">
        <v>3.37</v>
      </c>
      <c r="D160">
        <v>3.34</v>
      </c>
      <c r="E160">
        <v>3.35</v>
      </c>
      <c r="F160">
        <v>3.2828080000000002</v>
      </c>
      <c r="G160">
        <v>656862</v>
      </c>
    </row>
    <row r="161" spans="1:7" x14ac:dyDescent="0.25">
      <c r="A161" s="1">
        <v>44252</v>
      </c>
      <c r="B161">
        <v>3.36</v>
      </c>
      <c r="C161">
        <v>3.4049999999999998</v>
      </c>
      <c r="D161">
        <v>3.35</v>
      </c>
      <c r="E161">
        <v>3.37</v>
      </c>
      <c r="F161">
        <v>3.3024070000000001</v>
      </c>
      <c r="G161">
        <v>1170946</v>
      </c>
    </row>
    <row r="162" spans="1:7" x14ac:dyDescent="0.25">
      <c r="A162" s="1">
        <v>44253</v>
      </c>
      <c r="B162">
        <v>3.34</v>
      </c>
      <c r="C162">
        <v>3.4</v>
      </c>
      <c r="D162">
        <v>3.33</v>
      </c>
      <c r="E162">
        <v>3.38</v>
      </c>
      <c r="F162">
        <v>3.3122060000000002</v>
      </c>
      <c r="G162">
        <v>916956</v>
      </c>
    </row>
    <row r="163" spans="1:7" x14ac:dyDescent="0.25">
      <c r="A163" s="1">
        <v>44256</v>
      </c>
      <c r="B163">
        <v>3.38</v>
      </c>
      <c r="C163">
        <v>3.45</v>
      </c>
      <c r="D163">
        <v>3.38</v>
      </c>
      <c r="E163">
        <v>3.43</v>
      </c>
      <c r="F163">
        <v>3.3612030000000002</v>
      </c>
      <c r="G163">
        <v>802548</v>
      </c>
    </row>
    <row r="164" spans="1:7" x14ac:dyDescent="0.25">
      <c r="A164" s="1">
        <v>44257</v>
      </c>
      <c r="B164">
        <v>3.44</v>
      </c>
      <c r="C164">
        <v>3.49</v>
      </c>
      <c r="D164">
        <v>3.42</v>
      </c>
      <c r="E164">
        <v>3.47</v>
      </c>
      <c r="F164">
        <v>3.400401</v>
      </c>
      <c r="G164">
        <v>966951</v>
      </c>
    </row>
    <row r="165" spans="1:7" x14ac:dyDescent="0.25">
      <c r="A165" s="1">
        <v>44258</v>
      </c>
      <c r="B165">
        <v>3.47</v>
      </c>
      <c r="C165">
        <v>3.54</v>
      </c>
      <c r="D165">
        <v>3.44</v>
      </c>
      <c r="E165">
        <v>3.5</v>
      </c>
      <c r="F165">
        <v>3.429799</v>
      </c>
      <c r="G165">
        <v>954494</v>
      </c>
    </row>
    <row r="166" spans="1:7" x14ac:dyDescent="0.25">
      <c r="A166" s="1">
        <v>44259</v>
      </c>
      <c r="B166">
        <v>3.54</v>
      </c>
      <c r="C166">
        <v>3.57</v>
      </c>
      <c r="D166">
        <v>3.48</v>
      </c>
      <c r="E166">
        <v>3.57</v>
      </c>
      <c r="F166">
        <v>3.4983949999999999</v>
      </c>
      <c r="G166">
        <v>1672680</v>
      </c>
    </row>
    <row r="167" spans="1:7" x14ac:dyDescent="0.25">
      <c r="A167" s="1">
        <v>44260</v>
      </c>
      <c r="B167">
        <v>3.55</v>
      </c>
      <c r="C167">
        <v>3.55</v>
      </c>
      <c r="D167">
        <v>3.4849999999999999</v>
      </c>
      <c r="E167">
        <v>3.51</v>
      </c>
      <c r="F167">
        <v>3.4395989999999999</v>
      </c>
      <c r="G167">
        <v>1289175</v>
      </c>
    </row>
    <row r="168" spans="1:7" x14ac:dyDescent="0.25">
      <c r="A168" s="1">
        <v>44263</v>
      </c>
      <c r="B168">
        <v>3.52</v>
      </c>
      <c r="C168">
        <v>3.56</v>
      </c>
      <c r="D168">
        <v>3.42</v>
      </c>
      <c r="E168">
        <v>3.43</v>
      </c>
      <c r="F168">
        <v>3.3612030000000002</v>
      </c>
      <c r="G168">
        <v>1025606</v>
      </c>
    </row>
    <row r="169" spans="1:7" x14ac:dyDescent="0.25">
      <c r="A169" s="1">
        <v>44264</v>
      </c>
      <c r="B169">
        <v>3.49</v>
      </c>
      <c r="C169">
        <v>3.49</v>
      </c>
      <c r="D169">
        <v>3.38</v>
      </c>
      <c r="E169">
        <v>3.39</v>
      </c>
      <c r="F169">
        <v>3.322006</v>
      </c>
      <c r="G169">
        <v>1396882</v>
      </c>
    </row>
    <row r="170" spans="1:7" x14ac:dyDescent="0.25">
      <c r="A170" s="1">
        <v>44265</v>
      </c>
      <c r="B170">
        <v>3.41</v>
      </c>
      <c r="C170">
        <v>3.52</v>
      </c>
      <c r="D170">
        <v>3.41</v>
      </c>
      <c r="E170">
        <v>3.52</v>
      </c>
      <c r="F170">
        <v>3.449398</v>
      </c>
      <c r="G170">
        <v>1362069</v>
      </c>
    </row>
    <row r="171" spans="1:7" x14ac:dyDescent="0.25">
      <c r="A171" s="1">
        <v>44266</v>
      </c>
      <c r="B171">
        <v>3.52</v>
      </c>
      <c r="C171">
        <v>3.54</v>
      </c>
      <c r="D171">
        <v>3.49</v>
      </c>
      <c r="E171">
        <v>3.49</v>
      </c>
      <c r="F171">
        <v>3.42</v>
      </c>
      <c r="G171">
        <v>713329</v>
      </c>
    </row>
    <row r="172" spans="1:7" x14ac:dyDescent="0.25">
      <c r="A172" s="1">
        <v>44267</v>
      </c>
      <c r="B172">
        <v>3.41</v>
      </c>
      <c r="C172">
        <v>3.43</v>
      </c>
      <c r="D172">
        <v>3.34</v>
      </c>
      <c r="E172">
        <v>3.36</v>
      </c>
      <c r="F172">
        <v>3.36</v>
      </c>
      <c r="G172">
        <v>1251793</v>
      </c>
    </row>
    <row r="173" spans="1:7" x14ac:dyDescent="0.25">
      <c r="A173" s="1">
        <v>44270</v>
      </c>
      <c r="B173">
        <v>3.34</v>
      </c>
      <c r="C173">
        <v>3.38</v>
      </c>
      <c r="D173">
        <v>3.29</v>
      </c>
      <c r="E173">
        <v>3.37</v>
      </c>
      <c r="F173">
        <v>3.37</v>
      </c>
      <c r="G173">
        <v>1568590</v>
      </c>
    </row>
    <row r="174" spans="1:7" x14ac:dyDescent="0.25">
      <c r="A174" s="1">
        <v>44271</v>
      </c>
      <c r="B174">
        <v>3.38</v>
      </c>
      <c r="C174">
        <v>3.38</v>
      </c>
      <c r="D174">
        <v>3.33</v>
      </c>
      <c r="E174">
        <v>3.36</v>
      </c>
      <c r="F174">
        <v>3.36</v>
      </c>
      <c r="G174">
        <v>1075985</v>
      </c>
    </row>
    <row r="175" spans="1:7" x14ac:dyDescent="0.25">
      <c r="A175" s="1">
        <v>44272</v>
      </c>
      <c r="B175">
        <v>3.34</v>
      </c>
      <c r="C175">
        <v>3.36</v>
      </c>
      <c r="D175">
        <v>3.28</v>
      </c>
      <c r="E175">
        <v>3.32</v>
      </c>
      <c r="F175">
        <v>3.32</v>
      </c>
      <c r="G175">
        <v>866690</v>
      </c>
    </row>
    <row r="176" spans="1:7" x14ac:dyDescent="0.25">
      <c r="A176" s="1">
        <v>44273</v>
      </c>
      <c r="B176">
        <v>3.29</v>
      </c>
      <c r="C176">
        <v>3.33</v>
      </c>
      <c r="D176">
        <v>3.2850000000000001</v>
      </c>
      <c r="E176">
        <v>3.32</v>
      </c>
      <c r="F176">
        <v>3.32</v>
      </c>
      <c r="G176">
        <v>1229663</v>
      </c>
    </row>
    <row r="177" spans="1:7" x14ac:dyDescent="0.25">
      <c r="A177" s="1">
        <v>44274</v>
      </c>
      <c r="B177">
        <v>3.3</v>
      </c>
      <c r="C177">
        <v>3.38</v>
      </c>
      <c r="D177">
        <v>3.28</v>
      </c>
      <c r="E177">
        <v>3.38</v>
      </c>
      <c r="F177">
        <v>3.38</v>
      </c>
      <c r="G177">
        <v>8554101</v>
      </c>
    </row>
    <row r="178" spans="1:7" x14ac:dyDescent="0.25">
      <c r="A178" s="1">
        <v>44277</v>
      </c>
      <c r="B178">
        <v>3.37</v>
      </c>
      <c r="C178">
        <v>3.4249999999999998</v>
      </c>
      <c r="D178">
        <v>3.35</v>
      </c>
      <c r="E178">
        <v>3.4</v>
      </c>
      <c r="F178">
        <v>3.4</v>
      </c>
      <c r="G178">
        <v>695070</v>
      </c>
    </row>
    <row r="179" spans="1:7" x14ac:dyDescent="0.25">
      <c r="A179" s="1">
        <v>44278</v>
      </c>
      <c r="B179">
        <v>3.41</v>
      </c>
      <c r="C179">
        <v>3.5</v>
      </c>
      <c r="D179">
        <v>3.37</v>
      </c>
      <c r="E179">
        <v>3.48</v>
      </c>
      <c r="F179">
        <v>3.48</v>
      </c>
      <c r="G179">
        <v>1065657</v>
      </c>
    </row>
    <row r="180" spans="1:7" x14ac:dyDescent="0.25">
      <c r="A180" s="1">
        <v>44279</v>
      </c>
      <c r="B180">
        <v>3.5</v>
      </c>
      <c r="C180">
        <v>3.51</v>
      </c>
      <c r="D180">
        <v>3.44</v>
      </c>
      <c r="E180">
        <v>3.5</v>
      </c>
      <c r="F180">
        <v>3.5</v>
      </c>
      <c r="G180">
        <v>586612</v>
      </c>
    </row>
    <row r="181" spans="1:7" x14ac:dyDescent="0.25">
      <c r="A181" s="1">
        <v>44280</v>
      </c>
      <c r="B181">
        <v>3.52</v>
      </c>
      <c r="C181">
        <v>3.52</v>
      </c>
      <c r="D181">
        <v>3.45</v>
      </c>
      <c r="E181">
        <v>3.48</v>
      </c>
      <c r="F181">
        <v>3.48</v>
      </c>
      <c r="G181">
        <v>817775</v>
      </c>
    </row>
    <row r="182" spans="1:7" x14ac:dyDescent="0.25">
      <c r="A182" s="1">
        <v>44281</v>
      </c>
      <c r="B182">
        <v>3.48</v>
      </c>
      <c r="C182">
        <v>3.48</v>
      </c>
      <c r="D182">
        <v>3.42</v>
      </c>
      <c r="E182">
        <v>3.47</v>
      </c>
      <c r="F182">
        <v>3.47</v>
      </c>
      <c r="G182">
        <v>1311329</v>
      </c>
    </row>
    <row r="183" spans="1:7" x14ac:dyDescent="0.25">
      <c r="A183" s="1">
        <v>44284</v>
      </c>
      <c r="B183">
        <v>3.45</v>
      </c>
      <c r="C183">
        <v>3.45</v>
      </c>
      <c r="D183">
        <v>3.36</v>
      </c>
      <c r="E183">
        <v>3.39</v>
      </c>
      <c r="F183">
        <v>3.39</v>
      </c>
      <c r="G183">
        <v>904044</v>
      </c>
    </row>
    <row r="184" spans="1:7" x14ac:dyDescent="0.25">
      <c r="A184" s="1">
        <v>44285</v>
      </c>
      <c r="B184">
        <v>3.38</v>
      </c>
      <c r="C184">
        <v>3.39</v>
      </c>
      <c r="D184">
        <v>3.34</v>
      </c>
      <c r="E184">
        <v>3.34</v>
      </c>
      <c r="F184">
        <v>3.34</v>
      </c>
      <c r="G184">
        <v>1204511</v>
      </c>
    </row>
    <row r="185" spans="1:7" x14ac:dyDescent="0.25">
      <c r="A185" s="1">
        <v>44286</v>
      </c>
      <c r="B185">
        <v>3.35</v>
      </c>
      <c r="C185">
        <v>3.41</v>
      </c>
      <c r="D185">
        <v>3.33</v>
      </c>
      <c r="E185">
        <v>3.34</v>
      </c>
      <c r="F185">
        <v>3.34</v>
      </c>
      <c r="G185">
        <v>2086737</v>
      </c>
    </row>
    <row r="186" spans="1:7" x14ac:dyDescent="0.25">
      <c r="A186" s="1">
        <v>44287</v>
      </c>
      <c r="B186">
        <v>3.35</v>
      </c>
      <c r="C186">
        <v>3.38</v>
      </c>
      <c r="D186">
        <v>3.33</v>
      </c>
      <c r="E186">
        <v>3.36</v>
      </c>
      <c r="F186">
        <v>3.36</v>
      </c>
      <c r="G186">
        <v>761326</v>
      </c>
    </row>
    <row r="187" spans="1:7" x14ac:dyDescent="0.25">
      <c r="A187" s="1">
        <v>44292</v>
      </c>
      <c r="B187">
        <v>3.41</v>
      </c>
      <c r="C187">
        <v>3.53</v>
      </c>
      <c r="D187">
        <v>3.4</v>
      </c>
      <c r="E187">
        <v>3.5</v>
      </c>
      <c r="F187">
        <v>3.5</v>
      </c>
      <c r="G187">
        <v>1289647</v>
      </c>
    </row>
    <row r="188" spans="1:7" x14ac:dyDescent="0.25">
      <c r="A188" s="1">
        <v>44293</v>
      </c>
      <c r="B188">
        <v>3.5</v>
      </c>
      <c r="C188">
        <v>3.74</v>
      </c>
      <c r="D188">
        <v>3.48</v>
      </c>
      <c r="E188">
        <v>3.68</v>
      </c>
      <c r="F188">
        <v>3.68</v>
      </c>
      <c r="G188">
        <v>2956249</v>
      </c>
    </row>
    <row r="189" spans="1:7" x14ac:dyDescent="0.25">
      <c r="A189" s="1">
        <v>44294</v>
      </c>
      <c r="B189">
        <v>3.7</v>
      </c>
      <c r="C189">
        <v>3.83</v>
      </c>
      <c r="D189">
        <v>3.66</v>
      </c>
      <c r="E189">
        <v>3.82</v>
      </c>
      <c r="F189">
        <v>3.82</v>
      </c>
      <c r="G189">
        <v>2200778</v>
      </c>
    </row>
    <row r="190" spans="1:7" x14ac:dyDescent="0.25">
      <c r="A190" s="1">
        <v>44295</v>
      </c>
      <c r="B190">
        <v>3.8</v>
      </c>
      <c r="C190">
        <v>3.88</v>
      </c>
      <c r="D190">
        <v>3.75</v>
      </c>
      <c r="E190">
        <v>3.86</v>
      </c>
      <c r="F190">
        <v>3.86</v>
      </c>
      <c r="G190">
        <v>1136405</v>
      </c>
    </row>
    <row r="191" spans="1:7" x14ac:dyDescent="0.25">
      <c r="A191" s="1">
        <v>44298</v>
      </c>
      <c r="B191">
        <v>3.87</v>
      </c>
      <c r="C191">
        <v>3.89</v>
      </c>
      <c r="D191">
        <v>3.83</v>
      </c>
      <c r="E191">
        <v>3.86</v>
      </c>
      <c r="F191">
        <v>3.86</v>
      </c>
      <c r="G191">
        <v>908434</v>
      </c>
    </row>
    <row r="192" spans="1:7" x14ac:dyDescent="0.25">
      <c r="A192" s="1">
        <v>44299</v>
      </c>
      <c r="B192">
        <v>3.9</v>
      </c>
      <c r="C192">
        <v>3.91</v>
      </c>
      <c r="D192">
        <v>3.85</v>
      </c>
      <c r="E192">
        <v>3.87</v>
      </c>
      <c r="F192">
        <v>3.87</v>
      </c>
      <c r="G192">
        <v>1250884</v>
      </c>
    </row>
    <row r="193" spans="1:7" x14ac:dyDescent="0.25">
      <c r="A193" s="1">
        <v>44300</v>
      </c>
      <c r="B193">
        <v>3.9</v>
      </c>
      <c r="C193">
        <v>3.92</v>
      </c>
      <c r="D193">
        <v>3.86</v>
      </c>
      <c r="E193">
        <v>3.91</v>
      </c>
      <c r="F193">
        <v>3.91</v>
      </c>
      <c r="G193">
        <v>626749</v>
      </c>
    </row>
    <row r="194" spans="1:7" x14ac:dyDescent="0.25">
      <c r="A194" s="1">
        <v>44301</v>
      </c>
      <c r="B194">
        <v>3.91</v>
      </c>
      <c r="C194">
        <v>3.96</v>
      </c>
      <c r="D194">
        <v>3.9</v>
      </c>
      <c r="E194">
        <v>3.96</v>
      </c>
      <c r="F194">
        <v>3.96</v>
      </c>
      <c r="G194">
        <v>696612</v>
      </c>
    </row>
    <row r="195" spans="1:7" x14ac:dyDescent="0.25">
      <c r="A195" s="1">
        <v>44302</v>
      </c>
      <c r="B195">
        <v>3.95</v>
      </c>
      <c r="C195">
        <v>3.97</v>
      </c>
      <c r="D195">
        <v>3.87</v>
      </c>
      <c r="E195">
        <v>3.97</v>
      </c>
      <c r="F195">
        <v>3.97</v>
      </c>
      <c r="G195">
        <v>825086</v>
      </c>
    </row>
    <row r="196" spans="1:7" x14ac:dyDescent="0.25">
      <c r="A196" s="1">
        <v>44305</v>
      </c>
      <c r="B196">
        <v>3.91</v>
      </c>
      <c r="C196">
        <v>3.94</v>
      </c>
      <c r="D196">
        <v>3.82</v>
      </c>
      <c r="E196">
        <v>3.89</v>
      </c>
      <c r="F196">
        <v>3.89</v>
      </c>
      <c r="G196">
        <v>754514</v>
      </c>
    </row>
    <row r="197" spans="1:7" x14ac:dyDescent="0.25">
      <c r="A197" s="1">
        <v>44306</v>
      </c>
      <c r="B197">
        <v>3.88</v>
      </c>
      <c r="C197">
        <v>3.9449999999999998</v>
      </c>
      <c r="D197">
        <v>3.85</v>
      </c>
      <c r="E197">
        <v>3.9</v>
      </c>
      <c r="F197">
        <v>3.9</v>
      </c>
      <c r="G197">
        <v>683011</v>
      </c>
    </row>
    <row r="198" spans="1:7" x14ac:dyDescent="0.25">
      <c r="A198" s="1">
        <v>44307</v>
      </c>
      <c r="B198">
        <v>3.86</v>
      </c>
      <c r="C198">
        <v>3.93</v>
      </c>
      <c r="D198">
        <v>3.83</v>
      </c>
      <c r="E198">
        <v>3.88</v>
      </c>
      <c r="F198">
        <v>3.88</v>
      </c>
      <c r="G198">
        <v>551500</v>
      </c>
    </row>
    <row r="199" spans="1:7" x14ac:dyDescent="0.25">
      <c r="A199" s="1">
        <v>44308</v>
      </c>
      <c r="B199">
        <v>3.81</v>
      </c>
      <c r="C199">
        <v>3.93</v>
      </c>
      <c r="D199">
        <v>3.81</v>
      </c>
      <c r="E199">
        <v>3.87</v>
      </c>
      <c r="F199">
        <v>3.87</v>
      </c>
      <c r="G199">
        <v>656056</v>
      </c>
    </row>
    <row r="200" spans="1:7" x14ac:dyDescent="0.25">
      <c r="A200" s="1">
        <v>44309</v>
      </c>
      <c r="B200">
        <v>3.83</v>
      </c>
      <c r="C200">
        <v>3.88</v>
      </c>
      <c r="D200">
        <v>3.81</v>
      </c>
      <c r="E200">
        <v>3.85</v>
      </c>
      <c r="F200">
        <v>3.85</v>
      </c>
      <c r="G200">
        <v>566685</v>
      </c>
    </row>
    <row r="201" spans="1:7" x14ac:dyDescent="0.25">
      <c r="A201" s="1">
        <v>44312</v>
      </c>
      <c r="B201">
        <v>3.84</v>
      </c>
      <c r="C201">
        <v>3.84</v>
      </c>
      <c r="D201">
        <v>3.78</v>
      </c>
      <c r="E201">
        <v>3.83</v>
      </c>
      <c r="F201">
        <v>3.83</v>
      </c>
      <c r="G201">
        <v>552583</v>
      </c>
    </row>
    <row r="202" spans="1:7" x14ac:dyDescent="0.25">
      <c r="A202" s="1">
        <v>44313</v>
      </c>
      <c r="B202">
        <v>3.78</v>
      </c>
      <c r="C202">
        <v>3.84</v>
      </c>
      <c r="D202">
        <v>3.77</v>
      </c>
      <c r="E202">
        <v>3.82</v>
      </c>
      <c r="F202">
        <v>3.82</v>
      </c>
      <c r="G202">
        <v>591098</v>
      </c>
    </row>
    <row r="203" spans="1:7" x14ac:dyDescent="0.25">
      <c r="A203" s="1">
        <v>44314</v>
      </c>
      <c r="B203">
        <v>3.8</v>
      </c>
      <c r="C203">
        <v>3.81</v>
      </c>
      <c r="D203">
        <v>3.6549999999999998</v>
      </c>
      <c r="E203">
        <v>3.71</v>
      </c>
      <c r="F203">
        <v>3.71</v>
      </c>
      <c r="G203">
        <v>1255389</v>
      </c>
    </row>
    <row r="204" spans="1:7" x14ac:dyDescent="0.25">
      <c r="A204" s="1">
        <v>44315</v>
      </c>
      <c r="B204">
        <v>3.69</v>
      </c>
      <c r="C204">
        <v>3.75</v>
      </c>
      <c r="D204">
        <v>3.69</v>
      </c>
      <c r="E204">
        <v>3.74</v>
      </c>
      <c r="F204">
        <v>3.74</v>
      </c>
      <c r="G204">
        <v>505902</v>
      </c>
    </row>
    <row r="205" spans="1:7" x14ac:dyDescent="0.25">
      <c r="A205" s="1">
        <v>44316</v>
      </c>
      <c r="B205">
        <v>3.73</v>
      </c>
      <c r="C205">
        <v>3.73</v>
      </c>
      <c r="D205">
        <v>3.66</v>
      </c>
      <c r="E205">
        <v>3.69</v>
      </c>
      <c r="F205">
        <v>3.69</v>
      </c>
      <c r="G205">
        <v>420428</v>
      </c>
    </row>
    <row r="206" spans="1:7" x14ac:dyDescent="0.25">
      <c r="A206" s="1">
        <v>44319</v>
      </c>
      <c r="B206">
        <v>3.69</v>
      </c>
      <c r="C206">
        <v>3.72</v>
      </c>
      <c r="D206">
        <v>3.64</v>
      </c>
      <c r="E206">
        <v>3.67</v>
      </c>
      <c r="F206">
        <v>3.67</v>
      </c>
      <c r="G206">
        <v>611905</v>
      </c>
    </row>
    <row r="207" spans="1:7" x14ac:dyDescent="0.25">
      <c r="A207" s="1">
        <v>44320</v>
      </c>
      <c r="B207">
        <v>3.68</v>
      </c>
      <c r="C207">
        <v>3.7</v>
      </c>
      <c r="D207">
        <v>3.6150000000000002</v>
      </c>
      <c r="E207">
        <v>3.67</v>
      </c>
      <c r="F207">
        <v>3.67</v>
      </c>
      <c r="G207">
        <v>429539</v>
      </c>
    </row>
    <row r="208" spans="1:7" x14ac:dyDescent="0.25">
      <c r="A208" s="1">
        <v>44321</v>
      </c>
      <c r="B208">
        <v>3.67</v>
      </c>
      <c r="C208">
        <v>3.73</v>
      </c>
      <c r="D208">
        <v>3.64</v>
      </c>
      <c r="E208">
        <v>3.7</v>
      </c>
      <c r="F208">
        <v>3.7</v>
      </c>
      <c r="G208">
        <v>359604</v>
      </c>
    </row>
    <row r="209" spans="1:7" x14ac:dyDescent="0.25">
      <c r="A209" s="1">
        <v>44322</v>
      </c>
      <c r="B209">
        <v>3.74</v>
      </c>
      <c r="C209">
        <v>3.74</v>
      </c>
      <c r="D209">
        <v>3.6549999999999998</v>
      </c>
      <c r="E209">
        <v>3.66</v>
      </c>
      <c r="F209">
        <v>3.66</v>
      </c>
      <c r="G209">
        <v>206225</v>
      </c>
    </row>
    <row r="210" spans="1:7" x14ac:dyDescent="0.25">
      <c r="A210" s="1">
        <v>44323</v>
      </c>
      <c r="B210">
        <v>3.7</v>
      </c>
      <c r="C210">
        <v>3.7</v>
      </c>
      <c r="D210">
        <v>3.63</v>
      </c>
      <c r="E210">
        <v>3.65</v>
      </c>
      <c r="F210">
        <v>3.65</v>
      </c>
      <c r="G210">
        <v>292935</v>
      </c>
    </row>
    <row r="211" spans="1:7" x14ac:dyDescent="0.25">
      <c r="A211" s="1">
        <v>44326</v>
      </c>
      <c r="B211">
        <v>3.67</v>
      </c>
      <c r="C211">
        <v>3.67</v>
      </c>
      <c r="D211">
        <v>3.63</v>
      </c>
      <c r="E211">
        <v>3.67</v>
      </c>
      <c r="F211">
        <v>3.67</v>
      </c>
      <c r="G211">
        <v>379929</v>
      </c>
    </row>
    <row r="212" spans="1:7" x14ac:dyDescent="0.25">
      <c r="A212" s="1">
        <v>44327</v>
      </c>
      <c r="B212">
        <v>3.67</v>
      </c>
      <c r="C212">
        <v>3.67</v>
      </c>
      <c r="D212">
        <v>3.61</v>
      </c>
      <c r="E212">
        <v>3.65</v>
      </c>
      <c r="F212">
        <v>3.65</v>
      </c>
      <c r="G212">
        <v>467545</v>
      </c>
    </row>
    <row r="213" spans="1:7" x14ac:dyDescent="0.25">
      <c r="A213" s="1">
        <v>44328</v>
      </c>
      <c r="B213">
        <v>3.67</v>
      </c>
      <c r="C213">
        <v>3.68</v>
      </c>
      <c r="D213">
        <v>3.61</v>
      </c>
      <c r="E213">
        <v>3.66</v>
      </c>
      <c r="F213">
        <v>3.66</v>
      </c>
      <c r="G213">
        <v>346418</v>
      </c>
    </row>
    <row r="214" spans="1:7" x14ac:dyDescent="0.25">
      <c r="A214" s="1">
        <v>44329</v>
      </c>
      <c r="B214">
        <v>3.69</v>
      </c>
      <c r="C214">
        <v>3.69</v>
      </c>
      <c r="D214">
        <v>3.6</v>
      </c>
      <c r="E214">
        <v>3.6</v>
      </c>
      <c r="F214">
        <v>3.6</v>
      </c>
      <c r="G214">
        <v>230604</v>
      </c>
    </row>
    <row r="215" spans="1:7" x14ac:dyDescent="0.25">
      <c r="A215" s="1">
        <v>44330</v>
      </c>
      <c r="B215">
        <v>3.64</v>
      </c>
      <c r="C215">
        <v>3.67</v>
      </c>
      <c r="D215">
        <v>3.62</v>
      </c>
      <c r="E215">
        <v>3.65</v>
      </c>
      <c r="F215">
        <v>3.65</v>
      </c>
      <c r="G215">
        <v>247456</v>
      </c>
    </row>
    <row r="216" spans="1:7" x14ac:dyDescent="0.25">
      <c r="A216" s="1">
        <v>44333</v>
      </c>
      <c r="B216">
        <v>3.66</v>
      </c>
      <c r="C216">
        <v>3.6749999999999998</v>
      </c>
      <c r="D216">
        <v>3.61</v>
      </c>
      <c r="E216">
        <v>3.63</v>
      </c>
      <c r="F216">
        <v>3.63</v>
      </c>
      <c r="G216">
        <v>307081</v>
      </c>
    </row>
    <row r="217" spans="1:7" x14ac:dyDescent="0.25">
      <c r="A217" s="1">
        <v>44334</v>
      </c>
      <c r="B217">
        <v>3.64</v>
      </c>
      <c r="C217">
        <v>3.64</v>
      </c>
      <c r="D217">
        <v>3.53</v>
      </c>
      <c r="E217">
        <v>3.62</v>
      </c>
      <c r="F217">
        <v>3.62</v>
      </c>
      <c r="G217">
        <v>517996</v>
      </c>
    </row>
    <row r="218" spans="1:7" x14ac:dyDescent="0.25">
      <c r="A218" s="1">
        <v>44335</v>
      </c>
      <c r="B218">
        <v>3.63</v>
      </c>
      <c r="C218">
        <v>3.63</v>
      </c>
      <c r="D218">
        <v>3.5</v>
      </c>
      <c r="E218">
        <v>3.59</v>
      </c>
      <c r="F218">
        <v>3.59</v>
      </c>
      <c r="G218">
        <v>1157960</v>
      </c>
    </row>
    <row r="219" spans="1:7" x14ac:dyDescent="0.25">
      <c r="A219" s="1">
        <v>44336</v>
      </c>
      <c r="B219">
        <v>3.55</v>
      </c>
      <c r="C219">
        <v>3.58</v>
      </c>
      <c r="D219">
        <v>3.53</v>
      </c>
      <c r="E219">
        <v>3.56</v>
      </c>
      <c r="F219">
        <v>3.56</v>
      </c>
      <c r="G219">
        <v>594297</v>
      </c>
    </row>
    <row r="220" spans="1:7" x14ac:dyDescent="0.25">
      <c r="A220" s="1">
        <v>44337</v>
      </c>
      <c r="B220">
        <v>3.57</v>
      </c>
      <c r="C220">
        <v>3.66</v>
      </c>
      <c r="D220">
        <v>3.54</v>
      </c>
      <c r="E220">
        <v>3.66</v>
      </c>
      <c r="F220">
        <v>3.66</v>
      </c>
      <c r="G220">
        <v>472920</v>
      </c>
    </row>
    <row r="221" spans="1:7" x14ac:dyDescent="0.25">
      <c r="A221" s="1">
        <v>44340</v>
      </c>
      <c r="B221">
        <v>3.67</v>
      </c>
      <c r="C221">
        <v>3.67</v>
      </c>
      <c r="D221">
        <v>3.6</v>
      </c>
      <c r="E221">
        <v>3.6</v>
      </c>
      <c r="F221">
        <v>3.6</v>
      </c>
      <c r="G221">
        <v>271689</v>
      </c>
    </row>
    <row r="222" spans="1:7" x14ac:dyDescent="0.25">
      <c r="A222" s="1">
        <v>44341</v>
      </c>
      <c r="B222">
        <v>3.6</v>
      </c>
      <c r="C222">
        <v>3.63</v>
      </c>
      <c r="D222">
        <v>3.55</v>
      </c>
      <c r="E222">
        <v>3.63</v>
      </c>
      <c r="F222">
        <v>3.63</v>
      </c>
      <c r="G222">
        <v>259039</v>
      </c>
    </row>
    <row r="223" spans="1:7" x14ac:dyDescent="0.25">
      <c r="A223" s="1">
        <v>44342</v>
      </c>
      <c r="B223">
        <v>3.64</v>
      </c>
      <c r="C223">
        <v>3.67</v>
      </c>
      <c r="D223">
        <v>3.61</v>
      </c>
      <c r="E223">
        <v>3.64</v>
      </c>
      <c r="F223">
        <v>3.64</v>
      </c>
      <c r="G223">
        <v>394234</v>
      </c>
    </row>
    <row r="224" spans="1:7" x14ac:dyDescent="0.25">
      <c r="A224" s="1">
        <v>44343</v>
      </c>
      <c r="B224">
        <v>3.64</v>
      </c>
      <c r="C224">
        <v>3.73</v>
      </c>
      <c r="D224">
        <v>3.6</v>
      </c>
      <c r="E224">
        <v>3.68</v>
      </c>
      <c r="F224">
        <v>3.68</v>
      </c>
      <c r="G224">
        <v>935992</v>
      </c>
    </row>
    <row r="225" spans="1:7" x14ac:dyDescent="0.25">
      <c r="A225" s="1">
        <v>44344</v>
      </c>
      <c r="B225">
        <v>3.73</v>
      </c>
      <c r="C225">
        <v>3.77</v>
      </c>
      <c r="D225">
        <v>3.69</v>
      </c>
      <c r="E225">
        <v>3.75</v>
      </c>
      <c r="F225">
        <v>3.75</v>
      </c>
      <c r="G225">
        <v>580284</v>
      </c>
    </row>
    <row r="226" spans="1:7" x14ac:dyDescent="0.25">
      <c r="A226" s="1">
        <v>44347</v>
      </c>
      <c r="B226">
        <v>3.71</v>
      </c>
      <c r="C226">
        <v>3.72</v>
      </c>
      <c r="D226">
        <v>3.65</v>
      </c>
      <c r="E226">
        <v>3.69</v>
      </c>
      <c r="F226">
        <v>3.69</v>
      </c>
      <c r="G226">
        <v>1151804</v>
      </c>
    </row>
    <row r="227" spans="1:7" x14ac:dyDescent="0.25">
      <c r="A227" s="1">
        <v>44348</v>
      </c>
      <c r="B227">
        <v>3.7</v>
      </c>
      <c r="C227">
        <v>3.75</v>
      </c>
      <c r="D227">
        <v>3.66</v>
      </c>
      <c r="E227">
        <v>3.66</v>
      </c>
      <c r="F227">
        <v>3.66</v>
      </c>
      <c r="G227">
        <v>512003</v>
      </c>
    </row>
    <row r="228" spans="1:7" x14ac:dyDescent="0.25">
      <c r="A228" s="1">
        <v>44349</v>
      </c>
      <c r="B228">
        <v>3.67</v>
      </c>
      <c r="C228">
        <v>3.78</v>
      </c>
      <c r="D228">
        <v>3.66</v>
      </c>
      <c r="E228">
        <v>3.69</v>
      </c>
      <c r="F228">
        <v>3.69</v>
      </c>
      <c r="G228">
        <v>759653</v>
      </c>
    </row>
    <row r="229" spans="1:7" x14ac:dyDescent="0.25">
      <c r="A229" s="1">
        <v>44350</v>
      </c>
      <c r="B229">
        <v>3.69</v>
      </c>
      <c r="C229">
        <v>3.79</v>
      </c>
      <c r="D229">
        <v>3.69</v>
      </c>
      <c r="E229">
        <v>3.78</v>
      </c>
      <c r="F229">
        <v>3.78</v>
      </c>
      <c r="G229">
        <v>549794</v>
      </c>
    </row>
    <row r="230" spans="1:7" x14ac:dyDescent="0.25">
      <c r="A230" s="1">
        <v>44351</v>
      </c>
      <c r="B230">
        <v>3.75</v>
      </c>
      <c r="C230">
        <v>3.7650000000000001</v>
      </c>
      <c r="D230">
        <v>3.7</v>
      </c>
      <c r="E230">
        <v>3.73</v>
      </c>
      <c r="F230">
        <v>3.73</v>
      </c>
      <c r="G230">
        <v>472498</v>
      </c>
    </row>
    <row r="231" spans="1:7" x14ac:dyDescent="0.25">
      <c r="A231" s="1">
        <v>44354</v>
      </c>
      <c r="B231">
        <v>3.73</v>
      </c>
      <c r="C231">
        <v>3.75</v>
      </c>
      <c r="D231">
        <v>3.68</v>
      </c>
      <c r="E231">
        <v>3.7</v>
      </c>
      <c r="F231">
        <v>3.7</v>
      </c>
      <c r="G231">
        <v>321530</v>
      </c>
    </row>
    <row r="232" spans="1:7" x14ac:dyDescent="0.25">
      <c r="A232" s="1">
        <v>44355</v>
      </c>
      <c r="B232">
        <v>3.69</v>
      </c>
      <c r="C232">
        <v>3.71</v>
      </c>
      <c r="D232">
        <v>3.65</v>
      </c>
      <c r="E232">
        <v>3.66</v>
      </c>
      <c r="F232">
        <v>3.66</v>
      </c>
      <c r="G232">
        <v>632140</v>
      </c>
    </row>
    <row r="233" spans="1:7" x14ac:dyDescent="0.25">
      <c r="A233" s="1">
        <v>44356</v>
      </c>
      <c r="B233">
        <v>3.67</v>
      </c>
      <c r="C233">
        <v>3.68</v>
      </c>
      <c r="D233">
        <v>3.64</v>
      </c>
      <c r="E233">
        <v>3.64</v>
      </c>
      <c r="F233">
        <v>3.64</v>
      </c>
      <c r="G233">
        <v>311766</v>
      </c>
    </row>
    <row r="234" spans="1:7" x14ac:dyDescent="0.25">
      <c r="A234" s="1">
        <v>44357</v>
      </c>
      <c r="B234">
        <v>3.64</v>
      </c>
      <c r="C234">
        <v>3.65</v>
      </c>
      <c r="D234">
        <v>3.59</v>
      </c>
      <c r="E234">
        <v>3.59</v>
      </c>
      <c r="F234">
        <v>3.59</v>
      </c>
      <c r="G234">
        <v>496500</v>
      </c>
    </row>
    <row r="235" spans="1:7" x14ac:dyDescent="0.25">
      <c r="A235" s="1">
        <v>44358</v>
      </c>
      <c r="B235">
        <v>3.62</v>
      </c>
      <c r="C235">
        <v>3.64</v>
      </c>
      <c r="D235">
        <v>3.59</v>
      </c>
      <c r="E235">
        <v>3.61</v>
      </c>
      <c r="F235">
        <v>3.61</v>
      </c>
      <c r="G235">
        <v>258007</v>
      </c>
    </row>
    <row r="236" spans="1:7" x14ac:dyDescent="0.25">
      <c r="A236" s="1">
        <v>44362</v>
      </c>
      <c r="B236">
        <v>3.6</v>
      </c>
      <c r="C236">
        <v>3.6</v>
      </c>
      <c r="D236">
        <v>3.57</v>
      </c>
      <c r="E236">
        <v>3.59</v>
      </c>
      <c r="F236">
        <v>3.59</v>
      </c>
      <c r="G236">
        <v>548843</v>
      </c>
    </row>
    <row r="237" spans="1:7" x14ac:dyDescent="0.25">
      <c r="A237" s="1">
        <v>44363</v>
      </c>
      <c r="B237">
        <v>3.57</v>
      </c>
      <c r="C237">
        <v>3.6</v>
      </c>
      <c r="D237">
        <v>3.57</v>
      </c>
      <c r="E237">
        <v>3.59</v>
      </c>
      <c r="F237">
        <v>3.59</v>
      </c>
      <c r="G237">
        <v>312693</v>
      </c>
    </row>
    <row r="238" spans="1:7" x14ac:dyDescent="0.25">
      <c r="A238" s="1">
        <v>44364</v>
      </c>
      <c r="B238">
        <v>3.57</v>
      </c>
      <c r="C238">
        <v>3.61</v>
      </c>
      <c r="D238">
        <v>3.56</v>
      </c>
      <c r="E238">
        <v>3.6</v>
      </c>
      <c r="F238">
        <v>3.6</v>
      </c>
      <c r="G238">
        <v>643254</v>
      </c>
    </row>
    <row r="239" spans="1:7" x14ac:dyDescent="0.25">
      <c r="A239" s="1">
        <v>44365</v>
      </c>
      <c r="B239">
        <v>3.6</v>
      </c>
      <c r="C239">
        <v>3.63</v>
      </c>
      <c r="D239">
        <v>3.56</v>
      </c>
      <c r="E239">
        <v>3.6</v>
      </c>
      <c r="F239">
        <v>3.6</v>
      </c>
      <c r="G239">
        <v>942285</v>
      </c>
    </row>
    <row r="240" spans="1:7" x14ac:dyDescent="0.25">
      <c r="A240" s="1">
        <v>44368</v>
      </c>
      <c r="B240">
        <v>3.56</v>
      </c>
      <c r="C240">
        <v>3.58</v>
      </c>
      <c r="D240">
        <v>3.52</v>
      </c>
      <c r="E240">
        <v>3.57</v>
      </c>
      <c r="F240">
        <v>3.57</v>
      </c>
      <c r="G240">
        <v>448877</v>
      </c>
    </row>
    <row r="241" spans="1:7" x14ac:dyDescent="0.25">
      <c r="A241" s="1">
        <v>44369</v>
      </c>
      <c r="B241">
        <v>3.58</v>
      </c>
      <c r="C241">
        <v>3.61</v>
      </c>
      <c r="D241">
        <v>3.54</v>
      </c>
      <c r="E241">
        <v>3.55</v>
      </c>
      <c r="F241">
        <v>3.55</v>
      </c>
      <c r="G241">
        <v>610192</v>
      </c>
    </row>
    <row r="242" spans="1:7" x14ac:dyDescent="0.25">
      <c r="A242" s="1">
        <v>44370</v>
      </c>
      <c r="B242">
        <v>3.56</v>
      </c>
      <c r="C242">
        <v>3.58</v>
      </c>
      <c r="D242">
        <v>3.52</v>
      </c>
      <c r="E242">
        <v>3.56</v>
      </c>
      <c r="F242">
        <v>3.56</v>
      </c>
      <c r="G242">
        <v>628800</v>
      </c>
    </row>
    <row r="243" spans="1:7" x14ac:dyDescent="0.25">
      <c r="A243" s="1">
        <v>44371</v>
      </c>
      <c r="B243">
        <v>3.54</v>
      </c>
      <c r="C243">
        <v>3.6</v>
      </c>
      <c r="D243">
        <v>3.53</v>
      </c>
      <c r="E243">
        <v>3.57</v>
      </c>
      <c r="F243">
        <v>3.57</v>
      </c>
      <c r="G243">
        <v>593685</v>
      </c>
    </row>
    <row r="244" spans="1:7" x14ac:dyDescent="0.25">
      <c r="A244" s="1">
        <v>44372</v>
      </c>
      <c r="B244">
        <v>3.62</v>
      </c>
      <c r="C244">
        <v>3.77</v>
      </c>
      <c r="D244">
        <v>3.62</v>
      </c>
      <c r="E244">
        <v>3.75</v>
      </c>
      <c r="F244">
        <v>3.75</v>
      </c>
      <c r="G244">
        <v>1136313</v>
      </c>
    </row>
    <row r="245" spans="1:7" x14ac:dyDescent="0.25">
      <c r="A245" s="1">
        <v>44375</v>
      </c>
      <c r="B245">
        <v>3.68</v>
      </c>
      <c r="C245">
        <v>3.68</v>
      </c>
      <c r="D245">
        <v>3.61</v>
      </c>
      <c r="E245">
        <v>3.63</v>
      </c>
      <c r="F245">
        <v>3.63</v>
      </c>
      <c r="G245">
        <v>438521</v>
      </c>
    </row>
    <row r="246" spans="1:7" x14ac:dyDescent="0.25">
      <c r="A246" s="1">
        <v>44376</v>
      </c>
      <c r="B246">
        <v>3.58</v>
      </c>
      <c r="C246">
        <v>3.61</v>
      </c>
      <c r="D246">
        <v>3.55</v>
      </c>
      <c r="E246">
        <v>3.61</v>
      </c>
      <c r="F246">
        <v>3.61</v>
      </c>
      <c r="G246">
        <v>443772</v>
      </c>
    </row>
    <row r="247" spans="1:7" x14ac:dyDescent="0.25">
      <c r="A247" s="1">
        <v>44377</v>
      </c>
      <c r="B247">
        <v>3.62</v>
      </c>
      <c r="C247">
        <v>3.63</v>
      </c>
      <c r="D247">
        <v>3.57</v>
      </c>
      <c r="E247">
        <v>3.58</v>
      </c>
      <c r="F247">
        <v>3.58</v>
      </c>
      <c r="G247">
        <v>458869</v>
      </c>
    </row>
    <row r="248" spans="1:7" x14ac:dyDescent="0.25">
      <c r="A248" s="1">
        <v>44378</v>
      </c>
      <c r="B248">
        <v>3.57</v>
      </c>
      <c r="C248">
        <v>3.57</v>
      </c>
      <c r="D248">
        <v>3.5</v>
      </c>
      <c r="E248">
        <v>3.53</v>
      </c>
      <c r="F248">
        <v>3.53</v>
      </c>
      <c r="G248">
        <v>606133</v>
      </c>
    </row>
    <row r="249" spans="1:7" x14ac:dyDescent="0.25">
      <c r="A249" s="1">
        <v>44379</v>
      </c>
      <c r="B249">
        <v>3.54</v>
      </c>
      <c r="C249">
        <v>3.59</v>
      </c>
      <c r="D249">
        <v>3.5350000000000001</v>
      </c>
      <c r="E249">
        <v>3.57</v>
      </c>
      <c r="F249">
        <v>3.57</v>
      </c>
      <c r="G249">
        <v>265297</v>
      </c>
    </row>
    <row r="250" spans="1:7" x14ac:dyDescent="0.25">
      <c r="A250" s="1">
        <v>44382</v>
      </c>
      <c r="B250">
        <v>3.55</v>
      </c>
      <c r="C250">
        <v>3.55</v>
      </c>
      <c r="D250">
        <v>3.51</v>
      </c>
      <c r="E250">
        <v>3.51</v>
      </c>
      <c r="F250">
        <v>3.51</v>
      </c>
      <c r="G250">
        <v>626028</v>
      </c>
    </row>
    <row r="251" spans="1:7" x14ac:dyDescent="0.25">
      <c r="A251" s="1">
        <v>44383</v>
      </c>
      <c r="B251">
        <v>3.55</v>
      </c>
      <c r="C251">
        <v>3.55</v>
      </c>
      <c r="D251">
        <v>3.47</v>
      </c>
      <c r="E251">
        <v>3.47</v>
      </c>
      <c r="F251">
        <v>3.47</v>
      </c>
      <c r="G251">
        <v>585589</v>
      </c>
    </row>
    <row r="252" spans="1:7" x14ac:dyDescent="0.25">
      <c r="A252" s="1">
        <v>44384</v>
      </c>
      <c r="B252">
        <v>3.48</v>
      </c>
      <c r="C252">
        <v>3.5</v>
      </c>
      <c r="D252">
        <v>3.46</v>
      </c>
      <c r="E252">
        <v>3.5</v>
      </c>
      <c r="F252">
        <v>3.5</v>
      </c>
      <c r="G252">
        <v>359388</v>
      </c>
    </row>
    <row r="253" spans="1:7" x14ac:dyDescent="0.25">
      <c r="A253" s="1">
        <v>44385</v>
      </c>
      <c r="B253">
        <v>3.5</v>
      </c>
      <c r="C253">
        <v>3.51</v>
      </c>
      <c r="D253">
        <v>3.42</v>
      </c>
      <c r="E253">
        <v>3.45</v>
      </c>
      <c r="F253">
        <v>3.45</v>
      </c>
      <c r="G253">
        <v>792626</v>
      </c>
    </row>
    <row r="254" spans="1:7" x14ac:dyDescent="0.25">
      <c r="A254" s="1">
        <v>44386</v>
      </c>
      <c r="B254">
        <v>3.44</v>
      </c>
      <c r="C254">
        <v>3.45</v>
      </c>
      <c r="D254">
        <v>3.41</v>
      </c>
      <c r="E254">
        <v>3.43</v>
      </c>
      <c r="F254">
        <v>3.43</v>
      </c>
      <c r="G254">
        <v>553682</v>
      </c>
    </row>
    <row r="255" spans="1:7" x14ac:dyDescent="0.25">
      <c r="A255" s="1">
        <v>44389</v>
      </c>
      <c r="B255">
        <v>3.46</v>
      </c>
      <c r="C255">
        <v>3.46</v>
      </c>
      <c r="D255">
        <v>3.4</v>
      </c>
      <c r="E255">
        <v>3.4</v>
      </c>
      <c r="F255">
        <v>3.4</v>
      </c>
      <c r="G255">
        <v>342391</v>
      </c>
    </row>
    <row r="256" spans="1:7" x14ac:dyDescent="0.25">
      <c r="A256" s="1">
        <v>44390</v>
      </c>
      <c r="B256">
        <v>3.41</v>
      </c>
      <c r="C256">
        <v>3.46</v>
      </c>
      <c r="D256">
        <v>3.4</v>
      </c>
      <c r="E256">
        <v>3.42</v>
      </c>
      <c r="F256">
        <v>3.42</v>
      </c>
      <c r="G256">
        <v>495827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V4</vt:lpstr>
      <vt:lpstr>V3</vt:lpstr>
      <vt:lpstr>V2</vt:lpstr>
      <vt:lpstr>V1</vt:lpstr>
      <vt:lpstr>Sheet1</vt:lpstr>
      <vt:lpstr>TGR.AX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2021-07-13T03:24:20Z</dcterms:created>
  <dcterms:modified xsi:type="dcterms:W3CDTF">2021-07-19T01:38:31Z</dcterms:modified>
</cp:coreProperties>
</file>